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codeName="ThisWorkbook" checkCompatibility="1" defaultThemeVersion="124226"/>
  <mc:AlternateContent xmlns:mc="http://schemas.openxmlformats.org/markup-compatibility/2006">
    <mc:Choice Requires="x15">
      <x15ac:absPath xmlns:x15ac="http://schemas.microsoft.com/office/spreadsheetml/2010/11/ac" url="X:\Transmission Rates and Tariff\FORMULA RATE\2025 October Update Filing\Final Files\"/>
    </mc:Choice>
  </mc:AlternateContent>
  <xr:revisionPtr revIDLastSave="0" documentId="13_ncr:1_{6730C3C1-2CC3-46D6-A28B-E429CFAAC469}" xr6:coauthVersionLast="47" xr6:coauthVersionMax="47" xr10:uidLastSave="{00000000-0000-0000-0000-000000000000}"/>
  <bookViews>
    <workbookView xWindow="-120" yWindow="-120" windowWidth="29040" windowHeight="15720" tabRatio="937" xr2:uid="{00000000-000D-0000-FFFF-FFFF00000000}"/>
  </bookViews>
  <sheets>
    <sheet name="Appendix A" sheetId="1" r:id="rId1"/>
    <sheet name="ATT1-ADIT " sheetId="2" r:id="rId2"/>
    <sheet name="ADIT-ADIT1A" sheetId="14" r:id="rId3"/>
    <sheet name="ATT 2 - Other Taxes" sheetId="4" r:id="rId4"/>
    <sheet name="3 - Revenue Credits" sheetId="5" r:id="rId5"/>
    <sheet name="4 - 100 Basis Pt ROE" sheetId="68" r:id="rId6"/>
    <sheet name="5 - Cost Support" sheetId="7" r:id="rId7"/>
    <sheet name="6 -True-up Adjustment" sheetId="92" r:id="rId8"/>
    <sheet name="6A-Estimate and Reconcile" sheetId="91" r:id="rId9"/>
    <sheet name="7 -TEC" sheetId="89" r:id="rId10"/>
    <sheet name="7A -TEC True-up Adjustment" sheetId="93" r:id="rId11"/>
    <sheet name="8 - Depreciation Rates" sheetId="88" r:id="rId12"/>
    <sheet name="9 EDIT-DDIT" sheetId="149" r:id="rId13"/>
    <sheet name="9.a Exhibit II TCJA" sheetId="150" r:id="rId14"/>
    <sheet name="9.a Exhibit II Blank " sheetId="151" r:id="rId15"/>
    <sheet name="9.b Exhibit V EDIT" sheetId="152" r:id="rId16"/>
    <sheet name="9.c Exhibit V DDIT" sheetId="153" r:id="rId17"/>
    <sheet name="9.d Exhibit VI EDIT True-up" sheetId="154" r:id="rId18"/>
    <sheet name="9.e Exhibit VI DDIT True-up" sheetId="155" r:id="rId19"/>
    <sheet name="9.f Exhibit VI EDIT Update" sheetId="156" r:id="rId20"/>
    <sheet name="9.g Exhibit VI DDIT Update" sheetId="157" r:id="rId21"/>
    <sheet name="Work Papers" sheetId="168" r:id="rId22"/>
  </sheets>
  <definedNames>
    <definedName name="_________________H1" localSheetId="7" hidden="1">{"'Metretek HTML'!$A$7:$W$42"}</definedName>
    <definedName name="_________________H1" localSheetId="9" hidden="1">{"'Metretek HTML'!$A$7:$W$42"}</definedName>
    <definedName name="_________________H1" localSheetId="10" hidden="1">{"'Metretek HTML'!$A$7:$W$42"}</definedName>
    <definedName name="_________________H1" localSheetId="11" hidden="1">{"'Metretek HTML'!$A$7:$W$42"}</definedName>
    <definedName name="_________________H1" localSheetId="12" hidden="1">{"'Metretek HTML'!$A$7:$W$42"}</definedName>
    <definedName name="_________________H1" localSheetId="14" hidden="1">{"'Metretek HTML'!$A$7:$W$42"}</definedName>
    <definedName name="_________________H1" localSheetId="13" hidden="1">{"'Metretek HTML'!$A$7:$W$42"}</definedName>
    <definedName name="_________________H1" localSheetId="15" hidden="1">{"'Metretek HTML'!$A$7:$W$42"}</definedName>
    <definedName name="_________________H1" localSheetId="16" hidden="1">{"'Metretek HTML'!$A$7:$W$42"}</definedName>
    <definedName name="_________________H1" localSheetId="17" hidden="1">{"'Metretek HTML'!$A$7:$W$42"}</definedName>
    <definedName name="_________________H1" localSheetId="18" hidden="1">{"'Metretek HTML'!$A$7:$W$42"}</definedName>
    <definedName name="_________________H1" localSheetId="19" hidden="1">{"'Metretek HTML'!$A$7:$W$42"}</definedName>
    <definedName name="_________________H1" localSheetId="20" hidden="1">{"'Metretek HTML'!$A$7:$W$42"}</definedName>
    <definedName name="_________________H1" hidden="1">{"'Metretek HTML'!$A$7:$W$42"}</definedName>
    <definedName name="_________EPS1" localSheetId="14" hidden="1">{#N/A,#N/A,FALSE,"95Act"}</definedName>
    <definedName name="_________EPS1" localSheetId="13" hidden="1">{#N/A,#N/A,FALSE,"95Act"}</definedName>
    <definedName name="_________EPS1" localSheetId="15" hidden="1">{#N/A,#N/A,FALSE,"95Act"}</definedName>
    <definedName name="_________EPS1" localSheetId="16" hidden="1">{#N/A,#N/A,FALSE,"95Act"}</definedName>
    <definedName name="_________EPS1" localSheetId="17" hidden="1">{#N/A,#N/A,FALSE,"95Act"}</definedName>
    <definedName name="_________EPS1" localSheetId="18" hidden="1">{#N/A,#N/A,FALSE,"95Act"}</definedName>
    <definedName name="_________EPS1" localSheetId="19" hidden="1">{#N/A,#N/A,FALSE,"95Act"}</definedName>
    <definedName name="_________EPS1" localSheetId="20" hidden="1">{#N/A,#N/A,FALSE,"95Act"}</definedName>
    <definedName name="_________EPS1" hidden="1">{#N/A,#N/A,FALSE,"95Act"}</definedName>
    <definedName name="________EPS1" localSheetId="14" hidden="1">{#N/A,#N/A,FALSE,"95Act"}</definedName>
    <definedName name="________EPS1" localSheetId="13" hidden="1">{#N/A,#N/A,FALSE,"95Act"}</definedName>
    <definedName name="________EPS1" localSheetId="15" hidden="1">{#N/A,#N/A,FALSE,"95Act"}</definedName>
    <definedName name="________EPS1" localSheetId="16" hidden="1">{#N/A,#N/A,FALSE,"95Act"}</definedName>
    <definedName name="________EPS1" localSheetId="17" hidden="1">{#N/A,#N/A,FALSE,"95Act"}</definedName>
    <definedName name="________EPS1" localSheetId="18" hidden="1">{#N/A,#N/A,FALSE,"95Act"}</definedName>
    <definedName name="________EPS1" localSheetId="19" hidden="1">{#N/A,#N/A,FALSE,"95Act"}</definedName>
    <definedName name="________EPS1" localSheetId="20" hidden="1">{#N/A,#N/A,FALSE,"95Act"}</definedName>
    <definedName name="________EPS1" hidden="1">{#N/A,#N/A,FALSE,"95Act"}</definedName>
    <definedName name="_______EPS1" localSheetId="14" hidden="1">{#N/A,#N/A,FALSE,"95Act"}</definedName>
    <definedName name="_______EPS1" localSheetId="13" hidden="1">{#N/A,#N/A,FALSE,"95Act"}</definedName>
    <definedName name="_______EPS1" localSheetId="15" hidden="1">{#N/A,#N/A,FALSE,"95Act"}</definedName>
    <definedName name="_______EPS1" localSheetId="16" hidden="1">{#N/A,#N/A,FALSE,"95Act"}</definedName>
    <definedName name="_______EPS1" localSheetId="17" hidden="1">{#N/A,#N/A,FALSE,"95Act"}</definedName>
    <definedName name="_______EPS1" localSheetId="18" hidden="1">{#N/A,#N/A,FALSE,"95Act"}</definedName>
    <definedName name="_______EPS1" localSheetId="19" hidden="1">{#N/A,#N/A,FALSE,"95Act"}</definedName>
    <definedName name="_______EPS1" localSheetId="20" hidden="1">{#N/A,#N/A,FALSE,"95Act"}</definedName>
    <definedName name="_______EPS1" hidden="1">{#N/A,#N/A,FALSE,"95Act"}</definedName>
    <definedName name="_______PPM1" localSheetId="14" hidden="1">{#N/A,#N/A,FALSE,"Aging Summary";#N/A,#N/A,FALSE,"Ratio Analysis";#N/A,#N/A,FALSE,"Test 120 Day Accts";#N/A,#N/A,FALSE,"Tickmarks"}</definedName>
    <definedName name="_______PPM1" localSheetId="13" hidden="1">{#N/A,#N/A,FALSE,"Aging Summary";#N/A,#N/A,FALSE,"Ratio Analysis";#N/A,#N/A,FALSE,"Test 120 Day Accts";#N/A,#N/A,FALSE,"Tickmarks"}</definedName>
    <definedName name="_______PPM1" localSheetId="15" hidden="1">{#N/A,#N/A,FALSE,"Aging Summary";#N/A,#N/A,FALSE,"Ratio Analysis";#N/A,#N/A,FALSE,"Test 120 Day Accts";#N/A,#N/A,FALSE,"Tickmarks"}</definedName>
    <definedName name="_______PPM1" localSheetId="16" hidden="1">{#N/A,#N/A,FALSE,"Aging Summary";#N/A,#N/A,FALSE,"Ratio Analysis";#N/A,#N/A,FALSE,"Test 120 Day Accts";#N/A,#N/A,FALSE,"Tickmarks"}</definedName>
    <definedName name="_______PPM1" localSheetId="17" hidden="1">{#N/A,#N/A,FALSE,"Aging Summary";#N/A,#N/A,FALSE,"Ratio Analysis";#N/A,#N/A,FALSE,"Test 120 Day Accts";#N/A,#N/A,FALSE,"Tickmarks"}</definedName>
    <definedName name="_______PPM1" localSheetId="18" hidden="1">{#N/A,#N/A,FALSE,"Aging Summary";#N/A,#N/A,FALSE,"Ratio Analysis";#N/A,#N/A,FALSE,"Test 120 Day Accts";#N/A,#N/A,FALSE,"Tickmarks"}</definedName>
    <definedName name="_______PPM1" localSheetId="19" hidden="1">{#N/A,#N/A,FALSE,"Aging Summary";#N/A,#N/A,FALSE,"Ratio Analysis";#N/A,#N/A,FALSE,"Test 120 Day Accts";#N/A,#N/A,FALSE,"Tickmarks"}</definedName>
    <definedName name="_______PPM1" localSheetId="20" hidden="1">{#N/A,#N/A,FALSE,"Aging Summary";#N/A,#N/A,FALSE,"Ratio Analysis";#N/A,#N/A,FALSE,"Test 120 Day Accts";#N/A,#N/A,FALSE,"Tickmarks"}</definedName>
    <definedName name="_______PPM1" hidden="1">{#N/A,#N/A,FALSE,"Aging Summary";#N/A,#N/A,FALSE,"Ratio Analysis";#N/A,#N/A,FALSE,"Test 120 Day Accts";#N/A,#N/A,FALSE,"Tickmarks"}</definedName>
    <definedName name="_______TF2" localSheetId="14" hidden="1">#REF!,#REF!</definedName>
    <definedName name="_______TF2" localSheetId="13" hidden="1">#REF!,#REF!</definedName>
    <definedName name="_______TF2" localSheetId="16" hidden="1">#REF!,#REF!</definedName>
    <definedName name="_______TF2" localSheetId="20" hidden="1">#REF!,#REF!</definedName>
    <definedName name="_______TF2" hidden="1">#REF!,#REF!</definedName>
    <definedName name="_______TF2222" localSheetId="14" hidden="1">#REF!</definedName>
    <definedName name="_______TF2222" localSheetId="13" hidden="1">#REF!</definedName>
    <definedName name="_______TF2222" localSheetId="16" hidden="1">#REF!</definedName>
    <definedName name="_______TF2222" localSheetId="20" hidden="1">#REF!</definedName>
    <definedName name="_______TF2222" hidden="1">#REF!</definedName>
    <definedName name="_______xx1" localSheetId="14" hidden="1">#REF!,#REF!</definedName>
    <definedName name="_______xx1" localSheetId="13" hidden="1">#REF!,#REF!</definedName>
    <definedName name="_______xx1" localSheetId="16" hidden="1">#REF!,#REF!</definedName>
    <definedName name="_______xx1" localSheetId="20" hidden="1">#REF!,#REF!</definedName>
    <definedName name="_______xx1" hidden="1">#REF!,#REF!</definedName>
    <definedName name="______EPS1" localSheetId="14" hidden="1">{#N/A,#N/A,FALSE,"95Act"}</definedName>
    <definedName name="______EPS1" localSheetId="13" hidden="1">{#N/A,#N/A,FALSE,"95Act"}</definedName>
    <definedName name="______EPS1" localSheetId="15" hidden="1">{#N/A,#N/A,FALSE,"95Act"}</definedName>
    <definedName name="______EPS1" localSheetId="16" hidden="1">{#N/A,#N/A,FALSE,"95Act"}</definedName>
    <definedName name="______EPS1" localSheetId="17" hidden="1">{#N/A,#N/A,FALSE,"95Act"}</definedName>
    <definedName name="______EPS1" localSheetId="18" hidden="1">{#N/A,#N/A,FALSE,"95Act"}</definedName>
    <definedName name="______EPS1" localSheetId="19" hidden="1">{#N/A,#N/A,FALSE,"95Act"}</definedName>
    <definedName name="______EPS1" localSheetId="20" hidden="1">{#N/A,#N/A,FALSE,"95Act"}</definedName>
    <definedName name="______EPS1" hidden="1">{#N/A,#N/A,FALSE,"95Act"}</definedName>
    <definedName name="______H1" localSheetId="7" hidden="1">{"'Metretek HTML'!$A$7:$W$42"}</definedName>
    <definedName name="______H1" localSheetId="9" hidden="1">{"'Metretek HTML'!$A$7:$W$42"}</definedName>
    <definedName name="______H1" localSheetId="10" hidden="1">{"'Metretek HTML'!$A$7:$W$42"}</definedName>
    <definedName name="______H1" localSheetId="11" hidden="1">{"'Metretek HTML'!$A$7:$W$42"}</definedName>
    <definedName name="______H1" localSheetId="12" hidden="1">{"'Metretek HTML'!$A$7:$W$42"}</definedName>
    <definedName name="______H1" localSheetId="14" hidden="1">{"'Metretek HTML'!$A$7:$W$42"}</definedName>
    <definedName name="______H1" localSheetId="13" hidden="1">{"'Metretek HTML'!$A$7:$W$42"}</definedName>
    <definedName name="______H1" localSheetId="15" hidden="1">{"'Metretek HTML'!$A$7:$W$42"}</definedName>
    <definedName name="______H1" localSheetId="16" hidden="1">{"'Metretek HTML'!$A$7:$W$42"}</definedName>
    <definedName name="______H1" localSheetId="17" hidden="1">{"'Metretek HTML'!$A$7:$W$42"}</definedName>
    <definedName name="______H1" localSheetId="18" hidden="1">{"'Metretek HTML'!$A$7:$W$42"}</definedName>
    <definedName name="______H1" localSheetId="19" hidden="1">{"'Metretek HTML'!$A$7:$W$42"}</definedName>
    <definedName name="______H1" localSheetId="20" hidden="1">{"'Metretek HTML'!$A$7:$W$42"}</definedName>
    <definedName name="______H1" hidden="1">{"'Metretek HTML'!$A$7:$W$42"}</definedName>
    <definedName name="______PPM1" localSheetId="14" hidden="1">{#N/A,#N/A,FALSE,"Aging Summary";#N/A,#N/A,FALSE,"Ratio Analysis";#N/A,#N/A,FALSE,"Test 120 Day Accts";#N/A,#N/A,FALSE,"Tickmarks"}</definedName>
    <definedName name="______PPM1" localSheetId="13" hidden="1">{#N/A,#N/A,FALSE,"Aging Summary";#N/A,#N/A,FALSE,"Ratio Analysis";#N/A,#N/A,FALSE,"Test 120 Day Accts";#N/A,#N/A,FALSE,"Tickmarks"}</definedName>
    <definedName name="______PPM1" localSheetId="15" hidden="1">{#N/A,#N/A,FALSE,"Aging Summary";#N/A,#N/A,FALSE,"Ratio Analysis";#N/A,#N/A,FALSE,"Test 120 Day Accts";#N/A,#N/A,FALSE,"Tickmarks"}</definedName>
    <definedName name="______PPM1" localSheetId="16" hidden="1">{#N/A,#N/A,FALSE,"Aging Summary";#N/A,#N/A,FALSE,"Ratio Analysis";#N/A,#N/A,FALSE,"Test 120 Day Accts";#N/A,#N/A,FALSE,"Tickmarks"}</definedName>
    <definedName name="______PPM1" localSheetId="17" hidden="1">{#N/A,#N/A,FALSE,"Aging Summary";#N/A,#N/A,FALSE,"Ratio Analysis";#N/A,#N/A,FALSE,"Test 120 Day Accts";#N/A,#N/A,FALSE,"Tickmarks"}</definedName>
    <definedName name="______PPM1" localSheetId="18" hidden="1">{#N/A,#N/A,FALSE,"Aging Summary";#N/A,#N/A,FALSE,"Ratio Analysis";#N/A,#N/A,FALSE,"Test 120 Day Accts";#N/A,#N/A,FALSE,"Tickmarks"}</definedName>
    <definedName name="______PPM1" localSheetId="19" hidden="1">{#N/A,#N/A,FALSE,"Aging Summary";#N/A,#N/A,FALSE,"Ratio Analysis";#N/A,#N/A,FALSE,"Test 120 Day Accts";#N/A,#N/A,FALSE,"Tickmarks"}</definedName>
    <definedName name="______PPM1" localSheetId="20" hidden="1">{#N/A,#N/A,FALSE,"Aging Summary";#N/A,#N/A,FALSE,"Ratio Analysis";#N/A,#N/A,FALSE,"Test 120 Day Accts";#N/A,#N/A,FALSE,"Tickmarks"}</definedName>
    <definedName name="______PPM1" hidden="1">{#N/A,#N/A,FALSE,"Aging Summary";#N/A,#N/A,FALSE,"Ratio Analysis";#N/A,#N/A,FALSE,"Test 120 Day Accts";#N/A,#N/A,FALSE,"Tickmarks"}</definedName>
    <definedName name="______TF2" localSheetId="14" hidden="1">#REF!,#REF!</definedName>
    <definedName name="______TF2" localSheetId="13" hidden="1">#REF!,#REF!</definedName>
    <definedName name="______TF2" localSheetId="16" hidden="1">#REF!,#REF!</definedName>
    <definedName name="______TF2" localSheetId="20" hidden="1">#REF!,#REF!</definedName>
    <definedName name="______TF2" hidden="1">#REF!,#REF!</definedName>
    <definedName name="______TF2222" localSheetId="14" hidden="1">#REF!</definedName>
    <definedName name="______TF2222" localSheetId="13" hidden="1">#REF!</definedName>
    <definedName name="______TF2222" localSheetId="16" hidden="1">#REF!</definedName>
    <definedName name="______TF2222" localSheetId="20" hidden="1">#REF!</definedName>
    <definedName name="______TF2222" hidden="1">#REF!</definedName>
    <definedName name="______xx1" localSheetId="14" hidden="1">#REF!,#REF!</definedName>
    <definedName name="______xx1" localSheetId="13" hidden="1">#REF!,#REF!</definedName>
    <definedName name="______xx1" localSheetId="16" hidden="1">#REF!,#REF!</definedName>
    <definedName name="______xx1" localSheetId="20" hidden="1">#REF!,#REF!</definedName>
    <definedName name="______xx1" hidden="1">#REF!,#REF!</definedName>
    <definedName name="_____EPS1" localSheetId="14" hidden="1">{#N/A,#N/A,FALSE,"95Act"}</definedName>
    <definedName name="_____EPS1" localSheetId="13" hidden="1">{#N/A,#N/A,FALSE,"95Act"}</definedName>
    <definedName name="_____EPS1" localSheetId="15" hidden="1">{#N/A,#N/A,FALSE,"95Act"}</definedName>
    <definedName name="_____EPS1" localSheetId="16" hidden="1">{#N/A,#N/A,FALSE,"95Act"}</definedName>
    <definedName name="_____EPS1" localSheetId="17" hidden="1">{#N/A,#N/A,FALSE,"95Act"}</definedName>
    <definedName name="_____EPS1" localSheetId="18" hidden="1">{#N/A,#N/A,FALSE,"95Act"}</definedName>
    <definedName name="_____EPS1" localSheetId="19" hidden="1">{#N/A,#N/A,FALSE,"95Act"}</definedName>
    <definedName name="_____EPS1" localSheetId="20" hidden="1">{#N/A,#N/A,FALSE,"95Act"}</definedName>
    <definedName name="_____EPS1" hidden="1">{#N/A,#N/A,FALSE,"95Act"}</definedName>
    <definedName name="_____H1" localSheetId="7" hidden="1">{"'Metretek HTML'!$A$7:$W$42"}</definedName>
    <definedName name="_____H1" localSheetId="9" hidden="1">{"'Metretek HTML'!$A$7:$W$42"}</definedName>
    <definedName name="_____H1" localSheetId="10" hidden="1">{"'Metretek HTML'!$A$7:$W$42"}</definedName>
    <definedName name="_____H1" localSheetId="11" hidden="1">{"'Metretek HTML'!$A$7:$W$42"}</definedName>
    <definedName name="_____H1" localSheetId="12" hidden="1">{"'Metretek HTML'!$A$7:$W$42"}</definedName>
    <definedName name="_____H1" localSheetId="14" hidden="1">{"'Metretek HTML'!$A$7:$W$42"}</definedName>
    <definedName name="_____H1" localSheetId="13" hidden="1">{"'Metretek HTML'!$A$7:$W$42"}</definedName>
    <definedName name="_____H1" localSheetId="15" hidden="1">{"'Metretek HTML'!$A$7:$W$42"}</definedName>
    <definedName name="_____H1" localSheetId="16" hidden="1">{"'Metretek HTML'!$A$7:$W$42"}</definedName>
    <definedName name="_____H1" localSheetId="17" hidden="1">{"'Metretek HTML'!$A$7:$W$42"}</definedName>
    <definedName name="_____H1" localSheetId="18" hidden="1">{"'Metretek HTML'!$A$7:$W$42"}</definedName>
    <definedName name="_____H1" localSheetId="19" hidden="1">{"'Metretek HTML'!$A$7:$W$42"}</definedName>
    <definedName name="_____H1" localSheetId="20" hidden="1">{"'Metretek HTML'!$A$7:$W$42"}</definedName>
    <definedName name="_____H1" hidden="1">{"'Metretek HTML'!$A$7:$W$42"}</definedName>
    <definedName name="_____PPM1" localSheetId="14" hidden="1">{#N/A,#N/A,FALSE,"Aging Summary";#N/A,#N/A,FALSE,"Ratio Analysis";#N/A,#N/A,FALSE,"Test 120 Day Accts";#N/A,#N/A,FALSE,"Tickmarks"}</definedName>
    <definedName name="_____PPM1" localSheetId="13" hidden="1">{#N/A,#N/A,FALSE,"Aging Summary";#N/A,#N/A,FALSE,"Ratio Analysis";#N/A,#N/A,FALSE,"Test 120 Day Accts";#N/A,#N/A,FALSE,"Tickmarks"}</definedName>
    <definedName name="_____PPM1" localSheetId="15" hidden="1">{#N/A,#N/A,FALSE,"Aging Summary";#N/A,#N/A,FALSE,"Ratio Analysis";#N/A,#N/A,FALSE,"Test 120 Day Accts";#N/A,#N/A,FALSE,"Tickmarks"}</definedName>
    <definedName name="_____PPM1" localSheetId="16" hidden="1">{#N/A,#N/A,FALSE,"Aging Summary";#N/A,#N/A,FALSE,"Ratio Analysis";#N/A,#N/A,FALSE,"Test 120 Day Accts";#N/A,#N/A,FALSE,"Tickmarks"}</definedName>
    <definedName name="_____PPM1" localSheetId="17" hidden="1">{#N/A,#N/A,FALSE,"Aging Summary";#N/A,#N/A,FALSE,"Ratio Analysis";#N/A,#N/A,FALSE,"Test 120 Day Accts";#N/A,#N/A,FALSE,"Tickmarks"}</definedName>
    <definedName name="_____PPM1" localSheetId="18" hidden="1">{#N/A,#N/A,FALSE,"Aging Summary";#N/A,#N/A,FALSE,"Ratio Analysis";#N/A,#N/A,FALSE,"Test 120 Day Accts";#N/A,#N/A,FALSE,"Tickmarks"}</definedName>
    <definedName name="_____PPM1" localSheetId="19" hidden="1">{#N/A,#N/A,FALSE,"Aging Summary";#N/A,#N/A,FALSE,"Ratio Analysis";#N/A,#N/A,FALSE,"Test 120 Day Accts";#N/A,#N/A,FALSE,"Tickmarks"}</definedName>
    <definedName name="_____PPM1" localSheetId="20" hidden="1">{#N/A,#N/A,FALSE,"Aging Summary";#N/A,#N/A,FALSE,"Ratio Analysis";#N/A,#N/A,FALSE,"Test 120 Day Accts";#N/A,#N/A,FALSE,"Tickmarks"}</definedName>
    <definedName name="_____PPM1" hidden="1">{#N/A,#N/A,FALSE,"Aging Summary";#N/A,#N/A,FALSE,"Ratio Analysis";#N/A,#N/A,FALSE,"Test 120 Day Accts";#N/A,#N/A,FALSE,"Tickmarks"}</definedName>
    <definedName name="_____ryr56565" localSheetId="7" hidden="1">{#N/A,#N/A,FALSE,"Monthly SAIFI";#N/A,#N/A,FALSE,"Yearly SAIFI";#N/A,#N/A,FALSE,"Monthly CAIDI";#N/A,#N/A,FALSE,"Yearly CAIDI";#N/A,#N/A,FALSE,"Monthly SAIDI";#N/A,#N/A,FALSE,"Yearly SAIDI";#N/A,#N/A,FALSE,"Monthly MAIFI";#N/A,#N/A,FALSE,"Yearly MAIFI";#N/A,#N/A,FALSE,"Monthly Cust &gt;=4 Int"}</definedName>
    <definedName name="_____ryr56565" localSheetId="9" hidden="1">{#N/A,#N/A,FALSE,"Monthly SAIFI";#N/A,#N/A,FALSE,"Yearly SAIFI";#N/A,#N/A,FALSE,"Monthly CAIDI";#N/A,#N/A,FALSE,"Yearly CAIDI";#N/A,#N/A,FALSE,"Monthly SAIDI";#N/A,#N/A,FALSE,"Yearly SAIDI";#N/A,#N/A,FALSE,"Monthly MAIFI";#N/A,#N/A,FALSE,"Yearly MAIFI";#N/A,#N/A,FALSE,"Monthly Cust &gt;=4 Int"}</definedName>
    <definedName name="_____ryr56565" localSheetId="10" hidden="1">{#N/A,#N/A,FALSE,"Monthly SAIFI";#N/A,#N/A,FALSE,"Yearly SAIFI";#N/A,#N/A,FALSE,"Monthly CAIDI";#N/A,#N/A,FALSE,"Yearly CAIDI";#N/A,#N/A,FALSE,"Monthly SAIDI";#N/A,#N/A,FALSE,"Yearly SAIDI";#N/A,#N/A,FALSE,"Monthly MAIFI";#N/A,#N/A,FALSE,"Yearly MAIFI";#N/A,#N/A,FALSE,"Monthly Cust &gt;=4 Int"}</definedName>
    <definedName name="_____ryr56565" localSheetId="11" hidden="1">{#N/A,#N/A,FALSE,"Monthly SAIFI";#N/A,#N/A,FALSE,"Yearly SAIFI";#N/A,#N/A,FALSE,"Monthly CAIDI";#N/A,#N/A,FALSE,"Yearly CAIDI";#N/A,#N/A,FALSE,"Monthly SAIDI";#N/A,#N/A,FALSE,"Yearly SAIDI";#N/A,#N/A,FALSE,"Monthly MAIFI";#N/A,#N/A,FALSE,"Yearly MAIFI";#N/A,#N/A,FALSE,"Monthly Cust &gt;=4 Int"}</definedName>
    <definedName name="_____ryr56565" localSheetId="12" hidden="1">{#N/A,#N/A,FALSE,"Monthly SAIFI";#N/A,#N/A,FALSE,"Yearly SAIFI";#N/A,#N/A,FALSE,"Monthly CAIDI";#N/A,#N/A,FALSE,"Yearly CAIDI";#N/A,#N/A,FALSE,"Monthly SAIDI";#N/A,#N/A,FALSE,"Yearly SAIDI";#N/A,#N/A,FALSE,"Monthly MAIFI";#N/A,#N/A,FALSE,"Yearly MAIFI";#N/A,#N/A,FALSE,"Monthly Cust &gt;=4 Int"}</definedName>
    <definedName name="_____ryr56565" localSheetId="14" hidden="1">{#N/A,#N/A,FALSE,"Monthly SAIFI";#N/A,#N/A,FALSE,"Yearly SAIFI";#N/A,#N/A,FALSE,"Monthly CAIDI";#N/A,#N/A,FALSE,"Yearly CAIDI";#N/A,#N/A,FALSE,"Monthly SAIDI";#N/A,#N/A,FALSE,"Yearly SAIDI";#N/A,#N/A,FALSE,"Monthly MAIFI";#N/A,#N/A,FALSE,"Yearly MAIFI";#N/A,#N/A,FALSE,"Monthly Cust &gt;=4 Int"}</definedName>
    <definedName name="_____ryr56565" localSheetId="13" hidden="1">{#N/A,#N/A,FALSE,"Monthly SAIFI";#N/A,#N/A,FALSE,"Yearly SAIFI";#N/A,#N/A,FALSE,"Monthly CAIDI";#N/A,#N/A,FALSE,"Yearly CAIDI";#N/A,#N/A,FALSE,"Monthly SAIDI";#N/A,#N/A,FALSE,"Yearly SAIDI";#N/A,#N/A,FALSE,"Monthly MAIFI";#N/A,#N/A,FALSE,"Yearly MAIFI";#N/A,#N/A,FALSE,"Monthly Cust &gt;=4 Int"}</definedName>
    <definedName name="_____ryr56565" localSheetId="15" hidden="1">{#N/A,#N/A,FALSE,"Monthly SAIFI";#N/A,#N/A,FALSE,"Yearly SAIFI";#N/A,#N/A,FALSE,"Monthly CAIDI";#N/A,#N/A,FALSE,"Yearly CAIDI";#N/A,#N/A,FALSE,"Monthly SAIDI";#N/A,#N/A,FALSE,"Yearly SAIDI";#N/A,#N/A,FALSE,"Monthly MAIFI";#N/A,#N/A,FALSE,"Yearly MAIFI";#N/A,#N/A,FALSE,"Monthly Cust &gt;=4 Int"}</definedName>
    <definedName name="_____ryr56565" localSheetId="16" hidden="1">{#N/A,#N/A,FALSE,"Monthly SAIFI";#N/A,#N/A,FALSE,"Yearly SAIFI";#N/A,#N/A,FALSE,"Monthly CAIDI";#N/A,#N/A,FALSE,"Yearly CAIDI";#N/A,#N/A,FALSE,"Monthly SAIDI";#N/A,#N/A,FALSE,"Yearly SAIDI";#N/A,#N/A,FALSE,"Monthly MAIFI";#N/A,#N/A,FALSE,"Yearly MAIFI";#N/A,#N/A,FALSE,"Monthly Cust &gt;=4 Int"}</definedName>
    <definedName name="_____ryr56565" localSheetId="17" hidden="1">{#N/A,#N/A,FALSE,"Monthly SAIFI";#N/A,#N/A,FALSE,"Yearly SAIFI";#N/A,#N/A,FALSE,"Monthly CAIDI";#N/A,#N/A,FALSE,"Yearly CAIDI";#N/A,#N/A,FALSE,"Monthly SAIDI";#N/A,#N/A,FALSE,"Yearly SAIDI";#N/A,#N/A,FALSE,"Monthly MAIFI";#N/A,#N/A,FALSE,"Yearly MAIFI";#N/A,#N/A,FALSE,"Monthly Cust &gt;=4 Int"}</definedName>
    <definedName name="_____ryr56565" localSheetId="18" hidden="1">{#N/A,#N/A,FALSE,"Monthly SAIFI";#N/A,#N/A,FALSE,"Yearly SAIFI";#N/A,#N/A,FALSE,"Monthly CAIDI";#N/A,#N/A,FALSE,"Yearly CAIDI";#N/A,#N/A,FALSE,"Monthly SAIDI";#N/A,#N/A,FALSE,"Yearly SAIDI";#N/A,#N/A,FALSE,"Monthly MAIFI";#N/A,#N/A,FALSE,"Yearly MAIFI";#N/A,#N/A,FALSE,"Monthly Cust &gt;=4 Int"}</definedName>
    <definedName name="_____ryr56565" localSheetId="19" hidden="1">{#N/A,#N/A,FALSE,"Monthly SAIFI";#N/A,#N/A,FALSE,"Yearly SAIFI";#N/A,#N/A,FALSE,"Monthly CAIDI";#N/A,#N/A,FALSE,"Yearly CAIDI";#N/A,#N/A,FALSE,"Monthly SAIDI";#N/A,#N/A,FALSE,"Yearly SAIDI";#N/A,#N/A,FALSE,"Monthly MAIFI";#N/A,#N/A,FALSE,"Yearly MAIFI";#N/A,#N/A,FALSE,"Monthly Cust &gt;=4 Int"}</definedName>
    <definedName name="_____ryr56565" localSheetId="20" hidden="1">{#N/A,#N/A,FALSE,"Monthly SAIFI";#N/A,#N/A,FALSE,"Yearly SAIFI";#N/A,#N/A,FALSE,"Monthly CAIDI";#N/A,#N/A,FALSE,"Yearly CAIDI";#N/A,#N/A,FALSE,"Monthly SAIDI";#N/A,#N/A,FALSE,"Yearly SAIDI";#N/A,#N/A,FALSE,"Monthly MAIFI";#N/A,#N/A,FALSE,"Yearly MAIFI";#N/A,#N/A,FALSE,"Monthly Cust &gt;=4 Int"}</definedName>
    <definedName name="_____ryr56565" hidden="1">{#N/A,#N/A,FALSE,"Monthly SAIFI";#N/A,#N/A,FALSE,"Yearly SAIFI";#N/A,#N/A,FALSE,"Monthly CAIDI";#N/A,#N/A,FALSE,"Yearly CAIDI";#N/A,#N/A,FALSE,"Monthly SAIDI";#N/A,#N/A,FALSE,"Yearly SAIDI";#N/A,#N/A,FALSE,"Monthly MAIFI";#N/A,#N/A,FALSE,"Yearly MAIFI";#N/A,#N/A,FALSE,"Monthly Cust &gt;=4 Int"}</definedName>
    <definedName name="_____TF2" localSheetId="14" hidden="1">#REF!,#REF!</definedName>
    <definedName name="_____TF2" localSheetId="13" hidden="1">#REF!,#REF!</definedName>
    <definedName name="_____TF2" localSheetId="16" hidden="1">#REF!,#REF!</definedName>
    <definedName name="_____TF2" localSheetId="20" hidden="1">#REF!,#REF!</definedName>
    <definedName name="_____TF2" hidden="1">#REF!,#REF!</definedName>
    <definedName name="_____TF2222" localSheetId="14" hidden="1">#REF!</definedName>
    <definedName name="_____TF2222" localSheetId="13" hidden="1">#REF!</definedName>
    <definedName name="_____TF2222" localSheetId="16" hidden="1">#REF!</definedName>
    <definedName name="_____TF2222" localSheetId="20" hidden="1">#REF!</definedName>
    <definedName name="_____TF2222" hidden="1">#REF!</definedName>
    <definedName name="_____xx1" localSheetId="14" hidden="1">#REF!,#REF!</definedName>
    <definedName name="_____xx1" localSheetId="13" hidden="1">#REF!,#REF!</definedName>
    <definedName name="_____xx1" localSheetId="16" hidden="1">#REF!,#REF!</definedName>
    <definedName name="_____xx1" localSheetId="20" hidden="1">#REF!,#REF!</definedName>
    <definedName name="_____xx1" hidden="1">#REF!,#REF!</definedName>
    <definedName name="____EPS1" localSheetId="14" hidden="1">{#N/A,#N/A,FALSE,"95Act"}</definedName>
    <definedName name="____EPS1" localSheetId="13" hidden="1">{#N/A,#N/A,FALSE,"95Act"}</definedName>
    <definedName name="____EPS1" localSheetId="15" hidden="1">{#N/A,#N/A,FALSE,"95Act"}</definedName>
    <definedName name="____EPS1" localSheetId="16" hidden="1">{#N/A,#N/A,FALSE,"95Act"}</definedName>
    <definedName name="____EPS1" localSheetId="17" hidden="1">{#N/A,#N/A,FALSE,"95Act"}</definedName>
    <definedName name="____EPS1" localSheetId="18" hidden="1">{#N/A,#N/A,FALSE,"95Act"}</definedName>
    <definedName name="____EPS1" localSheetId="19" hidden="1">{#N/A,#N/A,FALSE,"95Act"}</definedName>
    <definedName name="____EPS1" localSheetId="20" hidden="1">{#N/A,#N/A,FALSE,"95Act"}</definedName>
    <definedName name="____EPS1" hidden="1">{#N/A,#N/A,FALSE,"95Act"}</definedName>
    <definedName name="____H1" localSheetId="7" hidden="1">{"'Metretek HTML'!$A$7:$W$42"}</definedName>
    <definedName name="____H1" localSheetId="9" hidden="1">{"'Metretek HTML'!$A$7:$W$42"}</definedName>
    <definedName name="____H1" localSheetId="10" hidden="1">{"'Metretek HTML'!$A$7:$W$42"}</definedName>
    <definedName name="____H1" localSheetId="11" hidden="1">{"'Metretek HTML'!$A$7:$W$42"}</definedName>
    <definedName name="____H1" localSheetId="12" hidden="1">{"'Metretek HTML'!$A$7:$W$42"}</definedName>
    <definedName name="____H1" localSheetId="14" hidden="1">{"'Metretek HTML'!$A$7:$W$42"}</definedName>
    <definedName name="____H1" localSheetId="13" hidden="1">{"'Metretek HTML'!$A$7:$W$42"}</definedName>
    <definedName name="____H1" localSheetId="15" hidden="1">{"'Metretek HTML'!$A$7:$W$42"}</definedName>
    <definedName name="____H1" localSheetId="16" hidden="1">{"'Metretek HTML'!$A$7:$W$42"}</definedName>
    <definedName name="____H1" localSheetId="17" hidden="1">{"'Metretek HTML'!$A$7:$W$42"}</definedName>
    <definedName name="____H1" localSheetId="18" hidden="1">{"'Metretek HTML'!$A$7:$W$42"}</definedName>
    <definedName name="____H1" localSheetId="19" hidden="1">{"'Metretek HTML'!$A$7:$W$42"}</definedName>
    <definedName name="____H1" localSheetId="20" hidden="1">{"'Metretek HTML'!$A$7:$W$42"}</definedName>
    <definedName name="____H1" hidden="1">{"'Metretek HTML'!$A$7:$W$42"}</definedName>
    <definedName name="____PPM1" localSheetId="14" hidden="1">{#N/A,#N/A,FALSE,"Aging Summary";#N/A,#N/A,FALSE,"Ratio Analysis";#N/A,#N/A,FALSE,"Test 120 Day Accts";#N/A,#N/A,FALSE,"Tickmarks"}</definedName>
    <definedName name="____PPM1" localSheetId="13" hidden="1">{#N/A,#N/A,FALSE,"Aging Summary";#N/A,#N/A,FALSE,"Ratio Analysis";#N/A,#N/A,FALSE,"Test 120 Day Accts";#N/A,#N/A,FALSE,"Tickmarks"}</definedName>
    <definedName name="____PPM1" localSheetId="15" hidden="1">{#N/A,#N/A,FALSE,"Aging Summary";#N/A,#N/A,FALSE,"Ratio Analysis";#N/A,#N/A,FALSE,"Test 120 Day Accts";#N/A,#N/A,FALSE,"Tickmarks"}</definedName>
    <definedName name="____PPM1" localSheetId="16" hidden="1">{#N/A,#N/A,FALSE,"Aging Summary";#N/A,#N/A,FALSE,"Ratio Analysis";#N/A,#N/A,FALSE,"Test 120 Day Accts";#N/A,#N/A,FALSE,"Tickmarks"}</definedName>
    <definedName name="____PPM1" localSheetId="17" hidden="1">{#N/A,#N/A,FALSE,"Aging Summary";#N/A,#N/A,FALSE,"Ratio Analysis";#N/A,#N/A,FALSE,"Test 120 Day Accts";#N/A,#N/A,FALSE,"Tickmarks"}</definedName>
    <definedName name="____PPM1" localSheetId="18" hidden="1">{#N/A,#N/A,FALSE,"Aging Summary";#N/A,#N/A,FALSE,"Ratio Analysis";#N/A,#N/A,FALSE,"Test 120 Day Accts";#N/A,#N/A,FALSE,"Tickmarks"}</definedName>
    <definedName name="____PPM1" localSheetId="19" hidden="1">{#N/A,#N/A,FALSE,"Aging Summary";#N/A,#N/A,FALSE,"Ratio Analysis";#N/A,#N/A,FALSE,"Test 120 Day Accts";#N/A,#N/A,FALSE,"Tickmarks"}</definedName>
    <definedName name="____PPM1" localSheetId="20" hidden="1">{#N/A,#N/A,FALSE,"Aging Summary";#N/A,#N/A,FALSE,"Ratio Analysis";#N/A,#N/A,FALSE,"Test 120 Day Accts";#N/A,#N/A,FALSE,"Tickmarks"}</definedName>
    <definedName name="____PPM1" hidden="1">{#N/A,#N/A,FALSE,"Aging Summary";#N/A,#N/A,FALSE,"Ratio Analysis";#N/A,#N/A,FALSE,"Test 120 Day Accts";#N/A,#N/A,FALSE,"Tickmarks"}</definedName>
    <definedName name="____ryr56565" localSheetId="7" hidden="1">{#N/A,#N/A,FALSE,"Monthly SAIFI";#N/A,#N/A,FALSE,"Yearly SAIFI";#N/A,#N/A,FALSE,"Monthly CAIDI";#N/A,#N/A,FALSE,"Yearly CAIDI";#N/A,#N/A,FALSE,"Monthly SAIDI";#N/A,#N/A,FALSE,"Yearly SAIDI";#N/A,#N/A,FALSE,"Monthly MAIFI";#N/A,#N/A,FALSE,"Yearly MAIFI";#N/A,#N/A,FALSE,"Monthly Cust &gt;=4 Int"}</definedName>
    <definedName name="____ryr56565" localSheetId="9" hidden="1">{#N/A,#N/A,FALSE,"Monthly SAIFI";#N/A,#N/A,FALSE,"Yearly SAIFI";#N/A,#N/A,FALSE,"Monthly CAIDI";#N/A,#N/A,FALSE,"Yearly CAIDI";#N/A,#N/A,FALSE,"Monthly SAIDI";#N/A,#N/A,FALSE,"Yearly SAIDI";#N/A,#N/A,FALSE,"Monthly MAIFI";#N/A,#N/A,FALSE,"Yearly MAIFI";#N/A,#N/A,FALSE,"Monthly Cust &gt;=4 Int"}</definedName>
    <definedName name="____ryr56565" localSheetId="10" hidden="1">{#N/A,#N/A,FALSE,"Monthly SAIFI";#N/A,#N/A,FALSE,"Yearly SAIFI";#N/A,#N/A,FALSE,"Monthly CAIDI";#N/A,#N/A,FALSE,"Yearly CAIDI";#N/A,#N/A,FALSE,"Monthly SAIDI";#N/A,#N/A,FALSE,"Yearly SAIDI";#N/A,#N/A,FALSE,"Monthly MAIFI";#N/A,#N/A,FALSE,"Yearly MAIFI";#N/A,#N/A,FALSE,"Monthly Cust &gt;=4 Int"}</definedName>
    <definedName name="____ryr56565" localSheetId="11" hidden="1">{#N/A,#N/A,FALSE,"Monthly SAIFI";#N/A,#N/A,FALSE,"Yearly SAIFI";#N/A,#N/A,FALSE,"Monthly CAIDI";#N/A,#N/A,FALSE,"Yearly CAIDI";#N/A,#N/A,FALSE,"Monthly SAIDI";#N/A,#N/A,FALSE,"Yearly SAIDI";#N/A,#N/A,FALSE,"Monthly MAIFI";#N/A,#N/A,FALSE,"Yearly MAIFI";#N/A,#N/A,FALSE,"Monthly Cust &gt;=4 Int"}</definedName>
    <definedName name="____ryr56565" localSheetId="12" hidden="1">{#N/A,#N/A,FALSE,"Monthly SAIFI";#N/A,#N/A,FALSE,"Yearly SAIFI";#N/A,#N/A,FALSE,"Monthly CAIDI";#N/A,#N/A,FALSE,"Yearly CAIDI";#N/A,#N/A,FALSE,"Monthly SAIDI";#N/A,#N/A,FALSE,"Yearly SAIDI";#N/A,#N/A,FALSE,"Monthly MAIFI";#N/A,#N/A,FALSE,"Yearly MAIFI";#N/A,#N/A,FALSE,"Monthly Cust &gt;=4 Int"}</definedName>
    <definedName name="____ryr56565" localSheetId="14" hidden="1">{#N/A,#N/A,FALSE,"Monthly SAIFI";#N/A,#N/A,FALSE,"Yearly SAIFI";#N/A,#N/A,FALSE,"Monthly CAIDI";#N/A,#N/A,FALSE,"Yearly CAIDI";#N/A,#N/A,FALSE,"Monthly SAIDI";#N/A,#N/A,FALSE,"Yearly SAIDI";#N/A,#N/A,FALSE,"Monthly MAIFI";#N/A,#N/A,FALSE,"Yearly MAIFI";#N/A,#N/A,FALSE,"Monthly Cust &gt;=4 Int"}</definedName>
    <definedName name="____ryr56565" localSheetId="13" hidden="1">{#N/A,#N/A,FALSE,"Monthly SAIFI";#N/A,#N/A,FALSE,"Yearly SAIFI";#N/A,#N/A,FALSE,"Monthly CAIDI";#N/A,#N/A,FALSE,"Yearly CAIDI";#N/A,#N/A,FALSE,"Monthly SAIDI";#N/A,#N/A,FALSE,"Yearly SAIDI";#N/A,#N/A,FALSE,"Monthly MAIFI";#N/A,#N/A,FALSE,"Yearly MAIFI";#N/A,#N/A,FALSE,"Monthly Cust &gt;=4 Int"}</definedName>
    <definedName name="____ryr56565" localSheetId="15" hidden="1">{#N/A,#N/A,FALSE,"Monthly SAIFI";#N/A,#N/A,FALSE,"Yearly SAIFI";#N/A,#N/A,FALSE,"Monthly CAIDI";#N/A,#N/A,FALSE,"Yearly CAIDI";#N/A,#N/A,FALSE,"Monthly SAIDI";#N/A,#N/A,FALSE,"Yearly SAIDI";#N/A,#N/A,FALSE,"Monthly MAIFI";#N/A,#N/A,FALSE,"Yearly MAIFI";#N/A,#N/A,FALSE,"Monthly Cust &gt;=4 Int"}</definedName>
    <definedName name="____ryr56565" localSheetId="16" hidden="1">{#N/A,#N/A,FALSE,"Monthly SAIFI";#N/A,#N/A,FALSE,"Yearly SAIFI";#N/A,#N/A,FALSE,"Monthly CAIDI";#N/A,#N/A,FALSE,"Yearly CAIDI";#N/A,#N/A,FALSE,"Monthly SAIDI";#N/A,#N/A,FALSE,"Yearly SAIDI";#N/A,#N/A,FALSE,"Monthly MAIFI";#N/A,#N/A,FALSE,"Yearly MAIFI";#N/A,#N/A,FALSE,"Monthly Cust &gt;=4 Int"}</definedName>
    <definedName name="____ryr56565" localSheetId="17" hidden="1">{#N/A,#N/A,FALSE,"Monthly SAIFI";#N/A,#N/A,FALSE,"Yearly SAIFI";#N/A,#N/A,FALSE,"Monthly CAIDI";#N/A,#N/A,FALSE,"Yearly CAIDI";#N/A,#N/A,FALSE,"Monthly SAIDI";#N/A,#N/A,FALSE,"Yearly SAIDI";#N/A,#N/A,FALSE,"Monthly MAIFI";#N/A,#N/A,FALSE,"Yearly MAIFI";#N/A,#N/A,FALSE,"Monthly Cust &gt;=4 Int"}</definedName>
    <definedName name="____ryr56565" localSheetId="18" hidden="1">{#N/A,#N/A,FALSE,"Monthly SAIFI";#N/A,#N/A,FALSE,"Yearly SAIFI";#N/A,#N/A,FALSE,"Monthly CAIDI";#N/A,#N/A,FALSE,"Yearly CAIDI";#N/A,#N/A,FALSE,"Monthly SAIDI";#N/A,#N/A,FALSE,"Yearly SAIDI";#N/A,#N/A,FALSE,"Monthly MAIFI";#N/A,#N/A,FALSE,"Yearly MAIFI";#N/A,#N/A,FALSE,"Monthly Cust &gt;=4 Int"}</definedName>
    <definedName name="____ryr56565" localSheetId="19" hidden="1">{#N/A,#N/A,FALSE,"Monthly SAIFI";#N/A,#N/A,FALSE,"Yearly SAIFI";#N/A,#N/A,FALSE,"Monthly CAIDI";#N/A,#N/A,FALSE,"Yearly CAIDI";#N/A,#N/A,FALSE,"Monthly SAIDI";#N/A,#N/A,FALSE,"Yearly SAIDI";#N/A,#N/A,FALSE,"Monthly MAIFI";#N/A,#N/A,FALSE,"Yearly MAIFI";#N/A,#N/A,FALSE,"Monthly Cust &gt;=4 Int"}</definedName>
    <definedName name="____ryr56565" localSheetId="20" hidden="1">{#N/A,#N/A,FALSE,"Monthly SAIFI";#N/A,#N/A,FALSE,"Yearly SAIFI";#N/A,#N/A,FALSE,"Monthly CAIDI";#N/A,#N/A,FALSE,"Yearly CAIDI";#N/A,#N/A,FALSE,"Monthly SAIDI";#N/A,#N/A,FALSE,"Yearly SAIDI";#N/A,#N/A,FALSE,"Monthly MAIFI";#N/A,#N/A,FALSE,"Yearly MAIFI";#N/A,#N/A,FALSE,"Monthly Cust &gt;=4 Int"}</definedName>
    <definedName name="____ryr56565" hidden="1">{#N/A,#N/A,FALSE,"Monthly SAIFI";#N/A,#N/A,FALSE,"Yearly SAIFI";#N/A,#N/A,FALSE,"Monthly CAIDI";#N/A,#N/A,FALSE,"Yearly CAIDI";#N/A,#N/A,FALSE,"Monthly SAIDI";#N/A,#N/A,FALSE,"Yearly SAIDI";#N/A,#N/A,FALSE,"Monthly MAIFI";#N/A,#N/A,FALSE,"Yearly MAIFI";#N/A,#N/A,FALSE,"Monthly Cust &gt;=4 Int"}</definedName>
    <definedName name="____TF2" localSheetId="14" hidden="1">#REF!,#REF!</definedName>
    <definedName name="____TF2" localSheetId="13" hidden="1">#REF!,#REF!</definedName>
    <definedName name="____TF2" localSheetId="16" hidden="1">#REF!,#REF!</definedName>
    <definedName name="____TF2" localSheetId="20" hidden="1">#REF!,#REF!</definedName>
    <definedName name="____TF2" hidden="1">#REF!,#REF!</definedName>
    <definedName name="____TF2222" localSheetId="14" hidden="1">#REF!</definedName>
    <definedName name="____TF2222" localSheetId="13" hidden="1">#REF!</definedName>
    <definedName name="____TF2222" localSheetId="16" hidden="1">#REF!</definedName>
    <definedName name="____TF2222" localSheetId="20" hidden="1">#REF!</definedName>
    <definedName name="____TF2222" hidden="1">#REF!</definedName>
    <definedName name="____xx1" localSheetId="14" hidden="1">#REF!,#REF!</definedName>
    <definedName name="____xx1" localSheetId="13" hidden="1">#REF!,#REF!</definedName>
    <definedName name="____xx1" localSheetId="16" hidden="1">#REF!,#REF!</definedName>
    <definedName name="____xx1" localSheetId="20" hidden="1">#REF!,#REF!</definedName>
    <definedName name="____xx1" hidden="1">#REF!,#REF!</definedName>
    <definedName name="___EPS1" localSheetId="14" hidden="1">{#N/A,#N/A,FALSE,"95Act"}</definedName>
    <definedName name="___EPS1" localSheetId="13" hidden="1">{#N/A,#N/A,FALSE,"95Act"}</definedName>
    <definedName name="___EPS1" localSheetId="15" hidden="1">{#N/A,#N/A,FALSE,"95Act"}</definedName>
    <definedName name="___EPS1" localSheetId="16" hidden="1">{#N/A,#N/A,FALSE,"95Act"}</definedName>
    <definedName name="___EPS1" localSheetId="17" hidden="1">{#N/A,#N/A,FALSE,"95Act"}</definedName>
    <definedName name="___EPS1" localSheetId="18" hidden="1">{#N/A,#N/A,FALSE,"95Act"}</definedName>
    <definedName name="___EPS1" localSheetId="19" hidden="1">{#N/A,#N/A,FALSE,"95Act"}</definedName>
    <definedName name="___EPS1" localSheetId="20" hidden="1">{#N/A,#N/A,FALSE,"95Act"}</definedName>
    <definedName name="___EPS1" hidden="1">{#N/A,#N/A,FALSE,"95Act"}</definedName>
    <definedName name="___EPS1_1" localSheetId="14" hidden="1">{#N/A,#N/A,FALSE,"95Act"}</definedName>
    <definedName name="___EPS1_1" localSheetId="13" hidden="1">{#N/A,#N/A,FALSE,"95Act"}</definedName>
    <definedName name="___EPS1_1" localSheetId="15" hidden="1">{#N/A,#N/A,FALSE,"95Act"}</definedName>
    <definedName name="___EPS1_1" localSheetId="16" hidden="1">{#N/A,#N/A,FALSE,"95Act"}</definedName>
    <definedName name="___EPS1_1" localSheetId="17" hidden="1">{#N/A,#N/A,FALSE,"95Act"}</definedName>
    <definedName name="___EPS1_1" localSheetId="18" hidden="1">{#N/A,#N/A,FALSE,"95Act"}</definedName>
    <definedName name="___EPS1_1" localSheetId="19" hidden="1">{#N/A,#N/A,FALSE,"95Act"}</definedName>
    <definedName name="___EPS1_1" localSheetId="20" hidden="1">{#N/A,#N/A,FALSE,"95Act"}</definedName>
    <definedName name="___EPS1_1" hidden="1">{#N/A,#N/A,FALSE,"95Act"}</definedName>
    <definedName name="___H1" localSheetId="7" hidden="1">{"'Metretek HTML'!$A$7:$W$42"}</definedName>
    <definedName name="___H1" localSheetId="9" hidden="1">{"'Metretek HTML'!$A$7:$W$42"}</definedName>
    <definedName name="___H1" localSheetId="10" hidden="1">{"'Metretek HTML'!$A$7:$W$42"}</definedName>
    <definedName name="___H1" localSheetId="11" hidden="1">{"'Metretek HTML'!$A$7:$W$42"}</definedName>
    <definedName name="___H1" localSheetId="12" hidden="1">{"'Metretek HTML'!$A$7:$W$42"}</definedName>
    <definedName name="___H1" localSheetId="14" hidden="1">{"'Metretek HTML'!$A$7:$W$42"}</definedName>
    <definedName name="___H1" localSheetId="13" hidden="1">{"'Metretek HTML'!$A$7:$W$42"}</definedName>
    <definedName name="___H1" localSheetId="15" hidden="1">{"'Metretek HTML'!$A$7:$W$42"}</definedName>
    <definedName name="___H1" localSheetId="16" hidden="1">{"'Metretek HTML'!$A$7:$W$42"}</definedName>
    <definedName name="___H1" localSheetId="17" hidden="1">{"'Metretek HTML'!$A$7:$W$42"}</definedName>
    <definedName name="___H1" localSheetId="18" hidden="1">{"'Metretek HTML'!$A$7:$W$42"}</definedName>
    <definedName name="___H1" localSheetId="19" hidden="1">{"'Metretek HTML'!$A$7:$W$42"}</definedName>
    <definedName name="___H1" localSheetId="20" hidden="1">{"'Metretek HTML'!$A$7:$W$42"}</definedName>
    <definedName name="___H1" hidden="1">{"'Metretek HTML'!$A$7:$W$42"}</definedName>
    <definedName name="___PPM1" localSheetId="14" hidden="1">{#N/A,#N/A,FALSE,"Aging Summary";#N/A,#N/A,FALSE,"Ratio Analysis";#N/A,#N/A,FALSE,"Test 120 Day Accts";#N/A,#N/A,FALSE,"Tickmarks"}</definedName>
    <definedName name="___PPM1" localSheetId="13" hidden="1">{#N/A,#N/A,FALSE,"Aging Summary";#N/A,#N/A,FALSE,"Ratio Analysis";#N/A,#N/A,FALSE,"Test 120 Day Accts";#N/A,#N/A,FALSE,"Tickmarks"}</definedName>
    <definedName name="___PPM1" localSheetId="15" hidden="1">{#N/A,#N/A,FALSE,"Aging Summary";#N/A,#N/A,FALSE,"Ratio Analysis";#N/A,#N/A,FALSE,"Test 120 Day Accts";#N/A,#N/A,FALSE,"Tickmarks"}</definedName>
    <definedName name="___PPM1" localSheetId="16" hidden="1">{#N/A,#N/A,FALSE,"Aging Summary";#N/A,#N/A,FALSE,"Ratio Analysis";#N/A,#N/A,FALSE,"Test 120 Day Accts";#N/A,#N/A,FALSE,"Tickmarks"}</definedName>
    <definedName name="___PPM1" localSheetId="17" hidden="1">{#N/A,#N/A,FALSE,"Aging Summary";#N/A,#N/A,FALSE,"Ratio Analysis";#N/A,#N/A,FALSE,"Test 120 Day Accts";#N/A,#N/A,FALSE,"Tickmarks"}</definedName>
    <definedName name="___PPM1" localSheetId="18" hidden="1">{#N/A,#N/A,FALSE,"Aging Summary";#N/A,#N/A,FALSE,"Ratio Analysis";#N/A,#N/A,FALSE,"Test 120 Day Accts";#N/A,#N/A,FALSE,"Tickmarks"}</definedName>
    <definedName name="___PPM1" localSheetId="19" hidden="1">{#N/A,#N/A,FALSE,"Aging Summary";#N/A,#N/A,FALSE,"Ratio Analysis";#N/A,#N/A,FALSE,"Test 120 Day Accts";#N/A,#N/A,FALSE,"Tickmarks"}</definedName>
    <definedName name="___PPM1" localSheetId="20" hidden="1">{#N/A,#N/A,FALSE,"Aging Summary";#N/A,#N/A,FALSE,"Ratio Analysis";#N/A,#N/A,FALSE,"Test 120 Day Accts";#N/A,#N/A,FALSE,"Tickmarks"}</definedName>
    <definedName name="___PPM1" hidden="1">{#N/A,#N/A,FALSE,"Aging Summary";#N/A,#N/A,FALSE,"Ratio Analysis";#N/A,#N/A,FALSE,"Test 120 Day Accts";#N/A,#N/A,FALSE,"Tickmarks"}</definedName>
    <definedName name="___ryr56565" localSheetId="7" hidden="1">{#N/A,#N/A,FALSE,"Monthly SAIFI";#N/A,#N/A,FALSE,"Yearly SAIFI";#N/A,#N/A,FALSE,"Monthly CAIDI";#N/A,#N/A,FALSE,"Yearly CAIDI";#N/A,#N/A,FALSE,"Monthly SAIDI";#N/A,#N/A,FALSE,"Yearly SAIDI";#N/A,#N/A,FALSE,"Monthly MAIFI";#N/A,#N/A,FALSE,"Yearly MAIFI";#N/A,#N/A,FALSE,"Monthly Cust &gt;=4 Int"}</definedName>
    <definedName name="___ryr56565" localSheetId="9" hidden="1">{#N/A,#N/A,FALSE,"Monthly SAIFI";#N/A,#N/A,FALSE,"Yearly SAIFI";#N/A,#N/A,FALSE,"Monthly CAIDI";#N/A,#N/A,FALSE,"Yearly CAIDI";#N/A,#N/A,FALSE,"Monthly SAIDI";#N/A,#N/A,FALSE,"Yearly SAIDI";#N/A,#N/A,FALSE,"Monthly MAIFI";#N/A,#N/A,FALSE,"Yearly MAIFI";#N/A,#N/A,FALSE,"Monthly Cust &gt;=4 Int"}</definedName>
    <definedName name="___ryr56565" localSheetId="10" hidden="1">{#N/A,#N/A,FALSE,"Monthly SAIFI";#N/A,#N/A,FALSE,"Yearly SAIFI";#N/A,#N/A,FALSE,"Monthly CAIDI";#N/A,#N/A,FALSE,"Yearly CAIDI";#N/A,#N/A,FALSE,"Monthly SAIDI";#N/A,#N/A,FALSE,"Yearly SAIDI";#N/A,#N/A,FALSE,"Monthly MAIFI";#N/A,#N/A,FALSE,"Yearly MAIFI";#N/A,#N/A,FALSE,"Monthly Cust &gt;=4 Int"}</definedName>
    <definedName name="___ryr56565" localSheetId="11" hidden="1">{#N/A,#N/A,FALSE,"Monthly SAIFI";#N/A,#N/A,FALSE,"Yearly SAIFI";#N/A,#N/A,FALSE,"Monthly CAIDI";#N/A,#N/A,FALSE,"Yearly CAIDI";#N/A,#N/A,FALSE,"Monthly SAIDI";#N/A,#N/A,FALSE,"Yearly SAIDI";#N/A,#N/A,FALSE,"Monthly MAIFI";#N/A,#N/A,FALSE,"Yearly MAIFI";#N/A,#N/A,FALSE,"Monthly Cust &gt;=4 Int"}</definedName>
    <definedName name="___ryr56565" localSheetId="12" hidden="1">{#N/A,#N/A,FALSE,"Monthly SAIFI";#N/A,#N/A,FALSE,"Yearly SAIFI";#N/A,#N/A,FALSE,"Monthly CAIDI";#N/A,#N/A,FALSE,"Yearly CAIDI";#N/A,#N/A,FALSE,"Monthly SAIDI";#N/A,#N/A,FALSE,"Yearly SAIDI";#N/A,#N/A,FALSE,"Monthly MAIFI";#N/A,#N/A,FALSE,"Yearly MAIFI";#N/A,#N/A,FALSE,"Monthly Cust &gt;=4 Int"}</definedName>
    <definedName name="___ryr56565" localSheetId="14" hidden="1">{#N/A,#N/A,FALSE,"Monthly SAIFI";#N/A,#N/A,FALSE,"Yearly SAIFI";#N/A,#N/A,FALSE,"Monthly CAIDI";#N/A,#N/A,FALSE,"Yearly CAIDI";#N/A,#N/A,FALSE,"Monthly SAIDI";#N/A,#N/A,FALSE,"Yearly SAIDI";#N/A,#N/A,FALSE,"Monthly MAIFI";#N/A,#N/A,FALSE,"Yearly MAIFI";#N/A,#N/A,FALSE,"Monthly Cust &gt;=4 Int"}</definedName>
    <definedName name="___ryr56565" localSheetId="13" hidden="1">{#N/A,#N/A,FALSE,"Monthly SAIFI";#N/A,#N/A,FALSE,"Yearly SAIFI";#N/A,#N/A,FALSE,"Monthly CAIDI";#N/A,#N/A,FALSE,"Yearly CAIDI";#N/A,#N/A,FALSE,"Monthly SAIDI";#N/A,#N/A,FALSE,"Yearly SAIDI";#N/A,#N/A,FALSE,"Monthly MAIFI";#N/A,#N/A,FALSE,"Yearly MAIFI";#N/A,#N/A,FALSE,"Monthly Cust &gt;=4 Int"}</definedName>
    <definedName name="___ryr56565" localSheetId="15" hidden="1">{#N/A,#N/A,FALSE,"Monthly SAIFI";#N/A,#N/A,FALSE,"Yearly SAIFI";#N/A,#N/A,FALSE,"Monthly CAIDI";#N/A,#N/A,FALSE,"Yearly CAIDI";#N/A,#N/A,FALSE,"Monthly SAIDI";#N/A,#N/A,FALSE,"Yearly SAIDI";#N/A,#N/A,FALSE,"Monthly MAIFI";#N/A,#N/A,FALSE,"Yearly MAIFI";#N/A,#N/A,FALSE,"Monthly Cust &gt;=4 Int"}</definedName>
    <definedName name="___ryr56565" localSheetId="16" hidden="1">{#N/A,#N/A,FALSE,"Monthly SAIFI";#N/A,#N/A,FALSE,"Yearly SAIFI";#N/A,#N/A,FALSE,"Monthly CAIDI";#N/A,#N/A,FALSE,"Yearly CAIDI";#N/A,#N/A,FALSE,"Monthly SAIDI";#N/A,#N/A,FALSE,"Yearly SAIDI";#N/A,#N/A,FALSE,"Monthly MAIFI";#N/A,#N/A,FALSE,"Yearly MAIFI";#N/A,#N/A,FALSE,"Monthly Cust &gt;=4 Int"}</definedName>
    <definedName name="___ryr56565" localSheetId="17" hidden="1">{#N/A,#N/A,FALSE,"Monthly SAIFI";#N/A,#N/A,FALSE,"Yearly SAIFI";#N/A,#N/A,FALSE,"Monthly CAIDI";#N/A,#N/A,FALSE,"Yearly CAIDI";#N/A,#N/A,FALSE,"Monthly SAIDI";#N/A,#N/A,FALSE,"Yearly SAIDI";#N/A,#N/A,FALSE,"Monthly MAIFI";#N/A,#N/A,FALSE,"Yearly MAIFI";#N/A,#N/A,FALSE,"Monthly Cust &gt;=4 Int"}</definedName>
    <definedName name="___ryr56565" localSheetId="18" hidden="1">{#N/A,#N/A,FALSE,"Monthly SAIFI";#N/A,#N/A,FALSE,"Yearly SAIFI";#N/A,#N/A,FALSE,"Monthly CAIDI";#N/A,#N/A,FALSE,"Yearly CAIDI";#N/A,#N/A,FALSE,"Monthly SAIDI";#N/A,#N/A,FALSE,"Yearly SAIDI";#N/A,#N/A,FALSE,"Monthly MAIFI";#N/A,#N/A,FALSE,"Yearly MAIFI";#N/A,#N/A,FALSE,"Monthly Cust &gt;=4 Int"}</definedName>
    <definedName name="___ryr56565" localSheetId="19" hidden="1">{#N/A,#N/A,FALSE,"Monthly SAIFI";#N/A,#N/A,FALSE,"Yearly SAIFI";#N/A,#N/A,FALSE,"Monthly CAIDI";#N/A,#N/A,FALSE,"Yearly CAIDI";#N/A,#N/A,FALSE,"Monthly SAIDI";#N/A,#N/A,FALSE,"Yearly SAIDI";#N/A,#N/A,FALSE,"Monthly MAIFI";#N/A,#N/A,FALSE,"Yearly MAIFI";#N/A,#N/A,FALSE,"Monthly Cust &gt;=4 Int"}</definedName>
    <definedName name="___ryr56565" localSheetId="20" hidden="1">{#N/A,#N/A,FALSE,"Monthly SAIFI";#N/A,#N/A,FALSE,"Yearly SAIFI";#N/A,#N/A,FALSE,"Monthly CAIDI";#N/A,#N/A,FALSE,"Yearly CAIDI";#N/A,#N/A,FALSE,"Monthly SAIDI";#N/A,#N/A,FALSE,"Yearly SAIDI";#N/A,#N/A,FALSE,"Monthly MAIFI";#N/A,#N/A,FALSE,"Yearly MAIFI";#N/A,#N/A,FALSE,"Monthly Cust &gt;=4 Int"}</definedName>
    <definedName name="___ryr56565" hidden="1">{#N/A,#N/A,FALSE,"Monthly SAIFI";#N/A,#N/A,FALSE,"Yearly SAIFI";#N/A,#N/A,FALSE,"Monthly CAIDI";#N/A,#N/A,FALSE,"Yearly CAIDI";#N/A,#N/A,FALSE,"Monthly SAIDI";#N/A,#N/A,FALSE,"Yearly SAIDI";#N/A,#N/A,FALSE,"Monthly MAIFI";#N/A,#N/A,FALSE,"Yearly MAIFI";#N/A,#N/A,FALSE,"Monthly Cust &gt;=4 Int"}</definedName>
    <definedName name="___TF2" localSheetId="14" hidden="1">#REF!,#REF!</definedName>
    <definedName name="___TF2" localSheetId="13" hidden="1">#REF!,#REF!</definedName>
    <definedName name="___TF2" localSheetId="16" hidden="1">#REF!,#REF!</definedName>
    <definedName name="___TF2" localSheetId="20" hidden="1">#REF!,#REF!</definedName>
    <definedName name="___TF2" hidden="1">#REF!,#REF!</definedName>
    <definedName name="___TF2222" localSheetId="14" hidden="1">#REF!</definedName>
    <definedName name="___TF2222" localSheetId="13" hidden="1">#REF!</definedName>
    <definedName name="___TF2222" localSheetId="16" hidden="1">#REF!</definedName>
    <definedName name="___TF2222" localSheetId="20" hidden="1">#REF!</definedName>
    <definedName name="___TF2222" hidden="1">#REF!</definedName>
    <definedName name="___xx1" localSheetId="14" hidden="1">#REF!,#REF!</definedName>
    <definedName name="___xx1" localSheetId="13" hidden="1">#REF!,#REF!</definedName>
    <definedName name="___xx1" localSheetId="16" hidden="1">#REF!,#REF!</definedName>
    <definedName name="___xx1" localSheetId="20" hidden="1">#REF!,#REF!</definedName>
    <definedName name="___xx1" hidden="1">#REF!,#REF!</definedName>
    <definedName name="__1__123Graph_ACHART_17" localSheetId="7" hidden="1">#REF!</definedName>
    <definedName name="__1__123Graph_ACHART_17" localSheetId="9" hidden="1">#REF!</definedName>
    <definedName name="__1__123Graph_ACHART_17" localSheetId="10" hidden="1">#REF!</definedName>
    <definedName name="__1__123Graph_ACHART_17" localSheetId="11" hidden="1">#REF!</definedName>
    <definedName name="__1__123Graph_ACHART_17" localSheetId="14" hidden="1">#REF!</definedName>
    <definedName name="__1__123Graph_ACHART_17" localSheetId="13" hidden="1">#REF!</definedName>
    <definedName name="__1__123Graph_ACHART_17" localSheetId="16" hidden="1">#REF!</definedName>
    <definedName name="__1__123Graph_ACHART_17" localSheetId="17" hidden="1">#REF!</definedName>
    <definedName name="__1__123Graph_ACHART_17" localSheetId="20" hidden="1">#REF!</definedName>
    <definedName name="__1__123Graph_ACHART_17" hidden="1">#REF!</definedName>
    <definedName name="__1_0_0_K" localSheetId="14" hidden="1">#REF!</definedName>
    <definedName name="__1_0_0_K" localSheetId="13" hidden="1">#REF!</definedName>
    <definedName name="__1_0_0_K" localSheetId="16" hidden="1">#REF!</definedName>
    <definedName name="__1_0_0_K" localSheetId="20" hidden="1">#REF!</definedName>
    <definedName name="__1_0_0_K" hidden="1">#REF!</definedName>
    <definedName name="__123Graph_A" localSheetId="7" hidden="1">#REF!</definedName>
    <definedName name="__123Graph_A" localSheetId="9" hidden="1">#REF!</definedName>
    <definedName name="__123Graph_A" localSheetId="10" hidden="1">#REF!</definedName>
    <definedName name="__123Graph_A" localSheetId="11" hidden="1">#REF!</definedName>
    <definedName name="__123Graph_A" localSheetId="12" hidden="1">#REF!</definedName>
    <definedName name="__123Graph_A" localSheetId="14" hidden="1">#REF!</definedName>
    <definedName name="__123Graph_A" localSheetId="13" hidden="1">#REF!</definedName>
    <definedName name="__123Graph_A" localSheetId="15" hidden="1">#REF!</definedName>
    <definedName name="__123Graph_A" localSheetId="16" hidden="1">#REF!</definedName>
    <definedName name="__123Graph_A" localSheetId="17" hidden="1">#REF!</definedName>
    <definedName name="__123Graph_A" localSheetId="18" hidden="1">#REF!</definedName>
    <definedName name="__123Graph_A" localSheetId="19" hidden="1">#REF!</definedName>
    <definedName name="__123Graph_A" localSheetId="20" hidden="1">#REF!</definedName>
    <definedName name="__123Graph_A" hidden="1">#REF!</definedName>
    <definedName name="__123Graph_AJUN95" localSheetId="14" hidden="1">#REF!</definedName>
    <definedName name="__123Graph_AJUN95" localSheetId="13" hidden="1">#REF!</definedName>
    <definedName name="__123Graph_AJUN95" localSheetId="16" hidden="1">#REF!</definedName>
    <definedName name="__123Graph_AJUN95" localSheetId="20" hidden="1">#REF!</definedName>
    <definedName name="__123Graph_AJUN95" hidden="1">#REF!</definedName>
    <definedName name="__123Graph_AMAT95" localSheetId="14" hidden="1">#REF!</definedName>
    <definedName name="__123Graph_AMAT95" localSheetId="13" hidden="1">#REF!</definedName>
    <definedName name="__123Graph_AMAT95" localSheetId="16" hidden="1">#REF!</definedName>
    <definedName name="__123Graph_AMAT95" localSheetId="20" hidden="1">#REF!</definedName>
    <definedName name="__123Graph_AMAT95" hidden="1">#REF!</definedName>
    <definedName name="__123Graph_B" localSheetId="7" hidden="1">#REF!</definedName>
    <definedName name="__123Graph_B" localSheetId="9" hidden="1">#REF!</definedName>
    <definedName name="__123Graph_B" localSheetId="10" hidden="1">#REF!</definedName>
    <definedName name="__123Graph_B" localSheetId="11" hidden="1">#REF!</definedName>
    <definedName name="__123Graph_B" localSheetId="14" hidden="1">#REF!</definedName>
    <definedName name="__123Graph_B" localSheetId="13" hidden="1">#REF!</definedName>
    <definedName name="__123Graph_B" localSheetId="16" hidden="1">#REF!</definedName>
    <definedName name="__123Graph_B" localSheetId="17" hidden="1">#REF!</definedName>
    <definedName name="__123Graph_B" localSheetId="20" hidden="1">#REF!</definedName>
    <definedName name="__123Graph_B" hidden="1">#REF!</definedName>
    <definedName name="__123Graph_BJUN95" localSheetId="14" hidden="1">#REF!</definedName>
    <definedName name="__123Graph_BJUN95" localSheetId="13" hidden="1">#REF!</definedName>
    <definedName name="__123Graph_BJUN95" localSheetId="16" hidden="1">#REF!</definedName>
    <definedName name="__123Graph_BJUN95" localSheetId="20" hidden="1">#REF!</definedName>
    <definedName name="__123Graph_BJUN95" hidden="1">#REF!</definedName>
    <definedName name="__123Graph_BMAT95" localSheetId="14" hidden="1">#REF!</definedName>
    <definedName name="__123Graph_BMAT95" localSheetId="13" hidden="1">#REF!</definedName>
    <definedName name="__123Graph_BMAT95" localSheetId="16" hidden="1">#REF!</definedName>
    <definedName name="__123Graph_BMAT95" localSheetId="20" hidden="1">#REF!</definedName>
    <definedName name="__123Graph_BMAT95" hidden="1">#REF!</definedName>
    <definedName name="__123Graph_C" localSheetId="7" hidden="1">#REF!</definedName>
    <definedName name="__123Graph_C" localSheetId="9" hidden="1">#REF!</definedName>
    <definedName name="__123Graph_C" localSheetId="10" hidden="1">#REF!</definedName>
    <definedName name="__123Graph_C" localSheetId="11" hidden="1">#REF!</definedName>
    <definedName name="__123Graph_C" localSheetId="12" hidden="1">#REF!</definedName>
    <definedName name="__123Graph_C" localSheetId="14" hidden="1">#REF!</definedName>
    <definedName name="__123Graph_C" localSheetId="13" hidden="1">#REF!</definedName>
    <definedName name="__123Graph_C" localSheetId="15" hidden="1">#REF!</definedName>
    <definedName name="__123Graph_C" localSheetId="16" hidden="1">#REF!</definedName>
    <definedName name="__123Graph_C" localSheetId="17" hidden="1">#REF!</definedName>
    <definedName name="__123Graph_C" localSheetId="18" hidden="1">#REF!</definedName>
    <definedName name="__123Graph_C" localSheetId="19" hidden="1">#REF!</definedName>
    <definedName name="__123Graph_C" localSheetId="20" hidden="1">#REF!</definedName>
    <definedName name="__123Graph_C" hidden="1">#REF!</definedName>
    <definedName name="__123Graph_CMAT95" localSheetId="14" hidden="1">#REF!</definedName>
    <definedName name="__123Graph_CMAT95" localSheetId="13" hidden="1">#REF!</definedName>
    <definedName name="__123Graph_CMAT95" localSheetId="16" hidden="1">#REF!</definedName>
    <definedName name="__123Graph_CMAT95" localSheetId="20" hidden="1">#REF!</definedName>
    <definedName name="__123Graph_CMAT95" hidden="1">#REF!</definedName>
    <definedName name="__123Graph_D" localSheetId="7" hidden="1">#REF!</definedName>
    <definedName name="__123Graph_D" localSheetId="9" hidden="1">#REF!</definedName>
    <definedName name="__123Graph_D" localSheetId="10" hidden="1">#REF!</definedName>
    <definedName name="__123Graph_D" localSheetId="11" hidden="1">#REF!</definedName>
    <definedName name="__123Graph_D" localSheetId="14" hidden="1">#REF!</definedName>
    <definedName name="__123Graph_D" localSheetId="13" hidden="1">#REF!</definedName>
    <definedName name="__123Graph_D" localSheetId="16" hidden="1">#REF!</definedName>
    <definedName name="__123Graph_D" localSheetId="17" hidden="1">#REF!</definedName>
    <definedName name="__123Graph_D" localSheetId="20" hidden="1">#REF!</definedName>
    <definedName name="__123Graph_D" hidden="1">#REF!</definedName>
    <definedName name="__123Graph_E" localSheetId="7" hidden="1">#REF!</definedName>
    <definedName name="__123Graph_E" localSheetId="9" hidden="1">#REF!</definedName>
    <definedName name="__123Graph_E" localSheetId="10" hidden="1">#REF!</definedName>
    <definedName name="__123Graph_E" localSheetId="11" hidden="1">#REF!</definedName>
    <definedName name="__123Graph_E" localSheetId="12" hidden="1">#REF!</definedName>
    <definedName name="__123Graph_E" localSheetId="14" hidden="1">#REF!</definedName>
    <definedName name="__123Graph_E" localSheetId="13" hidden="1">#REF!</definedName>
    <definedName name="__123Graph_E" localSheetId="15" hidden="1">#REF!</definedName>
    <definedName name="__123Graph_E" localSheetId="16" hidden="1">#REF!</definedName>
    <definedName name="__123Graph_E" localSheetId="17" hidden="1">#REF!</definedName>
    <definedName name="__123Graph_E" localSheetId="18" hidden="1">#REF!</definedName>
    <definedName name="__123Graph_E" localSheetId="19" hidden="1">#REF!</definedName>
    <definedName name="__123Graph_E" localSheetId="20" hidden="1">#REF!</definedName>
    <definedName name="__123Graph_E" hidden="1">#REF!</definedName>
    <definedName name="__123Graph_F" localSheetId="7" hidden="1">#REF!</definedName>
    <definedName name="__123Graph_F" localSheetId="9" hidden="1">#REF!</definedName>
    <definedName name="__123Graph_F" localSheetId="10" hidden="1">#REF!</definedName>
    <definedName name="__123Graph_F" localSheetId="11" hidden="1">#REF!</definedName>
    <definedName name="__123Graph_F" localSheetId="12" hidden="1">#REF!</definedName>
    <definedName name="__123Graph_F" localSheetId="14" hidden="1">#REF!</definedName>
    <definedName name="__123Graph_F" localSheetId="13" hidden="1">#REF!</definedName>
    <definedName name="__123Graph_F" localSheetId="15" hidden="1">#REF!</definedName>
    <definedName name="__123Graph_F" localSheetId="16" hidden="1">#REF!</definedName>
    <definedName name="__123Graph_F" localSheetId="17" hidden="1">#REF!</definedName>
    <definedName name="__123Graph_F" localSheetId="18" hidden="1">#REF!</definedName>
    <definedName name="__123Graph_F" localSheetId="19" hidden="1">#REF!</definedName>
    <definedName name="__123Graph_F" localSheetId="20" hidden="1">#REF!</definedName>
    <definedName name="__123Graph_F" hidden="1">#REF!</definedName>
    <definedName name="__123Graph_X" localSheetId="14" hidden="1">#REF!</definedName>
    <definedName name="__123Graph_X" localSheetId="13" hidden="1">#REF!</definedName>
    <definedName name="__123Graph_X" localSheetId="16" hidden="1">#REF!</definedName>
    <definedName name="__123Graph_X" localSheetId="20" hidden="1">#REF!</definedName>
    <definedName name="__123Graph_X" hidden="1">#REF!</definedName>
    <definedName name="__2_0_0_S" localSheetId="14" hidden="1">#REF!</definedName>
    <definedName name="__2_0_0_S" localSheetId="13" hidden="1">#REF!</definedName>
    <definedName name="__2_0_0_S" localSheetId="16" hidden="1">#REF!</definedName>
    <definedName name="__2_0_0_S" localSheetId="20" hidden="1">#REF!</definedName>
    <definedName name="__2_0_0_S" hidden="1">#REF!</definedName>
    <definedName name="__all2" localSheetId="14"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_all2" localSheetId="13"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_all2" localSheetId="15"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_all2" localSheetId="16"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_all2" localSheetId="17"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_all2" localSheetId="18"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_all2" localSheetId="19"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_all2" localSheetId="20"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_all2"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_all3" localSheetId="14"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_all3" localSheetId="13"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_all3" localSheetId="15"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_all3" localSheetId="16"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_all3" localSheetId="17"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_all3" localSheetId="18"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_all3" localSheetId="19"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_all3" localSheetId="20"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_all3"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_DAT1">#REF!</definedName>
    <definedName name="__DAT10">#REF!</definedName>
    <definedName name="__DAT11">#REF!</definedName>
    <definedName name="__DAT12">#REF!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EPS1" localSheetId="14" hidden="1">{#N/A,#N/A,FALSE,"95Act"}</definedName>
    <definedName name="__EPS1" localSheetId="13" hidden="1">{#N/A,#N/A,FALSE,"95Act"}</definedName>
    <definedName name="__EPS1" localSheetId="15" hidden="1">{#N/A,#N/A,FALSE,"95Act"}</definedName>
    <definedName name="__EPS1" localSheetId="16" hidden="1">{#N/A,#N/A,FALSE,"95Act"}</definedName>
    <definedName name="__EPS1" localSheetId="17" hidden="1">{#N/A,#N/A,FALSE,"95Act"}</definedName>
    <definedName name="__EPS1" localSheetId="18" hidden="1">{#N/A,#N/A,FALSE,"95Act"}</definedName>
    <definedName name="__EPS1" localSheetId="19" hidden="1">{#N/A,#N/A,FALSE,"95Act"}</definedName>
    <definedName name="__EPS1" localSheetId="20" hidden="1">{#N/A,#N/A,FALSE,"95Act"}</definedName>
    <definedName name="__EPS1" hidden="1">{#N/A,#N/A,FALSE,"95Act"}</definedName>
    <definedName name="__EPS1_1" localSheetId="14" hidden="1">{#N/A,#N/A,FALSE,"95Act"}</definedName>
    <definedName name="__EPS1_1" localSheetId="13" hidden="1">{#N/A,#N/A,FALSE,"95Act"}</definedName>
    <definedName name="__EPS1_1" localSheetId="15" hidden="1">{#N/A,#N/A,FALSE,"95Act"}</definedName>
    <definedName name="__EPS1_1" localSheetId="16" hidden="1">{#N/A,#N/A,FALSE,"95Act"}</definedName>
    <definedName name="__EPS1_1" localSheetId="17" hidden="1">{#N/A,#N/A,FALSE,"95Act"}</definedName>
    <definedName name="__EPS1_1" localSheetId="18" hidden="1">{#N/A,#N/A,FALSE,"95Act"}</definedName>
    <definedName name="__EPS1_1" localSheetId="19" hidden="1">{#N/A,#N/A,FALSE,"95Act"}</definedName>
    <definedName name="__EPS1_1" localSheetId="20" hidden="1">{#N/A,#N/A,FALSE,"95Act"}</definedName>
    <definedName name="__EPS1_1" hidden="1">{#N/A,#N/A,FALSE,"95Act"}</definedName>
    <definedName name="__FDS_HYPERLINK_TOGGLE_STATE__" hidden="1">"ON"</definedName>
    <definedName name="__H1" localSheetId="7" hidden="1">{"'Metretek HTML'!$A$7:$W$42"}</definedName>
    <definedName name="__H1" localSheetId="9" hidden="1">{"'Metretek HTML'!$A$7:$W$42"}</definedName>
    <definedName name="__H1" localSheetId="10" hidden="1">{"'Metretek HTML'!$A$7:$W$42"}</definedName>
    <definedName name="__H1" localSheetId="11" hidden="1">{"'Metretek HTML'!$A$7:$W$42"}</definedName>
    <definedName name="__H1" localSheetId="12" hidden="1">{"'Metretek HTML'!$A$7:$W$42"}</definedName>
    <definedName name="__H1" localSheetId="14" hidden="1">{"'Metretek HTML'!$A$7:$W$42"}</definedName>
    <definedName name="__H1" localSheetId="13" hidden="1">{"'Metretek HTML'!$A$7:$W$42"}</definedName>
    <definedName name="__H1" localSheetId="15" hidden="1">{"'Metretek HTML'!$A$7:$W$42"}</definedName>
    <definedName name="__H1" localSheetId="16" hidden="1">{"'Metretek HTML'!$A$7:$W$42"}</definedName>
    <definedName name="__H1" localSheetId="17" hidden="1">{"'Metretek HTML'!$A$7:$W$42"}</definedName>
    <definedName name="__H1" localSheetId="18" hidden="1">{"'Metretek HTML'!$A$7:$W$42"}</definedName>
    <definedName name="__H1" localSheetId="19" hidden="1">{"'Metretek HTML'!$A$7:$W$42"}</definedName>
    <definedName name="__H1" localSheetId="20" hidden="1">{"'Metretek HTML'!$A$7:$W$42"}</definedName>
    <definedName name="__H1" hidden="1">{"'Metretek HTML'!$A$7:$W$42"}</definedName>
    <definedName name="__PPM1" localSheetId="14" hidden="1">{#N/A,#N/A,FALSE,"Aging Summary";#N/A,#N/A,FALSE,"Ratio Analysis";#N/A,#N/A,FALSE,"Test 120 Day Accts";#N/A,#N/A,FALSE,"Tickmarks"}</definedName>
    <definedName name="__PPM1" localSheetId="13" hidden="1">{#N/A,#N/A,FALSE,"Aging Summary";#N/A,#N/A,FALSE,"Ratio Analysis";#N/A,#N/A,FALSE,"Test 120 Day Accts";#N/A,#N/A,FALSE,"Tickmarks"}</definedName>
    <definedName name="__PPM1" localSheetId="15" hidden="1">{#N/A,#N/A,FALSE,"Aging Summary";#N/A,#N/A,FALSE,"Ratio Analysis";#N/A,#N/A,FALSE,"Test 120 Day Accts";#N/A,#N/A,FALSE,"Tickmarks"}</definedName>
    <definedName name="__PPM1" localSheetId="16" hidden="1">{#N/A,#N/A,FALSE,"Aging Summary";#N/A,#N/A,FALSE,"Ratio Analysis";#N/A,#N/A,FALSE,"Test 120 Day Accts";#N/A,#N/A,FALSE,"Tickmarks"}</definedName>
    <definedName name="__PPM1" localSheetId="17" hidden="1">{#N/A,#N/A,FALSE,"Aging Summary";#N/A,#N/A,FALSE,"Ratio Analysis";#N/A,#N/A,FALSE,"Test 120 Day Accts";#N/A,#N/A,FALSE,"Tickmarks"}</definedName>
    <definedName name="__PPM1" localSheetId="18" hidden="1">{#N/A,#N/A,FALSE,"Aging Summary";#N/A,#N/A,FALSE,"Ratio Analysis";#N/A,#N/A,FALSE,"Test 120 Day Accts";#N/A,#N/A,FALSE,"Tickmarks"}</definedName>
    <definedName name="__PPM1" localSheetId="19" hidden="1">{#N/A,#N/A,FALSE,"Aging Summary";#N/A,#N/A,FALSE,"Ratio Analysis";#N/A,#N/A,FALSE,"Test 120 Day Accts";#N/A,#N/A,FALSE,"Tickmarks"}</definedName>
    <definedName name="__PPM1" localSheetId="20" hidden="1">{#N/A,#N/A,FALSE,"Aging Summary";#N/A,#N/A,FALSE,"Ratio Analysis";#N/A,#N/A,FALSE,"Test 120 Day Accts";#N/A,#N/A,FALSE,"Tickmarks"}</definedName>
    <definedName name="__PPM1" hidden="1">{#N/A,#N/A,FALSE,"Aging Summary";#N/A,#N/A,FALSE,"Ratio Analysis";#N/A,#N/A,FALSE,"Test 120 Day Accts";#N/A,#N/A,FALSE,"Tickmarks"}</definedName>
    <definedName name="__ryr56565" localSheetId="7" hidden="1">{#N/A,#N/A,FALSE,"Monthly SAIFI";#N/A,#N/A,FALSE,"Yearly SAIFI";#N/A,#N/A,FALSE,"Monthly CAIDI";#N/A,#N/A,FALSE,"Yearly CAIDI";#N/A,#N/A,FALSE,"Monthly SAIDI";#N/A,#N/A,FALSE,"Yearly SAIDI";#N/A,#N/A,FALSE,"Monthly MAIFI";#N/A,#N/A,FALSE,"Yearly MAIFI";#N/A,#N/A,FALSE,"Monthly Cust &gt;=4 Int"}</definedName>
    <definedName name="__ryr56565" localSheetId="9" hidden="1">{#N/A,#N/A,FALSE,"Monthly SAIFI";#N/A,#N/A,FALSE,"Yearly SAIFI";#N/A,#N/A,FALSE,"Monthly CAIDI";#N/A,#N/A,FALSE,"Yearly CAIDI";#N/A,#N/A,FALSE,"Monthly SAIDI";#N/A,#N/A,FALSE,"Yearly SAIDI";#N/A,#N/A,FALSE,"Monthly MAIFI";#N/A,#N/A,FALSE,"Yearly MAIFI";#N/A,#N/A,FALSE,"Monthly Cust &gt;=4 Int"}</definedName>
    <definedName name="__ryr56565" localSheetId="10" hidden="1">{#N/A,#N/A,FALSE,"Monthly SAIFI";#N/A,#N/A,FALSE,"Yearly SAIFI";#N/A,#N/A,FALSE,"Monthly CAIDI";#N/A,#N/A,FALSE,"Yearly CAIDI";#N/A,#N/A,FALSE,"Monthly SAIDI";#N/A,#N/A,FALSE,"Yearly SAIDI";#N/A,#N/A,FALSE,"Monthly MAIFI";#N/A,#N/A,FALSE,"Yearly MAIFI";#N/A,#N/A,FALSE,"Monthly Cust &gt;=4 Int"}</definedName>
    <definedName name="__ryr56565" localSheetId="11" hidden="1">{#N/A,#N/A,FALSE,"Monthly SAIFI";#N/A,#N/A,FALSE,"Yearly SAIFI";#N/A,#N/A,FALSE,"Monthly CAIDI";#N/A,#N/A,FALSE,"Yearly CAIDI";#N/A,#N/A,FALSE,"Monthly SAIDI";#N/A,#N/A,FALSE,"Yearly SAIDI";#N/A,#N/A,FALSE,"Monthly MAIFI";#N/A,#N/A,FALSE,"Yearly MAIFI";#N/A,#N/A,FALSE,"Monthly Cust &gt;=4 Int"}</definedName>
    <definedName name="__ryr56565" localSheetId="12" hidden="1">{#N/A,#N/A,FALSE,"Monthly SAIFI";#N/A,#N/A,FALSE,"Yearly SAIFI";#N/A,#N/A,FALSE,"Monthly CAIDI";#N/A,#N/A,FALSE,"Yearly CAIDI";#N/A,#N/A,FALSE,"Monthly SAIDI";#N/A,#N/A,FALSE,"Yearly SAIDI";#N/A,#N/A,FALSE,"Monthly MAIFI";#N/A,#N/A,FALSE,"Yearly MAIFI";#N/A,#N/A,FALSE,"Monthly Cust &gt;=4 Int"}</definedName>
    <definedName name="__ryr56565" localSheetId="14" hidden="1">{#N/A,#N/A,FALSE,"Monthly SAIFI";#N/A,#N/A,FALSE,"Yearly SAIFI";#N/A,#N/A,FALSE,"Monthly CAIDI";#N/A,#N/A,FALSE,"Yearly CAIDI";#N/A,#N/A,FALSE,"Monthly SAIDI";#N/A,#N/A,FALSE,"Yearly SAIDI";#N/A,#N/A,FALSE,"Monthly MAIFI";#N/A,#N/A,FALSE,"Yearly MAIFI";#N/A,#N/A,FALSE,"Monthly Cust &gt;=4 Int"}</definedName>
    <definedName name="__ryr56565" localSheetId="13" hidden="1">{#N/A,#N/A,FALSE,"Monthly SAIFI";#N/A,#N/A,FALSE,"Yearly SAIFI";#N/A,#N/A,FALSE,"Monthly CAIDI";#N/A,#N/A,FALSE,"Yearly CAIDI";#N/A,#N/A,FALSE,"Monthly SAIDI";#N/A,#N/A,FALSE,"Yearly SAIDI";#N/A,#N/A,FALSE,"Monthly MAIFI";#N/A,#N/A,FALSE,"Yearly MAIFI";#N/A,#N/A,FALSE,"Monthly Cust &gt;=4 Int"}</definedName>
    <definedName name="__ryr56565" localSheetId="15" hidden="1">{#N/A,#N/A,FALSE,"Monthly SAIFI";#N/A,#N/A,FALSE,"Yearly SAIFI";#N/A,#N/A,FALSE,"Monthly CAIDI";#N/A,#N/A,FALSE,"Yearly CAIDI";#N/A,#N/A,FALSE,"Monthly SAIDI";#N/A,#N/A,FALSE,"Yearly SAIDI";#N/A,#N/A,FALSE,"Monthly MAIFI";#N/A,#N/A,FALSE,"Yearly MAIFI";#N/A,#N/A,FALSE,"Monthly Cust &gt;=4 Int"}</definedName>
    <definedName name="__ryr56565" localSheetId="16" hidden="1">{#N/A,#N/A,FALSE,"Monthly SAIFI";#N/A,#N/A,FALSE,"Yearly SAIFI";#N/A,#N/A,FALSE,"Monthly CAIDI";#N/A,#N/A,FALSE,"Yearly CAIDI";#N/A,#N/A,FALSE,"Monthly SAIDI";#N/A,#N/A,FALSE,"Yearly SAIDI";#N/A,#N/A,FALSE,"Monthly MAIFI";#N/A,#N/A,FALSE,"Yearly MAIFI";#N/A,#N/A,FALSE,"Monthly Cust &gt;=4 Int"}</definedName>
    <definedName name="__ryr56565" localSheetId="17" hidden="1">{#N/A,#N/A,FALSE,"Monthly SAIFI";#N/A,#N/A,FALSE,"Yearly SAIFI";#N/A,#N/A,FALSE,"Monthly CAIDI";#N/A,#N/A,FALSE,"Yearly CAIDI";#N/A,#N/A,FALSE,"Monthly SAIDI";#N/A,#N/A,FALSE,"Yearly SAIDI";#N/A,#N/A,FALSE,"Monthly MAIFI";#N/A,#N/A,FALSE,"Yearly MAIFI";#N/A,#N/A,FALSE,"Monthly Cust &gt;=4 Int"}</definedName>
    <definedName name="__ryr56565" localSheetId="18" hidden="1">{#N/A,#N/A,FALSE,"Monthly SAIFI";#N/A,#N/A,FALSE,"Yearly SAIFI";#N/A,#N/A,FALSE,"Monthly CAIDI";#N/A,#N/A,FALSE,"Yearly CAIDI";#N/A,#N/A,FALSE,"Monthly SAIDI";#N/A,#N/A,FALSE,"Yearly SAIDI";#N/A,#N/A,FALSE,"Monthly MAIFI";#N/A,#N/A,FALSE,"Yearly MAIFI";#N/A,#N/A,FALSE,"Monthly Cust &gt;=4 Int"}</definedName>
    <definedName name="__ryr56565" localSheetId="19" hidden="1">{#N/A,#N/A,FALSE,"Monthly SAIFI";#N/A,#N/A,FALSE,"Yearly SAIFI";#N/A,#N/A,FALSE,"Monthly CAIDI";#N/A,#N/A,FALSE,"Yearly CAIDI";#N/A,#N/A,FALSE,"Monthly SAIDI";#N/A,#N/A,FALSE,"Yearly SAIDI";#N/A,#N/A,FALSE,"Monthly MAIFI";#N/A,#N/A,FALSE,"Yearly MAIFI";#N/A,#N/A,FALSE,"Monthly Cust &gt;=4 Int"}</definedName>
    <definedName name="__ryr56565" localSheetId="20" hidden="1">{#N/A,#N/A,FALSE,"Monthly SAIFI";#N/A,#N/A,FALSE,"Yearly SAIFI";#N/A,#N/A,FALSE,"Monthly CAIDI";#N/A,#N/A,FALSE,"Yearly CAIDI";#N/A,#N/A,FALSE,"Monthly SAIDI";#N/A,#N/A,FALSE,"Yearly SAIDI";#N/A,#N/A,FALSE,"Monthly MAIFI";#N/A,#N/A,FALSE,"Yearly MAIFI";#N/A,#N/A,FALSE,"Monthly Cust &gt;=4 Int"}</definedName>
    <definedName name="__ryr56565" hidden="1">{#N/A,#N/A,FALSE,"Monthly SAIFI";#N/A,#N/A,FALSE,"Yearly SAIFI";#N/A,#N/A,FALSE,"Monthly CAIDI";#N/A,#N/A,FALSE,"Yearly CAIDI";#N/A,#N/A,FALSE,"Monthly SAIDI";#N/A,#N/A,FALSE,"Yearly SAIDI";#N/A,#N/A,FALSE,"Monthly MAIFI";#N/A,#N/A,FALSE,"Yearly MAIFI";#N/A,#N/A,FALSE,"Monthly Cust &gt;=4 Int"}</definedName>
    <definedName name="__TF2" localSheetId="14" hidden="1">#REF!,#REF!</definedName>
    <definedName name="__TF2" localSheetId="13" hidden="1">#REF!,#REF!</definedName>
    <definedName name="__TF2" localSheetId="16" hidden="1">#REF!,#REF!</definedName>
    <definedName name="__TF2" localSheetId="20" hidden="1">#REF!,#REF!</definedName>
    <definedName name="__TF2" hidden="1">#REF!,#REF!</definedName>
    <definedName name="__TF2222" localSheetId="14" hidden="1">#REF!</definedName>
    <definedName name="__TF2222" localSheetId="13" hidden="1">#REF!</definedName>
    <definedName name="__TF2222" localSheetId="16" hidden="1">#REF!</definedName>
    <definedName name="__TF2222" localSheetId="20" hidden="1">#REF!</definedName>
    <definedName name="__TF2222" hidden="1">#REF!</definedName>
    <definedName name="__xx1" localSheetId="14" hidden="1">#REF!,#REF!</definedName>
    <definedName name="__xx1" localSheetId="13" hidden="1">#REF!,#REF!</definedName>
    <definedName name="__xx1" localSheetId="16" hidden="1">#REF!,#REF!</definedName>
    <definedName name="__xx1" localSheetId="20" hidden="1">#REF!,#REF!</definedName>
    <definedName name="__xx1" hidden="1">#REF!,#REF!</definedName>
    <definedName name="_1__123Graph_ACHART_17" localSheetId="7" hidden="1">#REF!</definedName>
    <definedName name="_1__123Graph_ACHART_17" localSheetId="9" hidden="1">#REF!</definedName>
    <definedName name="_1__123Graph_ACHART_17" localSheetId="10" hidden="1">#REF!</definedName>
    <definedName name="_1__123Graph_ACHART_17" localSheetId="11" hidden="1">#REF!</definedName>
    <definedName name="_1__123Graph_ACHART_17" localSheetId="14" hidden="1">#REF!</definedName>
    <definedName name="_1__123Graph_ACHART_17" localSheetId="13" hidden="1">#REF!</definedName>
    <definedName name="_1__123Graph_ACHART_17" localSheetId="16" hidden="1">#REF!</definedName>
    <definedName name="_1__123Graph_ACHART_17" localSheetId="17" hidden="1">#REF!</definedName>
    <definedName name="_1__123Graph_ACHART_17" localSheetId="20" hidden="1">#REF!</definedName>
    <definedName name="_1__123Graph_ACHART_17" hidden="1">#REF!</definedName>
    <definedName name="_1__123Graph_ACONTRACT_BY_B_U" hidden="1">#REF!</definedName>
    <definedName name="_1_0_0_K" localSheetId="7" hidden="1">#REF!</definedName>
    <definedName name="_1_0_0_K" localSheetId="9" hidden="1">#REF!</definedName>
    <definedName name="_1_0_0_K" localSheetId="10" hidden="1">#REF!</definedName>
    <definedName name="_1_0_0_K" localSheetId="11" hidden="1">#REF!</definedName>
    <definedName name="_1_0_0_K" localSheetId="12" hidden="1">#REF!</definedName>
    <definedName name="_1_0_0_K" localSheetId="14" hidden="1">#REF!</definedName>
    <definedName name="_1_0_0_K" localSheetId="13" hidden="1">#REF!</definedName>
    <definedName name="_1_0_0_K" localSheetId="15" hidden="1">#REF!</definedName>
    <definedName name="_1_0_0_K" localSheetId="16" hidden="1">#REF!</definedName>
    <definedName name="_1_0_0_K" localSheetId="17" hidden="1">#REF!</definedName>
    <definedName name="_1_0_0_K" localSheetId="18" hidden="1">#REF!</definedName>
    <definedName name="_1_0_0_K" localSheetId="19" hidden="1">#REF!</definedName>
    <definedName name="_1_0_0_K" localSheetId="20" hidden="1">#REF!</definedName>
    <definedName name="_1_0_0_K" hidden="1">#REF!</definedName>
    <definedName name="_1_0_0_L" localSheetId="7" hidden="1">#REF!</definedName>
    <definedName name="_1_0_0_L" localSheetId="9" hidden="1">#REF!</definedName>
    <definedName name="_1_0_0_L" localSheetId="10" hidden="1">#REF!</definedName>
    <definedName name="_1_0_0_L" localSheetId="11" hidden="1">#REF!</definedName>
    <definedName name="_1_0_0_L" localSheetId="14" hidden="1">#REF!</definedName>
    <definedName name="_1_0_0_L" localSheetId="13" hidden="1">#REF!</definedName>
    <definedName name="_1_0_0_L" localSheetId="16" hidden="1">#REF!</definedName>
    <definedName name="_1_0_0_L" localSheetId="17" hidden="1">#REF!</definedName>
    <definedName name="_1_0_0_L" localSheetId="20" hidden="1">#REF!</definedName>
    <definedName name="_1_0_0_L" hidden="1">#REF!</definedName>
    <definedName name="_10__123Graph_ACHART_17" localSheetId="7" hidden="1">#REF!</definedName>
    <definedName name="_10__123Graph_ACHART_17" localSheetId="9" hidden="1">#REF!</definedName>
    <definedName name="_10__123Graph_ACHART_17" localSheetId="10" hidden="1">#REF!</definedName>
    <definedName name="_10__123Graph_ACHART_17" localSheetId="11" hidden="1">#REF!</definedName>
    <definedName name="_10__123Graph_ACHART_17" localSheetId="14" hidden="1">#REF!</definedName>
    <definedName name="_10__123Graph_ACHART_17" localSheetId="13" hidden="1">#REF!</definedName>
    <definedName name="_10__123Graph_ACHART_17" localSheetId="16" hidden="1">#REF!</definedName>
    <definedName name="_10__123Graph_ACHART_17" localSheetId="17" hidden="1">#REF!</definedName>
    <definedName name="_10__123Graph_ACHART_17" localSheetId="20" hidden="1">#REF!</definedName>
    <definedName name="_10__123Graph_ACHART_17" hidden="1">#REF!</definedName>
    <definedName name="_10__123Graph_ASUPPLIES_BY_B_U" hidden="1">#REF!</definedName>
    <definedName name="_10__123Graph_AWAGES_BY_B_U" hidden="1">#REF!</definedName>
    <definedName name="_10__123Graph_BQRE_S_BY_TYPE" hidden="1">#REF!</definedName>
    <definedName name="_102__123Graph_XQRE_S_BY_CO." hidden="1">#REF!</definedName>
    <definedName name="_105__123Graph_XQRE_S_BY_TYPE" hidden="1">#REF!</definedName>
    <definedName name="_108__123Graph_XSUPPLIES_BY_B_U" hidden="1">#REF!</definedName>
    <definedName name="_11__123Graph_ACHART_17" localSheetId="7" hidden="1">#REF!</definedName>
    <definedName name="_11__123Graph_ACHART_17" localSheetId="9" hidden="1">#REF!</definedName>
    <definedName name="_11__123Graph_ACHART_17" localSheetId="10" hidden="1">#REF!</definedName>
    <definedName name="_11__123Graph_ACHART_17" localSheetId="11" hidden="1">#REF!</definedName>
    <definedName name="_11__123Graph_ACHART_17" localSheetId="14" hidden="1">#REF!</definedName>
    <definedName name="_11__123Graph_ACHART_17" localSheetId="13" hidden="1">#REF!</definedName>
    <definedName name="_11__123Graph_ACHART_17" localSheetId="16" hidden="1">#REF!</definedName>
    <definedName name="_11__123Graph_ACHART_17" localSheetId="17" hidden="1">#REF!</definedName>
    <definedName name="_11__123Graph_ACHART_17" localSheetId="20" hidden="1">#REF!</definedName>
    <definedName name="_11__123Graph_ACHART_17" hidden="1">#REF!</definedName>
    <definedName name="_11__123Graph_BCONTRACT_BY_B_U" hidden="1">#REF!</definedName>
    <definedName name="_11__123Graph_BSENS_COMPARISON" hidden="1">#REF!</definedName>
    <definedName name="_111__123Graph_XTAX_CREDIT" hidden="1">#REF!</definedName>
    <definedName name="_112_0_0_K" localSheetId="7" hidden="1">#REF!</definedName>
    <definedName name="_112_0_0_K" localSheetId="9" hidden="1">#REF!</definedName>
    <definedName name="_112_0_0_K" localSheetId="10" hidden="1">#REF!</definedName>
    <definedName name="_112_0_0_K" localSheetId="11" hidden="1">#REF!</definedName>
    <definedName name="_112_0_0_K" localSheetId="12" hidden="1">#REF!</definedName>
    <definedName name="_112_0_0_K" localSheetId="14" hidden="1">#REF!</definedName>
    <definedName name="_112_0_0_K" localSheetId="13" hidden="1">#REF!</definedName>
    <definedName name="_112_0_0_K" localSheetId="15" hidden="1">#REF!</definedName>
    <definedName name="_112_0_0_K" localSheetId="16" hidden="1">#REF!</definedName>
    <definedName name="_112_0_0_K" localSheetId="17" hidden="1">#REF!</definedName>
    <definedName name="_112_0_0_K" localSheetId="18" hidden="1">#REF!</definedName>
    <definedName name="_112_0_0_K" localSheetId="19" hidden="1">#REF!</definedName>
    <definedName name="_112_0_0_K" localSheetId="20" hidden="1">#REF!</definedName>
    <definedName name="_112_0_0_K" hidden="1">#REF!</definedName>
    <definedName name="_113_0_0_K" localSheetId="7" hidden="1">#REF!</definedName>
    <definedName name="_113_0_0_K" localSheetId="9" hidden="1">#REF!</definedName>
    <definedName name="_113_0_0_K" localSheetId="10" hidden="1">#REF!</definedName>
    <definedName name="_113_0_0_K" localSheetId="11" hidden="1">#REF!</definedName>
    <definedName name="_113_0_0_K" localSheetId="14" hidden="1">#REF!</definedName>
    <definedName name="_113_0_0_K" localSheetId="13" hidden="1">#REF!</definedName>
    <definedName name="_113_0_0_K" localSheetId="16" hidden="1">#REF!</definedName>
    <definedName name="_113_0_0_K" localSheetId="17" hidden="1">#REF!</definedName>
    <definedName name="_113_0_0_K" localSheetId="20" hidden="1">#REF!</definedName>
    <definedName name="_113_0_0_K" hidden="1">#REF!</definedName>
    <definedName name="_113_0_0_S" localSheetId="7" hidden="1">#REF!</definedName>
    <definedName name="_113_0_0_S" localSheetId="9" hidden="1">#REF!</definedName>
    <definedName name="_113_0_0_S" localSheetId="10" hidden="1">#REF!</definedName>
    <definedName name="_113_0_0_S" localSheetId="11" hidden="1">#REF!</definedName>
    <definedName name="_113_0_0_S" localSheetId="14" hidden="1">#REF!</definedName>
    <definedName name="_113_0_0_S" localSheetId="13" hidden="1">#REF!</definedName>
    <definedName name="_113_0_0_S" localSheetId="16" hidden="1">#REF!</definedName>
    <definedName name="_113_0_0_S" localSheetId="17" hidden="1">#REF!</definedName>
    <definedName name="_113_0_0_S" localSheetId="20" hidden="1">#REF!</definedName>
    <definedName name="_113_0_0_S" hidden="1">#REF!</definedName>
    <definedName name="_115_0_0_S" localSheetId="7" hidden="1">#REF!</definedName>
    <definedName name="_115_0_0_S" localSheetId="9" hidden="1">#REF!</definedName>
    <definedName name="_115_0_0_S" localSheetId="10" hidden="1">#REF!</definedName>
    <definedName name="_115_0_0_S" localSheetId="11" hidden="1">#REF!</definedName>
    <definedName name="_115_0_0_S" localSheetId="14" hidden="1">#REF!</definedName>
    <definedName name="_115_0_0_S" localSheetId="13" hidden="1">#REF!</definedName>
    <definedName name="_115_0_0_S" localSheetId="16" hidden="1">#REF!</definedName>
    <definedName name="_115_0_0_S" localSheetId="17" hidden="1">#REF!</definedName>
    <definedName name="_115_0_0_S" localSheetId="20" hidden="1">#REF!</definedName>
    <definedName name="_115_0_0_S" hidden="1">#REF!</definedName>
    <definedName name="_12__123Graph_ASENS_COMPARISON" hidden="1">#REF!</definedName>
    <definedName name="_12__123Graph_ATAX_CREDIT" hidden="1">#REF!</definedName>
    <definedName name="_12__123Graph_BQRE_S_BY_CO." hidden="1">#REF!</definedName>
    <definedName name="_12__123Graph_BSUPPLIES_BY_B_U" hidden="1">#REF!</definedName>
    <definedName name="_13__123Graph_BQRE_S_BY_TYPE" hidden="1">#REF!</definedName>
    <definedName name="_13__123Graph_BTAX_CREDIT" hidden="1">#REF!</definedName>
    <definedName name="_14__123Graph_AWAGES_BY_B_U" hidden="1">#REF!</definedName>
    <definedName name="_14__123Graph_BSENS_COMPARISON" hidden="1">#REF!</definedName>
    <definedName name="_14__123Graph_BWAGES_BY_B_U" hidden="1">#REF!</definedName>
    <definedName name="_15__123Graph_ASUPPLIES_BY_B_U" hidden="1">#REF!</definedName>
    <definedName name="_15__123Graph_BSUPPLIES_BY_B_U" hidden="1">#REF!</definedName>
    <definedName name="_15__123Graph_CCONTRACT_BY_B_U" hidden="1">#REF!</definedName>
    <definedName name="_16__123Graph_BCONTRACT_BY_B_U" hidden="1">#REF!</definedName>
    <definedName name="_16__123Graph_BTAX_CREDIT" hidden="1">#REF!</definedName>
    <definedName name="_16__123Graph_CQRE_S_BY_CO." hidden="1">#REF!</definedName>
    <definedName name="_17__123Graph_BWAGES_BY_B_U" hidden="1">#REF!</definedName>
    <definedName name="_17__123Graph_CQRE_S_BY_TYPE" hidden="1">#REF!</definedName>
    <definedName name="_18__123Graph_ATAX_CREDIT" hidden="1">#REF!</definedName>
    <definedName name="_18__123Graph_BQRE_S_BY_CO." hidden="1">#REF!</definedName>
    <definedName name="_18__123Graph_CCONTRACT_BY_B_U" hidden="1">#REF!</definedName>
    <definedName name="_18__123Graph_CSENS_COMPARISON" hidden="1">#REF!</definedName>
    <definedName name="_19__123Graph_CQRE_S_BY_CO." hidden="1">#REF!</definedName>
    <definedName name="_19__123Graph_CSUPPLIES_BY_B_U" hidden="1">#REF!</definedName>
    <definedName name="_1K" localSheetId="14" hidden="1">#REF!</definedName>
    <definedName name="_1K" localSheetId="13" hidden="1">#REF!</definedName>
    <definedName name="_1K" localSheetId="16" hidden="1">#REF!</definedName>
    <definedName name="_1K" localSheetId="20" hidden="1">#REF!</definedName>
    <definedName name="_1K" hidden="1">#REF!</definedName>
    <definedName name="_2__123Graph_ACHART_17" localSheetId="7" hidden="1">#REF!</definedName>
    <definedName name="_2__123Graph_ACHART_17" localSheetId="9" hidden="1">#REF!</definedName>
    <definedName name="_2__123Graph_ACHART_17" localSheetId="10" hidden="1">#REF!</definedName>
    <definedName name="_2__123Graph_ACHART_17" localSheetId="11" hidden="1">#REF!</definedName>
    <definedName name="_2__123Graph_ACHART_17" localSheetId="14" hidden="1">#REF!</definedName>
    <definedName name="_2__123Graph_ACHART_17" localSheetId="13" hidden="1">#REF!</definedName>
    <definedName name="_2__123Graph_ACHART_17" localSheetId="16" hidden="1">#REF!</definedName>
    <definedName name="_2__123Graph_ACHART_17" localSheetId="17" hidden="1">#REF!</definedName>
    <definedName name="_2__123Graph_ACHART_17" localSheetId="20" hidden="1">#REF!</definedName>
    <definedName name="_2__123Graph_ACHART_17" hidden="1">#REF!</definedName>
    <definedName name="_2__123Graph_ACONTRACT_BY_B_U" hidden="1">#REF!</definedName>
    <definedName name="_2__123Graph_AQRE_S_BY_CO." hidden="1">#REF!</definedName>
    <definedName name="_2_0_0_S" localSheetId="7" hidden="1">#REF!</definedName>
    <definedName name="_2_0_0_S" localSheetId="9" hidden="1">#REF!</definedName>
    <definedName name="_2_0_0_S" localSheetId="10" hidden="1">#REF!</definedName>
    <definedName name="_2_0_0_S" localSheetId="11" hidden="1">#REF!</definedName>
    <definedName name="_2_0_0_S" localSheetId="12" hidden="1">#REF!</definedName>
    <definedName name="_2_0_0_S" localSheetId="14" hidden="1">#REF!</definedName>
    <definedName name="_2_0_0_S" localSheetId="13" hidden="1">#REF!</definedName>
    <definedName name="_2_0_0_S" localSheetId="15" hidden="1">#REF!</definedName>
    <definedName name="_2_0_0_S" localSheetId="16" hidden="1">#REF!</definedName>
    <definedName name="_2_0_0_S" localSheetId="17" hidden="1">#REF!</definedName>
    <definedName name="_2_0_0_S" localSheetId="18" hidden="1">#REF!</definedName>
    <definedName name="_2_0_0_S" localSheetId="19" hidden="1">#REF!</definedName>
    <definedName name="_2_0_0_S" localSheetId="20" hidden="1">#REF!</definedName>
    <definedName name="_2_0_0_S" hidden="1">#REF!</definedName>
    <definedName name="_20__123Graph_BQRE_S_BY_TYPE" hidden="1">#REF!</definedName>
    <definedName name="_20__123Graph_CQRE_S_BY_TYPE" hidden="1">#REF!</definedName>
    <definedName name="_20__123Graph_CWAGES_BY_B_U" hidden="1">#REF!</definedName>
    <definedName name="_21__123Graph_AWAGES_BY_B_U" hidden="1">#REF!</definedName>
    <definedName name="_21__123Graph_CSENS_COMPARISON" hidden="1">#REF!</definedName>
    <definedName name="_21__123Graph_DCONTRACT_BY_B_U" hidden="1">#REF!</definedName>
    <definedName name="_22__123Graph_BSENS_COMPARISON" hidden="1">#REF!</definedName>
    <definedName name="_22__123Graph_CSUPPLIES_BY_B_U" hidden="1">#REF!</definedName>
    <definedName name="_22__123Graph_DQRE_S_BY_CO." hidden="1">#REF!</definedName>
    <definedName name="_23__123Graph_CWAGES_BY_B_U" hidden="1">#REF!</definedName>
    <definedName name="_23__123Graph_DSUPPLIES_BY_B_U" hidden="1">#REF!</definedName>
    <definedName name="_24__123Graph_BCONTRACT_BY_B_U" hidden="1">#REF!</definedName>
    <definedName name="_24__123Graph_BSUPPLIES_BY_B_U" hidden="1">#REF!</definedName>
    <definedName name="_24__123Graph_DCONTRACT_BY_B_U" hidden="1">#REF!</definedName>
    <definedName name="_24__123Graph_DWAGES_BY_B_U" hidden="1">#REF!</definedName>
    <definedName name="_25__123Graph_DQRE_S_BY_CO." hidden="1">#REF!</definedName>
    <definedName name="_25__123Graph_ECONTRACT_BY_B_U" hidden="1">#REF!</definedName>
    <definedName name="_26__123Graph_BTAX_CREDIT" hidden="1">#REF!</definedName>
    <definedName name="_26__123Graph_DSUPPLIES_BY_B_U" hidden="1">#REF!</definedName>
    <definedName name="_26__123Graph_EQRE_S_BY_CO." hidden="1">#REF!</definedName>
    <definedName name="_27__123Graph_BQRE_S_BY_CO." hidden="1">#REF!</definedName>
    <definedName name="_27__123Graph_DWAGES_BY_B_U" hidden="1">#REF!</definedName>
    <definedName name="_27__123Graph_ESUPPLIES_BY_B_U" hidden="1">#REF!</definedName>
    <definedName name="_28__123Graph_BWAGES_BY_B_U" hidden="1">#REF!</definedName>
    <definedName name="_28__123Graph_ECONTRACT_BY_B_U" hidden="1">#REF!</definedName>
    <definedName name="_28__123Graph_EWAGES_BY_B_U" hidden="1">#REF!</definedName>
    <definedName name="_29__123Graph_EQRE_S_BY_CO." hidden="1">#REF!</definedName>
    <definedName name="_29__123Graph_FCONTRACT_BY_B_U" hidden="1">#REF!</definedName>
    <definedName name="_2S" localSheetId="14" hidden="1">#REF!</definedName>
    <definedName name="_2S" localSheetId="13" hidden="1">#REF!</definedName>
    <definedName name="_2S" localSheetId="16" hidden="1">#REF!</definedName>
    <definedName name="_2S" localSheetId="20" hidden="1">#REF!</definedName>
    <definedName name="_2S" hidden="1">#REF!</definedName>
    <definedName name="_3__123Graph_ACHART_17" localSheetId="7" hidden="1">#REF!</definedName>
    <definedName name="_3__123Graph_ACHART_17" localSheetId="9" hidden="1">#REF!</definedName>
    <definedName name="_3__123Graph_ACHART_17" localSheetId="10" hidden="1">#REF!</definedName>
    <definedName name="_3__123Graph_ACHART_17" localSheetId="11" hidden="1">#REF!</definedName>
    <definedName name="_3__123Graph_ACHART_17" localSheetId="12" hidden="1">#REF!</definedName>
    <definedName name="_3__123Graph_ACHART_17" localSheetId="14" hidden="1">#REF!</definedName>
    <definedName name="_3__123Graph_ACHART_17" localSheetId="13" hidden="1">#REF!</definedName>
    <definedName name="_3__123Graph_ACHART_17" localSheetId="15" hidden="1">#REF!</definedName>
    <definedName name="_3__123Graph_ACHART_17" localSheetId="16" hidden="1">#REF!</definedName>
    <definedName name="_3__123Graph_ACHART_17" localSheetId="17" hidden="1">#REF!</definedName>
    <definedName name="_3__123Graph_ACHART_17" localSheetId="18" hidden="1">#REF!</definedName>
    <definedName name="_3__123Graph_ACHART_17" localSheetId="19" hidden="1">#REF!</definedName>
    <definedName name="_3__123Graph_ACHART_17" localSheetId="20" hidden="1">#REF!</definedName>
    <definedName name="_3__123Graph_ACHART_17" hidden="1">#REF!</definedName>
    <definedName name="_3__123Graph_ACONTRACT_BY_B_U" hidden="1">#REF!</definedName>
    <definedName name="_3__123Graph_AQRE_S_BY_TYPE" hidden="1">#REF!</definedName>
    <definedName name="_3_0_0_K" localSheetId="14" hidden="1">#REF!</definedName>
    <definedName name="_3_0_0_K" localSheetId="13" hidden="1">#REF!</definedName>
    <definedName name="_3_0_0_K" localSheetId="16" hidden="1">#REF!</definedName>
    <definedName name="_3_0_0_K" localSheetId="20" hidden="1">#REF!</definedName>
    <definedName name="_3_0_0_K" hidden="1">#REF!</definedName>
    <definedName name="_30__123Graph_BQRE_S_BY_TYPE" hidden="1">#REF!</definedName>
    <definedName name="_30__123Graph_CCONTRACT_BY_B_U" hidden="1">#REF!</definedName>
    <definedName name="_30__123Graph_ESUPPLIES_BY_B_U" hidden="1">#REF!</definedName>
    <definedName name="_30__123Graph_FQRE_S_BY_CO." hidden="1">#REF!</definedName>
    <definedName name="_31__123Graph_EWAGES_BY_B_U" hidden="1">#REF!</definedName>
    <definedName name="_31__123Graph_FSUPPLIES_BY_B_U" hidden="1">#REF!</definedName>
    <definedName name="_32__123Graph_CQRE_S_BY_CO." hidden="1">#REF!</definedName>
    <definedName name="_32__123Graph_FCONTRACT_BY_B_U" hidden="1">#REF!</definedName>
    <definedName name="_32__123Graph_FWAGES_BY_B_U" hidden="1">#REF!</definedName>
    <definedName name="_33__123Graph_BSENS_COMPARISON" hidden="1">#REF!</definedName>
    <definedName name="_33__123Graph_FQRE_S_BY_CO." hidden="1">#REF!</definedName>
    <definedName name="_33__123Graph_XCONTRACT_BY_B_U" hidden="1">#REF!</definedName>
    <definedName name="_34__123Graph_CQRE_S_BY_TYPE" hidden="1">#REF!</definedName>
    <definedName name="_34__123Graph_FSUPPLIES_BY_B_U" hidden="1">#REF!</definedName>
    <definedName name="_34__123Graph_XQRE_S_BY_CO." hidden="1">#REF!</definedName>
    <definedName name="_35__123Graph_FWAGES_BY_B_U" hidden="1">#REF!</definedName>
    <definedName name="_35__123Graph_XQRE_S_BY_TYPE" hidden="1">#REF!</definedName>
    <definedName name="_36__123Graph_BSUPPLIES_BY_B_U" hidden="1">#REF!</definedName>
    <definedName name="_36__123Graph_CSENS_COMPARISON" hidden="1">#REF!</definedName>
    <definedName name="_36__123Graph_XCONTRACT_BY_B_U" hidden="1">#REF!</definedName>
    <definedName name="_36__123Graph_XSUPPLIES_BY_B_U" hidden="1">#REF!</definedName>
    <definedName name="_37__123Graph_XQRE_S_BY_CO." hidden="1">#REF!</definedName>
    <definedName name="_37__123Graph_XTAX_CREDIT" hidden="1">#REF!</definedName>
    <definedName name="_38__123Graph_CSUPPLIES_BY_B_U" hidden="1">#REF!</definedName>
    <definedName name="_38__123Graph_XQRE_S_BY_TYPE" hidden="1">#REF!</definedName>
    <definedName name="_38_0_0_K" localSheetId="7" hidden="1">#REF!</definedName>
    <definedName name="_38_0_0_K" localSheetId="9" hidden="1">#REF!</definedName>
    <definedName name="_38_0_0_K" localSheetId="10" hidden="1">#REF!</definedName>
    <definedName name="_38_0_0_K" localSheetId="11" hidden="1">#REF!</definedName>
    <definedName name="_38_0_0_K" localSheetId="14" hidden="1">#REF!</definedName>
    <definedName name="_38_0_0_K" localSheetId="13" hidden="1">#REF!</definedName>
    <definedName name="_38_0_0_K" localSheetId="16" hidden="1">#REF!</definedName>
    <definedName name="_38_0_0_K" localSheetId="17" hidden="1">#REF!</definedName>
    <definedName name="_38_0_0_K" localSheetId="20" hidden="1">#REF!</definedName>
    <definedName name="_38_0_0_K" hidden="1">#REF!</definedName>
    <definedName name="_39__123Graph_BTAX_CREDIT" hidden="1">#REF!</definedName>
    <definedName name="_39__123Graph_XSUPPLIES_BY_B_U" hidden="1">#REF!</definedName>
    <definedName name="_39_0_0_K" localSheetId="7" hidden="1">#REF!</definedName>
    <definedName name="_39_0_0_K" localSheetId="9" hidden="1">#REF!</definedName>
    <definedName name="_39_0_0_K" localSheetId="10" hidden="1">#REF!</definedName>
    <definedName name="_39_0_0_K" localSheetId="11" hidden="1">#REF!</definedName>
    <definedName name="_39_0_0_K" localSheetId="14" hidden="1">#REF!</definedName>
    <definedName name="_39_0_0_K" localSheetId="13" hidden="1">#REF!</definedName>
    <definedName name="_39_0_0_K" localSheetId="16" hidden="1">#REF!</definedName>
    <definedName name="_39_0_0_K" localSheetId="17" hidden="1">#REF!</definedName>
    <definedName name="_39_0_0_K" localSheetId="20" hidden="1">#REF!</definedName>
    <definedName name="_39_0_0_K" hidden="1">#REF!</definedName>
    <definedName name="_39_0_0_S" localSheetId="7" hidden="1">#REF!</definedName>
    <definedName name="_39_0_0_S" localSheetId="9" hidden="1">#REF!</definedName>
    <definedName name="_39_0_0_S" localSheetId="10" hidden="1">#REF!</definedName>
    <definedName name="_39_0_0_S" localSheetId="11" hidden="1">#REF!</definedName>
    <definedName name="_39_0_0_S" localSheetId="14" hidden="1">#REF!</definedName>
    <definedName name="_39_0_0_S" localSheetId="13" hidden="1">#REF!</definedName>
    <definedName name="_39_0_0_S" localSheetId="16" hidden="1">#REF!</definedName>
    <definedName name="_39_0_0_S" localSheetId="17" hidden="1">#REF!</definedName>
    <definedName name="_39_0_0_S" localSheetId="20" hidden="1">#REF!</definedName>
    <definedName name="_39_0_0_S" hidden="1">#REF!</definedName>
    <definedName name="_4__123Graph_ACHART_17" localSheetId="7" hidden="1">#REF!</definedName>
    <definedName name="_4__123Graph_ACHART_17" localSheetId="9" hidden="1">#REF!</definedName>
    <definedName name="_4__123Graph_ACHART_17" localSheetId="10" hidden="1">#REF!</definedName>
    <definedName name="_4__123Graph_ACHART_17" localSheetId="11" hidden="1">#REF!</definedName>
    <definedName name="_4__123Graph_ACHART_17" localSheetId="14" hidden="1">#REF!</definedName>
    <definedName name="_4__123Graph_ACHART_17" localSheetId="13" hidden="1">#REF!</definedName>
    <definedName name="_4__123Graph_ACHART_17" localSheetId="16" hidden="1">#REF!</definedName>
    <definedName name="_4__123Graph_ACHART_17" localSheetId="17" hidden="1">#REF!</definedName>
    <definedName name="_4__123Graph_ACHART_17" localSheetId="20" hidden="1">#REF!</definedName>
    <definedName name="_4__123Graph_ACHART_17" hidden="1">#REF!</definedName>
    <definedName name="_4__123Graph_ACONTRACT_BY_B_U" hidden="1">#REF!</definedName>
    <definedName name="_4__123Graph_AQRE_S_BY_CO." hidden="1">#REF!</definedName>
    <definedName name="_4__123Graph_ASENS_COMPARISON" hidden="1">#REF!</definedName>
    <definedName name="_4_0_0_S" localSheetId="14" hidden="1">#REF!</definedName>
    <definedName name="_4_0_0_S" localSheetId="13" hidden="1">#REF!</definedName>
    <definedName name="_4_0_0_S" localSheetId="16" hidden="1">#REF!</definedName>
    <definedName name="_4_0_0_S" localSheetId="20" hidden="1">#REF!</definedName>
    <definedName name="_4_0_0_S" hidden="1">#REF!</definedName>
    <definedName name="_40__123Graph_CWAGES_BY_B_U" hidden="1">#REF!</definedName>
    <definedName name="_40__123Graph_XTAX_CREDIT" hidden="1">#REF!</definedName>
    <definedName name="_40_0_0_K" localSheetId="7" hidden="1">#REF!</definedName>
    <definedName name="_40_0_0_K" localSheetId="9" hidden="1">#REF!</definedName>
    <definedName name="_40_0_0_K" localSheetId="10" hidden="1">#REF!</definedName>
    <definedName name="_40_0_0_K" localSheetId="11" hidden="1">#REF!</definedName>
    <definedName name="_40_0_0_K" localSheetId="12" hidden="1">#REF!</definedName>
    <definedName name="_40_0_0_K" localSheetId="14" hidden="1">#REF!</definedName>
    <definedName name="_40_0_0_K" localSheetId="13" hidden="1">#REF!</definedName>
    <definedName name="_40_0_0_K" localSheetId="15" hidden="1">#REF!</definedName>
    <definedName name="_40_0_0_K" localSheetId="16" hidden="1">#REF!</definedName>
    <definedName name="_40_0_0_K" localSheetId="17" hidden="1">#REF!</definedName>
    <definedName name="_40_0_0_K" localSheetId="18" hidden="1">#REF!</definedName>
    <definedName name="_40_0_0_K" localSheetId="19" hidden="1">#REF!</definedName>
    <definedName name="_40_0_0_K" localSheetId="20" hidden="1">#REF!</definedName>
    <definedName name="_40_0_0_K" hidden="1">#REF!</definedName>
    <definedName name="_40_0_0_S" localSheetId="7" hidden="1">#REF!</definedName>
    <definedName name="_40_0_0_S" localSheetId="9" hidden="1">#REF!</definedName>
    <definedName name="_40_0_0_S" localSheetId="10" hidden="1">#REF!</definedName>
    <definedName name="_40_0_0_S" localSheetId="11" hidden="1">#REF!</definedName>
    <definedName name="_40_0_0_S" localSheetId="12" hidden="1">#REF!</definedName>
    <definedName name="_40_0_0_S" localSheetId="14" hidden="1">#REF!</definedName>
    <definedName name="_40_0_0_S" localSheetId="13" hidden="1">#REF!</definedName>
    <definedName name="_40_0_0_S" localSheetId="15" hidden="1">#REF!</definedName>
    <definedName name="_40_0_0_S" localSheetId="16" hidden="1">#REF!</definedName>
    <definedName name="_40_0_0_S" localSheetId="17" hidden="1">#REF!</definedName>
    <definedName name="_40_0_0_S" localSheetId="18" hidden="1">#REF!</definedName>
    <definedName name="_40_0_0_S" localSheetId="19" hidden="1">#REF!</definedName>
    <definedName name="_40_0_0_S" localSheetId="20" hidden="1">#REF!</definedName>
    <definedName name="_40_0_0_S" hidden="1">#REF!</definedName>
    <definedName name="_41_0_0_S" localSheetId="7" hidden="1">#REF!</definedName>
    <definedName name="_41_0_0_S" localSheetId="9" hidden="1">#REF!</definedName>
    <definedName name="_41_0_0_S" localSheetId="10" hidden="1">#REF!</definedName>
    <definedName name="_41_0_0_S" localSheetId="11" hidden="1">#REF!</definedName>
    <definedName name="_41_0_0_S" localSheetId="14" hidden="1">#REF!</definedName>
    <definedName name="_41_0_0_S" localSheetId="13" hidden="1">#REF!</definedName>
    <definedName name="_41_0_0_S" localSheetId="16" hidden="1">#REF!</definedName>
    <definedName name="_41_0_0_S" localSheetId="17" hidden="1">#REF!</definedName>
    <definedName name="_41_0_0_S" localSheetId="20" hidden="1">#REF!</definedName>
    <definedName name="_41_0_0_S" hidden="1">#REF!</definedName>
    <definedName name="_42__123Graph_BWAGES_BY_B_U" hidden="1">#REF!</definedName>
    <definedName name="_42__123Graph_DCONTRACT_BY_B_U" hidden="1">#REF!</definedName>
    <definedName name="_43_0_0_S" localSheetId="7" hidden="1">#REF!</definedName>
    <definedName name="_43_0_0_S" localSheetId="9" hidden="1">#REF!</definedName>
    <definedName name="_43_0_0_S" localSheetId="10" hidden="1">#REF!</definedName>
    <definedName name="_43_0_0_S" localSheetId="11" hidden="1">#REF!</definedName>
    <definedName name="_43_0_0_S" localSheetId="12" hidden="1">#REF!</definedName>
    <definedName name="_43_0_0_S" localSheetId="14" hidden="1">#REF!</definedName>
    <definedName name="_43_0_0_S" localSheetId="13" hidden="1">#REF!</definedName>
    <definedName name="_43_0_0_S" localSheetId="15" hidden="1">#REF!</definedName>
    <definedName name="_43_0_0_S" localSheetId="16" hidden="1">#REF!</definedName>
    <definedName name="_43_0_0_S" localSheetId="17" hidden="1">#REF!</definedName>
    <definedName name="_43_0_0_S" localSheetId="18" hidden="1">#REF!</definedName>
    <definedName name="_43_0_0_S" localSheetId="19" hidden="1">#REF!</definedName>
    <definedName name="_43_0_0_S" localSheetId="20" hidden="1">#REF!</definedName>
    <definedName name="_43_0_0_S" hidden="1">#REF!</definedName>
    <definedName name="_44__123Graph_DQRE_S_BY_CO." hidden="1">#REF!</definedName>
    <definedName name="_45__123Graph_CCONTRACT_BY_B_U" hidden="1">#REF!</definedName>
    <definedName name="_46__123Graph_DSUPPLIES_BY_B_U" hidden="1">#REF!</definedName>
    <definedName name="_48__123Graph_CQRE_S_BY_CO." hidden="1">#REF!</definedName>
    <definedName name="_48__123Graph_DWAGES_BY_B_U" hidden="1">#REF!</definedName>
    <definedName name="_5__123Graph_ACHART_17" localSheetId="7" hidden="1">#REF!</definedName>
    <definedName name="_5__123Graph_ACHART_17" localSheetId="9" hidden="1">#REF!</definedName>
    <definedName name="_5__123Graph_ACHART_17" localSheetId="10" hidden="1">#REF!</definedName>
    <definedName name="_5__123Graph_ACHART_17" localSheetId="11" hidden="1">#REF!</definedName>
    <definedName name="_5__123Graph_ACHART_17" localSheetId="14" hidden="1">#REF!</definedName>
    <definedName name="_5__123Graph_ACHART_17" localSheetId="13" hidden="1">#REF!</definedName>
    <definedName name="_5__123Graph_ACHART_17" localSheetId="16" hidden="1">#REF!</definedName>
    <definedName name="_5__123Graph_ACHART_17" localSheetId="17" hidden="1">#REF!</definedName>
    <definedName name="_5__123Graph_ACHART_17" localSheetId="20" hidden="1">#REF!</definedName>
    <definedName name="_5__123Graph_ACHART_17" hidden="1">#REF!</definedName>
    <definedName name="_5__123Graph_AQRE_S_BY_CO." hidden="1">#REF!</definedName>
    <definedName name="_5__123Graph_ASUPPLIES_BY_B_U" hidden="1">#REF!</definedName>
    <definedName name="_50__123Graph_ECONTRACT_BY_B_U" hidden="1">#REF!</definedName>
    <definedName name="_51__123Graph_CQRE_S_BY_TYPE" hidden="1">#REF!</definedName>
    <definedName name="_52__123Graph_EQRE_S_BY_CO." hidden="1">#REF!</definedName>
    <definedName name="_54__123Graph_CSENS_COMPARISON" hidden="1">#REF!</definedName>
    <definedName name="_54__123Graph_ESUPPLIES_BY_B_U" hidden="1">#REF!</definedName>
    <definedName name="_56__123Graph_EWAGES_BY_B_U" hidden="1">#REF!</definedName>
    <definedName name="_57__123Graph_CSUPPLIES_BY_B_U" hidden="1">#REF!</definedName>
    <definedName name="_58__123Graph_FCONTRACT_BY_B_U" hidden="1">#REF!</definedName>
    <definedName name="_6__123Graph_ACHART_17" localSheetId="7" hidden="1">#REF!</definedName>
    <definedName name="_6__123Graph_ACHART_17" localSheetId="9" hidden="1">#REF!</definedName>
    <definedName name="_6__123Graph_ACHART_17" localSheetId="10" hidden="1">#REF!</definedName>
    <definedName name="_6__123Graph_ACHART_17" localSheetId="11" hidden="1">#REF!</definedName>
    <definedName name="_6__123Graph_ACHART_17" localSheetId="12" hidden="1">#REF!</definedName>
    <definedName name="_6__123Graph_ACHART_17" localSheetId="14" hidden="1">#REF!</definedName>
    <definedName name="_6__123Graph_ACHART_17" localSheetId="13" hidden="1">#REF!</definedName>
    <definedName name="_6__123Graph_ACHART_17" localSheetId="15" hidden="1">#REF!</definedName>
    <definedName name="_6__123Graph_ACHART_17" localSheetId="16" hidden="1">#REF!</definedName>
    <definedName name="_6__123Graph_ACHART_17" localSheetId="17" hidden="1">#REF!</definedName>
    <definedName name="_6__123Graph_ACHART_17" localSheetId="18" hidden="1">#REF!</definedName>
    <definedName name="_6__123Graph_ACHART_17" localSheetId="19" hidden="1">#REF!</definedName>
    <definedName name="_6__123Graph_ACHART_17" localSheetId="20" hidden="1">#REF!</definedName>
    <definedName name="_6__123Graph_ACHART_17" hidden="1">#REF!</definedName>
    <definedName name="_6__123Graph_AQRE_S_BY_CO." hidden="1">#REF!</definedName>
    <definedName name="_6__123Graph_AQRE_S_BY_TYPE" hidden="1">#REF!</definedName>
    <definedName name="_6__123Graph_ATAX_CREDIT" hidden="1">#REF!</definedName>
    <definedName name="_60__123Graph_CWAGES_BY_B_U" hidden="1">#REF!</definedName>
    <definedName name="_60__123Graph_FQRE_S_BY_CO." hidden="1">#REF!</definedName>
    <definedName name="_62__123Graph_FSUPPLIES_BY_B_U" hidden="1">#REF!</definedName>
    <definedName name="_63__123Graph_DCONTRACT_BY_B_U" hidden="1">#REF!</definedName>
    <definedName name="_64__123Graph_FWAGES_BY_B_U" hidden="1">#REF!</definedName>
    <definedName name="_66__123Graph_DQRE_S_BY_CO." hidden="1">#REF!</definedName>
    <definedName name="_66__123Graph_XCONTRACT_BY_B_U" hidden="1">#REF!</definedName>
    <definedName name="_68__123Graph_XQRE_S_BY_CO." hidden="1">#REF!</definedName>
    <definedName name="_69__123Graph_DSUPPLIES_BY_B_U" hidden="1">#REF!</definedName>
    <definedName name="_7__123Graph_ASENS_COMPARISON" hidden="1">#REF!</definedName>
    <definedName name="_7__123Graph_AWAGES_BY_B_U" hidden="1">#REF!</definedName>
    <definedName name="_70__123Graph_XQRE_S_BY_TYPE" hidden="1">#REF!</definedName>
    <definedName name="_72__123Graph_DWAGES_BY_B_U" hidden="1">#REF!</definedName>
    <definedName name="_72__123Graph_XSUPPLIES_BY_B_U" hidden="1">#REF!</definedName>
    <definedName name="_74__123Graph_XTAX_CREDIT" hidden="1">#REF!</definedName>
    <definedName name="_75__123Graph_ECONTRACT_BY_B_U" hidden="1">#REF!</definedName>
    <definedName name="_78__123Graph_EQRE_S_BY_CO." hidden="1">#REF!</definedName>
    <definedName name="_78_0_0_K" localSheetId="7" hidden="1">#REF!</definedName>
    <definedName name="_78_0_0_K" localSheetId="9" hidden="1">#REF!</definedName>
    <definedName name="_78_0_0_K" localSheetId="10" hidden="1">#REF!</definedName>
    <definedName name="_78_0_0_K" localSheetId="11" hidden="1">#REF!</definedName>
    <definedName name="_78_0_0_K" localSheetId="12" hidden="1">#REF!</definedName>
    <definedName name="_78_0_0_K" localSheetId="14" hidden="1">#REF!</definedName>
    <definedName name="_78_0_0_K" localSheetId="13" hidden="1">#REF!</definedName>
    <definedName name="_78_0_0_K" localSheetId="15" hidden="1">#REF!</definedName>
    <definedName name="_78_0_0_K" localSheetId="16" hidden="1">#REF!</definedName>
    <definedName name="_78_0_0_K" localSheetId="17" hidden="1">#REF!</definedName>
    <definedName name="_78_0_0_K" localSheetId="18" hidden="1">#REF!</definedName>
    <definedName name="_78_0_0_K" localSheetId="19" hidden="1">#REF!</definedName>
    <definedName name="_78_0_0_K" localSheetId="20" hidden="1">#REF!</definedName>
    <definedName name="_78_0_0_K" hidden="1">#REF!</definedName>
    <definedName name="_8__123Graph_ASENS_COMPARISON" hidden="1">#REF!</definedName>
    <definedName name="_8__123Graph_ASUPPLIES_BY_B_U" hidden="1">#REF!</definedName>
    <definedName name="_8__123Graph_BCONTRACT_BY_B_U" hidden="1">#REF!</definedName>
    <definedName name="_81__123Graph_ESUPPLIES_BY_B_U" hidden="1">#REF!</definedName>
    <definedName name="_82_0_0_S" localSheetId="7" hidden="1">#REF!</definedName>
    <definedName name="_82_0_0_S" localSheetId="9" hidden="1">#REF!</definedName>
    <definedName name="_82_0_0_S" localSheetId="10" hidden="1">#REF!</definedName>
    <definedName name="_82_0_0_S" localSheetId="11" hidden="1">#REF!</definedName>
    <definedName name="_82_0_0_S" localSheetId="14" hidden="1">#REF!</definedName>
    <definedName name="_82_0_0_S" localSheetId="13" hidden="1">#REF!</definedName>
    <definedName name="_82_0_0_S" localSheetId="16" hidden="1">#REF!</definedName>
    <definedName name="_82_0_0_S" localSheetId="17" hidden="1">#REF!</definedName>
    <definedName name="_82_0_0_S" localSheetId="20" hidden="1">#REF!</definedName>
    <definedName name="_82_0_0_S" hidden="1">#REF!</definedName>
    <definedName name="_84__123Graph_EWAGES_BY_B_U" hidden="1">#REF!</definedName>
    <definedName name="_87__123Graph_FCONTRACT_BY_B_U" hidden="1">#REF!</definedName>
    <definedName name="_9__123Graph_AQRE_S_BY_TYPE" hidden="1">#REF!</definedName>
    <definedName name="_9__123Graph_ATAX_CREDIT" hidden="1">#REF!</definedName>
    <definedName name="_9__123Graph_BQRE_S_BY_CO." hidden="1">#REF!</definedName>
    <definedName name="_90__123Graph_FQRE_S_BY_CO." hidden="1">#REF!</definedName>
    <definedName name="_93__123Graph_FSUPPLIES_BY_B_U" hidden="1">#REF!</definedName>
    <definedName name="_96__123Graph_FWAGES_BY_B_U" hidden="1">#REF!</definedName>
    <definedName name="_99__123Graph_XCONTRACT_BY_B_U" hidden="1">#REF!</definedName>
    <definedName name="_all2" localSheetId="14"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all2" localSheetId="13"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all2" localSheetId="15"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all2" localSheetId="16"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all2" localSheetId="17"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all2" localSheetId="18"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all2" localSheetId="19"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all2" localSheetId="20"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all2"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all3" localSheetId="14"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all3" localSheetId="13"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all3" localSheetId="15"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all3" localSheetId="16"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all3" localSheetId="17"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all3" localSheetId="18"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all3" localSheetId="19"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all3" localSheetId="20"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all3"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4">#REF!</definedName>
    <definedName name="_DAT5">#REF!</definedName>
    <definedName name="_DAT6">#REF!</definedName>
    <definedName name="_DAT7">#REF!</definedName>
    <definedName name="_DAT8">#REF!</definedName>
    <definedName name="_DAT9">#REF!</definedName>
    <definedName name="_EPS1" localSheetId="14" hidden="1">{#N/A,#N/A,FALSE,"95Act"}</definedName>
    <definedName name="_EPS1" localSheetId="13" hidden="1">{#N/A,#N/A,FALSE,"95Act"}</definedName>
    <definedName name="_EPS1" localSheetId="15" hidden="1">{#N/A,#N/A,FALSE,"95Act"}</definedName>
    <definedName name="_EPS1" localSheetId="16" hidden="1">{#N/A,#N/A,FALSE,"95Act"}</definedName>
    <definedName name="_EPS1" localSheetId="17" hidden="1">{#N/A,#N/A,FALSE,"95Act"}</definedName>
    <definedName name="_EPS1" localSheetId="18" hidden="1">{#N/A,#N/A,FALSE,"95Act"}</definedName>
    <definedName name="_EPS1" localSheetId="19" hidden="1">{#N/A,#N/A,FALSE,"95Act"}</definedName>
    <definedName name="_EPS1" localSheetId="20" hidden="1">{#N/A,#N/A,FALSE,"95Act"}</definedName>
    <definedName name="_EPS1" hidden="1">{#N/A,#N/A,FALSE,"95Act"}</definedName>
    <definedName name="_EPS1_1" localSheetId="14" hidden="1">{#N/A,#N/A,FALSE,"95Act"}</definedName>
    <definedName name="_EPS1_1" localSheetId="13" hidden="1">{#N/A,#N/A,FALSE,"95Act"}</definedName>
    <definedName name="_EPS1_1" localSheetId="15" hidden="1">{#N/A,#N/A,FALSE,"95Act"}</definedName>
    <definedName name="_EPS1_1" localSheetId="16" hidden="1">{#N/A,#N/A,FALSE,"95Act"}</definedName>
    <definedName name="_EPS1_1" localSheetId="17" hidden="1">{#N/A,#N/A,FALSE,"95Act"}</definedName>
    <definedName name="_EPS1_1" localSheetId="18" hidden="1">{#N/A,#N/A,FALSE,"95Act"}</definedName>
    <definedName name="_EPS1_1" localSheetId="19" hidden="1">{#N/A,#N/A,FALSE,"95Act"}</definedName>
    <definedName name="_EPS1_1" localSheetId="20" hidden="1">{#N/A,#N/A,FALSE,"95Act"}</definedName>
    <definedName name="_EPS1_1" hidden="1">{#N/A,#N/A,FALSE,"95Act"}</definedName>
    <definedName name="_Fill" localSheetId="7" hidden="1">#REF!</definedName>
    <definedName name="_Fill" localSheetId="9" hidden="1">#REF!</definedName>
    <definedName name="_Fill" localSheetId="10" hidden="1">#REF!</definedName>
    <definedName name="_Fill" localSheetId="11" hidden="1">#REF!</definedName>
    <definedName name="_Fill" localSheetId="14" hidden="1">#REF!</definedName>
    <definedName name="_Fill" localSheetId="13" hidden="1">#REF!</definedName>
    <definedName name="_Fill" localSheetId="16" hidden="1">#REF!</definedName>
    <definedName name="_Fill" localSheetId="17" hidden="1">#REF!</definedName>
    <definedName name="_Fill" localSheetId="20" hidden="1">#REF!</definedName>
    <definedName name="_Fill" hidden="1">#REF!</definedName>
    <definedName name="_xlnm._FilterDatabase" localSheetId="14" hidden="1">#REF!</definedName>
    <definedName name="_xlnm._FilterDatabase" localSheetId="13" hidden="1">#REF!</definedName>
    <definedName name="_xlnm._FilterDatabase" localSheetId="16" hidden="1">#REF!</definedName>
    <definedName name="_xlnm._FilterDatabase" localSheetId="20" hidden="1">#REF!</definedName>
    <definedName name="_xlnm._FilterDatabase" hidden="1">#REF!</definedName>
    <definedName name="_H1" localSheetId="7" hidden="1">{"'Metretek HTML'!$A$7:$W$42"}</definedName>
    <definedName name="_H1" localSheetId="9" hidden="1">{"'Metretek HTML'!$A$7:$W$42"}</definedName>
    <definedName name="_H1" localSheetId="10" hidden="1">{"'Metretek HTML'!$A$7:$W$42"}</definedName>
    <definedName name="_H1" localSheetId="11" hidden="1">{"'Metretek HTML'!$A$7:$W$42"}</definedName>
    <definedName name="_H1" localSheetId="12" hidden="1">{"'Metretek HTML'!$A$7:$W$42"}</definedName>
    <definedName name="_H1" localSheetId="14" hidden="1">{"'Metretek HTML'!$A$7:$W$42"}</definedName>
    <definedName name="_H1" localSheetId="13" hidden="1">{"'Metretek HTML'!$A$7:$W$42"}</definedName>
    <definedName name="_H1" localSheetId="15" hidden="1">{"'Metretek HTML'!$A$7:$W$42"}</definedName>
    <definedName name="_H1" localSheetId="16" hidden="1">{"'Metretek HTML'!$A$7:$W$42"}</definedName>
    <definedName name="_H1" localSheetId="17" hidden="1">{"'Metretek HTML'!$A$7:$W$42"}</definedName>
    <definedName name="_H1" localSheetId="18" hidden="1">{"'Metretek HTML'!$A$7:$W$42"}</definedName>
    <definedName name="_H1" localSheetId="19" hidden="1">{"'Metretek HTML'!$A$7:$W$42"}</definedName>
    <definedName name="_H1" localSheetId="20" hidden="1">{"'Metretek HTML'!$A$7:$W$42"}</definedName>
    <definedName name="_H1" hidden="1">{"'Metretek HTML'!$A$7:$W$42"}</definedName>
    <definedName name="_Key1" localSheetId="7" hidden="1">#REF!</definedName>
    <definedName name="_Key1" localSheetId="9" hidden="1">#REF!</definedName>
    <definedName name="_Key1" localSheetId="10" hidden="1">#REF!</definedName>
    <definedName name="_Key1" localSheetId="11" hidden="1">#REF!</definedName>
    <definedName name="_Key1" localSheetId="14" hidden="1">#REF!</definedName>
    <definedName name="_Key1" localSheetId="13" hidden="1">#REF!</definedName>
    <definedName name="_Key1" localSheetId="16" hidden="1">#REF!</definedName>
    <definedName name="_Key1" localSheetId="17" hidden="1">#REF!</definedName>
    <definedName name="_Key1" localSheetId="20" hidden="1">#REF!</definedName>
    <definedName name="_Key1" hidden="1">#REF!</definedName>
    <definedName name="_Key2" localSheetId="7" hidden="1">#REF!</definedName>
    <definedName name="_Key2" localSheetId="9" hidden="1">#REF!</definedName>
    <definedName name="_Key2" localSheetId="10" hidden="1">#REF!</definedName>
    <definedName name="_Key2" localSheetId="11" hidden="1">#REF!</definedName>
    <definedName name="_Key2" localSheetId="12" hidden="1">#REF!</definedName>
    <definedName name="_Key2" localSheetId="14" hidden="1">#REF!</definedName>
    <definedName name="_Key2" localSheetId="13" hidden="1">#REF!</definedName>
    <definedName name="_Key2" localSheetId="15" hidden="1">#REF!</definedName>
    <definedName name="_Key2" localSheetId="16" hidden="1">#REF!</definedName>
    <definedName name="_Key2" localSheetId="17" hidden="1">#REF!</definedName>
    <definedName name="_Key2" localSheetId="18" hidden="1">#REF!</definedName>
    <definedName name="_Key2" localSheetId="19" hidden="1">#REF!</definedName>
    <definedName name="_Key2" localSheetId="20" hidden="1">#REF!</definedName>
    <definedName name="_Key2" hidden="1">#REF!</definedName>
    <definedName name="_Order1" localSheetId="17" hidden="1">0</definedName>
    <definedName name="_Order1" localSheetId="20" hidden="1">0</definedName>
    <definedName name="_Order1" hidden="1">0</definedName>
    <definedName name="_Order2" localSheetId="17" hidden="1">0</definedName>
    <definedName name="_Order2" localSheetId="20" hidden="1">0</definedName>
    <definedName name="_Order2" hidden="1">0</definedName>
    <definedName name="_Parse_In" localSheetId="7" hidden="1">#REF!</definedName>
    <definedName name="_Parse_In" localSheetId="9" hidden="1">#REF!</definedName>
    <definedName name="_Parse_In" localSheetId="10" hidden="1">#REF!</definedName>
    <definedName name="_Parse_In" localSheetId="11" hidden="1">#REF!</definedName>
    <definedName name="_Parse_In" localSheetId="14" hidden="1">#REF!</definedName>
    <definedName name="_Parse_In" localSheetId="13" hidden="1">#REF!</definedName>
    <definedName name="_Parse_In" localSheetId="16" hidden="1">#REF!</definedName>
    <definedName name="_Parse_In" localSheetId="17" hidden="1">#REF!</definedName>
    <definedName name="_Parse_In" localSheetId="20" hidden="1">#REF!</definedName>
    <definedName name="_Parse_In" hidden="1">#REF!</definedName>
    <definedName name="_Parse_Out" localSheetId="7" hidden="1">#REF!</definedName>
    <definedName name="_Parse_Out" localSheetId="9" hidden="1">#REF!</definedName>
    <definedName name="_Parse_Out" localSheetId="10" hidden="1">#REF!</definedName>
    <definedName name="_Parse_Out" localSheetId="11" hidden="1">#REF!</definedName>
    <definedName name="_Parse_Out" localSheetId="12" hidden="1">#REF!</definedName>
    <definedName name="_Parse_Out" localSheetId="14" hidden="1">#REF!</definedName>
    <definedName name="_Parse_Out" localSheetId="13" hidden="1">#REF!</definedName>
    <definedName name="_Parse_Out" localSheetId="15" hidden="1">#REF!</definedName>
    <definedName name="_Parse_Out" localSheetId="16" hidden="1">#REF!</definedName>
    <definedName name="_Parse_Out" localSheetId="17" hidden="1">#REF!</definedName>
    <definedName name="_Parse_Out" localSheetId="18" hidden="1">#REF!</definedName>
    <definedName name="_Parse_Out" localSheetId="19" hidden="1">#REF!</definedName>
    <definedName name="_Parse_Out" localSheetId="20" hidden="1">#REF!</definedName>
    <definedName name="_Parse_Out" hidden="1">#REF!</definedName>
    <definedName name="_PPM1" localSheetId="14" hidden="1">{#N/A,#N/A,FALSE,"Aging Summary";#N/A,#N/A,FALSE,"Ratio Analysis";#N/A,#N/A,FALSE,"Test 120 Day Accts";#N/A,#N/A,FALSE,"Tickmarks"}</definedName>
    <definedName name="_PPM1" localSheetId="13" hidden="1">{#N/A,#N/A,FALSE,"Aging Summary";#N/A,#N/A,FALSE,"Ratio Analysis";#N/A,#N/A,FALSE,"Test 120 Day Accts";#N/A,#N/A,FALSE,"Tickmarks"}</definedName>
    <definedName name="_PPM1" localSheetId="15" hidden="1">{#N/A,#N/A,FALSE,"Aging Summary";#N/A,#N/A,FALSE,"Ratio Analysis";#N/A,#N/A,FALSE,"Test 120 Day Accts";#N/A,#N/A,FALSE,"Tickmarks"}</definedName>
    <definedName name="_PPM1" localSheetId="16" hidden="1">{#N/A,#N/A,FALSE,"Aging Summary";#N/A,#N/A,FALSE,"Ratio Analysis";#N/A,#N/A,FALSE,"Test 120 Day Accts";#N/A,#N/A,FALSE,"Tickmarks"}</definedName>
    <definedName name="_PPM1" localSheetId="17" hidden="1">{#N/A,#N/A,FALSE,"Aging Summary";#N/A,#N/A,FALSE,"Ratio Analysis";#N/A,#N/A,FALSE,"Test 120 Day Accts";#N/A,#N/A,FALSE,"Tickmarks"}</definedName>
    <definedName name="_PPM1" localSheetId="18" hidden="1">{#N/A,#N/A,FALSE,"Aging Summary";#N/A,#N/A,FALSE,"Ratio Analysis";#N/A,#N/A,FALSE,"Test 120 Day Accts";#N/A,#N/A,FALSE,"Tickmarks"}</definedName>
    <definedName name="_PPM1" localSheetId="19" hidden="1">{#N/A,#N/A,FALSE,"Aging Summary";#N/A,#N/A,FALSE,"Ratio Analysis";#N/A,#N/A,FALSE,"Test 120 Day Accts";#N/A,#N/A,FALSE,"Tickmarks"}</definedName>
    <definedName name="_PPM1" localSheetId="20" hidden="1">{#N/A,#N/A,FALSE,"Aging Summary";#N/A,#N/A,FALSE,"Ratio Analysis";#N/A,#N/A,FALSE,"Test 120 Day Accts";#N/A,#N/A,FALSE,"Tickmarks"}</definedName>
    <definedName name="_PPM1" hidden="1">{#N/A,#N/A,FALSE,"Aging Summary";#N/A,#N/A,FALSE,"Ratio Analysis";#N/A,#N/A,FALSE,"Test 120 Day Accts";#N/A,#N/A,FALSE,"Tickmarks"}</definedName>
    <definedName name="_ryr56565" localSheetId="7" hidden="1">{#N/A,#N/A,FALSE,"Monthly SAIFI";#N/A,#N/A,FALSE,"Yearly SAIFI";#N/A,#N/A,FALSE,"Monthly CAIDI";#N/A,#N/A,FALSE,"Yearly CAIDI";#N/A,#N/A,FALSE,"Monthly SAIDI";#N/A,#N/A,FALSE,"Yearly SAIDI";#N/A,#N/A,FALSE,"Monthly MAIFI";#N/A,#N/A,FALSE,"Yearly MAIFI";#N/A,#N/A,FALSE,"Monthly Cust &gt;=4 Int"}</definedName>
    <definedName name="_ryr56565" localSheetId="9" hidden="1">{#N/A,#N/A,FALSE,"Monthly SAIFI";#N/A,#N/A,FALSE,"Yearly SAIFI";#N/A,#N/A,FALSE,"Monthly CAIDI";#N/A,#N/A,FALSE,"Yearly CAIDI";#N/A,#N/A,FALSE,"Monthly SAIDI";#N/A,#N/A,FALSE,"Yearly SAIDI";#N/A,#N/A,FALSE,"Monthly MAIFI";#N/A,#N/A,FALSE,"Yearly MAIFI";#N/A,#N/A,FALSE,"Monthly Cust &gt;=4 Int"}</definedName>
    <definedName name="_ryr56565" localSheetId="10" hidden="1">{#N/A,#N/A,FALSE,"Monthly SAIFI";#N/A,#N/A,FALSE,"Yearly SAIFI";#N/A,#N/A,FALSE,"Monthly CAIDI";#N/A,#N/A,FALSE,"Yearly CAIDI";#N/A,#N/A,FALSE,"Monthly SAIDI";#N/A,#N/A,FALSE,"Yearly SAIDI";#N/A,#N/A,FALSE,"Monthly MAIFI";#N/A,#N/A,FALSE,"Yearly MAIFI";#N/A,#N/A,FALSE,"Monthly Cust &gt;=4 Int"}</definedName>
    <definedName name="_ryr56565" localSheetId="11" hidden="1">{#N/A,#N/A,FALSE,"Monthly SAIFI";#N/A,#N/A,FALSE,"Yearly SAIFI";#N/A,#N/A,FALSE,"Monthly CAIDI";#N/A,#N/A,FALSE,"Yearly CAIDI";#N/A,#N/A,FALSE,"Monthly SAIDI";#N/A,#N/A,FALSE,"Yearly SAIDI";#N/A,#N/A,FALSE,"Monthly MAIFI";#N/A,#N/A,FALSE,"Yearly MAIFI";#N/A,#N/A,FALSE,"Monthly Cust &gt;=4 Int"}</definedName>
    <definedName name="_ryr56565" localSheetId="12" hidden="1">{#N/A,#N/A,FALSE,"Monthly SAIFI";#N/A,#N/A,FALSE,"Yearly SAIFI";#N/A,#N/A,FALSE,"Monthly CAIDI";#N/A,#N/A,FALSE,"Yearly CAIDI";#N/A,#N/A,FALSE,"Monthly SAIDI";#N/A,#N/A,FALSE,"Yearly SAIDI";#N/A,#N/A,FALSE,"Monthly MAIFI";#N/A,#N/A,FALSE,"Yearly MAIFI";#N/A,#N/A,FALSE,"Monthly Cust &gt;=4 Int"}</definedName>
    <definedName name="_ryr56565" localSheetId="14" hidden="1">{#N/A,#N/A,FALSE,"Monthly SAIFI";#N/A,#N/A,FALSE,"Yearly SAIFI";#N/A,#N/A,FALSE,"Monthly CAIDI";#N/A,#N/A,FALSE,"Yearly CAIDI";#N/A,#N/A,FALSE,"Monthly SAIDI";#N/A,#N/A,FALSE,"Yearly SAIDI";#N/A,#N/A,FALSE,"Monthly MAIFI";#N/A,#N/A,FALSE,"Yearly MAIFI";#N/A,#N/A,FALSE,"Monthly Cust &gt;=4 Int"}</definedName>
    <definedName name="_ryr56565" localSheetId="13" hidden="1">{#N/A,#N/A,FALSE,"Monthly SAIFI";#N/A,#N/A,FALSE,"Yearly SAIFI";#N/A,#N/A,FALSE,"Monthly CAIDI";#N/A,#N/A,FALSE,"Yearly CAIDI";#N/A,#N/A,FALSE,"Monthly SAIDI";#N/A,#N/A,FALSE,"Yearly SAIDI";#N/A,#N/A,FALSE,"Monthly MAIFI";#N/A,#N/A,FALSE,"Yearly MAIFI";#N/A,#N/A,FALSE,"Monthly Cust &gt;=4 Int"}</definedName>
    <definedName name="_ryr56565" localSheetId="15" hidden="1">{#N/A,#N/A,FALSE,"Monthly SAIFI";#N/A,#N/A,FALSE,"Yearly SAIFI";#N/A,#N/A,FALSE,"Monthly CAIDI";#N/A,#N/A,FALSE,"Yearly CAIDI";#N/A,#N/A,FALSE,"Monthly SAIDI";#N/A,#N/A,FALSE,"Yearly SAIDI";#N/A,#N/A,FALSE,"Monthly MAIFI";#N/A,#N/A,FALSE,"Yearly MAIFI";#N/A,#N/A,FALSE,"Monthly Cust &gt;=4 Int"}</definedName>
    <definedName name="_ryr56565" localSheetId="16" hidden="1">{#N/A,#N/A,FALSE,"Monthly SAIFI";#N/A,#N/A,FALSE,"Yearly SAIFI";#N/A,#N/A,FALSE,"Monthly CAIDI";#N/A,#N/A,FALSE,"Yearly CAIDI";#N/A,#N/A,FALSE,"Monthly SAIDI";#N/A,#N/A,FALSE,"Yearly SAIDI";#N/A,#N/A,FALSE,"Monthly MAIFI";#N/A,#N/A,FALSE,"Yearly MAIFI";#N/A,#N/A,FALSE,"Monthly Cust &gt;=4 Int"}</definedName>
    <definedName name="_ryr56565" localSheetId="17" hidden="1">{#N/A,#N/A,FALSE,"Monthly SAIFI";#N/A,#N/A,FALSE,"Yearly SAIFI";#N/A,#N/A,FALSE,"Monthly CAIDI";#N/A,#N/A,FALSE,"Yearly CAIDI";#N/A,#N/A,FALSE,"Monthly SAIDI";#N/A,#N/A,FALSE,"Yearly SAIDI";#N/A,#N/A,FALSE,"Monthly MAIFI";#N/A,#N/A,FALSE,"Yearly MAIFI";#N/A,#N/A,FALSE,"Monthly Cust &gt;=4 Int"}</definedName>
    <definedName name="_ryr56565" localSheetId="18" hidden="1">{#N/A,#N/A,FALSE,"Monthly SAIFI";#N/A,#N/A,FALSE,"Yearly SAIFI";#N/A,#N/A,FALSE,"Monthly CAIDI";#N/A,#N/A,FALSE,"Yearly CAIDI";#N/A,#N/A,FALSE,"Monthly SAIDI";#N/A,#N/A,FALSE,"Yearly SAIDI";#N/A,#N/A,FALSE,"Monthly MAIFI";#N/A,#N/A,FALSE,"Yearly MAIFI";#N/A,#N/A,FALSE,"Monthly Cust &gt;=4 Int"}</definedName>
    <definedName name="_ryr56565" localSheetId="19" hidden="1">{#N/A,#N/A,FALSE,"Monthly SAIFI";#N/A,#N/A,FALSE,"Yearly SAIFI";#N/A,#N/A,FALSE,"Monthly CAIDI";#N/A,#N/A,FALSE,"Yearly CAIDI";#N/A,#N/A,FALSE,"Monthly SAIDI";#N/A,#N/A,FALSE,"Yearly SAIDI";#N/A,#N/A,FALSE,"Monthly MAIFI";#N/A,#N/A,FALSE,"Yearly MAIFI";#N/A,#N/A,FALSE,"Monthly Cust &gt;=4 Int"}</definedName>
    <definedName name="_ryr56565" localSheetId="20" hidden="1">{#N/A,#N/A,FALSE,"Monthly SAIFI";#N/A,#N/A,FALSE,"Yearly SAIFI";#N/A,#N/A,FALSE,"Monthly CAIDI";#N/A,#N/A,FALSE,"Yearly CAIDI";#N/A,#N/A,FALSE,"Monthly SAIDI";#N/A,#N/A,FALSE,"Yearly SAIDI";#N/A,#N/A,FALSE,"Monthly MAIFI";#N/A,#N/A,FALSE,"Yearly MAIFI";#N/A,#N/A,FALSE,"Monthly Cust &gt;=4 Int"}</definedName>
    <definedName name="_ryr56565" hidden="1">{#N/A,#N/A,FALSE,"Monthly SAIFI";#N/A,#N/A,FALSE,"Yearly SAIFI";#N/A,#N/A,FALSE,"Monthly CAIDI";#N/A,#N/A,FALSE,"Yearly CAIDI";#N/A,#N/A,FALSE,"Monthly SAIDI";#N/A,#N/A,FALSE,"Yearly SAIDI";#N/A,#N/A,FALSE,"Monthly MAIFI";#N/A,#N/A,FALSE,"Yearly MAIFI";#N/A,#N/A,FALSE,"Monthly Cust &gt;=4 Int"}</definedName>
    <definedName name="_Sep07">#REF!</definedName>
    <definedName name="_Sort" localSheetId="7" hidden="1">#REF!</definedName>
    <definedName name="_Sort" localSheetId="9" hidden="1">#REF!</definedName>
    <definedName name="_Sort" localSheetId="10" hidden="1">#REF!</definedName>
    <definedName name="_Sort" localSheetId="11" hidden="1">#REF!</definedName>
    <definedName name="_Sort" localSheetId="14" hidden="1">#REF!</definedName>
    <definedName name="_Sort" localSheetId="13" hidden="1">#REF!</definedName>
    <definedName name="_Sort" localSheetId="16" hidden="1">#REF!</definedName>
    <definedName name="_Sort" localSheetId="17" hidden="1">#REF!</definedName>
    <definedName name="_Sort" localSheetId="20" hidden="1">#REF!</definedName>
    <definedName name="_Sort" hidden="1">#REF!</definedName>
    <definedName name="_sort1" localSheetId="7" hidden="1">#REF!</definedName>
    <definedName name="_sort1" localSheetId="9" hidden="1">#REF!</definedName>
    <definedName name="_sort1" localSheetId="10" hidden="1">#REF!</definedName>
    <definedName name="_sort1" localSheetId="11" hidden="1">#REF!</definedName>
    <definedName name="_sort1" localSheetId="12" hidden="1">#REF!</definedName>
    <definedName name="_sort1" localSheetId="14" hidden="1">#REF!</definedName>
    <definedName name="_sort1" localSheetId="13" hidden="1">#REF!</definedName>
    <definedName name="_sort1" localSheetId="15" hidden="1">#REF!</definedName>
    <definedName name="_sort1" localSheetId="16" hidden="1">#REF!</definedName>
    <definedName name="_sort1" localSheetId="17" hidden="1">#REF!</definedName>
    <definedName name="_sort1" localSheetId="18" hidden="1">#REF!</definedName>
    <definedName name="_sort1" localSheetId="19" hidden="1">#REF!</definedName>
    <definedName name="_sort1" localSheetId="20" hidden="1">#REF!</definedName>
    <definedName name="_sort1" hidden="1">#REF!</definedName>
    <definedName name="_sort2" localSheetId="7" hidden="1">#REF!</definedName>
    <definedName name="_sort2" localSheetId="9" hidden="1">#REF!</definedName>
    <definedName name="_sort2" localSheetId="10" hidden="1">#REF!</definedName>
    <definedName name="_sort2" localSheetId="11" hidden="1">#REF!</definedName>
    <definedName name="_sort2" localSheetId="12" hidden="1">#REF!</definedName>
    <definedName name="_sort2" localSheetId="14" hidden="1">#REF!</definedName>
    <definedName name="_sort2" localSheetId="13" hidden="1">#REF!</definedName>
    <definedName name="_sort2" localSheetId="15" hidden="1">#REF!</definedName>
    <definedName name="_sort2" localSheetId="16" hidden="1">#REF!</definedName>
    <definedName name="_sort2" localSheetId="17" hidden="1">#REF!</definedName>
    <definedName name="_sort2" localSheetId="18" hidden="1">#REF!</definedName>
    <definedName name="_sort2" localSheetId="19" hidden="1">#REF!</definedName>
    <definedName name="_sort2" localSheetId="20" hidden="1">#REF!</definedName>
    <definedName name="_sort2" hidden="1">#REF!</definedName>
    <definedName name="_Table1_In1" localSheetId="7" hidden="1">#REF!</definedName>
    <definedName name="_Table1_In1" localSheetId="9" hidden="1">#REF!</definedName>
    <definedName name="_Table1_In1" localSheetId="10" hidden="1">#REF!</definedName>
    <definedName name="_Table1_In1" localSheetId="11" hidden="1">#REF!</definedName>
    <definedName name="_Table1_In1" localSheetId="12" hidden="1">#REF!</definedName>
    <definedName name="_Table1_In1" localSheetId="14" hidden="1">#REF!</definedName>
    <definedName name="_Table1_In1" localSheetId="13" hidden="1">#REF!</definedName>
    <definedName name="_Table1_In1" localSheetId="15" hidden="1">#REF!</definedName>
    <definedName name="_Table1_In1" localSheetId="16" hidden="1">#REF!</definedName>
    <definedName name="_Table1_In1" localSheetId="17" hidden="1">#REF!</definedName>
    <definedName name="_Table1_In1" localSheetId="18" hidden="1">#REF!</definedName>
    <definedName name="_Table1_In1" localSheetId="19" hidden="1">#REF!</definedName>
    <definedName name="_Table1_In1" localSheetId="20" hidden="1">#REF!</definedName>
    <definedName name="_Table1_In1" hidden="1">#REF!</definedName>
    <definedName name="_Table1_Out" localSheetId="7" hidden="1">#REF!</definedName>
    <definedName name="_Table1_Out" localSheetId="9" hidden="1">#REF!</definedName>
    <definedName name="_Table1_Out" localSheetId="10" hidden="1">#REF!</definedName>
    <definedName name="_Table1_Out" localSheetId="11" hidden="1">#REF!</definedName>
    <definedName name="_Table1_Out" localSheetId="12" hidden="1">#REF!</definedName>
    <definedName name="_Table1_Out" localSheetId="14" hidden="1">#REF!</definedName>
    <definedName name="_Table1_Out" localSheetId="13" hidden="1">#REF!</definedName>
    <definedName name="_Table1_Out" localSheetId="15" hidden="1">#REF!</definedName>
    <definedName name="_Table1_Out" localSheetId="16" hidden="1">#REF!</definedName>
    <definedName name="_Table1_Out" localSheetId="17" hidden="1">#REF!</definedName>
    <definedName name="_Table1_Out" localSheetId="18" hidden="1">#REF!</definedName>
    <definedName name="_Table1_Out" localSheetId="19" hidden="1">#REF!</definedName>
    <definedName name="_Table1_Out" localSheetId="20" hidden="1">#REF!</definedName>
    <definedName name="_Table1_Out" hidden="1">#REF!</definedName>
    <definedName name="_tax756">#REF!</definedName>
    <definedName name="_TF2" localSheetId="14" hidden="1">#REF!,#REF!</definedName>
    <definedName name="_TF2" localSheetId="13" hidden="1">#REF!,#REF!</definedName>
    <definedName name="_TF2" localSheetId="16" hidden="1">#REF!,#REF!</definedName>
    <definedName name="_TF2" localSheetId="20" hidden="1">#REF!,#REF!</definedName>
    <definedName name="_TF2" hidden="1">#REF!,#REF!</definedName>
    <definedName name="_TF2222" localSheetId="14" hidden="1">#REF!</definedName>
    <definedName name="_TF2222" localSheetId="13" hidden="1">#REF!</definedName>
    <definedName name="_TF2222" localSheetId="16" hidden="1">#REF!</definedName>
    <definedName name="_TF2222" localSheetId="20" hidden="1">#REF!</definedName>
    <definedName name="_TF2222" hidden="1">#REF!</definedName>
    <definedName name="_xx1" localSheetId="14" hidden="1">#REF!,#REF!</definedName>
    <definedName name="_xx1" localSheetId="13" hidden="1">#REF!,#REF!</definedName>
    <definedName name="_xx1" localSheetId="16" hidden="1">#REF!,#REF!</definedName>
    <definedName name="_xx1" localSheetId="20" hidden="1">#REF!,#REF!</definedName>
    <definedName name="_xx1" hidden="1">#REF!,#REF!</definedName>
    <definedName name="_xx12" localSheetId="14" hidden="1">{#N/A,#N/A,FALSE,"IS-NewRun";#N/A,#N/A,FALSE,"IS-Diff";#N/A,#N/A,FALSE,"BS-NewRun";#N/A,#N/A,FALSE,"BS-Diff";#N/A,#N/A,FALSE,"CF-NewRun";#N/A,#N/A,FALSE,"CF-Diff";#N/A,#N/A,FALSE,"Ratios-Newrun";#N/A,#N/A,FALSE,"Ratios-Diff";#N/A,#N/A,FALSE,"Plant Schedule-ED-NewRun";#N/A,#N/A,FALSE,"Plant Schedule-ED-Diff"}</definedName>
    <definedName name="_xx12" localSheetId="13" hidden="1">{#N/A,#N/A,FALSE,"IS-NewRun";#N/A,#N/A,FALSE,"IS-Diff";#N/A,#N/A,FALSE,"BS-NewRun";#N/A,#N/A,FALSE,"BS-Diff";#N/A,#N/A,FALSE,"CF-NewRun";#N/A,#N/A,FALSE,"CF-Diff";#N/A,#N/A,FALSE,"Ratios-Newrun";#N/A,#N/A,FALSE,"Ratios-Diff";#N/A,#N/A,FALSE,"Plant Schedule-ED-NewRun";#N/A,#N/A,FALSE,"Plant Schedule-ED-Diff"}</definedName>
    <definedName name="_xx12" localSheetId="15" hidden="1">{#N/A,#N/A,FALSE,"IS-NewRun";#N/A,#N/A,FALSE,"IS-Diff";#N/A,#N/A,FALSE,"BS-NewRun";#N/A,#N/A,FALSE,"BS-Diff";#N/A,#N/A,FALSE,"CF-NewRun";#N/A,#N/A,FALSE,"CF-Diff";#N/A,#N/A,FALSE,"Ratios-Newrun";#N/A,#N/A,FALSE,"Ratios-Diff";#N/A,#N/A,FALSE,"Plant Schedule-ED-NewRun";#N/A,#N/A,FALSE,"Plant Schedule-ED-Diff"}</definedName>
    <definedName name="_xx12" localSheetId="16" hidden="1">{#N/A,#N/A,FALSE,"IS-NewRun";#N/A,#N/A,FALSE,"IS-Diff";#N/A,#N/A,FALSE,"BS-NewRun";#N/A,#N/A,FALSE,"BS-Diff";#N/A,#N/A,FALSE,"CF-NewRun";#N/A,#N/A,FALSE,"CF-Diff";#N/A,#N/A,FALSE,"Ratios-Newrun";#N/A,#N/A,FALSE,"Ratios-Diff";#N/A,#N/A,FALSE,"Plant Schedule-ED-NewRun";#N/A,#N/A,FALSE,"Plant Schedule-ED-Diff"}</definedName>
    <definedName name="_xx12" localSheetId="17" hidden="1">{#N/A,#N/A,FALSE,"IS-NewRun";#N/A,#N/A,FALSE,"IS-Diff";#N/A,#N/A,FALSE,"BS-NewRun";#N/A,#N/A,FALSE,"BS-Diff";#N/A,#N/A,FALSE,"CF-NewRun";#N/A,#N/A,FALSE,"CF-Diff";#N/A,#N/A,FALSE,"Ratios-Newrun";#N/A,#N/A,FALSE,"Ratios-Diff";#N/A,#N/A,FALSE,"Plant Schedule-ED-NewRun";#N/A,#N/A,FALSE,"Plant Schedule-ED-Diff"}</definedName>
    <definedName name="_xx12" localSheetId="18" hidden="1">{#N/A,#N/A,FALSE,"IS-NewRun";#N/A,#N/A,FALSE,"IS-Diff";#N/A,#N/A,FALSE,"BS-NewRun";#N/A,#N/A,FALSE,"BS-Diff";#N/A,#N/A,FALSE,"CF-NewRun";#N/A,#N/A,FALSE,"CF-Diff";#N/A,#N/A,FALSE,"Ratios-Newrun";#N/A,#N/A,FALSE,"Ratios-Diff";#N/A,#N/A,FALSE,"Plant Schedule-ED-NewRun";#N/A,#N/A,FALSE,"Plant Schedule-ED-Diff"}</definedName>
    <definedName name="_xx12" localSheetId="19" hidden="1">{#N/A,#N/A,FALSE,"IS-NewRun";#N/A,#N/A,FALSE,"IS-Diff";#N/A,#N/A,FALSE,"BS-NewRun";#N/A,#N/A,FALSE,"BS-Diff";#N/A,#N/A,FALSE,"CF-NewRun";#N/A,#N/A,FALSE,"CF-Diff";#N/A,#N/A,FALSE,"Ratios-Newrun";#N/A,#N/A,FALSE,"Ratios-Diff";#N/A,#N/A,FALSE,"Plant Schedule-ED-NewRun";#N/A,#N/A,FALSE,"Plant Schedule-ED-Diff"}</definedName>
    <definedName name="_xx12" localSheetId="20" hidden="1">{#N/A,#N/A,FALSE,"IS-NewRun";#N/A,#N/A,FALSE,"IS-Diff";#N/A,#N/A,FALSE,"BS-NewRun";#N/A,#N/A,FALSE,"BS-Diff";#N/A,#N/A,FALSE,"CF-NewRun";#N/A,#N/A,FALSE,"CF-Diff";#N/A,#N/A,FALSE,"Ratios-Newrun";#N/A,#N/A,FALSE,"Ratios-Diff";#N/A,#N/A,FALSE,"Plant Schedule-ED-NewRun";#N/A,#N/A,FALSE,"Plant Schedule-ED-Diff"}</definedName>
    <definedName name="_xx12" hidden="1">{#N/A,#N/A,FALSE,"IS-NewRun";#N/A,#N/A,FALSE,"IS-Diff";#N/A,#N/A,FALSE,"BS-NewRun";#N/A,#N/A,FALSE,"BS-Diff";#N/A,#N/A,FALSE,"CF-NewRun";#N/A,#N/A,FALSE,"CF-Diff";#N/A,#N/A,FALSE,"Ratios-Newrun";#N/A,#N/A,FALSE,"Ratios-Diff";#N/A,#N/A,FALSE,"Plant Schedule-ED-NewRun";#N/A,#N/A,FALSE,"Plant Schedule-ED-Diff"}</definedName>
    <definedName name="a" localSheetId="7" hidden="1">{#N/A,#N/A,FALSE,"Monthly SAIFI";#N/A,#N/A,FALSE,"Yearly SAIFI";#N/A,#N/A,FALSE,"Monthly CAIDI";#N/A,#N/A,FALSE,"Yearly CAIDI";#N/A,#N/A,FALSE,"Monthly SAIDI";#N/A,#N/A,FALSE,"Yearly SAIDI";#N/A,#N/A,FALSE,"Monthly MAIFI";#N/A,#N/A,FALSE,"Yearly MAIFI";#N/A,#N/A,FALSE,"Monthly Cust &gt;=4 Int"}</definedName>
    <definedName name="a" localSheetId="9" hidden="1">{#N/A,#N/A,FALSE,"Monthly SAIFI";#N/A,#N/A,FALSE,"Yearly SAIFI";#N/A,#N/A,FALSE,"Monthly CAIDI";#N/A,#N/A,FALSE,"Yearly CAIDI";#N/A,#N/A,FALSE,"Monthly SAIDI";#N/A,#N/A,FALSE,"Yearly SAIDI";#N/A,#N/A,FALSE,"Monthly MAIFI";#N/A,#N/A,FALSE,"Yearly MAIFI";#N/A,#N/A,FALSE,"Monthly Cust &gt;=4 Int"}</definedName>
    <definedName name="a" localSheetId="10" hidden="1">{#N/A,#N/A,FALSE,"Monthly SAIFI";#N/A,#N/A,FALSE,"Yearly SAIFI";#N/A,#N/A,FALSE,"Monthly CAIDI";#N/A,#N/A,FALSE,"Yearly CAIDI";#N/A,#N/A,FALSE,"Monthly SAIDI";#N/A,#N/A,FALSE,"Yearly SAIDI";#N/A,#N/A,FALSE,"Monthly MAIFI";#N/A,#N/A,FALSE,"Yearly MAIFI";#N/A,#N/A,FALSE,"Monthly Cust &gt;=4 Int"}</definedName>
    <definedName name="a" localSheetId="11" hidden="1">{#N/A,#N/A,FALSE,"Monthly SAIFI";#N/A,#N/A,FALSE,"Yearly SAIFI";#N/A,#N/A,FALSE,"Monthly CAIDI";#N/A,#N/A,FALSE,"Yearly CAIDI";#N/A,#N/A,FALSE,"Monthly SAIDI";#N/A,#N/A,FALSE,"Yearly SAIDI";#N/A,#N/A,FALSE,"Monthly MAIFI";#N/A,#N/A,FALSE,"Yearly MAIFI";#N/A,#N/A,FALSE,"Monthly Cust &gt;=4 Int"}</definedName>
    <definedName name="a" localSheetId="12" hidden="1">{#N/A,#N/A,FALSE,"Monthly SAIFI";#N/A,#N/A,FALSE,"Yearly SAIFI";#N/A,#N/A,FALSE,"Monthly CAIDI";#N/A,#N/A,FALSE,"Yearly CAIDI";#N/A,#N/A,FALSE,"Monthly SAIDI";#N/A,#N/A,FALSE,"Yearly SAIDI";#N/A,#N/A,FALSE,"Monthly MAIFI";#N/A,#N/A,FALSE,"Yearly MAIFI";#N/A,#N/A,FALSE,"Monthly Cust &gt;=4 Int"}</definedName>
    <definedName name="a" localSheetId="14" hidden="1">{#N/A,#N/A,FALSE,"Monthly SAIFI";#N/A,#N/A,FALSE,"Yearly SAIFI";#N/A,#N/A,FALSE,"Monthly CAIDI";#N/A,#N/A,FALSE,"Yearly CAIDI";#N/A,#N/A,FALSE,"Monthly SAIDI";#N/A,#N/A,FALSE,"Yearly SAIDI";#N/A,#N/A,FALSE,"Monthly MAIFI";#N/A,#N/A,FALSE,"Yearly MAIFI";#N/A,#N/A,FALSE,"Monthly Cust &gt;=4 Int"}</definedName>
    <definedName name="a" localSheetId="13" hidden="1">{#N/A,#N/A,FALSE,"Monthly SAIFI";#N/A,#N/A,FALSE,"Yearly SAIFI";#N/A,#N/A,FALSE,"Monthly CAIDI";#N/A,#N/A,FALSE,"Yearly CAIDI";#N/A,#N/A,FALSE,"Monthly SAIDI";#N/A,#N/A,FALSE,"Yearly SAIDI";#N/A,#N/A,FALSE,"Monthly MAIFI";#N/A,#N/A,FALSE,"Yearly MAIFI";#N/A,#N/A,FALSE,"Monthly Cust &gt;=4 Int"}</definedName>
    <definedName name="a" localSheetId="15" hidden="1">{#N/A,#N/A,FALSE,"Monthly SAIFI";#N/A,#N/A,FALSE,"Yearly SAIFI";#N/A,#N/A,FALSE,"Monthly CAIDI";#N/A,#N/A,FALSE,"Yearly CAIDI";#N/A,#N/A,FALSE,"Monthly SAIDI";#N/A,#N/A,FALSE,"Yearly SAIDI";#N/A,#N/A,FALSE,"Monthly MAIFI";#N/A,#N/A,FALSE,"Yearly MAIFI";#N/A,#N/A,FALSE,"Monthly Cust &gt;=4 Int"}</definedName>
    <definedName name="a" localSheetId="16" hidden="1">{#N/A,#N/A,FALSE,"Monthly SAIFI";#N/A,#N/A,FALSE,"Yearly SAIFI";#N/A,#N/A,FALSE,"Monthly CAIDI";#N/A,#N/A,FALSE,"Yearly CAIDI";#N/A,#N/A,FALSE,"Monthly SAIDI";#N/A,#N/A,FALSE,"Yearly SAIDI";#N/A,#N/A,FALSE,"Monthly MAIFI";#N/A,#N/A,FALSE,"Yearly MAIFI";#N/A,#N/A,FALSE,"Monthly Cust &gt;=4 Int"}</definedName>
    <definedName name="a" localSheetId="17" hidden="1">{#N/A,#N/A,FALSE,"Monthly SAIFI";#N/A,#N/A,FALSE,"Yearly SAIFI";#N/A,#N/A,FALSE,"Monthly CAIDI";#N/A,#N/A,FALSE,"Yearly CAIDI";#N/A,#N/A,FALSE,"Monthly SAIDI";#N/A,#N/A,FALSE,"Yearly SAIDI";#N/A,#N/A,FALSE,"Monthly MAIFI";#N/A,#N/A,FALSE,"Yearly MAIFI";#N/A,#N/A,FALSE,"Monthly Cust &gt;=4 Int"}</definedName>
    <definedName name="a" localSheetId="18" hidden="1">{#N/A,#N/A,FALSE,"Monthly SAIFI";#N/A,#N/A,FALSE,"Yearly SAIFI";#N/A,#N/A,FALSE,"Monthly CAIDI";#N/A,#N/A,FALSE,"Yearly CAIDI";#N/A,#N/A,FALSE,"Monthly SAIDI";#N/A,#N/A,FALSE,"Yearly SAIDI";#N/A,#N/A,FALSE,"Monthly MAIFI";#N/A,#N/A,FALSE,"Yearly MAIFI";#N/A,#N/A,FALSE,"Monthly Cust &gt;=4 Int"}</definedName>
    <definedName name="a" localSheetId="19" hidden="1">{#N/A,#N/A,FALSE,"Monthly SAIFI";#N/A,#N/A,FALSE,"Yearly SAIFI";#N/A,#N/A,FALSE,"Monthly CAIDI";#N/A,#N/A,FALSE,"Yearly CAIDI";#N/A,#N/A,FALSE,"Monthly SAIDI";#N/A,#N/A,FALSE,"Yearly SAIDI";#N/A,#N/A,FALSE,"Monthly MAIFI";#N/A,#N/A,FALSE,"Yearly MAIFI";#N/A,#N/A,FALSE,"Monthly Cust &gt;=4 Int"}</definedName>
    <definedName name="a" localSheetId="20" hidden="1">{#N/A,#N/A,FALSE,"Monthly SAIFI";#N/A,#N/A,FALSE,"Yearly SAIFI";#N/A,#N/A,FALSE,"Monthly CAIDI";#N/A,#N/A,FALSE,"Yearly CAIDI";#N/A,#N/A,FALSE,"Monthly SAIDI";#N/A,#N/A,FALSE,"Yearly SAIDI";#N/A,#N/A,FALSE,"Monthly MAIFI";#N/A,#N/A,FALSE,"Yearly MAIFI";#N/A,#N/A,FALSE,"Monthly Cust &gt;=4 Int"}</definedName>
    <definedName name="a" hidden="1">{#N/A,#N/A,FALSE,"Monthly SAIFI";#N/A,#N/A,FALSE,"Yearly SAIFI";#N/A,#N/A,FALSE,"Monthly CAIDI";#N/A,#N/A,FALSE,"Yearly CAIDI";#N/A,#N/A,FALSE,"Monthly SAIDI";#N/A,#N/A,FALSE,"Yearly SAIDI";#N/A,#N/A,FALSE,"Monthly MAIFI";#N/A,#N/A,FALSE,"Yearly MAIFI";#N/A,#N/A,FALSE,"Monthly Cust &gt;=4 Int"}</definedName>
    <definedName name="aaa">#REF!</definedName>
    <definedName name="AAA_DOCTOPS" hidden="1">"AAA_SET"</definedName>
    <definedName name="AAA_duser" hidden="1">"OFF"</definedName>
    <definedName name="aaaaa">#REF!</definedName>
    <definedName name="aaaaaaaaaaaaaaa" localSheetId="7" hidden="1">{#N/A,#N/A,FALSE,"O&amp;M by processes";#N/A,#N/A,FALSE,"Elec Act vs Bud";#N/A,#N/A,FALSE,"G&amp;A";#N/A,#N/A,FALSE,"BGS";#N/A,#N/A,FALSE,"Res Cost"}</definedName>
    <definedName name="aaaaaaaaaaaaaaa" localSheetId="9" hidden="1">{#N/A,#N/A,FALSE,"O&amp;M by processes";#N/A,#N/A,FALSE,"Elec Act vs Bud";#N/A,#N/A,FALSE,"G&amp;A";#N/A,#N/A,FALSE,"BGS";#N/A,#N/A,FALSE,"Res Cost"}</definedName>
    <definedName name="aaaaaaaaaaaaaaa" localSheetId="10" hidden="1">{#N/A,#N/A,FALSE,"O&amp;M by processes";#N/A,#N/A,FALSE,"Elec Act vs Bud";#N/A,#N/A,FALSE,"G&amp;A";#N/A,#N/A,FALSE,"BGS";#N/A,#N/A,FALSE,"Res Cost"}</definedName>
    <definedName name="aaaaaaaaaaaaaaa" localSheetId="11" hidden="1">{#N/A,#N/A,FALSE,"O&amp;M by processes";#N/A,#N/A,FALSE,"Elec Act vs Bud";#N/A,#N/A,FALSE,"G&amp;A";#N/A,#N/A,FALSE,"BGS";#N/A,#N/A,FALSE,"Res Cost"}</definedName>
    <definedName name="aaaaaaaaaaaaaaa" localSheetId="12" hidden="1">{#N/A,#N/A,FALSE,"O&amp;M by processes";#N/A,#N/A,FALSE,"Elec Act vs Bud";#N/A,#N/A,FALSE,"G&amp;A";#N/A,#N/A,FALSE,"BGS";#N/A,#N/A,FALSE,"Res Cost"}</definedName>
    <definedName name="aaaaaaaaaaaaaaa" localSheetId="14" hidden="1">{#N/A,#N/A,FALSE,"O&amp;M by processes";#N/A,#N/A,FALSE,"Elec Act vs Bud";#N/A,#N/A,FALSE,"G&amp;A";#N/A,#N/A,FALSE,"BGS";#N/A,#N/A,FALSE,"Res Cost"}</definedName>
    <definedName name="aaaaaaaaaaaaaaa" localSheetId="13" hidden="1">{#N/A,#N/A,FALSE,"O&amp;M by processes";#N/A,#N/A,FALSE,"Elec Act vs Bud";#N/A,#N/A,FALSE,"G&amp;A";#N/A,#N/A,FALSE,"BGS";#N/A,#N/A,FALSE,"Res Cost"}</definedName>
    <definedName name="aaaaaaaaaaaaaaa" localSheetId="15" hidden="1">{#N/A,#N/A,FALSE,"O&amp;M by processes";#N/A,#N/A,FALSE,"Elec Act vs Bud";#N/A,#N/A,FALSE,"G&amp;A";#N/A,#N/A,FALSE,"BGS";#N/A,#N/A,FALSE,"Res Cost"}</definedName>
    <definedName name="aaaaaaaaaaaaaaa" localSheetId="16" hidden="1">{#N/A,#N/A,FALSE,"O&amp;M by processes";#N/A,#N/A,FALSE,"Elec Act vs Bud";#N/A,#N/A,FALSE,"G&amp;A";#N/A,#N/A,FALSE,"BGS";#N/A,#N/A,FALSE,"Res Cost"}</definedName>
    <definedName name="aaaaaaaaaaaaaaa" localSheetId="17" hidden="1">{#N/A,#N/A,FALSE,"O&amp;M by processes";#N/A,#N/A,FALSE,"Elec Act vs Bud";#N/A,#N/A,FALSE,"G&amp;A";#N/A,#N/A,FALSE,"BGS";#N/A,#N/A,FALSE,"Res Cost"}</definedName>
    <definedName name="aaaaaaaaaaaaaaa" localSheetId="18" hidden="1">{#N/A,#N/A,FALSE,"O&amp;M by processes";#N/A,#N/A,FALSE,"Elec Act vs Bud";#N/A,#N/A,FALSE,"G&amp;A";#N/A,#N/A,FALSE,"BGS";#N/A,#N/A,FALSE,"Res Cost"}</definedName>
    <definedName name="aaaaaaaaaaaaaaa" localSheetId="19" hidden="1">{#N/A,#N/A,FALSE,"O&amp;M by processes";#N/A,#N/A,FALSE,"Elec Act vs Bud";#N/A,#N/A,FALSE,"G&amp;A";#N/A,#N/A,FALSE,"BGS";#N/A,#N/A,FALSE,"Res Cost"}</definedName>
    <definedName name="aaaaaaaaaaaaaaa" localSheetId="20" hidden="1">{#N/A,#N/A,FALSE,"O&amp;M by processes";#N/A,#N/A,FALSE,"Elec Act vs Bud";#N/A,#N/A,FALSE,"G&amp;A";#N/A,#N/A,FALSE,"BGS";#N/A,#N/A,FALSE,"Res Cost"}</definedName>
    <definedName name="aaaaaaaaaaaaaaa" hidden="1">{#N/A,#N/A,FALSE,"O&amp;M by processes";#N/A,#N/A,FALSE,"Elec Act vs Bud";#N/A,#N/A,FALSE,"G&amp;A";#N/A,#N/A,FALSE,"BGS";#N/A,#N/A,FALSE,"Res Cost"}</definedName>
    <definedName name="AAB_Addin5" hidden="1">"AAB_Description for addin 5,Description for addin 5,Description for addin 5,Description for addin 5,Description for addin 5,Description for addin 5"</definedName>
    <definedName name="aafdfds">#REF!</definedName>
    <definedName name="ab" localSheetId="7" hidden="1">{"'Metretek HTML'!$A$7:$W$42"}</definedName>
    <definedName name="ab" localSheetId="9" hidden="1">{"'Metretek HTML'!$A$7:$W$42"}</definedName>
    <definedName name="ab" localSheetId="10" hidden="1">{"'Metretek HTML'!$A$7:$W$42"}</definedName>
    <definedName name="ab" localSheetId="11" hidden="1">{"'Metretek HTML'!$A$7:$W$42"}</definedName>
    <definedName name="ab" localSheetId="12" hidden="1">{"'Metretek HTML'!$A$7:$W$42"}</definedName>
    <definedName name="ab" localSheetId="14" hidden="1">{"'Metretek HTML'!$A$7:$W$42"}</definedName>
    <definedName name="ab" localSheetId="13" hidden="1">{"'Metretek HTML'!$A$7:$W$42"}</definedName>
    <definedName name="ab" localSheetId="15" hidden="1">{"'Metretek HTML'!$A$7:$W$42"}</definedName>
    <definedName name="ab" localSheetId="16" hidden="1">{"'Metretek HTML'!$A$7:$W$42"}</definedName>
    <definedName name="ab" localSheetId="17" hidden="1">{"'Metretek HTML'!$A$7:$W$42"}</definedName>
    <definedName name="ab" localSheetId="18" hidden="1">{"'Metretek HTML'!$A$7:$W$42"}</definedName>
    <definedName name="ab" localSheetId="19" hidden="1">{"'Metretek HTML'!$A$7:$W$42"}</definedName>
    <definedName name="ab" localSheetId="20" hidden="1">{"'Metretek HTML'!$A$7:$W$42"}</definedName>
    <definedName name="ab" hidden="1">{"'Metretek HTML'!$A$7:$W$42"}</definedName>
    <definedName name="abc" localSheetId="14"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abc" localSheetId="13"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abc" localSheetId="15"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abc" localSheetId="16"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abc" localSheetId="17"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abc" localSheetId="18"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abc" localSheetId="19"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abc" localSheetId="20"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abc"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ac" localSheetId="7" hidden="1">{#N/A,#N/A,FALSE,"Monthly SAIFI";#N/A,#N/A,FALSE,"Yearly SAIFI";#N/A,#N/A,FALSE,"Monthly CAIDI";#N/A,#N/A,FALSE,"Yearly CAIDI";#N/A,#N/A,FALSE,"Monthly SAIDI";#N/A,#N/A,FALSE,"Yearly SAIDI";#N/A,#N/A,FALSE,"Monthly MAIFI";#N/A,#N/A,FALSE,"Yearly MAIFI";#N/A,#N/A,FALSE,"Monthly Cust &gt;=4 Int"}</definedName>
    <definedName name="ac" localSheetId="9" hidden="1">{#N/A,#N/A,FALSE,"Monthly SAIFI";#N/A,#N/A,FALSE,"Yearly SAIFI";#N/A,#N/A,FALSE,"Monthly CAIDI";#N/A,#N/A,FALSE,"Yearly CAIDI";#N/A,#N/A,FALSE,"Monthly SAIDI";#N/A,#N/A,FALSE,"Yearly SAIDI";#N/A,#N/A,FALSE,"Monthly MAIFI";#N/A,#N/A,FALSE,"Yearly MAIFI";#N/A,#N/A,FALSE,"Monthly Cust &gt;=4 Int"}</definedName>
    <definedName name="ac" localSheetId="10" hidden="1">{#N/A,#N/A,FALSE,"Monthly SAIFI";#N/A,#N/A,FALSE,"Yearly SAIFI";#N/A,#N/A,FALSE,"Monthly CAIDI";#N/A,#N/A,FALSE,"Yearly CAIDI";#N/A,#N/A,FALSE,"Monthly SAIDI";#N/A,#N/A,FALSE,"Yearly SAIDI";#N/A,#N/A,FALSE,"Monthly MAIFI";#N/A,#N/A,FALSE,"Yearly MAIFI";#N/A,#N/A,FALSE,"Monthly Cust &gt;=4 Int"}</definedName>
    <definedName name="ac" localSheetId="11" hidden="1">{#N/A,#N/A,FALSE,"Monthly SAIFI";#N/A,#N/A,FALSE,"Yearly SAIFI";#N/A,#N/A,FALSE,"Monthly CAIDI";#N/A,#N/A,FALSE,"Yearly CAIDI";#N/A,#N/A,FALSE,"Monthly SAIDI";#N/A,#N/A,FALSE,"Yearly SAIDI";#N/A,#N/A,FALSE,"Monthly MAIFI";#N/A,#N/A,FALSE,"Yearly MAIFI";#N/A,#N/A,FALSE,"Monthly Cust &gt;=4 Int"}</definedName>
    <definedName name="ac" localSheetId="12" hidden="1">{#N/A,#N/A,FALSE,"Monthly SAIFI";#N/A,#N/A,FALSE,"Yearly SAIFI";#N/A,#N/A,FALSE,"Monthly CAIDI";#N/A,#N/A,FALSE,"Yearly CAIDI";#N/A,#N/A,FALSE,"Monthly SAIDI";#N/A,#N/A,FALSE,"Yearly SAIDI";#N/A,#N/A,FALSE,"Monthly MAIFI";#N/A,#N/A,FALSE,"Yearly MAIFI";#N/A,#N/A,FALSE,"Monthly Cust &gt;=4 Int"}</definedName>
    <definedName name="ac" localSheetId="14" hidden="1">{#N/A,#N/A,FALSE,"Monthly SAIFI";#N/A,#N/A,FALSE,"Yearly SAIFI";#N/A,#N/A,FALSE,"Monthly CAIDI";#N/A,#N/A,FALSE,"Yearly CAIDI";#N/A,#N/A,FALSE,"Monthly SAIDI";#N/A,#N/A,FALSE,"Yearly SAIDI";#N/A,#N/A,FALSE,"Monthly MAIFI";#N/A,#N/A,FALSE,"Yearly MAIFI";#N/A,#N/A,FALSE,"Monthly Cust &gt;=4 Int"}</definedName>
    <definedName name="ac" localSheetId="13" hidden="1">{#N/A,#N/A,FALSE,"Monthly SAIFI";#N/A,#N/A,FALSE,"Yearly SAIFI";#N/A,#N/A,FALSE,"Monthly CAIDI";#N/A,#N/A,FALSE,"Yearly CAIDI";#N/A,#N/A,FALSE,"Monthly SAIDI";#N/A,#N/A,FALSE,"Yearly SAIDI";#N/A,#N/A,FALSE,"Monthly MAIFI";#N/A,#N/A,FALSE,"Yearly MAIFI";#N/A,#N/A,FALSE,"Monthly Cust &gt;=4 Int"}</definedName>
    <definedName name="ac" localSheetId="15" hidden="1">{#N/A,#N/A,FALSE,"Monthly SAIFI";#N/A,#N/A,FALSE,"Yearly SAIFI";#N/A,#N/A,FALSE,"Monthly CAIDI";#N/A,#N/A,FALSE,"Yearly CAIDI";#N/A,#N/A,FALSE,"Monthly SAIDI";#N/A,#N/A,FALSE,"Yearly SAIDI";#N/A,#N/A,FALSE,"Monthly MAIFI";#N/A,#N/A,FALSE,"Yearly MAIFI";#N/A,#N/A,FALSE,"Monthly Cust &gt;=4 Int"}</definedName>
    <definedName name="ac" localSheetId="16" hidden="1">{#N/A,#N/A,FALSE,"Monthly SAIFI";#N/A,#N/A,FALSE,"Yearly SAIFI";#N/A,#N/A,FALSE,"Monthly CAIDI";#N/A,#N/A,FALSE,"Yearly CAIDI";#N/A,#N/A,FALSE,"Monthly SAIDI";#N/A,#N/A,FALSE,"Yearly SAIDI";#N/A,#N/A,FALSE,"Monthly MAIFI";#N/A,#N/A,FALSE,"Yearly MAIFI";#N/A,#N/A,FALSE,"Monthly Cust &gt;=4 Int"}</definedName>
    <definedName name="ac" localSheetId="17" hidden="1">{#N/A,#N/A,FALSE,"Monthly SAIFI";#N/A,#N/A,FALSE,"Yearly SAIFI";#N/A,#N/A,FALSE,"Monthly CAIDI";#N/A,#N/A,FALSE,"Yearly CAIDI";#N/A,#N/A,FALSE,"Monthly SAIDI";#N/A,#N/A,FALSE,"Yearly SAIDI";#N/A,#N/A,FALSE,"Monthly MAIFI";#N/A,#N/A,FALSE,"Yearly MAIFI";#N/A,#N/A,FALSE,"Monthly Cust &gt;=4 Int"}</definedName>
    <definedName name="ac" localSheetId="18" hidden="1">{#N/A,#N/A,FALSE,"Monthly SAIFI";#N/A,#N/A,FALSE,"Yearly SAIFI";#N/A,#N/A,FALSE,"Monthly CAIDI";#N/A,#N/A,FALSE,"Yearly CAIDI";#N/A,#N/A,FALSE,"Monthly SAIDI";#N/A,#N/A,FALSE,"Yearly SAIDI";#N/A,#N/A,FALSE,"Monthly MAIFI";#N/A,#N/A,FALSE,"Yearly MAIFI";#N/A,#N/A,FALSE,"Monthly Cust &gt;=4 Int"}</definedName>
    <definedName name="ac" localSheetId="19" hidden="1">{#N/A,#N/A,FALSE,"Monthly SAIFI";#N/A,#N/A,FALSE,"Yearly SAIFI";#N/A,#N/A,FALSE,"Monthly CAIDI";#N/A,#N/A,FALSE,"Yearly CAIDI";#N/A,#N/A,FALSE,"Monthly SAIDI";#N/A,#N/A,FALSE,"Yearly SAIDI";#N/A,#N/A,FALSE,"Monthly MAIFI";#N/A,#N/A,FALSE,"Yearly MAIFI";#N/A,#N/A,FALSE,"Monthly Cust &gt;=4 Int"}</definedName>
    <definedName name="ac" localSheetId="20" hidden="1">{#N/A,#N/A,FALSE,"Monthly SAIFI";#N/A,#N/A,FALSE,"Yearly SAIFI";#N/A,#N/A,FALSE,"Monthly CAIDI";#N/A,#N/A,FALSE,"Yearly CAIDI";#N/A,#N/A,FALSE,"Monthly SAIDI";#N/A,#N/A,FALSE,"Yearly SAIDI";#N/A,#N/A,FALSE,"Monthly MAIFI";#N/A,#N/A,FALSE,"Yearly MAIFI";#N/A,#N/A,FALSE,"Monthly Cust &gt;=4 Int"}</definedName>
    <definedName name="ac" hidden="1">{#N/A,#N/A,FALSE,"Monthly SAIFI";#N/A,#N/A,FALSE,"Yearly SAIFI";#N/A,#N/A,FALSE,"Monthly CAIDI";#N/A,#N/A,FALSE,"Yearly CAIDI";#N/A,#N/A,FALSE,"Monthly SAIDI";#N/A,#N/A,FALSE,"Yearly SAIDI";#N/A,#N/A,FALSE,"Monthly MAIFI";#N/A,#N/A,FALSE,"Yearly MAIFI";#N/A,#N/A,FALSE,"Monthly Cust &gt;=4 Int"}</definedName>
    <definedName name="acqui">#REF!</definedName>
    <definedName name="acquire">#REF!</definedName>
    <definedName name="acx" localSheetId="7" hidden="1">{#N/A,#N/A,FALSE,"Monthly SAIFI";#N/A,#N/A,FALSE,"Yearly SAIFI";#N/A,#N/A,FALSE,"Monthly CAIDI";#N/A,#N/A,FALSE,"Yearly CAIDI";#N/A,#N/A,FALSE,"Monthly SAIDI";#N/A,#N/A,FALSE,"Yearly SAIDI";#N/A,#N/A,FALSE,"Monthly MAIFI";#N/A,#N/A,FALSE,"Yearly MAIFI";#N/A,#N/A,FALSE,"Monthly Cust &gt;=4 Int"}</definedName>
    <definedName name="acx" localSheetId="9" hidden="1">{#N/A,#N/A,FALSE,"Monthly SAIFI";#N/A,#N/A,FALSE,"Yearly SAIFI";#N/A,#N/A,FALSE,"Monthly CAIDI";#N/A,#N/A,FALSE,"Yearly CAIDI";#N/A,#N/A,FALSE,"Monthly SAIDI";#N/A,#N/A,FALSE,"Yearly SAIDI";#N/A,#N/A,FALSE,"Monthly MAIFI";#N/A,#N/A,FALSE,"Yearly MAIFI";#N/A,#N/A,FALSE,"Monthly Cust &gt;=4 Int"}</definedName>
    <definedName name="acx" localSheetId="10" hidden="1">{#N/A,#N/A,FALSE,"Monthly SAIFI";#N/A,#N/A,FALSE,"Yearly SAIFI";#N/A,#N/A,FALSE,"Monthly CAIDI";#N/A,#N/A,FALSE,"Yearly CAIDI";#N/A,#N/A,FALSE,"Monthly SAIDI";#N/A,#N/A,FALSE,"Yearly SAIDI";#N/A,#N/A,FALSE,"Monthly MAIFI";#N/A,#N/A,FALSE,"Yearly MAIFI";#N/A,#N/A,FALSE,"Monthly Cust &gt;=4 Int"}</definedName>
    <definedName name="acx" localSheetId="11" hidden="1">{#N/A,#N/A,FALSE,"Monthly SAIFI";#N/A,#N/A,FALSE,"Yearly SAIFI";#N/A,#N/A,FALSE,"Monthly CAIDI";#N/A,#N/A,FALSE,"Yearly CAIDI";#N/A,#N/A,FALSE,"Monthly SAIDI";#N/A,#N/A,FALSE,"Yearly SAIDI";#N/A,#N/A,FALSE,"Monthly MAIFI";#N/A,#N/A,FALSE,"Yearly MAIFI";#N/A,#N/A,FALSE,"Monthly Cust &gt;=4 Int"}</definedName>
    <definedName name="acx" localSheetId="12" hidden="1">{#N/A,#N/A,FALSE,"Monthly SAIFI";#N/A,#N/A,FALSE,"Yearly SAIFI";#N/A,#N/A,FALSE,"Monthly CAIDI";#N/A,#N/A,FALSE,"Yearly CAIDI";#N/A,#N/A,FALSE,"Monthly SAIDI";#N/A,#N/A,FALSE,"Yearly SAIDI";#N/A,#N/A,FALSE,"Monthly MAIFI";#N/A,#N/A,FALSE,"Yearly MAIFI";#N/A,#N/A,FALSE,"Monthly Cust &gt;=4 Int"}</definedName>
    <definedName name="acx" localSheetId="14" hidden="1">{#N/A,#N/A,FALSE,"Monthly SAIFI";#N/A,#N/A,FALSE,"Yearly SAIFI";#N/A,#N/A,FALSE,"Monthly CAIDI";#N/A,#N/A,FALSE,"Yearly CAIDI";#N/A,#N/A,FALSE,"Monthly SAIDI";#N/A,#N/A,FALSE,"Yearly SAIDI";#N/A,#N/A,FALSE,"Monthly MAIFI";#N/A,#N/A,FALSE,"Yearly MAIFI";#N/A,#N/A,FALSE,"Monthly Cust &gt;=4 Int"}</definedName>
    <definedName name="acx" localSheetId="13" hidden="1">{#N/A,#N/A,FALSE,"Monthly SAIFI";#N/A,#N/A,FALSE,"Yearly SAIFI";#N/A,#N/A,FALSE,"Monthly CAIDI";#N/A,#N/A,FALSE,"Yearly CAIDI";#N/A,#N/A,FALSE,"Monthly SAIDI";#N/A,#N/A,FALSE,"Yearly SAIDI";#N/A,#N/A,FALSE,"Monthly MAIFI";#N/A,#N/A,FALSE,"Yearly MAIFI";#N/A,#N/A,FALSE,"Monthly Cust &gt;=4 Int"}</definedName>
    <definedName name="acx" localSheetId="15" hidden="1">{#N/A,#N/A,FALSE,"Monthly SAIFI";#N/A,#N/A,FALSE,"Yearly SAIFI";#N/A,#N/A,FALSE,"Monthly CAIDI";#N/A,#N/A,FALSE,"Yearly CAIDI";#N/A,#N/A,FALSE,"Monthly SAIDI";#N/A,#N/A,FALSE,"Yearly SAIDI";#N/A,#N/A,FALSE,"Monthly MAIFI";#N/A,#N/A,FALSE,"Yearly MAIFI";#N/A,#N/A,FALSE,"Monthly Cust &gt;=4 Int"}</definedName>
    <definedName name="acx" localSheetId="16" hidden="1">{#N/A,#N/A,FALSE,"Monthly SAIFI";#N/A,#N/A,FALSE,"Yearly SAIFI";#N/A,#N/A,FALSE,"Monthly CAIDI";#N/A,#N/A,FALSE,"Yearly CAIDI";#N/A,#N/A,FALSE,"Monthly SAIDI";#N/A,#N/A,FALSE,"Yearly SAIDI";#N/A,#N/A,FALSE,"Monthly MAIFI";#N/A,#N/A,FALSE,"Yearly MAIFI";#N/A,#N/A,FALSE,"Monthly Cust &gt;=4 Int"}</definedName>
    <definedName name="acx" localSheetId="17" hidden="1">{#N/A,#N/A,FALSE,"Monthly SAIFI";#N/A,#N/A,FALSE,"Yearly SAIFI";#N/A,#N/A,FALSE,"Monthly CAIDI";#N/A,#N/A,FALSE,"Yearly CAIDI";#N/A,#N/A,FALSE,"Monthly SAIDI";#N/A,#N/A,FALSE,"Yearly SAIDI";#N/A,#N/A,FALSE,"Monthly MAIFI";#N/A,#N/A,FALSE,"Yearly MAIFI";#N/A,#N/A,FALSE,"Monthly Cust &gt;=4 Int"}</definedName>
    <definedName name="acx" localSheetId="18" hidden="1">{#N/A,#N/A,FALSE,"Monthly SAIFI";#N/A,#N/A,FALSE,"Yearly SAIFI";#N/A,#N/A,FALSE,"Monthly CAIDI";#N/A,#N/A,FALSE,"Yearly CAIDI";#N/A,#N/A,FALSE,"Monthly SAIDI";#N/A,#N/A,FALSE,"Yearly SAIDI";#N/A,#N/A,FALSE,"Monthly MAIFI";#N/A,#N/A,FALSE,"Yearly MAIFI";#N/A,#N/A,FALSE,"Monthly Cust &gt;=4 Int"}</definedName>
    <definedName name="acx" localSheetId="19" hidden="1">{#N/A,#N/A,FALSE,"Monthly SAIFI";#N/A,#N/A,FALSE,"Yearly SAIFI";#N/A,#N/A,FALSE,"Monthly CAIDI";#N/A,#N/A,FALSE,"Yearly CAIDI";#N/A,#N/A,FALSE,"Monthly SAIDI";#N/A,#N/A,FALSE,"Yearly SAIDI";#N/A,#N/A,FALSE,"Monthly MAIFI";#N/A,#N/A,FALSE,"Yearly MAIFI";#N/A,#N/A,FALSE,"Monthly Cust &gt;=4 Int"}</definedName>
    <definedName name="acx" localSheetId="20" hidden="1">{#N/A,#N/A,FALSE,"Monthly SAIFI";#N/A,#N/A,FALSE,"Yearly SAIFI";#N/A,#N/A,FALSE,"Monthly CAIDI";#N/A,#N/A,FALSE,"Yearly CAIDI";#N/A,#N/A,FALSE,"Monthly SAIDI";#N/A,#N/A,FALSE,"Yearly SAIDI";#N/A,#N/A,FALSE,"Monthly MAIFI";#N/A,#N/A,FALSE,"Yearly MAIFI";#N/A,#N/A,FALSE,"Monthly Cust &gt;=4 Int"}</definedName>
    <definedName name="acx" hidden="1">{#N/A,#N/A,FALSE,"Monthly SAIFI";#N/A,#N/A,FALSE,"Yearly SAIFI";#N/A,#N/A,FALSE,"Monthly CAIDI";#N/A,#N/A,FALSE,"Yearly CAIDI";#N/A,#N/A,FALSE,"Monthly SAIDI";#N/A,#N/A,FALSE,"Yearly SAIDI";#N/A,#N/A,FALSE,"Monthly MAIFI";#N/A,#N/A,FALSE,"Yearly MAIFI";#N/A,#N/A,FALSE,"Monthly Cust &gt;=4 Int"}</definedName>
    <definedName name="add">#REF!</definedName>
    <definedName name="addition">#REF!</definedName>
    <definedName name="ADDITIONS">#REF!</definedName>
    <definedName name="addn">#REF!</definedName>
    <definedName name="addns">#REF!</definedName>
    <definedName name="addns101">#REF!</definedName>
    <definedName name="addns107">#REF!</definedName>
    <definedName name="adds">#REF!</definedName>
    <definedName name="adeletar" localSheetId="14" hidden="1">{"TotalGeralDespesasPorArea",#N/A,FALSE,"VinculosAccessEfetivo"}</definedName>
    <definedName name="adeletar" localSheetId="13" hidden="1">{"TotalGeralDespesasPorArea",#N/A,FALSE,"VinculosAccessEfetivo"}</definedName>
    <definedName name="adeletar" localSheetId="15" hidden="1">{"TotalGeralDespesasPorArea",#N/A,FALSE,"VinculosAccessEfetivo"}</definedName>
    <definedName name="adeletar" localSheetId="16" hidden="1">{"TotalGeralDespesasPorArea",#N/A,FALSE,"VinculosAccessEfetivo"}</definedName>
    <definedName name="adeletar" localSheetId="17" hidden="1">{"TotalGeralDespesasPorArea",#N/A,FALSE,"VinculosAccessEfetivo"}</definedName>
    <definedName name="adeletar" localSheetId="18" hidden="1">{"TotalGeralDespesasPorArea",#N/A,FALSE,"VinculosAccessEfetivo"}</definedName>
    <definedName name="adeletar" localSheetId="19" hidden="1">{"TotalGeralDespesasPorArea",#N/A,FALSE,"VinculosAccessEfetivo"}</definedName>
    <definedName name="adeletar" localSheetId="20" hidden="1">{"TotalGeralDespesasPorArea",#N/A,FALSE,"VinculosAccessEfetivo"}</definedName>
    <definedName name="adeletar" hidden="1">{"TotalGeralDespesasPorArea",#N/A,FALSE,"VinculosAccessEfetivo"}</definedName>
    <definedName name="adeletar1" localSheetId="14" hidden="1">{"TotalGeralDespesasPorArea",#N/A,FALSE,"VinculosAccessEfetivo"}</definedName>
    <definedName name="adeletar1" localSheetId="13" hidden="1">{"TotalGeralDespesasPorArea",#N/A,FALSE,"VinculosAccessEfetivo"}</definedName>
    <definedName name="adeletar1" localSheetId="15" hidden="1">{"TotalGeralDespesasPorArea",#N/A,FALSE,"VinculosAccessEfetivo"}</definedName>
    <definedName name="adeletar1" localSheetId="16" hidden="1">{"TotalGeralDespesasPorArea",#N/A,FALSE,"VinculosAccessEfetivo"}</definedName>
    <definedName name="adeletar1" localSheetId="17" hidden="1">{"TotalGeralDespesasPorArea",#N/A,FALSE,"VinculosAccessEfetivo"}</definedName>
    <definedName name="adeletar1" localSheetId="18" hidden="1">{"TotalGeralDespesasPorArea",#N/A,FALSE,"VinculosAccessEfetivo"}</definedName>
    <definedName name="adeletar1" localSheetId="19" hidden="1">{"TotalGeralDespesasPorArea",#N/A,FALSE,"VinculosAccessEfetivo"}</definedName>
    <definedName name="adeletar1" localSheetId="20" hidden="1">{"TotalGeralDespesasPorArea",#N/A,FALSE,"VinculosAccessEfetivo"}</definedName>
    <definedName name="adeletar1" hidden="1">{"TotalGeralDespesasPorArea",#N/A,FALSE,"VinculosAccessEfetivo"}</definedName>
    <definedName name="adeletar10" localSheetId="14" hidden="1">{"TotalGeralDespesasPorArea",#N/A,FALSE,"VinculosAccessEfetivo"}</definedName>
    <definedName name="adeletar10" localSheetId="13" hidden="1">{"TotalGeralDespesasPorArea",#N/A,FALSE,"VinculosAccessEfetivo"}</definedName>
    <definedName name="adeletar10" localSheetId="15" hidden="1">{"TotalGeralDespesasPorArea",#N/A,FALSE,"VinculosAccessEfetivo"}</definedName>
    <definedName name="adeletar10" localSheetId="16" hidden="1">{"TotalGeralDespesasPorArea",#N/A,FALSE,"VinculosAccessEfetivo"}</definedName>
    <definedName name="adeletar10" localSheetId="17" hidden="1">{"TotalGeralDespesasPorArea",#N/A,FALSE,"VinculosAccessEfetivo"}</definedName>
    <definedName name="adeletar10" localSheetId="18" hidden="1">{"TotalGeralDespesasPorArea",#N/A,FALSE,"VinculosAccessEfetivo"}</definedName>
    <definedName name="adeletar10" localSheetId="19" hidden="1">{"TotalGeralDespesasPorArea",#N/A,FALSE,"VinculosAccessEfetivo"}</definedName>
    <definedName name="adeletar10" localSheetId="20" hidden="1">{"TotalGeralDespesasPorArea",#N/A,FALSE,"VinculosAccessEfetivo"}</definedName>
    <definedName name="adeletar10" hidden="1">{"TotalGeralDespesasPorArea",#N/A,FALSE,"VinculosAccessEfetivo"}</definedName>
    <definedName name="adeletar2" localSheetId="14" hidden="1">{"TotalGeralDespesasPorArea",#N/A,FALSE,"VinculosAccessEfetivo"}</definedName>
    <definedName name="adeletar2" localSheetId="13" hidden="1">{"TotalGeralDespesasPorArea",#N/A,FALSE,"VinculosAccessEfetivo"}</definedName>
    <definedName name="adeletar2" localSheetId="15" hidden="1">{"TotalGeralDespesasPorArea",#N/A,FALSE,"VinculosAccessEfetivo"}</definedName>
    <definedName name="adeletar2" localSheetId="16" hidden="1">{"TotalGeralDespesasPorArea",#N/A,FALSE,"VinculosAccessEfetivo"}</definedName>
    <definedName name="adeletar2" localSheetId="17" hidden="1">{"TotalGeralDespesasPorArea",#N/A,FALSE,"VinculosAccessEfetivo"}</definedName>
    <definedName name="adeletar2" localSheetId="18" hidden="1">{"TotalGeralDespesasPorArea",#N/A,FALSE,"VinculosAccessEfetivo"}</definedName>
    <definedName name="adeletar2" localSheetId="19" hidden="1">{"TotalGeralDespesasPorArea",#N/A,FALSE,"VinculosAccessEfetivo"}</definedName>
    <definedName name="adeletar2" localSheetId="20" hidden="1">{"TotalGeralDespesasPorArea",#N/A,FALSE,"VinculosAccessEfetivo"}</definedName>
    <definedName name="adeletar2" hidden="1">{"TotalGeralDespesasPorArea",#N/A,FALSE,"VinculosAccessEfetivo"}</definedName>
    <definedName name="adeletar20" localSheetId="14" hidden="1">{"TotalGeralDespesasPorArea",#N/A,FALSE,"VinculosAccessEfetivo"}</definedName>
    <definedName name="adeletar20" localSheetId="13" hidden="1">{"TotalGeralDespesasPorArea",#N/A,FALSE,"VinculosAccessEfetivo"}</definedName>
    <definedName name="adeletar20" localSheetId="15" hidden="1">{"TotalGeralDespesasPorArea",#N/A,FALSE,"VinculosAccessEfetivo"}</definedName>
    <definedName name="adeletar20" localSheetId="16" hidden="1">{"TotalGeralDespesasPorArea",#N/A,FALSE,"VinculosAccessEfetivo"}</definedName>
    <definedName name="adeletar20" localSheetId="17" hidden="1">{"TotalGeralDespesasPorArea",#N/A,FALSE,"VinculosAccessEfetivo"}</definedName>
    <definedName name="adeletar20" localSheetId="18" hidden="1">{"TotalGeralDespesasPorArea",#N/A,FALSE,"VinculosAccessEfetivo"}</definedName>
    <definedName name="adeletar20" localSheetId="19" hidden="1">{"TotalGeralDespesasPorArea",#N/A,FALSE,"VinculosAccessEfetivo"}</definedName>
    <definedName name="adeletar20" localSheetId="20" hidden="1">{"TotalGeralDespesasPorArea",#N/A,FALSE,"VinculosAccessEfetivo"}</definedName>
    <definedName name="adeletar20" hidden="1">{"TotalGeralDespesasPorArea",#N/A,FALSE,"VinculosAccessEfetivo"}</definedName>
    <definedName name="adeletar4" localSheetId="14" hidden="1">{"TotalGeralDespesasPorArea",#N/A,FALSE,"VinculosAccessEfetivo"}</definedName>
    <definedName name="adeletar4" localSheetId="13" hidden="1">{"TotalGeralDespesasPorArea",#N/A,FALSE,"VinculosAccessEfetivo"}</definedName>
    <definedName name="adeletar4" localSheetId="15" hidden="1">{"TotalGeralDespesasPorArea",#N/A,FALSE,"VinculosAccessEfetivo"}</definedName>
    <definedName name="adeletar4" localSheetId="16" hidden="1">{"TotalGeralDespesasPorArea",#N/A,FALSE,"VinculosAccessEfetivo"}</definedName>
    <definedName name="adeletar4" localSheetId="17" hidden="1">{"TotalGeralDespesasPorArea",#N/A,FALSE,"VinculosAccessEfetivo"}</definedName>
    <definedName name="adeletar4" localSheetId="18" hidden="1">{"TotalGeralDespesasPorArea",#N/A,FALSE,"VinculosAccessEfetivo"}</definedName>
    <definedName name="adeletar4" localSheetId="19" hidden="1">{"TotalGeralDespesasPorArea",#N/A,FALSE,"VinculosAccessEfetivo"}</definedName>
    <definedName name="adeletar4" localSheetId="20" hidden="1">{"TotalGeralDespesasPorArea",#N/A,FALSE,"VinculosAccessEfetivo"}</definedName>
    <definedName name="adeletar4" hidden="1">{"TotalGeralDespesasPorArea",#N/A,FALSE,"VinculosAccessEfetivo"}</definedName>
    <definedName name="adeletar50" localSheetId="14" hidden="1">{"TotalGeralDespesasPorArea",#N/A,FALSE,"VinculosAccessEfetivo"}</definedName>
    <definedName name="adeletar50" localSheetId="13" hidden="1">{"TotalGeralDespesasPorArea",#N/A,FALSE,"VinculosAccessEfetivo"}</definedName>
    <definedName name="adeletar50" localSheetId="15" hidden="1">{"TotalGeralDespesasPorArea",#N/A,FALSE,"VinculosAccessEfetivo"}</definedName>
    <definedName name="adeletar50" localSheetId="16" hidden="1">{"TotalGeralDespesasPorArea",#N/A,FALSE,"VinculosAccessEfetivo"}</definedName>
    <definedName name="adeletar50" localSheetId="17" hidden="1">{"TotalGeralDespesasPorArea",#N/A,FALSE,"VinculosAccessEfetivo"}</definedName>
    <definedName name="adeletar50" localSheetId="18" hidden="1">{"TotalGeralDespesasPorArea",#N/A,FALSE,"VinculosAccessEfetivo"}</definedName>
    <definedName name="adeletar50" localSheetId="19" hidden="1">{"TotalGeralDespesasPorArea",#N/A,FALSE,"VinculosAccessEfetivo"}</definedName>
    <definedName name="adeletar50" localSheetId="20" hidden="1">{"TotalGeralDespesasPorArea",#N/A,FALSE,"VinculosAccessEfetivo"}</definedName>
    <definedName name="adeletar50" hidden="1">{"TotalGeralDespesasPorArea",#N/A,FALSE,"VinculosAccessEfetivo"}</definedName>
    <definedName name="adeletar51" localSheetId="14" hidden="1">{"TotalGeralDespesasPorArea",#N/A,FALSE,"VinculosAccessEfetivo"}</definedName>
    <definedName name="adeletar51" localSheetId="13" hidden="1">{"TotalGeralDespesasPorArea",#N/A,FALSE,"VinculosAccessEfetivo"}</definedName>
    <definedName name="adeletar51" localSheetId="15" hidden="1">{"TotalGeralDespesasPorArea",#N/A,FALSE,"VinculosAccessEfetivo"}</definedName>
    <definedName name="adeletar51" localSheetId="16" hidden="1">{"TotalGeralDespesasPorArea",#N/A,FALSE,"VinculosAccessEfetivo"}</definedName>
    <definedName name="adeletar51" localSheetId="17" hidden="1">{"TotalGeralDespesasPorArea",#N/A,FALSE,"VinculosAccessEfetivo"}</definedName>
    <definedName name="adeletar51" localSheetId="18" hidden="1">{"TotalGeralDespesasPorArea",#N/A,FALSE,"VinculosAccessEfetivo"}</definedName>
    <definedName name="adeletar51" localSheetId="19" hidden="1">{"TotalGeralDespesasPorArea",#N/A,FALSE,"VinculosAccessEfetivo"}</definedName>
    <definedName name="adeletar51" localSheetId="20" hidden="1">{"TotalGeralDespesasPorArea",#N/A,FALSE,"VinculosAccessEfetivo"}</definedName>
    <definedName name="adeletar51" hidden="1">{"TotalGeralDespesasPorArea",#N/A,FALSE,"VinculosAccessEfetivo"}</definedName>
    <definedName name="adfsadfds" localSheetId="7" hidden="1">{#N/A,#N/A,FALSE,"Monthly SAIFI";#N/A,#N/A,FALSE,"Yearly SAIFI";#N/A,#N/A,FALSE,"Monthly CAIDI";#N/A,#N/A,FALSE,"Yearly CAIDI";#N/A,#N/A,FALSE,"Monthly SAIDI";#N/A,#N/A,FALSE,"Yearly SAIDI";#N/A,#N/A,FALSE,"Monthly MAIFI";#N/A,#N/A,FALSE,"Yearly MAIFI";#N/A,#N/A,FALSE,"Monthly Cust &gt;=4 Int"}</definedName>
    <definedName name="adfsadfds" localSheetId="9" hidden="1">{#N/A,#N/A,FALSE,"Monthly SAIFI";#N/A,#N/A,FALSE,"Yearly SAIFI";#N/A,#N/A,FALSE,"Monthly CAIDI";#N/A,#N/A,FALSE,"Yearly CAIDI";#N/A,#N/A,FALSE,"Monthly SAIDI";#N/A,#N/A,FALSE,"Yearly SAIDI";#N/A,#N/A,FALSE,"Monthly MAIFI";#N/A,#N/A,FALSE,"Yearly MAIFI";#N/A,#N/A,FALSE,"Monthly Cust &gt;=4 Int"}</definedName>
    <definedName name="adfsadfds" localSheetId="10" hidden="1">{#N/A,#N/A,FALSE,"Monthly SAIFI";#N/A,#N/A,FALSE,"Yearly SAIFI";#N/A,#N/A,FALSE,"Monthly CAIDI";#N/A,#N/A,FALSE,"Yearly CAIDI";#N/A,#N/A,FALSE,"Monthly SAIDI";#N/A,#N/A,FALSE,"Yearly SAIDI";#N/A,#N/A,FALSE,"Monthly MAIFI";#N/A,#N/A,FALSE,"Yearly MAIFI";#N/A,#N/A,FALSE,"Monthly Cust &gt;=4 Int"}</definedName>
    <definedName name="adfsadfds" localSheetId="11" hidden="1">{#N/A,#N/A,FALSE,"Monthly SAIFI";#N/A,#N/A,FALSE,"Yearly SAIFI";#N/A,#N/A,FALSE,"Monthly CAIDI";#N/A,#N/A,FALSE,"Yearly CAIDI";#N/A,#N/A,FALSE,"Monthly SAIDI";#N/A,#N/A,FALSE,"Yearly SAIDI";#N/A,#N/A,FALSE,"Monthly MAIFI";#N/A,#N/A,FALSE,"Yearly MAIFI";#N/A,#N/A,FALSE,"Monthly Cust &gt;=4 Int"}</definedName>
    <definedName name="adfsadfds" localSheetId="12" hidden="1">{#N/A,#N/A,FALSE,"Monthly SAIFI";#N/A,#N/A,FALSE,"Yearly SAIFI";#N/A,#N/A,FALSE,"Monthly CAIDI";#N/A,#N/A,FALSE,"Yearly CAIDI";#N/A,#N/A,FALSE,"Monthly SAIDI";#N/A,#N/A,FALSE,"Yearly SAIDI";#N/A,#N/A,FALSE,"Monthly MAIFI";#N/A,#N/A,FALSE,"Yearly MAIFI";#N/A,#N/A,FALSE,"Monthly Cust &gt;=4 Int"}</definedName>
    <definedName name="adfsadfds" localSheetId="14" hidden="1">{#N/A,#N/A,FALSE,"Monthly SAIFI";#N/A,#N/A,FALSE,"Yearly SAIFI";#N/A,#N/A,FALSE,"Monthly CAIDI";#N/A,#N/A,FALSE,"Yearly CAIDI";#N/A,#N/A,FALSE,"Monthly SAIDI";#N/A,#N/A,FALSE,"Yearly SAIDI";#N/A,#N/A,FALSE,"Monthly MAIFI";#N/A,#N/A,FALSE,"Yearly MAIFI";#N/A,#N/A,FALSE,"Monthly Cust &gt;=4 Int"}</definedName>
    <definedName name="adfsadfds" localSheetId="13" hidden="1">{#N/A,#N/A,FALSE,"Monthly SAIFI";#N/A,#N/A,FALSE,"Yearly SAIFI";#N/A,#N/A,FALSE,"Monthly CAIDI";#N/A,#N/A,FALSE,"Yearly CAIDI";#N/A,#N/A,FALSE,"Monthly SAIDI";#N/A,#N/A,FALSE,"Yearly SAIDI";#N/A,#N/A,FALSE,"Monthly MAIFI";#N/A,#N/A,FALSE,"Yearly MAIFI";#N/A,#N/A,FALSE,"Monthly Cust &gt;=4 Int"}</definedName>
    <definedName name="adfsadfds" localSheetId="15" hidden="1">{#N/A,#N/A,FALSE,"Monthly SAIFI";#N/A,#N/A,FALSE,"Yearly SAIFI";#N/A,#N/A,FALSE,"Monthly CAIDI";#N/A,#N/A,FALSE,"Yearly CAIDI";#N/A,#N/A,FALSE,"Monthly SAIDI";#N/A,#N/A,FALSE,"Yearly SAIDI";#N/A,#N/A,FALSE,"Monthly MAIFI";#N/A,#N/A,FALSE,"Yearly MAIFI";#N/A,#N/A,FALSE,"Monthly Cust &gt;=4 Int"}</definedName>
    <definedName name="adfsadfds" localSheetId="16" hidden="1">{#N/A,#N/A,FALSE,"Monthly SAIFI";#N/A,#N/A,FALSE,"Yearly SAIFI";#N/A,#N/A,FALSE,"Monthly CAIDI";#N/A,#N/A,FALSE,"Yearly CAIDI";#N/A,#N/A,FALSE,"Monthly SAIDI";#N/A,#N/A,FALSE,"Yearly SAIDI";#N/A,#N/A,FALSE,"Monthly MAIFI";#N/A,#N/A,FALSE,"Yearly MAIFI";#N/A,#N/A,FALSE,"Monthly Cust &gt;=4 Int"}</definedName>
    <definedName name="adfsadfds" localSheetId="17" hidden="1">{#N/A,#N/A,FALSE,"Monthly SAIFI";#N/A,#N/A,FALSE,"Yearly SAIFI";#N/A,#N/A,FALSE,"Monthly CAIDI";#N/A,#N/A,FALSE,"Yearly CAIDI";#N/A,#N/A,FALSE,"Monthly SAIDI";#N/A,#N/A,FALSE,"Yearly SAIDI";#N/A,#N/A,FALSE,"Monthly MAIFI";#N/A,#N/A,FALSE,"Yearly MAIFI";#N/A,#N/A,FALSE,"Monthly Cust &gt;=4 Int"}</definedName>
    <definedName name="adfsadfds" localSheetId="18" hidden="1">{#N/A,#N/A,FALSE,"Monthly SAIFI";#N/A,#N/A,FALSE,"Yearly SAIFI";#N/A,#N/A,FALSE,"Monthly CAIDI";#N/A,#N/A,FALSE,"Yearly CAIDI";#N/A,#N/A,FALSE,"Monthly SAIDI";#N/A,#N/A,FALSE,"Yearly SAIDI";#N/A,#N/A,FALSE,"Monthly MAIFI";#N/A,#N/A,FALSE,"Yearly MAIFI";#N/A,#N/A,FALSE,"Monthly Cust &gt;=4 Int"}</definedName>
    <definedName name="adfsadfds" localSheetId="19" hidden="1">{#N/A,#N/A,FALSE,"Monthly SAIFI";#N/A,#N/A,FALSE,"Yearly SAIFI";#N/A,#N/A,FALSE,"Monthly CAIDI";#N/A,#N/A,FALSE,"Yearly CAIDI";#N/A,#N/A,FALSE,"Monthly SAIDI";#N/A,#N/A,FALSE,"Yearly SAIDI";#N/A,#N/A,FALSE,"Monthly MAIFI";#N/A,#N/A,FALSE,"Yearly MAIFI";#N/A,#N/A,FALSE,"Monthly Cust &gt;=4 Int"}</definedName>
    <definedName name="adfsadfds" localSheetId="20" hidden="1">{#N/A,#N/A,FALSE,"Monthly SAIFI";#N/A,#N/A,FALSE,"Yearly SAIFI";#N/A,#N/A,FALSE,"Monthly CAIDI";#N/A,#N/A,FALSE,"Yearly CAIDI";#N/A,#N/A,FALSE,"Monthly SAIDI";#N/A,#N/A,FALSE,"Yearly SAIDI";#N/A,#N/A,FALSE,"Monthly MAIFI";#N/A,#N/A,FALSE,"Yearly MAIFI";#N/A,#N/A,FALSE,"Monthly Cust &gt;=4 Int"}</definedName>
    <definedName name="adfsadfds" hidden="1">{#N/A,#N/A,FALSE,"Monthly SAIFI";#N/A,#N/A,FALSE,"Yearly SAIFI";#N/A,#N/A,FALSE,"Monthly CAIDI";#N/A,#N/A,FALSE,"Yearly CAIDI";#N/A,#N/A,FALSE,"Monthly SAIDI";#N/A,#N/A,FALSE,"Yearly SAIDI";#N/A,#N/A,FALSE,"Monthly MAIFI";#N/A,#N/A,FALSE,"Yearly MAIFI";#N/A,#N/A,FALSE,"Monthly Cust &gt;=4 Int"}</definedName>
    <definedName name="aging" localSheetId="7" hidden="1">{#N/A,#N/A,FALSE,"Aging Summary";#N/A,#N/A,FALSE,"Ratio Analysis";#N/A,#N/A,FALSE,"Test 120 Day Accts";#N/A,#N/A,FALSE,"Tickmarks"}</definedName>
    <definedName name="aging" localSheetId="9" hidden="1">{#N/A,#N/A,FALSE,"Aging Summary";#N/A,#N/A,FALSE,"Ratio Analysis";#N/A,#N/A,FALSE,"Test 120 Day Accts";#N/A,#N/A,FALSE,"Tickmarks"}</definedName>
    <definedName name="aging" localSheetId="10" hidden="1">{#N/A,#N/A,FALSE,"Aging Summary";#N/A,#N/A,FALSE,"Ratio Analysis";#N/A,#N/A,FALSE,"Test 120 Day Accts";#N/A,#N/A,FALSE,"Tickmarks"}</definedName>
    <definedName name="aging" localSheetId="11" hidden="1">{#N/A,#N/A,FALSE,"Aging Summary";#N/A,#N/A,FALSE,"Ratio Analysis";#N/A,#N/A,FALSE,"Test 120 Day Accts";#N/A,#N/A,FALSE,"Tickmarks"}</definedName>
    <definedName name="aging" localSheetId="12" hidden="1">{#N/A,#N/A,FALSE,"Aging Summary";#N/A,#N/A,FALSE,"Ratio Analysis";#N/A,#N/A,FALSE,"Test 120 Day Accts";#N/A,#N/A,FALSE,"Tickmarks"}</definedName>
    <definedName name="aging" localSheetId="14" hidden="1">{#N/A,#N/A,FALSE,"Aging Summary";#N/A,#N/A,FALSE,"Ratio Analysis";#N/A,#N/A,FALSE,"Test 120 Day Accts";#N/A,#N/A,FALSE,"Tickmarks"}</definedName>
    <definedName name="aging" localSheetId="13" hidden="1">{#N/A,#N/A,FALSE,"Aging Summary";#N/A,#N/A,FALSE,"Ratio Analysis";#N/A,#N/A,FALSE,"Test 120 Day Accts";#N/A,#N/A,FALSE,"Tickmarks"}</definedName>
    <definedName name="aging" localSheetId="15" hidden="1">{#N/A,#N/A,FALSE,"Aging Summary";#N/A,#N/A,FALSE,"Ratio Analysis";#N/A,#N/A,FALSE,"Test 120 Day Accts";#N/A,#N/A,FALSE,"Tickmarks"}</definedName>
    <definedName name="aging" localSheetId="16" hidden="1">{#N/A,#N/A,FALSE,"Aging Summary";#N/A,#N/A,FALSE,"Ratio Analysis";#N/A,#N/A,FALSE,"Test 120 Day Accts";#N/A,#N/A,FALSE,"Tickmarks"}</definedName>
    <definedName name="aging" localSheetId="17" hidden="1">{#N/A,#N/A,FALSE,"Aging Summary";#N/A,#N/A,FALSE,"Ratio Analysis";#N/A,#N/A,FALSE,"Test 120 Day Accts";#N/A,#N/A,FALSE,"Tickmarks"}</definedName>
    <definedName name="aging" localSheetId="18" hidden="1">{#N/A,#N/A,FALSE,"Aging Summary";#N/A,#N/A,FALSE,"Ratio Analysis";#N/A,#N/A,FALSE,"Test 120 Day Accts";#N/A,#N/A,FALSE,"Tickmarks"}</definedName>
    <definedName name="aging" localSheetId="19" hidden="1">{#N/A,#N/A,FALSE,"Aging Summary";#N/A,#N/A,FALSE,"Ratio Analysis";#N/A,#N/A,FALSE,"Test 120 Day Accts";#N/A,#N/A,FALSE,"Tickmarks"}</definedName>
    <definedName name="aging" localSheetId="20" hidden="1">{#N/A,#N/A,FALSE,"Aging Summary";#N/A,#N/A,FALSE,"Ratio Analysis";#N/A,#N/A,FALSE,"Test 120 Day Accts";#N/A,#N/A,FALSE,"Tickmarks"}</definedName>
    <definedName name="aging" hidden="1">{#N/A,#N/A,FALSE,"Aging Summary";#N/A,#N/A,FALSE,"Ratio Analysis";#N/A,#N/A,FALSE,"Test 120 Day Accts";#N/A,#N/A,FALSE,"Tickmarks"}</definedName>
    <definedName name="aging2" localSheetId="14" hidden="1">{#N/A,#N/A,FALSE,"Aging Summary";#N/A,#N/A,FALSE,"Ratio Analysis";#N/A,#N/A,FALSE,"Test 120 Day Accts";#N/A,#N/A,FALSE,"Tickmarks"}</definedName>
    <definedName name="aging2" localSheetId="13" hidden="1">{#N/A,#N/A,FALSE,"Aging Summary";#N/A,#N/A,FALSE,"Ratio Analysis";#N/A,#N/A,FALSE,"Test 120 Day Accts";#N/A,#N/A,FALSE,"Tickmarks"}</definedName>
    <definedName name="aging2" localSheetId="15" hidden="1">{#N/A,#N/A,FALSE,"Aging Summary";#N/A,#N/A,FALSE,"Ratio Analysis";#N/A,#N/A,FALSE,"Test 120 Day Accts";#N/A,#N/A,FALSE,"Tickmarks"}</definedName>
    <definedName name="aging2" localSheetId="16" hidden="1">{#N/A,#N/A,FALSE,"Aging Summary";#N/A,#N/A,FALSE,"Ratio Analysis";#N/A,#N/A,FALSE,"Test 120 Day Accts";#N/A,#N/A,FALSE,"Tickmarks"}</definedName>
    <definedName name="aging2" localSheetId="17" hidden="1">{#N/A,#N/A,FALSE,"Aging Summary";#N/A,#N/A,FALSE,"Ratio Analysis";#N/A,#N/A,FALSE,"Test 120 Day Accts";#N/A,#N/A,FALSE,"Tickmarks"}</definedName>
    <definedName name="aging2" localSheetId="18" hidden="1">{#N/A,#N/A,FALSE,"Aging Summary";#N/A,#N/A,FALSE,"Ratio Analysis";#N/A,#N/A,FALSE,"Test 120 Day Accts";#N/A,#N/A,FALSE,"Tickmarks"}</definedName>
    <definedName name="aging2" localSheetId="19" hidden="1">{#N/A,#N/A,FALSE,"Aging Summary";#N/A,#N/A,FALSE,"Ratio Analysis";#N/A,#N/A,FALSE,"Test 120 Day Accts";#N/A,#N/A,FALSE,"Tickmarks"}</definedName>
    <definedName name="aging2" localSheetId="20" hidden="1">{#N/A,#N/A,FALSE,"Aging Summary";#N/A,#N/A,FALSE,"Ratio Analysis";#N/A,#N/A,FALSE,"Test 120 Day Accts";#N/A,#N/A,FALSE,"Tickmarks"}</definedName>
    <definedName name="aging2" hidden="1">{#N/A,#N/A,FALSE,"Aging Summary";#N/A,#N/A,FALSE,"Ratio Analysis";#N/A,#N/A,FALSE,"Test 120 Day Accts";#N/A,#N/A,FALSE,"Tickmarks"}</definedName>
    <definedName name="AIP" localSheetId="7" hidden="1">{#N/A,#N/A,FALSE,"Monthly SAIFI";#N/A,#N/A,FALSE,"Yearly SAIFI";#N/A,#N/A,FALSE,"Monthly CAIDI";#N/A,#N/A,FALSE,"Yearly CAIDI";#N/A,#N/A,FALSE,"Monthly SAIDI";#N/A,#N/A,FALSE,"Yearly SAIDI";#N/A,#N/A,FALSE,"Monthly MAIFI";#N/A,#N/A,FALSE,"Yearly MAIFI";#N/A,#N/A,FALSE,"Monthly Cust &gt;=4 Int"}</definedName>
    <definedName name="AIP" localSheetId="9" hidden="1">{#N/A,#N/A,FALSE,"Monthly SAIFI";#N/A,#N/A,FALSE,"Yearly SAIFI";#N/A,#N/A,FALSE,"Monthly CAIDI";#N/A,#N/A,FALSE,"Yearly CAIDI";#N/A,#N/A,FALSE,"Monthly SAIDI";#N/A,#N/A,FALSE,"Yearly SAIDI";#N/A,#N/A,FALSE,"Monthly MAIFI";#N/A,#N/A,FALSE,"Yearly MAIFI";#N/A,#N/A,FALSE,"Monthly Cust &gt;=4 Int"}</definedName>
    <definedName name="AIP" localSheetId="10" hidden="1">{#N/A,#N/A,FALSE,"Monthly SAIFI";#N/A,#N/A,FALSE,"Yearly SAIFI";#N/A,#N/A,FALSE,"Monthly CAIDI";#N/A,#N/A,FALSE,"Yearly CAIDI";#N/A,#N/A,FALSE,"Monthly SAIDI";#N/A,#N/A,FALSE,"Yearly SAIDI";#N/A,#N/A,FALSE,"Monthly MAIFI";#N/A,#N/A,FALSE,"Yearly MAIFI";#N/A,#N/A,FALSE,"Monthly Cust &gt;=4 Int"}</definedName>
    <definedName name="AIP" localSheetId="11" hidden="1">{#N/A,#N/A,FALSE,"Monthly SAIFI";#N/A,#N/A,FALSE,"Yearly SAIFI";#N/A,#N/A,FALSE,"Monthly CAIDI";#N/A,#N/A,FALSE,"Yearly CAIDI";#N/A,#N/A,FALSE,"Monthly SAIDI";#N/A,#N/A,FALSE,"Yearly SAIDI";#N/A,#N/A,FALSE,"Monthly MAIFI";#N/A,#N/A,FALSE,"Yearly MAIFI";#N/A,#N/A,FALSE,"Monthly Cust &gt;=4 Int"}</definedName>
    <definedName name="AIP" localSheetId="12" hidden="1">{#N/A,#N/A,FALSE,"Monthly SAIFI";#N/A,#N/A,FALSE,"Yearly SAIFI";#N/A,#N/A,FALSE,"Monthly CAIDI";#N/A,#N/A,FALSE,"Yearly CAIDI";#N/A,#N/A,FALSE,"Monthly SAIDI";#N/A,#N/A,FALSE,"Yearly SAIDI";#N/A,#N/A,FALSE,"Monthly MAIFI";#N/A,#N/A,FALSE,"Yearly MAIFI";#N/A,#N/A,FALSE,"Monthly Cust &gt;=4 Int"}</definedName>
    <definedName name="AIP" localSheetId="14" hidden="1">{#N/A,#N/A,FALSE,"Monthly SAIFI";#N/A,#N/A,FALSE,"Yearly SAIFI";#N/A,#N/A,FALSE,"Monthly CAIDI";#N/A,#N/A,FALSE,"Yearly CAIDI";#N/A,#N/A,FALSE,"Monthly SAIDI";#N/A,#N/A,FALSE,"Yearly SAIDI";#N/A,#N/A,FALSE,"Monthly MAIFI";#N/A,#N/A,FALSE,"Yearly MAIFI";#N/A,#N/A,FALSE,"Monthly Cust &gt;=4 Int"}</definedName>
    <definedName name="AIP" localSheetId="13" hidden="1">{#N/A,#N/A,FALSE,"Monthly SAIFI";#N/A,#N/A,FALSE,"Yearly SAIFI";#N/A,#N/A,FALSE,"Monthly CAIDI";#N/A,#N/A,FALSE,"Yearly CAIDI";#N/A,#N/A,FALSE,"Monthly SAIDI";#N/A,#N/A,FALSE,"Yearly SAIDI";#N/A,#N/A,FALSE,"Monthly MAIFI";#N/A,#N/A,FALSE,"Yearly MAIFI";#N/A,#N/A,FALSE,"Monthly Cust &gt;=4 Int"}</definedName>
    <definedName name="AIP" localSheetId="15" hidden="1">{#N/A,#N/A,FALSE,"Monthly SAIFI";#N/A,#N/A,FALSE,"Yearly SAIFI";#N/A,#N/A,FALSE,"Monthly CAIDI";#N/A,#N/A,FALSE,"Yearly CAIDI";#N/A,#N/A,FALSE,"Monthly SAIDI";#N/A,#N/A,FALSE,"Yearly SAIDI";#N/A,#N/A,FALSE,"Monthly MAIFI";#N/A,#N/A,FALSE,"Yearly MAIFI";#N/A,#N/A,FALSE,"Monthly Cust &gt;=4 Int"}</definedName>
    <definedName name="AIP" localSheetId="16" hidden="1">{#N/A,#N/A,FALSE,"Monthly SAIFI";#N/A,#N/A,FALSE,"Yearly SAIFI";#N/A,#N/A,FALSE,"Monthly CAIDI";#N/A,#N/A,FALSE,"Yearly CAIDI";#N/A,#N/A,FALSE,"Monthly SAIDI";#N/A,#N/A,FALSE,"Yearly SAIDI";#N/A,#N/A,FALSE,"Monthly MAIFI";#N/A,#N/A,FALSE,"Yearly MAIFI";#N/A,#N/A,FALSE,"Monthly Cust &gt;=4 Int"}</definedName>
    <definedName name="AIP" localSheetId="17" hidden="1">{#N/A,#N/A,FALSE,"Monthly SAIFI";#N/A,#N/A,FALSE,"Yearly SAIFI";#N/A,#N/A,FALSE,"Monthly CAIDI";#N/A,#N/A,FALSE,"Yearly CAIDI";#N/A,#N/A,FALSE,"Monthly SAIDI";#N/A,#N/A,FALSE,"Yearly SAIDI";#N/A,#N/A,FALSE,"Monthly MAIFI";#N/A,#N/A,FALSE,"Yearly MAIFI";#N/A,#N/A,FALSE,"Monthly Cust &gt;=4 Int"}</definedName>
    <definedName name="AIP" localSheetId="18" hidden="1">{#N/A,#N/A,FALSE,"Monthly SAIFI";#N/A,#N/A,FALSE,"Yearly SAIFI";#N/A,#N/A,FALSE,"Monthly CAIDI";#N/A,#N/A,FALSE,"Yearly CAIDI";#N/A,#N/A,FALSE,"Monthly SAIDI";#N/A,#N/A,FALSE,"Yearly SAIDI";#N/A,#N/A,FALSE,"Monthly MAIFI";#N/A,#N/A,FALSE,"Yearly MAIFI";#N/A,#N/A,FALSE,"Monthly Cust &gt;=4 Int"}</definedName>
    <definedName name="AIP" localSheetId="19" hidden="1">{#N/A,#N/A,FALSE,"Monthly SAIFI";#N/A,#N/A,FALSE,"Yearly SAIFI";#N/A,#N/A,FALSE,"Monthly CAIDI";#N/A,#N/A,FALSE,"Yearly CAIDI";#N/A,#N/A,FALSE,"Monthly SAIDI";#N/A,#N/A,FALSE,"Yearly SAIDI";#N/A,#N/A,FALSE,"Monthly MAIFI";#N/A,#N/A,FALSE,"Yearly MAIFI";#N/A,#N/A,FALSE,"Monthly Cust &gt;=4 Int"}</definedName>
    <definedName name="AIP" localSheetId="20" hidden="1">{#N/A,#N/A,FALSE,"Monthly SAIFI";#N/A,#N/A,FALSE,"Yearly SAIFI";#N/A,#N/A,FALSE,"Monthly CAIDI";#N/A,#N/A,FALSE,"Yearly CAIDI";#N/A,#N/A,FALSE,"Monthly SAIDI";#N/A,#N/A,FALSE,"Yearly SAIDI";#N/A,#N/A,FALSE,"Monthly MAIFI";#N/A,#N/A,FALSE,"Yearly MAIFI";#N/A,#N/A,FALSE,"Monthly Cust &gt;=4 Int"}</definedName>
    <definedName name="AIP" hidden="1">{#N/A,#N/A,FALSE,"Monthly SAIFI";#N/A,#N/A,FALSE,"Yearly SAIFI";#N/A,#N/A,FALSE,"Monthly CAIDI";#N/A,#N/A,FALSE,"Yearly CAIDI";#N/A,#N/A,FALSE,"Monthly SAIDI";#N/A,#N/A,FALSE,"Yearly SAIDI";#N/A,#N/A,FALSE,"Monthly MAIFI";#N/A,#N/A,FALSE,"Yearly MAIFI";#N/A,#N/A,FALSE,"Monthly Cust &gt;=4 Int"}</definedName>
    <definedName name="All_Divisions" localSheetId="14" hidden="1">#REF!</definedName>
    <definedName name="All_Divisions" localSheetId="13" hidden="1">#REF!</definedName>
    <definedName name="All_Divisions" localSheetId="16" hidden="1">#REF!</definedName>
    <definedName name="All_Divisions" localSheetId="20" hidden="1">#REF!</definedName>
    <definedName name="All_Divisions" hidden="1">#REF!</definedName>
    <definedName name="alsdfa" localSheetId="7" hidden="1">{#N/A,#N/A,FALSE,"Monthly SAIFI";#N/A,#N/A,FALSE,"Yearly SAIFI";#N/A,#N/A,FALSE,"Monthly CAIDI";#N/A,#N/A,FALSE,"Yearly CAIDI";#N/A,#N/A,FALSE,"Monthly SAIDI";#N/A,#N/A,FALSE,"Yearly SAIDI";#N/A,#N/A,FALSE,"Monthly MAIFI";#N/A,#N/A,FALSE,"Yearly MAIFI";#N/A,#N/A,FALSE,"Monthly Cust &gt;=4 Int"}</definedName>
    <definedName name="alsdfa" localSheetId="9" hidden="1">{#N/A,#N/A,FALSE,"Monthly SAIFI";#N/A,#N/A,FALSE,"Yearly SAIFI";#N/A,#N/A,FALSE,"Monthly CAIDI";#N/A,#N/A,FALSE,"Yearly CAIDI";#N/A,#N/A,FALSE,"Monthly SAIDI";#N/A,#N/A,FALSE,"Yearly SAIDI";#N/A,#N/A,FALSE,"Monthly MAIFI";#N/A,#N/A,FALSE,"Yearly MAIFI";#N/A,#N/A,FALSE,"Monthly Cust &gt;=4 Int"}</definedName>
    <definedName name="alsdfa" localSheetId="10" hidden="1">{#N/A,#N/A,FALSE,"Monthly SAIFI";#N/A,#N/A,FALSE,"Yearly SAIFI";#N/A,#N/A,FALSE,"Monthly CAIDI";#N/A,#N/A,FALSE,"Yearly CAIDI";#N/A,#N/A,FALSE,"Monthly SAIDI";#N/A,#N/A,FALSE,"Yearly SAIDI";#N/A,#N/A,FALSE,"Monthly MAIFI";#N/A,#N/A,FALSE,"Yearly MAIFI";#N/A,#N/A,FALSE,"Monthly Cust &gt;=4 Int"}</definedName>
    <definedName name="alsdfa" localSheetId="11" hidden="1">{#N/A,#N/A,FALSE,"Monthly SAIFI";#N/A,#N/A,FALSE,"Yearly SAIFI";#N/A,#N/A,FALSE,"Monthly CAIDI";#N/A,#N/A,FALSE,"Yearly CAIDI";#N/A,#N/A,FALSE,"Monthly SAIDI";#N/A,#N/A,FALSE,"Yearly SAIDI";#N/A,#N/A,FALSE,"Monthly MAIFI";#N/A,#N/A,FALSE,"Yearly MAIFI";#N/A,#N/A,FALSE,"Monthly Cust &gt;=4 Int"}</definedName>
    <definedName name="alsdfa" localSheetId="12" hidden="1">{#N/A,#N/A,FALSE,"Monthly SAIFI";#N/A,#N/A,FALSE,"Yearly SAIFI";#N/A,#N/A,FALSE,"Monthly CAIDI";#N/A,#N/A,FALSE,"Yearly CAIDI";#N/A,#N/A,FALSE,"Monthly SAIDI";#N/A,#N/A,FALSE,"Yearly SAIDI";#N/A,#N/A,FALSE,"Monthly MAIFI";#N/A,#N/A,FALSE,"Yearly MAIFI";#N/A,#N/A,FALSE,"Monthly Cust &gt;=4 Int"}</definedName>
    <definedName name="alsdfa" localSheetId="14" hidden="1">{#N/A,#N/A,FALSE,"Monthly SAIFI";#N/A,#N/A,FALSE,"Yearly SAIFI";#N/A,#N/A,FALSE,"Monthly CAIDI";#N/A,#N/A,FALSE,"Yearly CAIDI";#N/A,#N/A,FALSE,"Monthly SAIDI";#N/A,#N/A,FALSE,"Yearly SAIDI";#N/A,#N/A,FALSE,"Monthly MAIFI";#N/A,#N/A,FALSE,"Yearly MAIFI";#N/A,#N/A,FALSE,"Monthly Cust &gt;=4 Int"}</definedName>
    <definedName name="alsdfa" localSheetId="13" hidden="1">{#N/A,#N/A,FALSE,"Monthly SAIFI";#N/A,#N/A,FALSE,"Yearly SAIFI";#N/A,#N/A,FALSE,"Monthly CAIDI";#N/A,#N/A,FALSE,"Yearly CAIDI";#N/A,#N/A,FALSE,"Monthly SAIDI";#N/A,#N/A,FALSE,"Yearly SAIDI";#N/A,#N/A,FALSE,"Monthly MAIFI";#N/A,#N/A,FALSE,"Yearly MAIFI";#N/A,#N/A,FALSE,"Monthly Cust &gt;=4 Int"}</definedName>
    <definedName name="alsdfa" localSheetId="15" hidden="1">{#N/A,#N/A,FALSE,"Monthly SAIFI";#N/A,#N/A,FALSE,"Yearly SAIFI";#N/A,#N/A,FALSE,"Monthly CAIDI";#N/A,#N/A,FALSE,"Yearly CAIDI";#N/A,#N/A,FALSE,"Monthly SAIDI";#N/A,#N/A,FALSE,"Yearly SAIDI";#N/A,#N/A,FALSE,"Monthly MAIFI";#N/A,#N/A,FALSE,"Yearly MAIFI";#N/A,#N/A,FALSE,"Monthly Cust &gt;=4 Int"}</definedName>
    <definedName name="alsdfa" localSheetId="16" hidden="1">{#N/A,#N/A,FALSE,"Monthly SAIFI";#N/A,#N/A,FALSE,"Yearly SAIFI";#N/A,#N/A,FALSE,"Monthly CAIDI";#N/A,#N/A,FALSE,"Yearly CAIDI";#N/A,#N/A,FALSE,"Monthly SAIDI";#N/A,#N/A,FALSE,"Yearly SAIDI";#N/A,#N/A,FALSE,"Monthly MAIFI";#N/A,#N/A,FALSE,"Yearly MAIFI";#N/A,#N/A,FALSE,"Monthly Cust &gt;=4 Int"}</definedName>
    <definedName name="alsdfa" localSheetId="17" hidden="1">{#N/A,#N/A,FALSE,"Monthly SAIFI";#N/A,#N/A,FALSE,"Yearly SAIFI";#N/A,#N/A,FALSE,"Monthly CAIDI";#N/A,#N/A,FALSE,"Yearly CAIDI";#N/A,#N/A,FALSE,"Monthly SAIDI";#N/A,#N/A,FALSE,"Yearly SAIDI";#N/A,#N/A,FALSE,"Monthly MAIFI";#N/A,#N/A,FALSE,"Yearly MAIFI";#N/A,#N/A,FALSE,"Monthly Cust &gt;=4 Int"}</definedName>
    <definedName name="alsdfa" localSheetId="18" hidden="1">{#N/A,#N/A,FALSE,"Monthly SAIFI";#N/A,#N/A,FALSE,"Yearly SAIFI";#N/A,#N/A,FALSE,"Monthly CAIDI";#N/A,#N/A,FALSE,"Yearly CAIDI";#N/A,#N/A,FALSE,"Monthly SAIDI";#N/A,#N/A,FALSE,"Yearly SAIDI";#N/A,#N/A,FALSE,"Monthly MAIFI";#N/A,#N/A,FALSE,"Yearly MAIFI";#N/A,#N/A,FALSE,"Monthly Cust &gt;=4 Int"}</definedName>
    <definedName name="alsdfa" localSheetId="19" hidden="1">{#N/A,#N/A,FALSE,"Monthly SAIFI";#N/A,#N/A,FALSE,"Yearly SAIFI";#N/A,#N/A,FALSE,"Monthly CAIDI";#N/A,#N/A,FALSE,"Yearly CAIDI";#N/A,#N/A,FALSE,"Monthly SAIDI";#N/A,#N/A,FALSE,"Yearly SAIDI";#N/A,#N/A,FALSE,"Monthly MAIFI";#N/A,#N/A,FALSE,"Yearly MAIFI";#N/A,#N/A,FALSE,"Monthly Cust &gt;=4 Int"}</definedName>
    <definedName name="alsdfa" localSheetId="20" hidden="1">{#N/A,#N/A,FALSE,"Monthly SAIFI";#N/A,#N/A,FALSE,"Yearly SAIFI";#N/A,#N/A,FALSE,"Monthly CAIDI";#N/A,#N/A,FALSE,"Yearly CAIDI";#N/A,#N/A,FALSE,"Monthly SAIDI";#N/A,#N/A,FALSE,"Yearly SAIDI";#N/A,#N/A,FALSE,"Monthly MAIFI";#N/A,#N/A,FALSE,"Yearly MAIFI";#N/A,#N/A,FALSE,"Monthly Cust &gt;=4 Int"}</definedName>
    <definedName name="alsdfa" hidden="1">{#N/A,#N/A,FALSE,"Monthly SAIFI";#N/A,#N/A,FALSE,"Yearly SAIFI";#N/A,#N/A,FALSE,"Monthly CAIDI";#N/A,#N/A,FALSE,"Yearly CAIDI";#N/A,#N/A,FALSE,"Monthly SAIDI";#N/A,#N/A,FALSE,"Yearly SAIDI";#N/A,#N/A,FALSE,"Monthly MAIFI";#N/A,#N/A,FALSE,"Yearly MAIFI";#N/A,#N/A,FALSE,"Monthly Cust &gt;=4 Int"}</definedName>
    <definedName name="anna" localSheetId="14" hidden="1">{#N/A,#N/A,TRUE,"Income Statement";#N/A,#N/A,TRUE,"Balance Sheet";#N/A,#N/A,TRUE,"Cash Flow";#N/A,#N/A,TRUE,"Interest Schedule";#N/A,#N/A,TRUE,"Ratios"}</definedName>
    <definedName name="anna" localSheetId="13" hidden="1">{#N/A,#N/A,TRUE,"Income Statement";#N/A,#N/A,TRUE,"Balance Sheet";#N/A,#N/A,TRUE,"Cash Flow";#N/A,#N/A,TRUE,"Interest Schedule";#N/A,#N/A,TRUE,"Ratios"}</definedName>
    <definedName name="anna" localSheetId="15" hidden="1">{#N/A,#N/A,TRUE,"Income Statement";#N/A,#N/A,TRUE,"Balance Sheet";#N/A,#N/A,TRUE,"Cash Flow";#N/A,#N/A,TRUE,"Interest Schedule";#N/A,#N/A,TRUE,"Ratios"}</definedName>
    <definedName name="anna" localSheetId="16" hidden="1">{#N/A,#N/A,TRUE,"Income Statement";#N/A,#N/A,TRUE,"Balance Sheet";#N/A,#N/A,TRUE,"Cash Flow";#N/A,#N/A,TRUE,"Interest Schedule";#N/A,#N/A,TRUE,"Ratios"}</definedName>
    <definedName name="anna" localSheetId="17" hidden="1">{#N/A,#N/A,TRUE,"Income Statement";#N/A,#N/A,TRUE,"Balance Sheet";#N/A,#N/A,TRUE,"Cash Flow";#N/A,#N/A,TRUE,"Interest Schedule";#N/A,#N/A,TRUE,"Ratios"}</definedName>
    <definedName name="anna" localSheetId="18" hidden="1">{#N/A,#N/A,TRUE,"Income Statement";#N/A,#N/A,TRUE,"Balance Sheet";#N/A,#N/A,TRUE,"Cash Flow";#N/A,#N/A,TRUE,"Interest Schedule";#N/A,#N/A,TRUE,"Ratios"}</definedName>
    <definedName name="anna" localSheetId="19" hidden="1">{#N/A,#N/A,TRUE,"Income Statement";#N/A,#N/A,TRUE,"Balance Sheet";#N/A,#N/A,TRUE,"Cash Flow";#N/A,#N/A,TRUE,"Interest Schedule";#N/A,#N/A,TRUE,"Ratios"}</definedName>
    <definedName name="anna" localSheetId="20" hidden="1">{#N/A,#N/A,TRUE,"Income Statement";#N/A,#N/A,TRUE,"Balance Sheet";#N/A,#N/A,TRUE,"Cash Flow";#N/A,#N/A,TRUE,"Interest Schedule";#N/A,#N/A,TRUE,"Ratios"}</definedName>
    <definedName name="anna" hidden="1">{#N/A,#N/A,TRUE,"Income Statement";#N/A,#N/A,TRUE,"Balance Sheet";#N/A,#N/A,TRUE,"Cash Flow";#N/A,#N/A,TRUE,"Interest Schedule";#N/A,#N/A,TRUE,"Ratios"}</definedName>
    <definedName name="anscount" hidden="1">1</definedName>
    <definedName name="April">#REF!</definedName>
    <definedName name="apriladd">#REF!</definedName>
    <definedName name="AprilBdgt">#REF!</definedName>
    <definedName name="AprilYTD">#REF!</definedName>
    <definedName name="AS2DocOpenMode" hidden="1">"AS2DocumentEdit"</definedName>
    <definedName name="AS2HasNoAutoHeaderFooter" hidden="1">" "</definedName>
    <definedName name="AS2NamedRange" localSheetId="17" hidden="1">5</definedName>
    <definedName name="AS2NamedRange" localSheetId="20" hidden="1">5</definedName>
    <definedName name="AS2NamedRange" hidden="1">5</definedName>
    <definedName name="AS2ReportLS" hidden="1">1</definedName>
    <definedName name="AS2StaticLS" localSheetId="14" hidden="1">#REF!</definedName>
    <definedName name="AS2StaticLS" localSheetId="13" hidden="1">#REF!</definedName>
    <definedName name="AS2StaticLS" localSheetId="16" hidden="1">#REF!</definedName>
    <definedName name="AS2StaticLS" localSheetId="20" hidden="1">#REF!</definedName>
    <definedName name="AS2StaticLS" hidden="1">#REF!</definedName>
    <definedName name="AS2SyncStepLS" hidden="1">0</definedName>
    <definedName name="AS2TickmarkLS" localSheetId="14" hidden="1">#REF!</definedName>
    <definedName name="AS2TickmarkLS" localSheetId="13" hidden="1">#REF!</definedName>
    <definedName name="AS2TickmarkLS" localSheetId="16" hidden="1">#REF!</definedName>
    <definedName name="AS2TickmarkLS" localSheetId="20" hidden="1">#REF!</definedName>
    <definedName name="AS2TickmarkLS" hidden="1">#REF!</definedName>
    <definedName name="AS2VersionLS" hidden="1">300</definedName>
    <definedName name="asdf" localSheetId="7" hidden="1">{#N/A,#N/A,FALSE,"Monthly SAIFI";#N/A,#N/A,FALSE,"Yearly SAIFI";#N/A,#N/A,FALSE,"Monthly CAIDI";#N/A,#N/A,FALSE,"Yearly CAIDI";#N/A,#N/A,FALSE,"Monthly SAIDI";#N/A,#N/A,FALSE,"Yearly SAIDI";#N/A,#N/A,FALSE,"Monthly MAIFI";#N/A,#N/A,FALSE,"Yearly MAIFI";#N/A,#N/A,FALSE,"Monthly Cust &gt;=4 Int"}</definedName>
    <definedName name="asdf" localSheetId="9" hidden="1">{#N/A,#N/A,FALSE,"Monthly SAIFI";#N/A,#N/A,FALSE,"Yearly SAIFI";#N/A,#N/A,FALSE,"Monthly CAIDI";#N/A,#N/A,FALSE,"Yearly CAIDI";#N/A,#N/A,FALSE,"Monthly SAIDI";#N/A,#N/A,FALSE,"Yearly SAIDI";#N/A,#N/A,FALSE,"Monthly MAIFI";#N/A,#N/A,FALSE,"Yearly MAIFI";#N/A,#N/A,FALSE,"Monthly Cust &gt;=4 Int"}</definedName>
    <definedName name="asdf" localSheetId="10" hidden="1">{#N/A,#N/A,FALSE,"Monthly SAIFI";#N/A,#N/A,FALSE,"Yearly SAIFI";#N/A,#N/A,FALSE,"Monthly CAIDI";#N/A,#N/A,FALSE,"Yearly CAIDI";#N/A,#N/A,FALSE,"Monthly SAIDI";#N/A,#N/A,FALSE,"Yearly SAIDI";#N/A,#N/A,FALSE,"Monthly MAIFI";#N/A,#N/A,FALSE,"Yearly MAIFI";#N/A,#N/A,FALSE,"Monthly Cust &gt;=4 Int"}</definedName>
    <definedName name="asdf" localSheetId="11" hidden="1">{#N/A,#N/A,FALSE,"Monthly SAIFI";#N/A,#N/A,FALSE,"Yearly SAIFI";#N/A,#N/A,FALSE,"Monthly CAIDI";#N/A,#N/A,FALSE,"Yearly CAIDI";#N/A,#N/A,FALSE,"Monthly SAIDI";#N/A,#N/A,FALSE,"Yearly SAIDI";#N/A,#N/A,FALSE,"Monthly MAIFI";#N/A,#N/A,FALSE,"Yearly MAIFI";#N/A,#N/A,FALSE,"Monthly Cust &gt;=4 Int"}</definedName>
    <definedName name="asdf" localSheetId="12" hidden="1">{#N/A,#N/A,FALSE,"Monthly SAIFI";#N/A,#N/A,FALSE,"Yearly SAIFI";#N/A,#N/A,FALSE,"Monthly CAIDI";#N/A,#N/A,FALSE,"Yearly CAIDI";#N/A,#N/A,FALSE,"Monthly SAIDI";#N/A,#N/A,FALSE,"Yearly SAIDI";#N/A,#N/A,FALSE,"Monthly MAIFI";#N/A,#N/A,FALSE,"Yearly MAIFI";#N/A,#N/A,FALSE,"Monthly Cust &gt;=4 Int"}</definedName>
    <definedName name="asdf" localSheetId="14" hidden="1">{#N/A,#N/A,FALSE,"Monthly SAIFI";#N/A,#N/A,FALSE,"Yearly SAIFI";#N/A,#N/A,FALSE,"Monthly CAIDI";#N/A,#N/A,FALSE,"Yearly CAIDI";#N/A,#N/A,FALSE,"Monthly SAIDI";#N/A,#N/A,FALSE,"Yearly SAIDI";#N/A,#N/A,FALSE,"Monthly MAIFI";#N/A,#N/A,FALSE,"Yearly MAIFI";#N/A,#N/A,FALSE,"Monthly Cust &gt;=4 Int"}</definedName>
    <definedName name="asdf" localSheetId="13" hidden="1">{#N/A,#N/A,FALSE,"Monthly SAIFI";#N/A,#N/A,FALSE,"Yearly SAIFI";#N/A,#N/A,FALSE,"Monthly CAIDI";#N/A,#N/A,FALSE,"Yearly CAIDI";#N/A,#N/A,FALSE,"Monthly SAIDI";#N/A,#N/A,FALSE,"Yearly SAIDI";#N/A,#N/A,FALSE,"Monthly MAIFI";#N/A,#N/A,FALSE,"Yearly MAIFI";#N/A,#N/A,FALSE,"Monthly Cust &gt;=4 Int"}</definedName>
    <definedName name="asdf" localSheetId="15" hidden="1">{#N/A,#N/A,FALSE,"Monthly SAIFI";#N/A,#N/A,FALSE,"Yearly SAIFI";#N/A,#N/A,FALSE,"Monthly CAIDI";#N/A,#N/A,FALSE,"Yearly CAIDI";#N/A,#N/A,FALSE,"Monthly SAIDI";#N/A,#N/A,FALSE,"Yearly SAIDI";#N/A,#N/A,FALSE,"Monthly MAIFI";#N/A,#N/A,FALSE,"Yearly MAIFI";#N/A,#N/A,FALSE,"Monthly Cust &gt;=4 Int"}</definedName>
    <definedName name="asdf" localSheetId="16" hidden="1">{#N/A,#N/A,FALSE,"Monthly SAIFI";#N/A,#N/A,FALSE,"Yearly SAIFI";#N/A,#N/A,FALSE,"Monthly CAIDI";#N/A,#N/A,FALSE,"Yearly CAIDI";#N/A,#N/A,FALSE,"Monthly SAIDI";#N/A,#N/A,FALSE,"Yearly SAIDI";#N/A,#N/A,FALSE,"Monthly MAIFI";#N/A,#N/A,FALSE,"Yearly MAIFI";#N/A,#N/A,FALSE,"Monthly Cust &gt;=4 Int"}</definedName>
    <definedName name="asdf" localSheetId="17" hidden="1">{#N/A,#N/A,FALSE,"Monthly SAIFI";#N/A,#N/A,FALSE,"Yearly SAIFI";#N/A,#N/A,FALSE,"Monthly CAIDI";#N/A,#N/A,FALSE,"Yearly CAIDI";#N/A,#N/A,FALSE,"Monthly SAIDI";#N/A,#N/A,FALSE,"Yearly SAIDI";#N/A,#N/A,FALSE,"Monthly MAIFI";#N/A,#N/A,FALSE,"Yearly MAIFI";#N/A,#N/A,FALSE,"Monthly Cust &gt;=4 Int"}</definedName>
    <definedName name="asdf" localSheetId="18" hidden="1">{#N/A,#N/A,FALSE,"Monthly SAIFI";#N/A,#N/A,FALSE,"Yearly SAIFI";#N/A,#N/A,FALSE,"Monthly CAIDI";#N/A,#N/A,FALSE,"Yearly CAIDI";#N/A,#N/A,FALSE,"Monthly SAIDI";#N/A,#N/A,FALSE,"Yearly SAIDI";#N/A,#N/A,FALSE,"Monthly MAIFI";#N/A,#N/A,FALSE,"Yearly MAIFI";#N/A,#N/A,FALSE,"Monthly Cust &gt;=4 Int"}</definedName>
    <definedName name="asdf" localSheetId="19" hidden="1">{#N/A,#N/A,FALSE,"Monthly SAIFI";#N/A,#N/A,FALSE,"Yearly SAIFI";#N/A,#N/A,FALSE,"Monthly CAIDI";#N/A,#N/A,FALSE,"Yearly CAIDI";#N/A,#N/A,FALSE,"Monthly SAIDI";#N/A,#N/A,FALSE,"Yearly SAIDI";#N/A,#N/A,FALSE,"Monthly MAIFI";#N/A,#N/A,FALSE,"Yearly MAIFI";#N/A,#N/A,FALSE,"Monthly Cust &gt;=4 Int"}</definedName>
    <definedName name="asdf" localSheetId="20" hidden="1">{#N/A,#N/A,FALSE,"Monthly SAIFI";#N/A,#N/A,FALSE,"Yearly SAIFI";#N/A,#N/A,FALSE,"Monthly CAIDI";#N/A,#N/A,FALSE,"Yearly CAIDI";#N/A,#N/A,FALSE,"Monthly SAIDI";#N/A,#N/A,FALSE,"Yearly SAIDI";#N/A,#N/A,FALSE,"Monthly MAIFI";#N/A,#N/A,FALSE,"Yearly MAIFI";#N/A,#N/A,FALSE,"Monthly Cust &gt;=4 Int"}</definedName>
    <definedName name="asdf" hidden="1">{#N/A,#N/A,FALSE,"Monthly SAIFI";#N/A,#N/A,FALSE,"Yearly SAIFI";#N/A,#N/A,FALSE,"Monthly CAIDI";#N/A,#N/A,FALSE,"Yearly CAIDI";#N/A,#N/A,FALSE,"Monthly SAIDI";#N/A,#N/A,FALSE,"Yearly SAIDI";#N/A,#N/A,FALSE,"Monthly MAIFI";#N/A,#N/A,FALSE,"Yearly MAIFI";#N/A,#N/A,FALSE,"Monthly Cust &gt;=4 Int"}</definedName>
    <definedName name="asdfasdfasdfasdfsdfa" localSheetId="7" hidden="1">{#N/A,#N/A,FALSE,"Monthly SAIFI";#N/A,#N/A,FALSE,"Yearly SAIFI";#N/A,#N/A,FALSE,"Monthly CAIDI";#N/A,#N/A,FALSE,"Yearly CAIDI";#N/A,#N/A,FALSE,"Monthly SAIDI";#N/A,#N/A,FALSE,"Yearly SAIDI";#N/A,#N/A,FALSE,"Monthly MAIFI";#N/A,#N/A,FALSE,"Yearly MAIFI";#N/A,#N/A,FALSE,"Monthly Cust &gt;=4 Int"}</definedName>
    <definedName name="asdfasdfasdfasdfsdfa" localSheetId="9" hidden="1">{#N/A,#N/A,FALSE,"Monthly SAIFI";#N/A,#N/A,FALSE,"Yearly SAIFI";#N/A,#N/A,FALSE,"Monthly CAIDI";#N/A,#N/A,FALSE,"Yearly CAIDI";#N/A,#N/A,FALSE,"Monthly SAIDI";#N/A,#N/A,FALSE,"Yearly SAIDI";#N/A,#N/A,FALSE,"Monthly MAIFI";#N/A,#N/A,FALSE,"Yearly MAIFI";#N/A,#N/A,FALSE,"Monthly Cust &gt;=4 Int"}</definedName>
    <definedName name="asdfasdfasdfasdfsdfa" localSheetId="10" hidden="1">{#N/A,#N/A,FALSE,"Monthly SAIFI";#N/A,#N/A,FALSE,"Yearly SAIFI";#N/A,#N/A,FALSE,"Monthly CAIDI";#N/A,#N/A,FALSE,"Yearly CAIDI";#N/A,#N/A,FALSE,"Monthly SAIDI";#N/A,#N/A,FALSE,"Yearly SAIDI";#N/A,#N/A,FALSE,"Monthly MAIFI";#N/A,#N/A,FALSE,"Yearly MAIFI";#N/A,#N/A,FALSE,"Monthly Cust &gt;=4 Int"}</definedName>
    <definedName name="asdfasdfasdfasdfsdfa" localSheetId="11" hidden="1">{#N/A,#N/A,FALSE,"Monthly SAIFI";#N/A,#N/A,FALSE,"Yearly SAIFI";#N/A,#N/A,FALSE,"Monthly CAIDI";#N/A,#N/A,FALSE,"Yearly CAIDI";#N/A,#N/A,FALSE,"Monthly SAIDI";#N/A,#N/A,FALSE,"Yearly SAIDI";#N/A,#N/A,FALSE,"Monthly MAIFI";#N/A,#N/A,FALSE,"Yearly MAIFI";#N/A,#N/A,FALSE,"Monthly Cust &gt;=4 Int"}</definedName>
    <definedName name="asdfasdfasdfasdfsdfa" localSheetId="12" hidden="1">{#N/A,#N/A,FALSE,"Monthly SAIFI";#N/A,#N/A,FALSE,"Yearly SAIFI";#N/A,#N/A,FALSE,"Monthly CAIDI";#N/A,#N/A,FALSE,"Yearly CAIDI";#N/A,#N/A,FALSE,"Monthly SAIDI";#N/A,#N/A,FALSE,"Yearly SAIDI";#N/A,#N/A,FALSE,"Monthly MAIFI";#N/A,#N/A,FALSE,"Yearly MAIFI";#N/A,#N/A,FALSE,"Monthly Cust &gt;=4 Int"}</definedName>
    <definedName name="asdfasdfasdfasdfsdfa" localSheetId="14" hidden="1">{#N/A,#N/A,FALSE,"Monthly SAIFI";#N/A,#N/A,FALSE,"Yearly SAIFI";#N/A,#N/A,FALSE,"Monthly CAIDI";#N/A,#N/A,FALSE,"Yearly CAIDI";#N/A,#N/A,FALSE,"Monthly SAIDI";#N/A,#N/A,FALSE,"Yearly SAIDI";#N/A,#N/A,FALSE,"Monthly MAIFI";#N/A,#N/A,FALSE,"Yearly MAIFI";#N/A,#N/A,FALSE,"Monthly Cust &gt;=4 Int"}</definedName>
    <definedName name="asdfasdfasdfasdfsdfa" localSheetId="13" hidden="1">{#N/A,#N/A,FALSE,"Monthly SAIFI";#N/A,#N/A,FALSE,"Yearly SAIFI";#N/A,#N/A,FALSE,"Monthly CAIDI";#N/A,#N/A,FALSE,"Yearly CAIDI";#N/A,#N/A,FALSE,"Monthly SAIDI";#N/A,#N/A,FALSE,"Yearly SAIDI";#N/A,#N/A,FALSE,"Monthly MAIFI";#N/A,#N/A,FALSE,"Yearly MAIFI";#N/A,#N/A,FALSE,"Monthly Cust &gt;=4 Int"}</definedName>
    <definedName name="asdfasdfasdfasdfsdfa" localSheetId="15" hidden="1">{#N/A,#N/A,FALSE,"Monthly SAIFI";#N/A,#N/A,FALSE,"Yearly SAIFI";#N/A,#N/A,FALSE,"Monthly CAIDI";#N/A,#N/A,FALSE,"Yearly CAIDI";#N/A,#N/A,FALSE,"Monthly SAIDI";#N/A,#N/A,FALSE,"Yearly SAIDI";#N/A,#N/A,FALSE,"Monthly MAIFI";#N/A,#N/A,FALSE,"Yearly MAIFI";#N/A,#N/A,FALSE,"Monthly Cust &gt;=4 Int"}</definedName>
    <definedName name="asdfasdfasdfasdfsdfa" localSheetId="16" hidden="1">{#N/A,#N/A,FALSE,"Monthly SAIFI";#N/A,#N/A,FALSE,"Yearly SAIFI";#N/A,#N/A,FALSE,"Monthly CAIDI";#N/A,#N/A,FALSE,"Yearly CAIDI";#N/A,#N/A,FALSE,"Monthly SAIDI";#N/A,#N/A,FALSE,"Yearly SAIDI";#N/A,#N/A,FALSE,"Monthly MAIFI";#N/A,#N/A,FALSE,"Yearly MAIFI";#N/A,#N/A,FALSE,"Monthly Cust &gt;=4 Int"}</definedName>
    <definedName name="asdfasdfasdfasdfsdfa" localSheetId="17" hidden="1">{#N/A,#N/A,FALSE,"Monthly SAIFI";#N/A,#N/A,FALSE,"Yearly SAIFI";#N/A,#N/A,FALSE,"Monthly CAIDI";#N/A,#N/A,FALSE,"Yearly CAIDI";#N/A,#N/A,FALSE,"Monthly SAIDI";#N/A,#N/A,FALSE,"Yearly SAIDI";#N/A,#N/A,FALSE,"Monthly MAIFI";#N/A,#N/A,FALSE,"Yearly MAIFI";#N/A,#N/A,FALSE,"Monthly Cust &gt;=4 Int"}</definedName>
    <definedName name="asdfasdfasdfasdfsdfa" localSheetId="18" hidden="1">{#N/A,#N/A,FALSE,"Monthly SAIFI";#N/A,#N/A,FALSE,"Yearly SAIFI";#N/A,#N/A,FALSE,"Monthly CAIDI";#N/A,#N/A,FALSE,"Yearly CAIDI";#N/A,#N/A,FALSE,"Monthly SAIDI";#N/A,#N/A,FALSE,"Yearly SAIDI";#N/A,#N/A,FALSE,"Monthly MAIFI";#N/A,#N/A,FALSE,"Yearly MAIFI";#N/A,#N/A,FALSE,"Monthly Cust &gt;=4 Int"}</definedName>
    <definedName name="asdfasdfasdfasdfsdfa" localSheetId="19" hidden="1">{#N/A,#N/A,FALSE,"Monthly SAIFI";#N/A,#N/A,FALSE,"Yearly SAIFI";#N/A,#N/A,FALSE,"Monthly CAIDI";#N/A,#N/A,FALSE,"Yearly CAIDI";#N/A,#N/A,FALSE,"Monthly SAIDI";#N/A,#N/A,FALSE,"Yearly SAIDI";#N/A,#N/A,FALSE,"Monthly MAIFI";#N/A,#N/A,FALSE,"Yearly MAIFI";#N/A,#N/A,FALSE,"Monthly Cust &gt;=4 Int"}</definedName>
    <definedName name="asdfasdfasdfasdfsdfa" localSheetId="20" hidden="1">{#N/A,#N/A,FALSE,"Monthly SAIFI";#N/A,#N/A,FALSE,"Yearly SAIFI";#N/A,#N/A,FALSE,"Monthly CAIDI";#N/A,#N/A,FALSE,"Yearly CAIDI";#N/A,#N/A,FALSE,"Monthly SAIDI";#N/A,#N/A,FALSE,"Yearly SAIDI";#N/A,#N/A,FALSE,"Monthly MAIFI";#N/A,#N/A,FALSE,"Yearly MAIFI";#N/A,#N/A,FALSE,"Monthly Cust &gt;=4 Int"}</definedName>
    <definedName name="asdfasdfasdfasdfsdfa" hidden="1">{#N/A,#N/A,FALSE,"Monthly SAIFI";#N/A,#N/A,FALSE,"Yearly SAIFI";#N/A,#N/A,FALSE,"Monthly CAIDI";#N/A,#N/A,FALSE,"Yearly CAIDI";#N/A,#N/A,FALSE,"Monthly SAIDI";#N/A,#N/A,FALSE,"Yearly SAIDI";#N/A,#N/A,FALSE,"Monthly MAIFI";#N/A,#N/A,FALSE,"Yearly MAIFI";#N/A,#N/A,FALSE,"Monthly Cust &gt;=4 Int"}</definedName>
    <definedName name="ashaita" localSheetId="7" hidden="1">{#N/A,#N/A,FALSE,"Monthly SAIFI";#N/A,#N/A,FALSE,"Yearly SAIFI";#N/A,#N/A,FALSE,"Monthly CAIDI";#N/A,#N/A,FALSE,"Yearly CAIDI";#N/A,#N/A,FALSE,"Monthly SAIDI";#N/A,#N/A,FALSE,"Yearly SAIDI";#N/A,#N/A,FALSE,"Monthly MAIFI";#N/A,#N/A,FALSE,"Yearly MAIFI";#N/A,#N/A,FALSE,"Monthly Cust &gt;=4 Int"}</definedName>
    <definedName name="ashaita" localSheetId="9" hidden="1">{#N/A,#N/A,FALSE,"Monthly SAIFI";#N/A,#N/A,FALSE,"Yearly SAIFI";#N/A,#N/A,FALSE,"Monthly CAIDI";#N/A,#N/A,FALSE,"Yearly CAIDI";#N/A,#N/A,FALSE,"Monthly SAIDI";#N/A,#N/A,FALSE,"Yearly SAIDI";#N/A,#N/A,FALSE,"Monthly MAIFI";#N/A,#N/A,FALSE,"Yearly MAIFI";#N/A,#N/A,FALSE,"Monthly Cust &gt;=4 Int"}</definedName>
    <definedName name="ashaita" localSheetId="10" hidden="1">{#N/A,#N/A,FALSE,"Monthly SAIFI";#N/A,#N/A,FALSE,"Yearly SAIFI";#N/A,#N/A,FALSE,"Monthly CAIDI";#N/A,#N/A,FALSE,"Yearly CAIDI";#N/A,#N/A,FALSE,"Monthly SAIDI";#N/A,#N/A,FALSE,"Yearly SAIDI";#N/A,#N/A,FALSE,"Monthly MAIFI";#N/A,#N/A,FALSE,"Yearly MAIFI";#N/A,#N/A,FALSE,"Monthly Cust &gt;=4 Int"}</definedName>
    <definedName name="ashaita" localSheetId="11" hidden="1">{#N/A,#N/A,FALSE,"Monthly SAIFI";#N/A,#N/A,FALSE,"Yearly SAIFI";#N/A,#N/A,FALSE,"Monthly CAIDI";#N/A,#N/A,FALSE,"Yearly CAIDI";#N/A,#N/A,FALSE,"Monthly SAIDI";#N/A,#N/A,FALSE,"Yearly SAIDI";#N/A,#N/A,FALSE,"Monthly MAIFI";#N/A,#N/A,FALSE,"Yearly MAIFI";#N/A,#N/A,FALSE,"Monthly Cust &gt;=4 Int"}</definedName>
    <definedName name="ashaita" localSheetId="12" hidden="1">{#N/A,#N/A,FALSE,"Monthly SAIFI";#N/A,#N/A,FALSE,"Yearly SAIFI";#N/A,#N/A,FALSE,"Monthly CAIDI";#N/A,#N/A,FALSE,"Yearly CAIDI";#N/A,#N/A,FALSE,"Monthly SAIDI";#N/A,#N/A,FALSE,"Yearly SAIDI";#N/A,#N/A,FALSE,"Monthly MAIFI";#N/A,#N/A,FALSE,"Yearly MAIFI";#N/A,#N/A,FALSE,"Monthly Cust &gt;=4 Int"}</definedName>
    <definedName name="ashaita" localSheetId="14" hidden="1">{#N/A,#N/A,FALSE,"Monthly SAIFI";#N/A,#N/A,FALSE,"Yearly SAIFI";#N/A,#N/A,FALSE,"Monthly CAIDI";#N/A,#N/A,FALSE,"Yearly CAIDI";#N/A,#N/A,FALSE,"Monthly SAIDI";#N/A,#N/A,FALSE,"Yearly SAIDI";#N/A,#N/A,FALSE,"Monthly MAIFI";#N/A,#N/A,FALSE,"Yearly MAIFI";#N/A,#N/A,FALSE,"Monthly Cust &gt;=4 Int"}</definedName>
    <definedName name="ashaita" localSheetId="13" hidden="1">{#N/A,#N/A,FALSE,"Monthly SAIFI";#N/A,#N/A,FALSE,"Yearly SAIFI";#N/A,#N/A,FALSE,"Monthly CAIDI";#N/A,#N/A,FALSE,"Yearly CAIDI";#N/A,#N/A,FALSE,"Monthly SAIDI";#N/A,#N/A,FALSE,"Yearly SAIDI";#N/A,#N/A,FALSE,"Monthly MAIFI";#N/A,#N/A,FALSE,"Yearly MAIFI";#N/A,#N/A,FALSE,"Monthly Cust &gt;=4 Int"}</definedName>
    <definedName name="ashaita" localSheetId="15" hidden="1">{#N/A,#N/A,FALSE,"Monthly SAIFI";#N/A,#N/A,FALSE,"Yearly SAIFI";#N/A,#N/A,FALSE,"Monthly CAIDI";#N/A,#N/A,FALSE,"Yearly CAIDI";#N/A,#N/A,FALSE,"Monthly SAIDI";#N/A,#N/A,FALSE,"Yearly SAIDI";#N/A,#N/A,FALSE,"Monthly MAIFI";#N/A,#N/A,FALSE,"Yearly MAIFI";#N/A,#N/A,FALSE,"Monthly Cust &gt;=4 Int"}</definedName>
    <definedName name="ashaita" localSheetId="16" hidden="1">{#N/A,#N/A,FALSE,"Monthly SAIFI";#N/A,#N/A,FALSE,"Yearly SAIFI";#N/A,#N/A,FALSE,"Monthly CAIDI";#N/A,#N/A,FALSE,"Yearly CAIDI";#N/A,#N/A,FALSE,"Monthly SAIDI";#N/A,#N/A,FALSE,"Yearly SAIDI";#N/A,#N/A,FALSE,"Monthly MAIFI";#N/A,#N/A,FALSE,"Yearly MAIFI";#N/A,#N/A,FALSE,"Monthly Cust &gt;=4 Int"}</definedName>
    <definedName name="ashaita" localSheetId="17" hidden="1">{#N/A,#N/A,FALSE,"Monthly SAIFI";#N/A,#N/A,FALSE,"Yearly SAIFI";#N/A,#N/A,FALSE,"Monthly CAIDI";#N/A,#N/A,FALSE,"Yearly CAIDI";#N/A,#N/A,FALSE,"Monthly SAIDI";#N/A,#N/A,FALSE,"Yearly SAIDI";#N/A,#N/A,FALSE,"Monthly MAIFI";#N/A,#N/A,FALSE,"Yearly MAIFI";#N/A,#N/A,FALSE,"Monthly Cust &gt;=4 Int"}</definedName>
    <definedName name="ashaita" localSheetId="18" hidden="1">{#N/A,#N/A,FALSE,"Monthly SAIFI";#N/A,#N/A,FALSE,"Yearly SAIFI";#N/A,#N/A,FALSE,"Monthly CAIDI";#N/A,#N/A,FALSE,"Yearly CAIDI";#N/A,#N/A,FALSE,"Monthly SAIDI";#N/A,#N/A,FALSE,"Yearly SAIDI";#N/A,#N/A,FALSE,"Monthly MAIFI";#N/A,#N/A,FALSE,"Yearly MAIFI";#N/A,#N/A,FALSE,"Monthly Cust &gt;=4 Int"}</definedName>
    <definedName name="ashaita" localSheetId="19" hidden="1">{#N/A,#N/A,FALSE,"Monthly SAIFI";#N/A,#N/A,FALSE,"Yearly SAIFI";#N/A,#N/A,FALSE,"Monthly CAIDI";#N/A,#N/A,FALSE,"Yearly CAIDI";#N/A,#N/A,FALSE,"Monthly SAIDI";#N/A,#N/A,FALSE,"Yearly SAIDI";#N/A,#N/A,FALSE,"Monthly MAIFI";#N/A,#N/A,FALSE,"Yearly MAIFI";#N/A,#N/A,FALSE,"Monthly Cust &gt;=4 Int"}</definedName>
    <definedName name="ashaita" localSheetId="20" hidden="1">{#N/A,#N/A,FALSE,"Monthly SAIFI";#N/A,#N/A,FALSE,"Yearly SAIFI";#N/A,#N/A,FALSE,"Monthly CAIDI";#N/A,#N/A,FALSE,"Yearly CAIDI";#N/A,#N/A,FALSE,"Monthly SAIDI";#N/A,#N/A,FALSE,"Yearly SAIDI";#N/A,#N/A,FALSE,"Monthly MAIFI";#N/A,#N/A,FALSE,"Yearly MAIFI";#N/A,#N/A,FALSE,"Monthly Cust &gt;=4 Int"}</definedName>
    <definedName name="ashaita" hidden="1">{#N/A,#N/A,FALSE,"Monthly SAIFI";#N/A,#N/A,FALSE,"Yearly SAIFI";#N/A,#N/A,FALSE,"Monthly CAIDI";#N/A,#N/A,FALSE,"Yearly CAIDI";#N/A,#N/A,FALSE,"Monthly SAIDI";#N/A,#N/A,FALSE,"Yearly SAIDI";#N/A,#N/A,FALSE,"Monthly MAIFI";#N/A,#N/A,FALSE,"Yearly MAIFI";#N/A,#N/A,FALSE,"Monthly Cust &gt;=4 Int"}</definedName>
    <definedName name="assd" localSheetId="7" hidden="1">{#N/A,#N/A,FALSE,"Monthly SAIFI";#N/A,#N/A,FALSE,"Yearly SAIFI";#N/A,#N/A,FALSE,"Monthly CAIDI";#N/A,#N/A,FALSE,"Yearly CAIDI";#N/A,#N/A,FALSE,"Monthly SAIDI";#N/A,#N/A,FALSE,"Yearly SAIDI";#N/A,#N/A,FALSE,"Monthly MAIFI";#N/A,#N/A,FALSE,"Yearly MAIFI";#N/A,#N/A,FALSE,"Monthly Cust &gt;=4 Int"}</definedName>
    <definedName name="assd" localSheetId="9" hidden="1">{#N/A,#N/A,FALSE,"Monthly SAIFI";#N/A,#N/A,FALSE,"Yearly SAIFI";#N/A,#N/A,FALSE,"Monthly CAIDI";#N/A,#N/A,FALSE,"Yearly CAIDI";#N/A,#N/A,FALSE,"Monthly SAIDI";#N/A,#N/A,FALSE,"Yearly SAIDI";#N/A,#N/A,FALSE,"Monthly MAIFI";#N/A,#N/A,FALSE,"Yearly MAIFI";#N/A,#N/A,FALSE,"Monthly Cust &gt;=4 Int"}</definedName>
    <definedName name="assd" localSheetId="10" hidden="1">{#N/A,#N/A,FALSE,"Monthly SAIFI";#N/A,#N/A,FALSE,"Yearly SAIFI";#N/A,#N/A,FALSE,"Monthly CAIDI";#N/A,#N/A,FALSE,"Yearly CAIDI";#N/A,#N/A,FALSE,"Monthly SAIDI";#N/A,#N/A,FALSE,"Yearly SAIDI";#N/A,#N/A,FALSE,"Monthly MAIFI";#N/A,#N/A,FALSE,"Yearly MAIFI";#N/A,#N/A,FALSE,"Monthly Cust &gt;=4 Int"}</definedName>
    <definedName name="assd" localSheetId="11" hidden="1">{#N/A,#N/A,FALSE,"Monthly SAIFI";#N/A,#N/A,FALSE,"Yearly SAIFI";#N/A,#N/A,FALSE,"Monthly CAIDI";#N/A,#N/A,FALSE,"Yearly CAIDI";#N/A,#N/A,FALSE,"Monthly SAIDI";#N/A,#N/A,FALSE,"Yearly SAIDI";#N/A,#N/A,FALSE,"Monthly MAIFI";#N/A,#N/A,FALSE,"Yearly MAIFI";#N/A,#N/A,FALSE,"Monthly Cust &gt;=4 Int"}</definedName>
    <definedName name="assd" localSheetId="12" hidden="1">{#N/A,#N/A,FALSE,"Monthly SAIFI";#N/A,#N/A,FALSE,"Yearly SAIFI";#N/A,#N/A,FALSE,"Monthly CAIDI";#N/A,#N/A,FALSE,"Yearly CAIDI";#N/A,#N/A,FALSE,"Monthly SAIDI";#N/A,#N/A,FALSE,"Yearly SAIDI";#N/A,#N/A,FALSE,"Monthly MAIFI";#N/A,#N/A,FALSE,"Yearly MAIFI";#N/A,#N/A,FALSE,"Monthly Cust &gt;=4 Int"}</definedName>
    <definedName name="assd" localSheetId="14" hidden="1">{#N/A,#N/A,FALSE,"Monthly SAIFI";#N/A,#N/A,FALSE,"Yearly SAIFI";#N/A,#N/A,FALSE,"Monthly CAIDI";#N/A,#N/A,FALSE,"Yearly CAIDI";#N/A,#N/A,FALSE,"Monthly SAIDI";#N/A,#N/A,FALSE,"Yearly SAIDI";#N/A,#N/A,FALSE,"Monthly MAIFI";#N/A,#N/A,FALSE,"Yearly MAIFI";#N/A,#N/A,FALSE,"Monthly Cust &gt;=4 Int"}</definedName>
    <definedName name="assd" localSheetId="13" hidden="1">{#N/A,#N/A,FALSE,"Monthly SAIFI";#N/A,#N/A,FALSE,"Yearly SAIFI";#N/A,#N/A,FALSE,"Monthly CAIDI";#N/A,#N/A,FALSE,"Yearly CAIDI";#N/A,#N/A,FALSE,"Monthly SAIDI";#N/A,#N/A,FALSE,"Yearly SAIDI";#N/A,#N/A,FALSE,"Monthly MAIFI";#N/A,#N/A,FALSE,"Yearly MAIFI";#N/A,#N/A,FALSE,"Monthly Cust &gt;=4 Int"}</definedName>
    <definedName name="assd" localSheetId="15" hidden="1">{#N/A,#N/A,FALSE,"Monthly SAIFI";#N/A,#N/A,FALSE,"Yearly SAIFI";#N/A,#N/A,FALSE,"Monthly CAIDI";#N/A,#N/A,FALSE,"Yearly CAIDI";#N/A,#N/A,FALSE,"Monthly SAIDI";#N/A,#N/A,FALSE,"Yearly SAIDI";#N/A,#N/A,FALSE,"Monthly MAIFI";#N/A,#N/A,FALSE,"Yearly MAIFI";#N/A,#N/A,FALSE,"Monthly Cust &gt;=4 Int"}</definedName>
    <definedName name="assd" localSheetId="16" hidden="1">{#N/A,#N/A,FALSE,"Monthly SAIFI";#N/A,#N/A,FALSE,"Yearly SAIFI";#N/A,#N/A,FALSE,"Monthly CAIDI";#N/A,#N/A,FALSE,"Yearly CAIDI";#N/A,#N/A,FALSE,"Monthly SAIDI";#N/A,#N/A,FALSE,"Yearly SAIDI";#N/A,#N/A,FALSE,"Monthly MAIFI";#N/A,#N/A,FALSE,"Yearly MAIFI";#N/A,#N/A,FALSE,"Monthly Cust &gt;=4 Int"}</definedName>
    <definedName name="assd" localSheetId="17" hidden="1">{#N/A,#N/A,FALSE,"Monthly SAIFI";#N/A,#N/A,FALSE,"Yearly SAIFI";#N/A,#N/A,FALSE,"Monthly CAIDI";#N/A,#N/A,FALSE,"Yearly CAIDI";#N/A,#N/A,FALSE,"Monthly SAIDI";#N/A,#N/A,FALSE,"Yearly SAIDI";#N/A,#N/A,FALSE,"Monthly MAIFI";#N/A,#N/A,FALSE,"Yearly MAIFI";#N/A,#N/A,FALSE,"Monthly Cust &gt;=4 Int"}</definedName>
    <definedName name="assd" localSheetId="18" hidden="1">{#N/A,#N/A,FALSE,"Monthly SAIFI";#N/A,#N/A,FALSE,"Yearly SAIFI";#N/A,#N/A,FALSE,"Monthly CAIDI";#N/A,#N/A,FALSE,"Yearly CAIDI";#N/A,#N/A,FALSE,"Monthly SAIDI";#N/A,#N/A,FALSE,"Yearly SAIDI";#N/A,#N/A,FALSE,"Monthly MAIFI";#N/A,#N/A,FALSE,"Yearly MAIFI";#N/A,#N/A,FALSE,"Monthly Cust &gt;=4 Int"}</definedName>
    <definedName name="assd" localSheetId="19" hidden="1">{#N/A,#N/A,FALSE,"Monthly SAIFI";#N/A,#N/A,FALSE,"Yearly SAIFI";#N/A,#N/A,FALSE,"Monthly CAIDI";#N/A,#N/A,FALSE,"Yearly CAIDI";#N/A,#N/A,FALSE,"Monthly SAIDI";#N/A,#N/A,FALSE,"Yearly SAIDI";#N/A,#N/A,FALSE,"Monthly MAIFI";#N/A,#N/A,FALSE,"Yearly MAIFI";#N/A,#N/A,FALSE,"Monthly Cust &gt;=4 Int"}</definedName>
    <definedName name="assd" localSheetId="20" hidden="1">{#N/A,#N/A,FALSE,"Monthly SAIFI";#N/A,#N/A,FALSE,"Yearly SAIFI";#N/A,#N/A,FALSE,"Monthly CAIDI";#N/A,#N/A,FALSE,"Yearly CAIDI";#N/A,#N/A,FALSE,"Monthly SAIDI";#N/A,#N/A,FALSE,"Yearly SAIDI";#N/A,#N/A,FALSE,"Monthly MAIFI";#N/A,#N/A,FALSE,"Yearly MAIFI";#N/A,#N/A,FALSE,"Monthly Cust &gt;=4 Int"}</definedName>
    <definedName name="assd" hidden="1">{#N/A,#N/A,FALSE,"Monthly SAIFI";#N/A,#N/A,FALSE,"Yearly SAIFI";#N/A,#N/A,FALSE,"Monthly CAIDI";#N/A,#N/A,FALSE,"Yearly CAIDI";#N/A,#N/A,FALSE,"Monthly SAIDI";#N/A,#N/A,FALSE,"Yearly SAIDI";#N/A,#N/A,FALSE,"Monthly MAIFI";#N/A,#N/A,FALSE,"Yearly MAIFI";#N/A,#N/A,FALSE,"Monthly Cust &gt;=4 Int"}</definedName>
    <definedName name="ATXQAVersion" hidden="1">1</definedName>
    <definedName name="August">#REF!</definedName>
    <definedName name="AugustBdgt">#REF!</definedName>
    <definedName name="AugustYTD">#REF!</definedName>
    <definedName name="az" localSheetId="7" hidden="1">{"'Metretek HTML'!$A$7:$W$42"}</definedName>
    <definedName name="az" localSheetId="9" hidden="1">{"'Metretek HTML'!$A$7:$W$42"}</definedName>
    <definedName name="az" localSheetId="10" hidden="1">{"'Metretek HTML'!$A$7:$W$42"}</definedName>
    <definedName name="az" localSheetId="11" hidden="1">{"'Metretek HTML'!$A$7:$W$42"}</definedName>
    <definedName name="az" localSheetId="12" hidden="1">{"'Metretek HTML'!$A$7:$W$42"}</definedName>
    <definedName name="az" localSheetId="14" hidden="1">{"'Metretek HTML'!$A$7:$W$42"}</definedName>
    <definedName name="az" localSheetId="13" hidden="1">{"'Metretek HTML'!$A$7:$W$42"}</definedName>
    <definedName name="az" localSheetId="15" hidden="1">{"'Metretek HTML'!$A$7:$W$42"}</definedName>
    <definedName name="az" localSheetId="16" hidden="1">{"'Metretek HTML'!$A$7:$W$42"}</definedName>
    <definedName name="az" localSheetId="17" hidden="1">{"'Metretek HTML'!$A$7:$W$42"}</definedName>
    <definedName name="az" localSheetId="18" hidden="1">{"'Metretek HTML'!$A$7:$W$42"}</definedName>
    <definedName name="az" localSheetId="19" hidden="1">{"'Metretek HTML'!$A$7:$W$42"}</definedName>
    <definedName name="az" localSheetId="20" hidden="1">{"'Metretek HTML'!$A$7:$W$42"}</definedName>
    <definedName name="az" hidden="1">{"'Metretek HTML'!$A$7:$W$42"}</definedName>
    <definedName name="b" localSheetId="7" hidden="1">{#N/A,#N/A,FALSE,"Monthly SAIFI";#N/A,#N/A,FALSE,"Yearly SAIFI";#N/A,#N/A,FALSE,"Monthly CAIDI";#N/A,#N/A,FALSE,"Yearly CAIDI";#N/A,#N/A,FALSE,"Monthly SAIDI";#N/A,#N/A,FALSE,"Yearly SAIDI";#N/A,#N/A,FALSE,"Monthly MAIFI";#N/A,#N/A,FALSE,"Yearly MAIFI";#N/A,#N/A,FALSE,"Monthly Cust &gt;=4 Int"}</definedName>
    <definedName name="b" localSheetId="9" hidden="1">{#N/A,#N/A,FALSE,"Monthly SAIFI";#N/A,#N/A,FALSE,"Yearly SAIFI";#N/A,#N/A,FALSE,"Monthly CAIDI";#N/A,#N/A,FALSE,"Yearly CAIDI";#N/A,#N/A,FALSE,"Monthly SAIDI";#N/A,#N/A,FALSE,"Yearly SAIDI";#N/A,#N/A,FALSE,"Monthly MAIFI";#N/A,#N/A,FALSE,"Yearly MAIFI";#N/A,#N/A,FALSE,"Monthly Cust &gt;=4 Int"}</definedName>
    <definedName name="b" localSheetId="10" hidden="1">{#N/A,#N/A,FALSE,"Monthly SAIFI";#N/A,#N/A,FALSE,"Yearly SAIFI";#N/A,#N/A,FALSE,"Monthly CAIDI";#N/A,#N/A,FALSE,"Yearly CAIDI";#N/A,#N/A,FALSE,"Monthly SAIDI";#N/A,#N/A,FALSE,"Yearly SAIDI";#N/A,#N/A,FALSE,"Monthly MAIFI";#N/A,#N/A,FALSE,"Yearly MAIFI";#N/A,#N/A,FALSE,"Monthly Cust &gt;=4 Int"}</definedName>
    <definedName name="b" localSheetId="11" hidden="1">{#N/A,#N/A,FALSE,"Monthly SAIFI";#N/A,#N/A,FALSE,"Yearly SAIFI";#N/A,#N/A,FALSE,"Monthly CAIDI";#N/A,#N/A,FALSE,"Yearly CAIDI";#N/A,#N/A,FALSE,"Monthly SAIDI";#N/A,#N/A,FALSE,"Yearly SAIDI";#N/A,#N/A,FALSE,"Monthly MAIFI";#N/A,#N/A,FALSE,"Yearly MAIFI";#N/A,#N/A,FALSE,"Monthly Cust &gt;=4 Int"}</definedName>
    <definedName name="b" localSheetId="12" hidden="1">{#N/A,#N/A,FALSE,"Monthly SAIFI";#N/A,#N/A,FALSE,"Yearly SAIFI";#N/A,#N/A,FALSE,"Monthly CAIDI";#N/A,#N/A,FALSE,"Yearly CAIDI";#N/A,#N/A,FALSE,"Monthly SAIDI";#N/A,#N/A,FALSE,"Yearly SAIDI";#N/A,#N/A,FALSE,"Monthly MAIFI";#N/A,#N/A,FALSE,"Yearly MAIFI";#N/A,#N/A,FALSE,"Monthly Cust &gt;=4 Int"}</definedName>
    <definedName name="b" localSheetId="14" hidden="1">{#N/A,#N/A,FALSE,"Monthly SAIFI";#N/A,#N/A,FALSE,"Yearly SAIFI";#N/A,#N/A,FALSE,"Monthly CAIDI";#N/A,#N/A,FALSE,"Yearly CAIDI";#N/A,#N/A,FALSE,"Monthly SAIDI";#N/A,#N/A,FALSE,"Yearly SAIDI";#N/A,#N/A,FALSE,"Monthly MAIFI";#N/A,#N/A,FALSE,"Yearly MAIFI";#N/A,#N/A,FALSE,"Monthly Cust &gt;=4 Int"}</definedName>
    <definedName name="b" localSheetId="13" hidden="1">{#N/A,#N/A,FALSE,"Monthly SAIFI";#N/A,#N/A,FALSE,"Yearly SAIFI";#N/A,#N/A,FALSE,"Monthly CAIDI";#N/A,#N/A,FALSE,"Yearly CAIDI";#N/A,#N/A,FALSE,"Monthly SAIDI";#N/A,#N/A,FALSE,"Yearly SAIDI";#N/A,#N/A,FALSE,"Monthly MAIFI";#N/A,#N/A,FALSE,"Yearly MAIFI";#N/A,#N/A,FALSE,"Monthly Cust &gt;=4 Int"}</definedName>
    <definedName name="b" localSheetId="15" hidden="1">{#N/A,#N/A,FALSE,"Monthly SAIFI";#N/A,#N/A,FALSE,"Yearly SAIFI";#N/A,#N/A,FALSE,"Monthly CAIDI";#N/A,#N/A,FALSE,"Yearly CAIDI";#N/A,#N/A,FALSE,"Monthly SAIDI";#N/A,#N/A,FALSE,"Yearly SAIDI";#N/A,#N/A,FALSE,"Monthly MAIFI";#N/A,#N/A,FALSE,"Yearly MAIFI";#N/A,#N/A,FALSE,"Monthly Cust &gt;=4 Int"}</definedName>
    <definedName name="b" localSheetId="16" hidden="1">{#N/A,#N/A,FALSE,"Monthly SAIFI";#N/A,#N/A,FALSE,"Yearly SAIFI";#N/A,#N/A,FALSE,"Monthly CAIDI";#N/A,#N/A,FALSE,"Yearly CAIDI";#N/A,#N/A,FALSE,"Monthly SAIDI";#N/A,#N/A,FALSE,"Yearly SAIDI";#N/A,#N/A,FALSE,"Monthly MAIFI";#N/A,#N/A,FALSE,"Yearly MAIFI";#N/A,#N/A,FALSE,"Monthly Cust &gt;=4 Int"}</definedName>
    <definedName name="b" localSheetId="17" hidden="1">{#N/A,#N/A,FALSE,"Monthly SAIFI";#N/A,#N/A,FALSE,"Yearly SAIFI";#N/A,#N/A,FALSE,"Monthly CAIDI";#N/A,#N/A,FALSE,"Yearly CAIDI";#N/A,#N/A,FALSE,"Monthly SAIDI";#N/A,#N/A,FALSE,"Yearly SAIDI";#N/A,#N/A,FALSE,"Monthly MAIFI";#N/A,#N/A,FALSE,"Yearly MAIFI";#N/A,#N/A,FALSE,"Monthly Cust &gt;=4 Int"}</definedName>
    <definedName name="b" localSheetId="18" hidden="1">{#N/A,#N/A,FALSE,"Monthly SAIFI";#N/A,#N/A,FALSE,"Yearly SAIFI";#N/A,#N/A,FALSE,"Monthly CAIDI";#N/A,#N/A,FALSE,"Yearly CAIDI";#N/A,#N/A,FALSE,"Monthly SAIDI";#N/A,#N/A,FALSE,"Yearly SAIDI";#N/A,#N/A,FALSE,"Monthly MAIFI";#N/A,#N/A,FALSE,"Yearly MAIFI";#N/A,#N/A,FALSE,"Monthly Cust &gt;=4 Int"}</definedName>
    <definedName name="b" localSheetId="19" hidden="1">{#N/A,#N/A,FALSE,"Monthly SAIFI";#N/A,#N/A,FALSE,"Yearly SAIFI";#N/A,#N/A,FALSE,"Monthly CAIDI";#N/A,#N/A,FALSE,"Yearly CAIDI";#N/A,#N/A,FALSE,"Monthly SAIDI";#N/A,#N/A,FALSE,"Yearly SAIDI";#N/A,#N/A,FALSE,"Monthly MAIFI";#N/A,#N/A,FALSE,"Yearly MAIFI";#N/A,#N/A,FALSE,"Monthly Cust &gt;=4 Int"}</definedName>
    <definedName name="b" localSheetId="20" hidden="1">{#N/A,#N/A,FALSE,"Monthly SAIFI";#N/A,#N/A,FALSE,"Yearly SAIFI";#N/A,#N/A,FALSE,"Monthly CAIDI";#N/A,#N/A,FALSE,"Yearly CAIDI";#N/A,#N/A,FALSE,"Monthly SAIDI";#N/A,#N/A,FALSE,"Yearly SAIDI";#N/A,#N/A,FALSE,"Monthly MAIFI";#N/A,#N/A,FALSE,"Yearly MAIFI";#N/A,#N/A,FALSE,"Monthly Cust &gt;=4 Int"}</definedName>
    <definedName name="b" hidden="1">{#N/A,#N/A,FALSE,"Monthly SAIFI";#N/A,#N/A,FALSE,"Yearly SAIFI";#N/A,#N/A,FALSE,"Monthly CAIDI";#N/A,#N/A,FALSE,"Yearly CAIDI";#N/A,#N/A,FALSE,"Monthly SAIDI";#N/A,#N/A,FALSE,"Yearly SAIDI";#N/A,#N/A,FALSE,"Monthly MAIFI";#N/A,#N/A,FALSE,"Yearly MAIFI";#N/A,#N/A,FALSE,"Monthly Cust &gt;=4 Int"}</definedName>
    <definedName name="bbbb" localSheetId="7" hidden="1">{#N/A,#N/A,FALSE,"O&amp;M by processes";#N/A,#N/A,FALSE,"Elec Act vs Bud";#N/A,#N/A,FALSE,"G&amp;A";#N/A,#N/A,FALSE,"BGS";#N/A,#N/A,FALSE,"Res Cost"}</definedName>
    <definedName name="bbbb" localSheetId="9" hidden="1">{#N/A,#N/A,FALSE,"O&amp;M by processes";#N/A,#N/A,FALSE,"Elec Act vs Bud";#N/A,#N/A,FALSE,"G&amp;A";#N/A,#N/A,FALSE,"BGS";#N/A,#N/A,FALSE,"Res Cost"}</definedName>
    <definedName name="bbbb" localSheetId="10" hidden="1">{#N/A,#N/A,FALSE,"O&amp;M by processes";#N/A,#N/A,FALSE,"Elec Act vs Bud";#N/A,#N/A,FALSE,"G&amp;A";#N/A,#N/A,FALSE,"BGS";#N/A,#N/A,FALSE,"Res Cost"}</definedName>
    <definedName name="bbbb" localSheetId="11" hidden="1">{#N/A,#N/A,FALSE,"O&amp;M by processes";#N/A,#N/A,FALSE,"Elec Act vs Bud";#N/A,#N/A,FALSE,"G&amp;A";#N/A,#N/A,FALSE,"BGS";#N/A,#N/A,FALSE,"Res Cost"}</definedName>
    <definedName name="bbbb" localSheetId="12" hidden="1">{#N/A,#N/A,FALSE,"O&amp;M by processes";#N/A,#N/A,FALSE,"Elec Act vs Bud";#N/A,#N/A,FALSE,"G&amp;A";#N/A,#N/A,FALSE,"BGS";#N/A,#N/A,FALSE,"Res Cost"}</definedName>
    <definedName name="bbbb" localSheetId="14" hidden="1">{#N/A,#N/A,FALSE,"O&amp;M by processes";#N/A,#N/A,FALSE,"Elec Act vs Bud";#N/A,#N/A,FALSE,"G&amp;A";#N/A,#N/A,FALSE,"BGS";#N/A,#N/A,FALSE,"Res Cost"}</definedName>
    <definedName name="bbbb" localSheetId="13" hidden="1">{#N/A,#N/A,FALSE,"O&amp;M by processes";#N/A,#N/A,FALSE,"Elec Act vs Bud";#N/A,#N/A,FALSE,"G&amp;A";#N/A,#N/A,FALSE,"BGS";#N/A,#N/A,FALSE,"Res Cost"}</definedName>
    <definedName name="bbbb" localSheetId="15" hidden="1">{#N/A,#N/A,FALSE,"O&amp;M by processes";#N/A,#N/A,FALSE,"Elec Act vs Bud";#N/A,#N/A,FALSE,"G&amp;A";#N/A,#N/A,FALSE,"BGS";#N/A,#N/A,FALSE,"Res Cost"}</definedName>
    <definedName name="bbbb" localSheetId="16" hidden="1">{#N/A,#N/A,FALSE,"O&amp;M by processes";#N/A,#N/A,FALSE,"Elec Act vs Bud";#N/A,#N/A,FALSE,"G&amp;A";#N/A,#N/A,FALSE,"BGS";#N/A,#N/A,FALSE,"Res Cost"}</definedName>
    <definedName name="bbbb" localSheetId="17" hidden="1">{#N/A,#N/A,FALSE,"O&amp;M by processes";#N/A,#N/A,FALSE,"Elec Act vs Bud";#N/A,#N/A,FALSE,"G&amp;A";#N/A,#N/A,FALSE,"BGS";#N/A,#N/A,FALSE,"Res Cost"}</definedName>
    <definedName name="bbbb" localSheetId="18" hidden="1">{#N/A,#N/A,FALSE,"O&amp;M by processes";#N/A,#N/A,FALSE,"Elec Act vs Bud";#N/A,#N/A,FALSE,"G&amp;A";#N/A,#N/A,FALSE,"BGS";#N/A,#N/A,FALSE,"Res Cost"}</definedName>
    <definedName name="bbbb" localSheetId="19" hidden="1">{#N/A,#N/A,FALSE,"O&amp;M by processes";#N/A,#N/A,FALSE,"Elec Act vs Bud";#N/A,#N/A,FALSE,"G&amp;A";#N/A,#N/A,FALSE,"BGS";#N/A,#N/A,FALSE,"Res Cost"}</definedName>
    <definedName name="bbbb" localSheetId="20"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7" hidden="1">{#N/A,#N/A,FALSE,"O&amp;M by processes";#N/A,#N/A,FALSE,"Elec Act vs Bud";#N/A,#N/A,FALSE,"G&amp;A";#N/A,#N/A,FALSE,"BGS";#N/A,#N/A,FALSE,"Res Cost"}</definedName>
    <definedName name="bbbbb" localSheetId="9" hidden="1">{#N/A,#N/A,FALSE,"O&amp;M by processes";#N/A,#N/A,FALSE,"Elec Act vs Bud";#N/A,#N/A,FALSE,"G&amp;A";#N/A,#N/A,FALSE,"BGS";#N/A,#N/A,FALSE,"Res Cost"}</definedName>
    <definedName name="bbbbb" localSheetId="10" hidden="1">{#N/A,#N/A,FALSE,"O&amp;M by processes";#N/A,#N/A,FALSE,"Elec Act vs Bud";#N/A,#N/A,FALSE,"G&amp;A";#N/A,#N/A,FALSE,"BGS";#N/A,#N/A,FALSE,"Res Cost"}</definedName>
    <definedName name="bbbbb" localSheetId="11" hidden="1">{#N/A,#N/A,FALSE,"O&amp;M by processes";#N/A,#N/A,FALSE,"Elec Act vs Bud";#N/A,#N/A,FALSE,"G&amp;A";#N/A,#N/A,FALSE,"BGS";#N/A,#N/A,FALSE,"Res Cost"}</definedName>
    <definedName name="bbbbb" localSheetId="12" hidden="1">{#N/A,#N/A,FALSE,"O&amp;M by processes";#N/A,#N/A,FALSE,"Elec Act vs Bud";#N/A,#N/A,FALSE,"G&amp;A";#N/A,#N/A,FALSE,"BGS";#N/A,#N/A,FALSE,"Res Cost"}</definedName>
    <definedName name="bbbbb" localSheetId="14" hidden="1">{#N/A,#N/A,FALSE,"O&amp;M by processes";#N/A,#N/A,FALSE,"Elec Act vs Bud";#N/A,#N/A,FALSE,"G&amp;A";#N/A,#N/A,FALSE,"BGS";#N/A,#N/A,FALSE,"Res Cost"}</definedName>
    <definedName name="bbbbb" localSheetId="13" hidden="1">{#N/A,#N/A,FALSE,"O&amp;M by processes";#N/A,#N/A,FALSE,"Elec Act vs Bud";#N/A,#N/A,FALSE,"G&amp;A";#N/A,#N/A,FALSE,"BGS";#N/A,#N/A,FALSE,"Res Cost"}</definedName>
    <definedName name="bbbbb" localSheetId="15" hidden="1">{#N/A,#N/A,FALSE,"O&amp;M by processes";#N/A,#N/A,FALSE,"Elec Act vs Bud";#N/A,#N/A,FALSE,"G&amp;A";#N/A,#N/A,FALSE,"BGS";#N/A,#N/A,FALSE,"Res Cost"}</definedName>
    <definedName name="bbbbb" localSheetId="16" hidden="1">{#N/A,#N/A,FALSE,"O&amp;M by processes";#N/A,#N/A,FALSE,"Elec Act vs Bud";#N/A,#N/A,FALSE,"G&amp;A";#N/A,#N/A,FALSE,"BGS";#N/A,#N/A,FALSE,"Res Cost"}</definedName>
    <definedName name="bbbbb" localSheetId="17" hidden="1">{#N/A,#N/A,FALSE,"O&amp;M by processes";#N/A,#N/A,FALSE,"Elec Act vs Bud";#N/A,#N/A,FALSE,"G&amp;A";#N/A,#N/A,FALSE,"BGS";#N/A,#N/A,FALSE,"Res Cost"}</definedName>
    <definedName name="bbbbb" localSheetId="18" hidden="1">{#N/A,#N/A,FALSE,"O&amp;M by processes";#N/A,#N/A,FALSE,"Elec Act vs Bud";#N/A,#N/A,FALSE,"G&amp;A";#N/A,#N/A,FALSE,"BGS";#N/A,#N/A,FALSE,"Res Cost"}</definedName>
    <definedName name="bbbbb" localSheetId="19" hidden="1">{#N/A,#N/A,FALSE,"O&amp;M by processes";#N/A,#N/A,FALSE,"Elec Act vs Bud";#N/A,#N/A,FALSE,"G&amp;A";#N/A,#N/A,FALSE,"BGS";#N/A,#N/A,FALSE,"Res Cost"}</definedName>
    <definedName name="bbbbb" localSheetId="20" hidden="1">{#N/A,#N/A,FALSE,"O&amp;M by processes";#N/A,#N/A,FALSE,"Elec Act vs Bud";#N/A,#N/A,FALSE,"G&amp;A";#N/A,#N/A,FALSE,"BGS";#N/A,#N/A,FALSE,"Res Cost"}</definedName>
    <definedName name="bbbbb" hidden="1">{#N/A,#N/A,FALSE,"O&amp;M by processes";#N/A,#N/A,FALSE,"Elec Act vs Bud";#N/A,#N/A,FALSE,"G&amp;A";#N/A,#N/A,FALSE,"BGS";#N/A,#N/A,FALSE,"Res Cost"}</definedName>
    <definedName name="bbc" localSheetId="7" hidden="1">{#N/A,#N/A,FALSE,"O&amp;M by processes";#N/A,#N/A,FALSE,"Elec Act vs Bud";#N/A,#N/A,FALSE,"G&amp;A";#N/A,#N/A,FALSE,"BGS";#N/A,#N/A,FALSE,"Res Cost"}</definedName>
    <definedName name="bbc" localSheetId="9" hidden="1">{#N/A,#N/A,FALSE,"O&amp;M by processes";#N/A,#N/A,FALSE,"Elec Act vs Bud";#N/A,#N/A,FALSE,"G&amp;A";#N/A,#N/A,FALSE,"BGS";#N/A,#N/A,FALSE,"Res Cost"}</definedName>
    <definedName name="bbc" localSheetId="10" hidden="1">{#N/A,#N/A,FALSE,"O&amp;M by processes";#N/A,#N/A,FALSE,"Elec Act vs Bud";#N/A,#N/A,FALSE,"G&amp;A";#N/A,#N/A,FALSE,"BGS";#N/A,#N/A,FALSE,"Res Cost"}</definedName>
    <definedName name="bbc" localSheetId="11" hidden="1">{#N/A,#N/A,FALSE,"O&amp;M by processes";#N/A,#N/A,FALSE,"Elec Act vs Bud";#N/A,#N/A,FALSE,"G&amp;A";#N/A,#N/A,FALSE,"BGS";#N/A,#N/A,FALSE,"Res Cost"}</definedName>
    <definedName name="bbc" localSheetId="12" hidden="1">{#N/A,#N/A,FALSE,"O&amp;M by processes";#N/A,#N/A,FALSE,"Elec Act vs Bud";#N/A,#N/A,FALSE,"G&amp;A";#N/A,#N/A,FALSE,"BGS";#N/A,#N/A,FALSE,"Res Cost"}</definedName>
    <definedName name="bbc" localSheetId="14" hidden="1">{#N/A,#N/A,FALSE,"O&amp;M by processes";#N/A,#N/A,FALSE,"Elec Act vs Bud";#N/A,#N/A,FALSE,"G&amp;A";#N/A,#N/A,FALSE,"BGS";#N/A,#N/A,FALSE,"Res Cost"}</definedName>
    <definedName name="bbc" localSheetId="13" hidden="1">{#N/A,#N/A,FALSE,"O&amp;M by processes";#N/A,#N/A,FALSE,"Elec Act vs Bud";#N/A,#N/A,FALSE,"G&amp;A";#N/A,#N/A,FALSE,"BGS";#N/A,#N/A,FALSE,"Res Cost"}</definedName>
    <definedName name="bbc" localSheetId="15" hidden="1">{#N/A,#N/A,FALSE,"O&amp;M by processes";#N/A,#N/A,FALSE,"Elec Act vs Bud";#N/A,#N/A,FALSE,"G&amp;A";#N/A,#N/A,FALSE,"BGS";#N/A,#N/A,FALSE,"Res Cost"}</definedName>
    <definedName name="bbc" localSheetId="16" hidden="1">{#N/A,#N/A,FALSE,"O&amp;M by processes";#N/A,#N/A,FALSE,"Elec Act vs Bud";#N/A,#N/A,FALSE,"G&amp;A";#N/A,#N/A,FALSE,"BGS";#N/A,#N/A,FALSE,"Res Cost"}</definedName>
    <definedName name="bbc" localSheetId="17" hidden="1">{#N/A,#N/A,FALSE,"O&amp;M by processes";#N/A,#N/A,FALSE,"Elec Act vs Bud";#N/A,#N/A,FALSE,"G&amp;A";#N/A,#N/A,FALSE,"BGS";#N/A,#N/A,FALSE,"Res Cost"}</definedName>
    <definedName name="bbc" localSheetId="18" hidden="1">{#N/A,#N/A,FALSE,"O&amp;M by processes";#N/A,#N/A,FALSE,"Elec Act vs Bud";#N/A,#N/A,FALSE,"G&amp;A";#N/A,#N/A,FALSE,"BGS";#N/A,#N/A,FALSE,"Res Cost"}</definedName>
    <definedName name="bbc" localSheetId="19" hidden="1">{#N/A,#N/A,FALSE,"O&amp;M by processes";#N/A,#N/A,FALSE,"Elec Act vs Bud";#N/A,#N/A,FALSE,"G&amp;A";#N/A,#N/A,FALSE,"BGS";#N/A,#N/A,FALSE,"Res Cost"}</definedName>
    <definedName name="bbc" localSheetId="20" hidden="1">{#N/A,#N/A,FALSE,"O&amp;M by processes";#N/A,#N/A,FALSE,"Elec Act vs Bud";#N/A,#N/A,FALSE,"G&amp;A";#N/A,#N/A,FALSE,"BGS";#N/A,#N/A,FALSE,"Res Cost"}</definedName>
    <definedName name="bbc" hidden="1">{#N/A,#N/A,FALSE,"O&amp;M by processes";#N/A,#N/A,FALSE,"Elec Act vs Bud";#N/A,#N/A,FALSE,"G&amp;A";#N/A,#N/A,FALSE,"BGS";#N/A,#N/A,FALSE,"Res Cost"}</definedName>
    <definedName name="bc" localSheetId="14"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bc" localSheetId="13"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bc" localSheetId="15"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bc" localSheetId="16"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bc" localSheetId="17"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bc" localSheetId="18"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bc" localSheetId="19"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bc" localSheetId="20"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bc"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beny" localSheetId="7" hidden="1">{#N/A,#N/A,FALSE,"Monthly SAIFI";#N/A,#N/A,FALSE,"Yearly SAIFI";#N/A,#N/A,FALSE,"Monthly CAIDI";#N/A,#N/A,FALSE,"Yearly CAIDI";#N/A,#N/A,FALSE,"Monthly SAIDI";#N/A,#N/A,FALSE,"Yearly SAIDI";#N/A,#N/A,FALSE,"Monthly MAIFI";#N/A,#N/A,FALSE,"Yearly MAIFI";#N/A,#N/A,FALSE,"Monthly Cust &gt;=4 Int"}</definedName>
    <definedName name="beny" localSheetId="9" hidden="1">{#N/A,#N/A,FALSE,"Monthly SAIFI";#N/A,#N/A,FALSE,"Yearly SAIFI";#N/A,#N/A,FALSE,"Monthly CAIDI";#N/A,#N/A,FALSE,"Yearly CAIDI";#N/A,#N/A,FALSE,"Monthly SAIDI";#N/A,#N/A,FALSE,"Yearly SAIDI";#N/A,#N/A,FALSE,"Monthly MAIFI";#N/A,#N/A,FALSE,"Yearly MAIFI";#N/A,#N/A,FALSE,"Monthly Cust &gt;=4 Int"}</definedName>
    <definedName name="beny" localSheetId="10" hidden="1">{#N/A,#N/A,FALSE,"Monthly SAIFI";#N/A,#N/A,FALSE,"Yearly SAIFI";#N/A,#N/A,FALSE,"Monthly CAIDI";#N/A,#N/A,FALSE,"Yearly CAIDI";#N/A,#N/A,FALSE,"Monthly SAIDI";#N/A,#N/A,FALSE,"Yearly SAIDI";#N/A,#N/A,FALSE,"Monthly MAIFI";#N/A,#N/A,FALSE,"Yearly MAIFI";#N/A,#N/A,FALSE,"Monthly Cust &gt;=4 Int"}</definedName>
    <definedName name="beny" localSheetId="11" hidden="1">{#N/A,#N/A,FALSE,"Monthly SAIFI";#N/A,#N/A,FALSE,"Yearly SAIFI";#N/A,#N/A,FALSE,"Monthly CAIDI";#N/A,#N/A,FALSE,"Yearly CAIDI";#N/A,#N/A,FALSE,"Monthly SAIDI";#N/A,#N/A,FALSE,"Yearly SAIDI";#N/A,#N/A,FALSE,"Monthly MAIFI";#N/A,#N/A,FALSE,"Yearly MAIFI";#N/A,#N/A,FALSE,"Monthly Cust &gt;=4 Int"}</definedName>
    <definedName name="beny" localSheetId="12" hidden="1">{#N/A,#N/A,FALSE,"Monthly SAIFI";#N/A,#N/A,FALSE,"Yearly SAIFI";#N/A,#N/A,FALSE,"Monthly CAIDI";#N/A,#N/A,FALSE,"Yearly CAIDI";#N/A,#N/A,FALSE,"Monthly SAIDI";#N/A,#N/A,FALSE,"Yearly SAIDI";#N/A,#N/A,FALSE,"Monthly MAIFI";#N/A,#N/A,FALSE,"Yearly MAIFI";#N/A,#N/A,FALSE,"Monthly Cust &gt;=4 Int"}</definedName>
    <definedName name="beny" localSheetId="14" hidden="1">{#N/A,#N/A,FALSE,"Monthly SAIFI";#N/A,#N/A,FALSE,"Yearly SAIFI";#N/A,#N/A,FALSE,"Monthly CAIDI";#N/A,#N/A,FALSE,"Yearly CAIDI";#N/A,#N/A,FALSE,"Monthly SAIDI";#N/A,#N/A,FALSE,"Yearly SAIDI";#N/A,#N/A,FALSE,"Monthly MAIFI";#N/A,#N/A,FALSE,"Yearly MAIFI";#N/A,#N/A,FALSE,"Monthly Cust &gt;=4 Int"}</definedName>
    <definedName name="beny" localSheetId="13" hidden="1">{#N/A,#N/A,FALSE,"Monthly SAIFI";#N/A,#N/A,FALSE,"Yearly SAIFI";#N/A,#N/A,FALSE,"Monthly CAIDI";#N/A,#N/A,FALSE,"Yearly CAIDI";#N/A,#N/A,FALSE,"Monthly SAIDI";#N/A,#N/A,FALSE,"Yearly SAIDI";#N/A,#N/A,FALSE,"Monthly MAIFI";#N/A,#N/A,FALSE,"Yearly MAIFI";#N/A,#N/A,FALSE,"Monthly Cust &gt;=4 Int"}</definedName>
    <definedName name="beny" localSheetId="15" hidden="1">{#N/A,#N/A,FALSE,"Monthly SAIFI";#N/A,#N/A,FALSE,"Yearly SAIFI";#N/A,#N/A,FALSE,"Monthly CAIDI";#N/A,#N/A,FALSE,"Yearly CAIDI";#N/A,#N/A,FALSE,"Monthly SAIDI";#N/A,#N/A,FALSE,"Yearly SAIDI";#N/A,#N/A,FALSE,"Monthly MAIFI";#N/A,#N/A,FALSE,"Yearly MAIFI";#N/A,#N/A,FALSE,"Monthly Cust &gt;=4 Int"}</definedName>
    <definedName name="beny" localSheetId="16" hidden="1">{#N/A,#N/A,FALSE,"Monthly SAIFI";#N/A,#N/A,FALSE,"Yearly SAIFI";#N/A,#N/A,FALSE,"Monthly CAIDI";#N/A,#N/A,FALSE,"Yearly CAIDI";#N/A,#N/A,FALSE,"Monthly SAIDI";#N/A,#N/A,FALSE,"Yearly SAIDI";#N/A,#N/A,FALSE,"Monthly MAIFI";#N/A,#N/A,FALSE,"Yearly MAIFI";#N/A,#N/A,FALSE,"Monthly Cust &gt;=4 Int"}</definedName>
    <definedName name="beny" localSheetId="17" hidden="1">{#N/A,#N/A,FALSE,"Monthly SAIFI";#N/A,#N/A,FALSE,"Yearly SAIFI";#N/A,#N/A,FALSE,"Monthly CAIDI";#N/A,#N/A,FALSE,"Yearly CAIDI";#N/A,#N/A,FALSE,"Monthly SAIDI";#N/A,#N/A,FALSE,"Yearly SAIDI";#N/A,#N/A,FALSE,"Monthly MAIFI";#N/A,#N/A,FALSE,"Yearly MAIFI";#N/A,#N/A,FALSE,"Monthly Cust &gt;=4 Int"}</definedName>
    <definedName name="beny" localSheetId="18" hidden="1">{#N/A,#N/A,FALSE,"Monthly SAIFI";#N/A,#N/A,FALSE,"Yearly SAIFI";#N/A,#N/A,FALSE,"Monthly CAIDI";#N/A,#N/A,FALSE,"Yearly CAIDI";#N/A,#N/A,FALSE,"Monthly SAIDI";#N/A,#N/A,FALSE,"Yearly SAIDI";#N/A,#N/A,FALSE,"Monthly MAIFI";#N/A,#N/A,FALSE,"Yearly MAIFI";#N/A,#N/A,FALSE,"Monthly Cust &gt;=4 Int"}</definedName>
    <definedName name="beny" localSheetId="19" hidden="1">{#N/A,#N/A,FALSE,"Monthly SAIFI";#N/A,#N/A,FALSE,"Yearly SAIFI";#N/A,#N/A,FALSE,"Monthly CAIDI";#N/A,#N/A,FALSE,"Yearly CAIDI";#N/A,#N/A,FALSE,"Monthly SAIDI";#N/A,#N/A,FALSE,"Yearly SAIDI";#N/A,#N/A,FALSE,"Monthly MAIFI";#N/A,#N/A,FALSE,"Yearly MAIFI";#N/A,#N/A,FALSE,"Monthly Cust &gt;=4 Int"}</definedName>
    <definedName name="beny" localSheetId="20" hidden="1">{#N/A,#N/A,FALSE,"Monthly SAIFI";#N/A,#N/A,FALSE,"Yearly SAIFI";#N/A,#N/A,FALSE,"Monthly CAIDI";#N/A,#N/A,FALSE,"Yearly CAIDI";#N/A,#N/A,FALSE,"Monthly SAIDI";#N/A,#N/A,FALSE,"Yearly SAIDI";#N/A,#N/A,FALSE,"Monthly MAIFI";#N/A,#N/A,FALSE,"Yearly MAIFI";#N/A,#N/A,FALSE,"Monthly Cust &gt;=4 Int"}</definedName>
    <definedName name="beny" hidden="1">{#N/A,#N/A,FALSE,"Monthly SAIFI";#N/A,#N/A,FALSE,"Yearly SAIFI";#N/A,#N/A,FALSE,"Monthly CAIDI";#N/A,#N/A,FALSE,"Yearly CAIDI";#N/A,#N/A,FALSE,"Monthly SAIDI";#N/A,#N/A,FALSE,"Yearly SAIDI";#N/A,#N/A,FALSE,"Monthly MAIFI";#N/A,#N/A,FALSE,"Yearly MAIFI";#N/A,#N/A,FALSE,"Monthly Cust &gt;=4 Int"}</definedName>
    <definedName name="BEx0017DGUEDPCFJUPUZOOLJCS2B" localSheetId="7" hidden="1">#REF!</definedName>
    <definedName name="BEx0017DGUEDPCFJUPUZOOLJCS2B" localSheetId="9" hidden="1">#REF!</definedName>
    <definedName name="BEx0017DGUEDPCFJUPUZOOLJCS2B" localSheetId="10" hidden="1">#REF!</definedName>
    <definedName name="BEx0017DGUEDPCFJUPUZOOLJCS2B" localSheetId="11" hidden="1">#REF!</definedName>
    <definedName name="BEx0017DGUEDPCFJUPUZOOLJCS2B" localSheetId="12" hidden="1">#REF!</definedName>
    <definedName name="BEx0017DGUEDPCFJUPUZOOLJCS2B" localSheetId="14" hidden="1">#REF!</definedName>
    <definedName name="BEx0017DGUEDPCFJUPUZOOLJCS2B" localSheetId="13" hidden="1">#REF!</definedName>
    <definedName name="BEx0017DGUEDPCFJUPUZOOLJCS2B" localSheetId="15" hidden="1">#REF!</definedName>
    <definedName name="BEx0017DGUEDPCFJUPUZOOLJCS2B" localSheetId="16" hidden="1">#REF!</definedName>
    <definedName name="BEx0017DGUEDPCFJUPUZOOLJCS2B" localSheetId="17" hidden="1">#REF!</definedName>
    <definedName name="BEx0017DGUEDPCFJUPUZOOLJCS2B" localSheetId="18" hidden="1">#REF!</definedName>
    <definedName name="BEx0017DGUEDPCFJUPUZOOLJCS2B" localSheetId="19" hidden="1">#REF!</definedName>
    <definedName name="BEx0017DGUEDPCFJUPUZOOLJCS2B" localSheetId="20" hidden="1">#REF!</definedName>
    <definedName name="BEx0017DGUEDPCFJUPUZOOLJCS2B" hidden="1">#REF!</definedName>
    <definedName name="BEx001CNWHJ5RULCSFM36ZCGJ1UH" localSheetId="7" hidden="1">#REF!</definedName>
    <definedName name="BEx001CNWHJ5RULCSFM36ZCGJ1UH" localSheetId="9" hidden="1">#REF!</definedName>
    <definedName name="BEx001CNWHJ5RULCSFM36ZCGJ1UH" localSheetId="10" hidden="1">#REF!</definedName>
    <definedName name="BEx001CNWHJ5RULCSFM36ZCGJ1UH" localSheetId="11" hidden="1">#REF!</definedName>
    <definedName name="BEx001CNWHJ5RULCSFM36ZCGJ1UH" localSheetId="12" hidden="1">#REF!</definedName>
    <definedName name="BEx001CNWHJ5RULCSFM36ZCGJ1UH" localSheetId="14" hidden="1">#REF!</definedName>
    <definedName name="BEx001CNWHJ5RULCSFM36ZCGJ1UH" localSheetId="13" hidden="1">#REF!</definedName>
    <definedName name="BEx001CNWHJ5RULCSFM36ZCGJ1UH" localSheetId="15" hidden="1">#REF!</definedName>
    <definedName name="BEx001CNWHJ5RULCSFM36ZCGJ1UH" localSheetId="16" hidden="1">#REF!</definedName>
    <definedName name="BEx001CNWHJ5RULCSFM36ZCGJ1UH" localSheetId="17" hidden="1">#REF!</definedName>
    <definedName name="BEx001CNWHJ5RULCSFM36ZCGJ1UH" localSheetId="18" hidden="1">#REF!</definedName>
    <definedName name="BEx001CNWHJ5RULCSFM36ZCGJ1UH" localSheetId="19" hidden="1">#REF!</definedName>
    <definedName name="BEx001CNWHJ5RULCSFM36ZCGJ1UH" localSheetId="20" hidden="1">#REF!</definedName>
    <definedName name="BEx001CNWHJ5RULCSFM36ZCGJ1UH" hidden="1">#REF!</definedName>
    <definedName name="BEx004791UAJIJSN57OT7YBLNP82" localSheetId="7" hidden="1">#REF!</definedName>
    <definedName name="BEx004791UAJIJSN57OT7YBLNP82" localSheetId="9" hidden="1">#REF!</definedName>
    <definedName name="BEx004791UAJIJSN57OT7YBLNP82" localSheetId="10" hidden="1">#REF!</definedName>
    <definedName name="BEx004791UAJIJSN57OT7YBLNP82" localSheetId="11" hidden="1">#REF!</definedName>
    <definedName name="BEx004791UAJIJSN57OT7YBLNP82" localSheetId="12" hidden="1">#REF!</definedName>
    <definedName name="BEx004791UAJIJSN57OT7YBLNP82" localSheetId="14" hidden="1">#REF!</definedName>
    <definedName name="BEx004791UAJIJSN57OT7YBLNP82" localSheetId="13" hidden="1">#REF!</definedName>
    <definedName name="BEx004791UAJIJSN57OT7YBLNP82" localSheetId="15" hidden="1">#REF!</definedName>
    <definedName name="BEx004791UAJIJSN57OT7YBLNP82" localSheetId="16" hidden="1">#REF!</definedName>
    <definedName name="BEx004791UAJIJSN57OT7YBLNP82" localSheetId="17" hidden="1">#REF!</definedName>
    <definedName name="BEx004791UAJIJSN57OT7YBLNP82" localSheetId="18" hidden="1">#REF!</definedName>
    <definedName name="BEx004791UAJIJSN57OT7YBLNP82" localSheetId="19" hidden="1">#REF!</definedName>
    <definedName name="BEx004791UAJIJSN57OT7YBLNP82" localSheetId="20" hidden="1">#REF!</definedName>
    <definedName name="BEx004791UAJIJSN57OT7YBLNP82" hidden="1">#REF!</definedName>
    <definedName name="BEx008P2NVFDLBHL7IZ5WTMVOQ1F" localSheetId="7" hidden="1">#REF!</definedName>
    <definedName name="BEx008P2NVFDLBHL7IZ5WTMVOQ1F" localSheetId="9" hidden="1">#REF!</definedName>
    <definedName name="BEx008P2NVFDLBHL7IZ5WTMVOQ1F" localSheetId="10" hidden="1">#REF!</definedName>
    <definedName name="BEx008P2NVFDLBHL7IZ5WTMVOQ1F" localSheetId="11" hidden="1">#REF!</definedName>
    <definedName name="BEx008P2NVFDLBHL7IZ5WTMVOQ1F" localSheetId="12" hidden="1">#REF!</definedName>
    <definedName name="BEx008P2NVFDLBHL7IZ5WTMVOQ1F" localSheetId="14" hidden="1">#REF!</definedName>
    <definedName name="BEx008P2NVFDLBHL7IZ5WTMVOQ1F" localSheetId="13" hidden="1">#REF!</definedName>
    <definedName name="BEx008P2NVFDLBHL7IZ5WTMVOQ1F" localSheetId="15" hidden="1">#REF!</definedName>
    <definedName name="BEx008P2NVFDLBHL7IZ5WTMVOQ1F" localSheetId="16" hidden="1">#REF!</definedName>
    <definedName name="BEx008P2NVFDLBHL7IZ5WTMVOQ1F" localSheetId="17" hidden="1">#REF!</definedName>
    <definedName name="BEx008P2NVFDLBHL7IZ5WTMVOQ1F" localSheetId="18" hidden="1">#REF!</definedName>
    <definedName name="BEx008P2NVFDLBHL7IZ5WTMVOQ1F" localSheetId="19" hidden="1">#REF!</definedName>
    <definedName name="BEx008P2NVFDLBHL7IZ5WTMVOQ1F" localSheetId="20" hidden="1">#REF!</definedName>
    <definedName name="BEx008P2NVFDLBHL7IZ5WTMVOQ1F" hidden="1">#REF!</definedName>
    <definedName name="BEx009G00IN0JUIAQ4WE9NHTMQE2" localSheetId="7" hidden="1">#REF!</definedName>
    <definedName name="BEx009G00IN0JUIAQ4WE9NHTMQE2" localSheetId="9" hidden="1">#REF!</definedName>
    <definedName name="BEx009G00IN0JUIAQ4WE9NHTMQE2" localSheetId="10" hidden="1">#REF!</definedName>
    <definedName name="BEx009G00IN0JUIAQ4WE9NHTMQE2" localSheetId="11" hidden="1">#REF!</definedName>
    <definedName name="BEx009G00IN0JUIAQ4WE9NHTMQE2" localSheetId="12" hidden="1">#REF!</definedName>
    <definedName name="BEx009G00IN0JUIAQ4WE9NHTMQE2" localSheetId="14" hidden="1">#REF!</definedName>
    <definedName name="BEx009G00IN0JUIAQ4WE9NHTMQE2" localSheetId="13" hidden="1">#REF!</definedName>
    <definedName name="BEx009G00IN0JUIAQ4WE9NHTMQE2" localSheetId="15" hidden="1">#REF!</definedName>
    <definedName name="BEx009G00IN0JUIAQ4WE9NHTMQE2" localSheetId="16" hidden="1">#REF!</definedName>
    <definedName name="BEx009G00IN0JUIAQ4WE9NHTMQE2" localSheetId="17" hidden="1">#REF!</definedName>
    <definedName name="BEx009G00IN0JUIAQ4WE9NHTMQE2" localSheetId="18" hidden="1">#REF!</definedName>
    <definedName name="BEx009G00IN0JUIAQ4WE9NHTMQE2" localSheetId="19" hidden="1">#REF!</definedName>
    <definedName name="BEx009G00IN0JUIAQ4WE9NHTMQE2" localSheetId="20" hidden="1">#REF!</definedName>
    <definedName name="BEx009G00IN0JUIAQ4WE9NHTMQE2" hidden="1">#REF!</definedName>
    <definedName name="BEx00DXTY2JDVGWQKV8H7FG4SV30" localSheetId="7" hidden="1">#REF!</definedName>
    <definedName name="BEx00DXTY2JDVGWQKV8H7FG4SV30" localSheetId="9" hidden="1">#REF!</definedName>
    <definedName name="BEx00DXTY2JDVGWQKV8H7FG4SV30" localSheetId="10" hidden="1">#REF!</definedName>
    <definedName name="BEx00DXTY2JDVGWQKV8H7FG4SV30" localSheetId="11" hidden="1">#REF!</definedName>
    <definedName name="BEx00DXTY2JDVGWQKV8H7FG4SV30" localSheetId="12" hidden="1">#REF!</definedName>
    <definedName name="BEx00DXTY2JDVGWQKV8H7FG4SV30" localSheetId="14" hidden="1">#REF!</definedName>
    <definedName name="BEx00DXTY2JDVGWQKV8H7FG4SV30" localSheetId="13" hidden="1">#REF!</definedName>
    <definedName name="BEx00DXTY2JDVGWQKV8H7FG4SV30" localSheetId="15" hidden="1">#REF!</definedName>
    <definedName name="BEx00DXTY2JDVGWQKV8H7FG4SV30" localSheetId="16" hidden="1">#REF!</definedName>
    <definedName name="BEx00DXTY2JDVGWQKV8H7FG4SV30" localSheetId="17" hidden="1">#REF!</definedName>
    <definedName name="BEx00DXTY2JDVGWQKV8H7FG4SV30" localSheetId="18" hidden="1">#REF!</definedName>
    <definedName name="BEx00DXTY2JDVGWQKV8H7FG4SV30" localSheetId="19" hidden="1">#REF!</definedName>
    <definedName name="BEx00DXTY2JDVGWQKV8H7FG4SV30" localSheetId="20" hidden="1">#REF!</definedName>
    <definedName name="BEx00DXTY2JDVGWQKV8H7FG4SV30" hidden="1">#REF!</definedName>
    <definedName name="BEx00GHLTYRH5N2S6P78YW1CD30N" localSheetId="7" hidden="1">#REF!</definedName>
    <definedName name="BEx00GHLTYRH5N2S6P78YW1CD30N" localSheetId="9" hidden="1">#REF!</definedName>
    <definedName name="BEx00GHLTYRH5N2S6P78YW1CD30N" localSheetId="10" hidden="1">#REF!</definedName>
    <definedName name="BEx00GHLTYRH5N2S6P78YW1CD30N" localSheetId="11" hidden="1">#REF!</definedName>
    <definedName name="BEx00GHLTYRH5N2S6P78YW1CD30N" localSheetId="12" hidden="1">#REF!</definedName>
    <definedName name="BEx00GHLTYRH5N2S6P78YW1CD30N" localSheetId="14" hidden="1">#REF!</definedName>
    <definedName name="BEx00GHLTYRH5N2S6P78YW1CD30N" localSheetId="13" hidden="1">#REF!</definedName>
    <definedName name="BEx00GHLTYRH5N2S6P78YW1CD30N" localSheetId="15" hidden="1">#REF!</definedName>
    <definedName name="BEx00GHLTYRH5N2S6P78YW1CD30N" localSheetId="16" hidden="1">#REF!</definedName>
    <definedName name="BEx00GHLTYRH5N2S6P78YW1CD30N" localSheetId="17" hidden="1">#REF!</definedName>
    <definedName name="BEx00GHLTYRH5N2S6P78YW1CD30N" localSheetId="18" hidden="1">#REF!</definedName>
    <definedName name="BEx00GHLTYRH5N2S6P78YW1CD30N" localSheetId="19" hidden="1">#REF!</definedName>
    <definedName name="BEx00GHLTYRH5N2S6P78YW1CD30N" localSheetId="20" hidden="1">#REF!</definedName>
    <definedName name="BEx00GHLTYRH5N2S6P78YW1CD30N" hidden="1">#REF!</definedName>
    <definedName name="BEx00JC31DY11L45SEU4B10BIN6W" localSheetId="7" hidden="1">#REF!</definedName>
    <definedName name="BEx00JC31DY11L45SEU4B10BIN6W" localSheetId="9" hidden="1">#REF!</definedName>
    <definedName name="BEx00JC31DY11L45SEU4B10BIN6W" localSheetId="10" hidden="1">#REF!</definedName>
    <definedName name="BEx00JC31DY11L45SEU4B10BIN6W" localSheetId="11" hidden="1">#REF!</definedName>
    <definedName name="BEx00JC31DY11L45SEU4B10BIN6W" localSheetId="12" hidden="1">#REF!</definedName>
    <definedName name="BEx00JC31DY11L45SEU4B10BIN6W" localSheetId="14" hidden="1">#REF!</definedName>
    <definedName name="BEx00JC31DY11L45SEU4B10BIN6W" localSheetId="13" hidden="1">#REF!</definedName>
    <definedName name="BEx00JC31DY11L45SEU4B10BIN6W" localSheetId="15" hidden="1">#REF!</definedName>
    <definedName name="BEx00JC31DY11L45SEU4B10BIN6W" localSheetId="16" hidden="1">#REF!</definedName>
    <definedName name="BEx00JC31DY11L45SEU4B10BIN6W" localSheetId="17" hidden="1">#REF!</definedName>
    <definedName name="BEx00JC31DY11L45SEU4B10BIN6W" localSheetId="18" hidden="1">#REF!</definedName>
    <definedName name="BEx00JC31DY11L45SEU4B10BIN6W" localSheetId="19" hidden="1">#REF!</definedName>
    <definedName name="BEx00JC31DY11L45SEU4B10BIN6W" localSheetId="20" hidden="1">#REF!</definedName>
    <definedName name="BEx00JC31DY11L45SEU4B10BIN6W" hidden="1">#REF!</definedName>
    <definedName name="BEx00KZHZBHP3TDV1YMX4B19B95O" localSheetId="7" hidden="1">#REF!</definedName>
    <definedName name="BEx00KZHZBHP3TDV1YMX4B19B95O" localSheetId="9" hidden="1">#REF!</definedName>
    <definedName name="BEx00KZHZBHP3TDV1YMX4B19B95O" localSheetId="10" hidden="1">#REF!</definedName>
    <definedName name="BEx00KZHZBHP3TDV1YMX4B19B95O" localSheetId="11" hidden="1">#REF!</definedName>
    <definedName name="BEx00KZHZBHP3TDV1YMX4B19B95O" localSheetId="12" hidden="1">#REF!</definedName>
    <definedName name="BEx00KZHZBHP3TDV1YMX4B19B95O" localSheetId="14" hidden="1">#REF!</definedName>
    <definedName name="BEx00KZHZBHP3TDV1YMX4B19B95O" localSheetId="13" hidden="1">#REF!</definedName>
    <definedName name="BEx00KZHZBHP3TDV1YMX4B19B95O" localSheetId="15" hidden="1">#REF!</definedName>
    <definedName name="BEx00KZHZBHP3TDV1YMX4B19B95O" localSheetId="16" hidden="1">#REF!</definedName>
    <definedName name="BEx00KZHZBHP3TDV1YMX4B19B95O" localSheetId="17" hidden="1">#REF!</definedName>
    <definedName name="BEx00KZHZBHP3TDV1YMX4B19B95O" localSheetId="18" hidden="1">#REF!</definedName>
    <definedName name="BEx00KZHZBHP3TDV1YMX4B19B95O" localSheetId="19" hidden="1">#REF!</definedName>
    <definedName name="BEx00KZHZBHP3TDV1YMX4B19B95O" localSheetId="20" hidden="1">#REF!</definedName>
    <definedName name="BEx00KZHZBHP3TDV1YMX4B19B95O" hidden="1">#REF!</definedName>
    <definedName name="BEx00MBY8XXUOHIZ4LHXHPD7WYD5" localSheetId="7" hidden="1">#REF!</definedName>
    <definedName name="BEx00MBY8XXUOHIZ4LHXHPD7WYD5" localSheetId="9" hidden="1">#REF!</definedName>
    <definedName name="BEx00MBY8XXUOHIZ4LHXHPD7WYD5" localSheetId="10" hidden="1">#REF!</definedName>
    <definedName name="BEx00MBY8XXUOHIZ4LHXHPD7WYD5" localSheetId="11" hidden="1">#REF!</definedName>
    <definedName name="BEx00MBY8XXUOHIZ4LHXHPD7WYD5" localSheetId="12" hidden="1">#REF!</definedName>
    <definedName name="BEx00MBY8XXUOHIZ4LHXHPD7WYD5" localSheetId="14" hidden="1">#REF!</definedName>
    <definedName name="BEx00MBY8XXUOHIZ4LHXHPD7WYD5" localSheetId="13" hidden="1">#REF!</definedName>
    <definedName name="BEx00MBY8XXUOHIZ4LHXHPD7WYD5" localSheetId="15" hidden="1">#REF!</definedName>
    <definedName name="BEx00MBY8XXUOHIZ4LHXHPD7WYD5" localSheetId="16" hidden="1">#REF!</definedName>
    <definedName name="BEx00MBY8XXUOHIZ4LHXHPD7WYD5" localSheetId="17" hidden="1">#REF!</definedName>
    <definedName name="BEx00MBY8XXUOHIZ4LHXHPD7WYD5" localSheetId="18" hidden="1">#REF!</definedName>
    <definedName name="BEx00MBY8XXUOHIZ4LHXHPD7WYD5" localSheetId="19" hidden="1">#REF!</definedName>
    <definedName name="BEx00MBY8XXUOHIZ4LHXHPD7WYD5" localSheetId="20" hidden="1">#REF!</definedName>
    <definedName name="BEx00MBY8XXUOHIZ4LHXHPD7WYD5" hidden="1">#REF!</definedName>
    <definedName name="BEx00O4PAWETUBT0XVI1C4OHM15U" localSheetId="7" hidden="1">#REF!</definedName>
    <definedName name="BEx00O4PAWETUBT0XVI1C4OHM15U" localSheetId="9" hidden="1">#REF!</definedName>
    <definedName name="BEx00O4PAWETUBT0XVI1C4OHM15U" localSheetId="10" hidden="1">#REF!</definedName>
    <definedName name="BEx00O4PAWETUBT0XVI1C4OHM15U" localSheetId="11" hidden="1">#REF!</definedName>
    <definedName name="BEx00O4PAWETUBT0XVI1C4OHM15U" localSheetId="14" hidden="1">#REF!</definedName>
    <definedName name="BEx00O4PAWETUBT0XVI1C4OHM15U" localSheetId="13" hidden="1">#REF!</definedName>
    <definedName name="BEx00O4PAWETUBT0XVI1C4OHM15U" localSheetId="16" hidden="1">#REF!</definedName>
    <definedName name="BEx00O4PAWETUBT0XVI1C4OHM15U" localSheetId="17" hidden="1">#REF!</definedName>
    <definedName name="BEx00O4PAWETUBT0XVI1C4OHM15U" localSheetId="20" hidden="1">#REF!</definedName>
    <definedName name="BEx00O4PAWETUBT0XVI1C4OHM15U" hidden="1">#REF!</definedName>
    <definedName name="BEx01HY6E3GJ66ABU5ABN26V6Q13" localSheetId="7" hidden="1">#REF!</definedName>
    <definedName name="BEx01HY6E3GJ66ABU5ABN26V6Q13" localSheetId="9" hidden="1">#REF!</definedName>
    <definedName name="BEx01HY6E3GJ66ABU5ABN26V6Q13" localSheetId="10" hidden="1">#REF!</definedName>
    <definedName name="BEx01HY6E3GJ66ABU5ABN26V6Q13" localSheetId="11" hidden="1">#REF!</definedName>
    <definedName name="BEx01HY6E3GJ66ABU5ABN26V6Q13" localSheetId="12" hidden="1">#REF!</definedName>
    <definedName name="BEx01HY6E3GJ66ABU5ABN26V6Q13" localSheetId="14" hidden="1">#REF!</definedName>
    <definedName name="BEx01HY6E3GJ66ABU5ABN26V6Q13" localSheetId="13" hidden="1">#REF!</definedName>
    <definedName name="BEx01HY6E3GJ66ABU5ABN26V6Q13" localSheetId="15" hidden="1">#REF!</definedName>
    <definedName name="BEx01HY6E3GJ66ABU5ABN26V6Q13" localSheetId="16" hidden="1">#REF!</definedName>
    <definedName name="BEx01HY6E3GJ66ABU5ABN26V6Q13" localSheetId="17" hidden="1">#REF!</definedName>
    <definedName name="BEx01HY6E3GJ66ABU5ABN26V6Q13" localSheetId="18" hidden="1">#REF!</definedName>
    <definedName name="BEx01HY6E3GJ66ABU5ABN26V6Q13" localSheetId="19" hidden="1">#REF!</definedName>
    <definedName name="BEx01HY6E3GJ66ABU5ABN26V6Q13" localSheetId="20" hidden="1">#REF!</definedName>
    <definedName name="BEx01HY6E3GJ66ABU5ABN26V6Q13" hidden="1">#REF!</definedName>
    <definedName name="BEx01PQPVA98GRAAKX3HEZZ0XK5C" localSheetId="7" hidden="1">#REF!</definedName>
    <definedName name="BEx01PQPVA98GRAAKX3HEZZ0XK5C" localSheetId="9" hidden="1">#REF!</definedName>
    <definedName name="BEx01PQPVA98GRAAKX3HEZZ0XK5C" localSheetId="10" hidden="1">#REF!</definedName>
    <definedName name="BEx01PQPVA98GRAAKX3HEZZ0XK5C" localSheetId="11" hidden="1">#REF!</definedName>
    <definedName name="BEx01PQPVA98GRAAKX3HEZZ0XK5C" localSheetId="12" hidden="1">#REF!</definedName>
    <definedName name="BEx01PQPVA98GRAAKX3HEZZ0XK5C" localSheetId="14" hidden="1">#REF!</definedName>
    <definedName name="BEx01PQPVA98GRAAKX3HEZZ0XK5C" localSheetId="13" hidden="1">#REF!</definedName>
    <definedName name="BEx01PQPVA98GRAAKX3HEZZ0XK5C" localSheetId="15" hidden="1">#REF!</definedName>
    <definedName name="BEx01PQPVA98GRAAKX3HEZZ0XK5C" localSheetId="16" hidden="1">#REF!</definedName>
    <definedName name="BEx01PQPVA98GRAAKX3HEZZ0XK5C" localSheetId="17" hidden="1">#REF!</definedName>
    <definedName name="BEx01PQPVA98GRAAKX3HEZZ0XK5C" localSheetId="18" hidden="1">#REF!</definedName>
    <definedName name="BEx01PQPVA98GRAAKX3HEZZ0XK5C" localSheetId="19" hidden="1">#REF!</definedName>
    <definedName name="BEx01PQPVA98GRAAKX3HEZZ0XK5C" localSheetId="20" hidden="1">#REF!</definedName>
    <definedName name="BEx01PQPVA98GRAAKX3HEZZ0XK5C" hidden="1">#REF!</definedName>
    <definedName name="BEx01PW5YQKEGAR8JDDI5OARYXDF" localSheetId="7" hidden="1">#REF!</definedName>
    <definedName name="BEx01PW5YQKEGAR8JDDI5OARYXDF" localSheetId="9" hidden="1">#REF!</definedName>
    <definedName name="BEx01PW5YQKEGAR8JDDI5OARYXDF" localSheetId="10" hidden="1">#REF!</definedName>
    <definedName name="BEx01PW5YQKEGAR8JDDI5OARYXDF" localSheetId="11" hidden="1">#REF!</definedName>
    <definedName name="BEx01PW5YQKEGAR8JDDI5OARYXDF" localSheetId="12" hidden="1">#REF!</definedName>
    <definedName name="BEx01PW5YQKEGAR8JDDI5OARYXDF" localSheetId="14" hidden="1">#REF!</definedName>
    <definedName name="BEx01PW5YQKEGAR8JDDI5OARYXDF" localSheetId="13" hidden="1">#REF!</definedName>
    <definedName name="BEx01PW5YQKEGAR8JDDI5OARYXDF" localSheetId="15" hidden="1">#REF!</definedName>
    <definedName name="BEx01PW5YQKEGAR8JDDI5OARYXDF" localSheetId="16" hidden="1">#REF!</definedName>
    <definedName name="BEx01PW5YQKEGAR8JDDI5OARYXDF" localSheetId="17" hidden="1">#REF!</definedName>
    <definedName name="BEx01PW5YQKEGAR8JDDI5OARYXDF" localSheetId="18" hidden="1">#REF!</definedName>
    <definedName name="BEx01PW5YQKEGAR8JDDI5OARYXDF" localSheetId="19" hidden="1">#REF!</definedName>
    <definedName name="BEx01PW5YQKEGAR8JDDI5OARYXDF" localSheetId="20" hidden="1">#REF!</definedName>
    <definedName name="BEx01PW5YQKEGAR8JDDI5OARYXDF" hidden="1">#REF!</definedName>
    <definedName name="BEx01XJ94SHJ1YQ7ORPW0RQGKI2H" localSheetId="7" hidden="1">#REF!</definedName>
    <definedName name="BEx01XJ94SHJ1YQ7ORPW0RQGKI2H" localSheetId="9" hidden="1">#REF!</definedName>
    <definedName name="BEx01XJ94SHJ1YQ7ORPW0RQGKI2H" localSheetId="10" hidden="1">#REF!</definedName>
    <definedName name="BEx01XJ94SHJ1YQ7ORPW0RQGKI2H" localSheetId="11" hidden="1">#REF!</definedName>
    <definedName name="BEx01XJ94SHJ1YQ7ORPW0RQGKI2H" localSheetId="12" hidden="1">#REF!</definedName>
    <definedName name="BEx01XJ94SHJ1YQ7ORPW0RQGKI2H" localSheetId="14" hidden="1">#REF!</definedName>
    <definedName name="BEx01XJ94SHJ1YQ7ORPW0RQGKI2H" localSheetId="13" hidden="1">#REF!</definedName>
    <definedName name="BEx01XJ94SHJ1YQ7ORPW0RQGKI2H" localSheetId="15" hidden="1">#REF!</definedName>
    <definedName name="BEx01XJ94SHJ1YQ7ORPW0RQGKI2H" localSheetId="16" hidden="1">#REF!</definedName>
    <definedName name="BEx01XJ94SHJ1YQ7ORPW0RQGKI2H" localSheetId="17" hidden="1">#REF!</definedName>
    <definedName name="BEx01XJ94SHJ1YQ7ORPW0RQGKI2H" localSheetId="18" hidden="1">#REF!</definedName>
    <definedName name="BEx01XJ94SHJ1YQ7ORPW0RQGKI2H" localSheetId="19" hidden="1">#REF!</definedName>
    <definedName name="BEx01XJ94SHJ1YQ7ORPW0RQGKI2H" localSheetId="20" hidden="1">#REF!</definedName>
    <definedName name="BEx01XJ94SHJ1YQ7ORPW0RQGKI2H" hidden="1">#REF!</definedName>
    <definedName name="BEx0262TTS9LPE4KF6VUW72201AB" localSheetId="7" hidden="1">#REF!</definedName>
    <definedName name="BEx0262TTS9LPE4KF6VUW72201AB" localSheetId="9" hidden="1">#REF!</definedName>
    <definedName name="BEx0262TTS9LPE4KF6VUW72201AB" localSheetId="10" hidden="1">#REF!</definedName>
    <definedName name="BEx0262TTS9LPE4KF6VUW72201AB" localSheetId="11" hidden="1">#REF!</definedName>
    <definedName name="BEx0262TTS9LPE4KF6VUW72201AB" localSheetId="12" hidden="1">#REF!</definedName>
    <definedName name="BEx0262TTS9LPE4KF6VUW72201AB" localSheetId="14" hidden="1">#REF!</definedName>
    <definedName name="BEx0262TTS9LPE4KF6VUW72201AB" localSheetId="13" hidden="1">#REF!</definedName>
    <definedName name="BEx0262TTS9LPE4KF6VUW72201AB" localSheetId="15" hidden="1">#REF!</definedName>
    <definedName name="BEx0262TTS9LPE4KF6VUW72201AB" localSheetId="16" hidden="1">#REF!</definedName>
    <definedName name="BEx0262TTS9LPE4KF6VUW72201AB" localSheetId="17" hidden="1">#REF!</definedName>
    <definedName name="BEx0262TTS9LPE4KF6VUW72201AB" localSheetId="18" hidden="1">#REF!</definedName>
    <definedName name="BEx0262TTS9LPE4KF6VUW72201AB" localSheetId="19" hidden="1">#REF!</definedName>
    <definedName name="BEx0262TTS9LPE4KF6VUW72201AB" localSheetId="20" hidden="1">#REF!</definedName>
    <definedName name="BEx0262TTS9LPE4KF6VUW72201AB" hidden="1">#REF!</definedName>
    <definedName name="BEx02PPH4OWYB9ZB2611OC9DA9MZ" localSheetId="7" hidden="1">#REF!</definedName>
    <definedName name="BEx02PPH4OWYB9ZB2611OC9DA9MZ" localSheetId="9" hidden="1">#REF!</definedName>
    <definedName name="BEx02PPH4OWYB9ZB2611OC9DA9MZ" localSheetId="10" hidden="1">#REF!</definedName>
    <definedName name="BEx02PPH4OWYB9ZB2611OC9DA9MZ" localSheetId="11" hidden="1">#REF!</definedName>
    <definedName name="BEx02PPH4OWYB9ZB2611OC9DA9MZ" localSheetId="12" hidden="1">#REF!</definedName>
    <definedName name="BEx02PPH4OWYB9ZB2611OC9DA9MZ" localSheetId="14" hidden="1">#REF!</definedName>
    <definedName name="BEx02PPH4OWYB9ZB2611OC9DA9MZ" localSheetId="13" hidden="1">#REF!</definedName>
    <definedName name="BEx02PPH4OWYB9ZB2611OC9DA9MZ" localSheetId="15" hidden="1">#REF!</definedName>
    <definedName name="BEx02PPH4OWYB9ZB2611OC9DA9MZ" localSheetId="16" hidden="1">#REF!</definedName>
    <definedName name="BEx02PPH4OWYB9ZB2611OC9DA9MZ" localSheetId="17" hidden="1">#REF!</definedName>
    <definedName name="BEx02PPH4OWYB9ZB2611OC9DA9MZ" localSheetId="18" hidden="1">#REF!</definedName>
    <definedName name="BEx02PPH4OWYB9ZB2611OC9DA9MZ" localSheetId="19" hidden="1">#REF!</definedName>
    <definedName name="BEx02PPH4OWYB9ZB2611OC9DA9MZ" localSheetId="20" hidden="1">#REF!</definedName>
    <definedName name="BEx02PPH4OWYB9ZB2611OC9DA9MZ" hidden="1">#REF!</definedName>
    <definedName name="BEx02Q08R9G839Q4RFGG9026C7PX" localSheetId="7" hidden="1">#REF!</definedName>
    <definedName name="BEx02Q08R9G839Q4RFGG9026C7PX" localSheetId="9" hidden="1">#REF!</definedName>
    <definedName name="BEx02Q08R9G839Q4RFGG9026C7PX" localSheetId="10" hidden="1">#REF!</definedName>
    <definedName name="BEx02Q08R9G839Q4RFGG9026C7PX" localSheetId="11" hidden="1">#REF!</definedName>
    <definedName name="BEx02Q08R9G839Q4RFGG9026C7PX" localSheetId="12" hidden="1">#REF!</definedName>
    <definedName name="BEx02Q08R9G839Q4RFGG9026C7PX" localSheetId="14" hidden="1">#REF!</definedName>
    <definedName name="BEx02Q08R9G839Q4RFGG9026C7PX" localSheetId="13" hidden="1">#REF!</definedName>
    <definedName name="BEx02Q08R9G839Q4RFGG9026C7PX" localSheetId="15" hidden="1">#REF!</definedName>
    <definedName name="BEx02Q08R9G839Q4RFGG9026C7PX" localSheetId="16" hidden="1">#REF!</definedName>
    <definedName name="BEx02Q08R9G839Q4RFGG9026C7PX" localSheetId="17" hidden="1">#REF!</definedName>
    <definedName name="BEx02Q08R9G839Q4RFGG9026C7PX" localSheetId="18" hidden="1">#REF!</definedName>
    <definedName name="BEx02Q08R9G839Q4RFGG9026C7PX" localSheetId="19" hidden="1">#REF!</definedName>
    <definedName name="BEx02Q08R9G839Q4RFGG9026C7PX" localSheetId="20" hidden="1">#REF!</definedName>
    <definedName name="BEx02Q08R9G839Q4RFGG9026C7PX" hidden="1">#REF!</definedName>
    <definedName name="BEx02SEL3Z1QWGAHXDPUA9WLTTPS" localSheetId="7" hidden="1">#REF!</definedName>
    <definedName name="BEx02SEL3Z1QWGAHXDPUA9WLTTPS" localSheetId="9" hidden="1">#REF!</definedName>
    <definedName name="BEx02SEL3Z1QWGAHXDPUA9WLTTPS" localSheetId="10" hidden="1">#REF!</definedName>
    <definedName name="BEx02SEL3Z1QWGAHXDPUA9WLTTPS" localSheetId="11" hidden="1">#REF!</definedName>
    <definedName name="BEx02SEL3Z1QWGAHXDPUA9WLTTPS" localSheetId="12" hidden="1">#REF!</definedName>
    <definedName name="BEx02SEL3Z1QWGAHXDPUA9WLTTPS" localSheetId="14" hidden="1">#REF!</definedName>
    <definedName name="BEx02SEL3Z1QWGAHXDPUA9WLTTPS" localSheetId="13" hidden="1">#REF!</definedName>
    <definedName name="BEx02SEL3Z1QWGAHXDPUA9WLTTPS" localSheetId="15" hidden="1">#REF!</definedName>
    <definedName name="BEx02SEL3Z1QWGAHXDPUA9WLTTPS" localSheetId="16" hidden="1">#REF!</definedName>
    <definedName name="BEx02SEL3Z1QWGAHXDPUA9WLTTPS" localSheetId="17" hidden="1">#REF!</definedName>
    <definedName name="BEx02SEL3Z1QWGAHXDPUA9WLTTPS" localSheetId="18" hidden="1">#REF!</definedName>
    <definedName name="BEx02SEL3Z1QWGAHXDPUA9WLTTPS" localSheetId="19" hidden="1">#REF!</definedName>
    <definedName name="BEx02SEL3Z1QWGAHXDPUA9WLTTPS" localSheetId="20" hidden="1">#REF!</definedName>
    <definedName name="BEx02SEL3Z1QWGAHXDPUA9WLTTPS" hidden="1">#REF!</definedName>
    <definedName name="BEx02Y3KJZH5BGDM9QEZ1PVVI114" localSheetId="7" hidden="1">#REF!</definedName>
    <definedName name="BEx02Y3KJZH5BGDM9QEZ1PVVI114" localSheetId="9" hidden="1">#REF!</definedName>
    <definedName name="BEx02Y3KJZH5BGDM9QEZ1PVVI114" localSheetId="10" hidden="1">#REF!</definedName>
    <definedName name="BEx02Y3KJZH5BGDM9QEZ1PVVI114" localSheetId="11" hidden="1">#REF!</definedName>
    <definedName name="BEx02Y3KJZH5BGDM9QEZ1PVVI114" localSheetId="12" hidden="1">#REF!</definedName>
    <definedName name="BEx02Y3KJZH5BGDM9QEZ1PVVI114" localSheetId="14" hidden="1">#REF!</definedName>
    <definedName name="BEx02Y3KJZH5BGDM9QEZ1PVVI114" localSheetId="13" hidden="1">#REF!</definedName>
    <definedName name="BEx02Y3KJZH5BGDM9QEZ1PVVI114" localSheetId="15" hidden="1">#REF!</definedName>
    <definedName name="BEx02Y3KJZH5BGDM9QEZ1PVVI114" localSheetId="16" hidden="1">#REF!</definedName>
    <definedName name="BEx02Y3KJZH5BGDM9QEZ1PVVI114" localSheetId="17" hidden="1">#REF!</definedName>
    <definedName name="BEx02Y3KJZH5BGDM9QEZ1PVVI114" localSheetId="18" hidden="1">#REF!</definedName>
    <definedName name="BEx02Y3KJZH5BGDM9QEZ1PVVI114" localSheetId="19" hidden="1">#REF!</definedName>
    <definedName name="BEx02Y3KJZH5BGDM9QEZ1PVVI114" localSheetId="20" hidden="1">#REF!</definedName>
    <definedName name="BEx02Y3KJZH5BGDM9QEZ1PVVI114" hidden="1">#REF!</definedName>
    <definedName name="BEx0313GRLLASDTVPW5DHTXHE74M" localSheetId="7" hidden="1">#REF!</definedName>
    <definedName name="BEx0313GRLLASDTVPW5DHTXHE74M" localSheetId="9" hidden="1">#REF!</definedName>
    <definedName name="BEx0313GRLLASDTVPW5DHTXHE74M" localSheetId="10" hidden="1">#REF!</definedName>
    <definedName name="BEx0313GRLLASDTVPW5DHTXHE74M" localSheetId="11" hidden="1">#REF!</definedName>
    <definedName name="BEx0313GRLLASDTVPW5DHTXHE74M" localSheetId="12" hidden="1">#REF!</definedName>
    <definedName name="BEx0313GRLLASDTVPW5DHTXHE74M" localSheetId="14" hidden="1">#REF!</definedName>
    <definedName name="BEx0313GRLLASDTVPW5DHTXHE74M" localSheetId="13" hidden="1">#REF!</definedName>
    <definedName name="BEx0313GRLLASDTVPW5DHTXHE74M" localSheetId="15" hidden="1">#REF!</definedName>
    <definedName name="BEx0313GRLLASDTVPW5DHTXHE74M" localSheetId="16" hidden="1">#REF!</definedName>
    <definedName name="BEx0313GRLLASDTVPW5DHTXHE74M" localSheetId="17" hidden="1">#REF!</definedName>
    <definedName name="BEx0313GRLLASDTVPW5DHTXHE74M" localSheetId="18" hidden="1">#REF!</definedName>
    <definedName name="BEx0313GRLLASDTVPW5DHTXHE74M" localSheetId="19" hidden="1">#REF!</definedName>
    <definedName name="BEx0313GRLLASDTVPW5DHTXHE74M" localSheetId="20" hidden="1">#REF!</definedName>
    <definedName name="BEx0313GRLLASDTVPW5DHTXHE74M" hidden="1">#REF!</definedName>
    <definedName name="BEx1F0SOZ3H5XUHXD7O01TCR8T6J" localSheetId="7" hidden="1">#REF!</definedName>
    <definedName name="BEx1F0SOZ3H5XUHXD7O01TCR8T6J" localSheetId="9" hidden="1">#REF!</definedName>
    <definedName name="BEx1F0SOZ3H5XUHXD7O01TCR8T6J" localSheetId="10" hidden="1">#REF!</definedName>
    <definedName name="BEx1F0SOZ3H5XUHXD7O01TCR8T6J" localSheetId="11" hidden="1">#REF!</definedName>
    <definedName name="BEx1F0SOZ3H5XUHXD7O01TCR8T6J" localSheetId="12" hidden="1">#REF!</definedName>
    <definedName name="BEx1F0SOZ3H5XUHXD7O01TCR8T6J" localSheetId="14" hidden="1">#REF!</definedName>
    <definedName name="BEx1F0SOZ3H5XUHXD7O01TCR8T6J" localSheetId="13" hidden="1">#REF!</definedName>
    <definedName name="BEx1F0SOZ3H5XUHXD7O01TCR8T6J" localSheetId="15" hidden="1">#REF!</definedName>
    <definedName name="BEx1F0SOZ3H5XUHXD7O01TCR8T6J" localSheetId="16" hidden="1">#REF!</definedName>
    <definedName name="BEx1F0SOZ3H5XUHXD7O01TCR8T6J" localSheetId="17" hidden="1">#REF!</definedName>
    <definedName name="BEx1F0SOZ3H5XUHXD7O01TCR8T6J" localSheetId="18" hidden="1">#REF!</definedName>
    <definedName name="BEx1F0SOZ3H5XUHXD7O01TCR8T6J" localSheetId="19" hidden="1">#REF!</definedName>
    <definedName name="BEx1F0SOZ3H5XUHXD7O01TCR8T6J" localSheetId="20" hidden="1">#REF!</definedName>
    <definedName name="BEx1F0SOZ3H5XUHXD7O01TCR8T6J" hidden="1">#REF!</definedName>
    <definedName name="BEx1F9HL824UCNCVZ2U62J4KZCX8" localSheetId="7" hidden="1">#REF!</definedName>
    <definedName name="BEx1F9HL824UCNCVZ2U62J4KZCX8" localSheetId="9" hidden="1">#REF!</definedName>
    <definedName name="BEx1F9HL824UCNCVZ2U62J4KZCX8" localSheetId="10" hidden="1">#REF!</definedName>
    <definedName name="BEx1F9HL824UCNCVZ2U62J4KZCX8" localSheetId="11" hidden="1">#REF!</definedName>
    <definedName name="BEx1F9HL824UCNCVZ2U62J4KZCX8" localSheetId="12" hidden="1">#REF!</definedName>
    <definedName name="BEx1F9HL824UCNCVZ2U62J4KZCX8" localSheetId="14" hidden="1">#REF!</definedName>
    <definedName name="BEx1F9HL824UCNCVZ2U62J4KZCX8" localSheetId="13" hidden="1">#REF!</definedName>
    <definedName name="BEx1F9HL824UCNCVZ2U62J4KZCX8" localSheetId="15" hidden="1">#REF!</definedName>
    <definedName name="BEx1F9HL824UCNCVZ2U62J4KZCX8" localSheetId="16" hidden="1">#REF!</definedName>
    <definedName name="BEx1F9HL824UCNCVZ2U62J4KZCX8" localSheetId="17" hidden="1">#REF!</definedName>
    <definedName name="BEx1F9HL824UCNCVZ2U62J4KZCX8" localSheetId="18" hidden="1">#REF!</definedName>
    <definedName name="BEx1F9HL824UCNCVZ2U62J4KZCX8" localSheetId="19" hidden="1">#REF!</definedName>
    <definedName name="BEx1F9HL824UCNCVZ2U62J4KZCX8" localSheetId="20" hidden="1">#REF!</definedName>
    <definedName name="BEx1F9HL824UCNCVZ2U62J4KZCX8" hidden="1">#REF!</definedName>
    <definedName name="BEx1FEVSJKTI1Q1Z874QZVFSJSVA" localSheetId="7" hidden="1">#REF!</definedName>
    <definedName name="BEx1FEVSJKTI1Q1Z874QZVFSJSVA" localSheetId="9" hidden="1">#REF!</definedName>
    <definedName name="BEx1FEVSJKTI1Q1Z874QZVFSJSVA" localSheetId="10" hidden="1">#REF!</definedName>
    <definedName name="BEx1FEVSJKTI1Q1Z874QZVFSJSVA" localSheetId="11" hidden="1">#REF!</definedName>
    <definedName name="BEx1FEVSJKTI1Q1Z874QZVFSJSVA" localSheetId="12" hidden="1">#REF!</definedName>
    <definedName name="BEx1FEVSJKTI1Q1Z874QZVFSJSVA" localSheetId="14" hidden="1">#REF!</definedName>
    <definedName name="BEx1FEVSJKTI1Q1Z874QZVFSJSVA" localSheetId="13" hidden="1">#REF!</definedName>
    <definedName name="BEx1FEVSJKTI1Q1Z874QZVFSJSVA" localSheetId="15" hidden="1">#REF!</definedName>
    <definedName name="BEx1FEVSJKTI1Q1Z874QZVFSJSVA" localSheetId="16" hidden="1">#REF!</definedName>
    <definedName name="BEx1FEVSJKTI1Q1Z874QZVFSJSVA" localSheetId="17" hidden="1">#REF!</definedName>
    <definedName name="BEx1FEVSJKTI1Q1Z874QZVFSJSVA" localSheetId="18" hidden="1">#REF!</definedName>
    <definedName name="BEx1FEVSJKTI1Q1Z874QZVFSJSVA" localSheetId="19" hidden="1">#REF!</definedName>
    <definedName name="BEx1FEVSJKTI1Q1Z874QZVFSJSVA" localSheetId="20" hidden="1">#REF!</definedName>
    <definedName name="BEx1FEVSJKTI1Q1Z874QZVFSJSVA" hidden="1">#REF!</definedName>
    <definedName name="BEx1FGDRUHHLI1GBHELT4PK0LY4V" localSheetId="7" hidden="1">#REF!</definedName>
    <definedName name="BEx1FGDRUHHLI1GBHELT4PK0LY4V" localSheetId="9" hidden="1">#REF!</definedName>
    <definedName name="BEx1FGDRUHHLI1GBHELT4PK0LY4V" localSheetId="10" hidden="1">#REF!</definedName>
    <definedName name="BEx1FGDRUHHLI1GBHELT4PK0LY4V" localSheetId="11" hidden="1">#REF!</definedName>
    <definedName name="BEx1FGDRUHHLI1GBHELT4PK0LY4V" localSheetId="12" hidden="1">#REF!</definedName>
    <definedName name="BEx1FGDRUHHLI1GBHELT4PK0LY4V" localSheetId="14" hidden="1">#REF!</definedName>
    <definedName name="BEx1FGDRUHHLI1GBHELT4PK0LY4V" localSheetId="13" hidden="1">#REF!</definedName>
    <definedName name="BEx1FGDRUHHLI1GBHELT4PK0LY4V" localSheetId="15" hidden="1">#REF!</definedName>
    <definedName name="BEx1FGDRUHHLI1GBHELT4PK0LY4V" localSheetId="16" hidden="1">#REF!</definedName>
    <definedName name="BEx1FGDRUHHLI1GBHELT4PK0LY4V" localSheetId="17" hidden="1">#REF!</definedName>
    <definedName name="BEx1FGDRUHHLI1GBHELT4PK0LY4V" localSheetId="18" hidden="1">#REF!</definedName>
    <definedName name="BEx1FGDRUHHLI1GBHELT4PK0LY4V" localSheetId="19" hidden="1">#REF!</definedName>
    <definedName name="BEx1FGDRUHHLI1GBHELT4PK0LY4V" localSheetId="20" hidden="1">#REF!</definedName>
    <definedName name="BEx1FGDRUHHLI1GBHELT4PK0LY4V" hidden="1">#REF!</definedName>
    <definedName name="BEx1FJZ7GKO99IYTP6GGGF7EUL3Z" localSheetId="7" hidden="1">#REF!</definedName>
    <definedName name="BEx1FJZ7GKO99IYTP6GGGF7EUL3Z" localSheetId="9" hidden="1">#REF!</definedName>
    <definedName name="BEx1FJZ7GKO99IYTP6GGGF7EUL3Z" localSheetId="10" hidden="1">#REF!</definedName>
    <definedName name="BEx1FJZ7GKO99IYTP6GGGF7EUL3Z" localSheetId="11" hidden="1">#REF!</definedName>
    <definedName name="BEx1FJZ7GKO99IYTP6GGGF7EUL3Z" localSheetId="12" hidden="1">#REF!</definedName>
    <definedName name="BEx1FJZ7GKO99IYTP6GGGF7EUL3Z" localSheetId="14" hidden="1">#REF!</definedName>
    <definedName name="BEx1FJZ7GKO99IYTP6GGGF7EUL3Z" localSheetId="13" hidden="1">#REF!</definedName>
    <definedName name="BEx1FJZ7GKO99IYTP6GGGF7EUL3Z" localSheetId="15" hidden="1">#REF!</definedName>
    <definedName name="BEx1FJZ7GKO99IYTP6GGGF7EUL3Z" localSheetId="16" hidden="1">#REF!</definedName>
    <definedName name="BEx1FJZ7GKO99IYTP6GGGF7EUL3Z" localSheetId="17" hidden="1">#REF!</definedName>
    <definedName name="BEx1FJZ7GKO99IYTP6GGGF7EUL3Z" localSheetId="18" hidden="1">#REF!</definedName>
    <definedName name="BEx1FJZ7GKO99IYTP6GGGF7EUL3Z" localSheetId="19" hidden="1">#REF!</definedName>
    <definedName name="BEx1FJZ7GKO99IYTP6GGGF7EUL3Z" localSheetId="20" hidden="1">#REF!</definedName>
    <definedName name="BEx1FJZ7GKO99IYTP6GGGF7EUL3Z" hidden="1">#REF!</definedName>
    <definedName name="BEx1FXBADB31WUEH8U617C5F40X9" localSheetId="7" hidden="1">#REF!</definedName>
    <definedName name="BEx1FXBADB31WUEH8U617C5F40X9" localSheetId="9" hidden="1">#REF!</definedName>
    <definedName name="BEx1FXBADB31WUEH8U617C5F40X9" localSheetId="10" hidden="1">#REF!</definedName>
    <definedName name="BEx1FXBADB31WUEH8U617C5F40X9" localSheetId="11" hidden="1">#REF!</definedName>
    <definedName name="BEx1FXBADB31WUEH8U617C5F40X9" localSheetId="12" hidden="1">#REF!</definedName>
    <definedName name="BEx1FXBADB31WUEH8U617C5F40X9" localSheetId="14" hidden="1">#REF!</definedName>
    <definedName name="BEx1FXBADB31WUEH8U617C5F40X9" localSheetId="13" hidden="1">#REF!</definedName>
    <definedName name="BEx1FXBADB31WUEH8U617C5F40X9" localSheetId="15" hidden="1">#REF!</definedName>
    <definedName name="BEx1FXBADB31WUEH8U617C5F40X9" localSheetId="16" hidden="1">#REF!</definedName>
    <definedName name="BEx1FXBADB31WUEH8U617C5F40X9" localSheetId="17" hidden="1">#REF!</definedName>
    <definedName name="BEx1FXBADB31WUEH8U617C5F40X9" localSheetId="18" hidden="1">#REF!</definedName>
    <definedName name="BEx1FXBADB31WUEH8U617C5F40X9" localSheetId="19" hidden="1">#REF!</definedName>
    <definedName name="BEx1FXBADB31WUEH8U617C5F40X9" localSheetId="20" hidden="1">#REF!</definedName>
    <definedName name="BEx1FXBADB31WUEH8U617C5F40X9" hidden="1">#REF!</definedName>
    <definedName name="BEx1FZV2CM77TBH1R6YYV9P06KA2" localSheetId="7" hidden="1">#REF!</definedName>
    <definedName name="BEx1FZV2CM77TBH1R6YYV9P06KA2" localSheetId="9" hidden="1">#REF!</definedName>
    <definedName name="BEx1FZV2CM77TBH1R6YYV9P06KA2" localSheetId="10" hidden="1">#REF!</definedName>
    <definedName name="BEx1FZV2CM77TBH1R6YYV9P06KA2" localSheetId="11" hidden="1">#REF!</definedName>
    <definedName name="BEx1FZV2CM77TBH1R6YYV9P06KA2" localSheetId="12" hidden="1">#REF!</definedName>
    <definedName name="BEx1FZV2CM77TBH1R6YYV9P06KA2" localSheetId="14" hidden="1">#REF!</definedName>
    <definedName name="BEx1FZV2CM77TBH1R6YYV9P06KA2" localSheetId="13" hidden="1">#REF!</definedName>
    <definedName name="BEx1FZV2CM77TBH1R6YYV9P06KA2" localSheetId="15" hidden="1">#REF!</definedName>
    <definedName name="BEx1FZV2CM77TBH1R6YYV9P06KA2" localSheetId="16" hidden="1">#REF!</definedName>
    <definedName name="BEx1FZV2CM77TBH1R6YYV9P06KA2" localSheetId="17" hidden="1">#REF!</definedName>
    <definedName name="BEx1FZV2CM77TBH1R6YYV9P06KA2" localSheetId="18" hidden="1">#REF!</definedName>
    <definedName name="BEx1FZV2CM77TBH1R6YYV9P06KA2" localSheetId="19" hidden="1">#REF!</definedName>
    <definedName name="BEx1FZV2CM77TBH1R6YYV9P06KA2" localSheetId="20" hidden="1">#REF!</definedName>
    <definedName name="BEx1FZV2CM77TBH1R6YYV9P06KA2" hidden="1">#REF!</definedName>
    <definedName name="BEx1G59AY8195JTUM6P18VXUFJ3E" localSheetId="7" hidden="1">#REF!</definedName>
    <definedName name="BEx1G59AY8195JTUM6P18VXUFJ3E" localSheetId="9" hidden="1">#REF!</definedName>
    <definedName name="BEx1G59AY8195JTUM6P18VXUFJ3E" localSheetId="10" hidden="1">#REF!</definedName>
    <definedName name="BEx1G59AY8195JTUM6P18VXUFJ3E" localSheetId="11" hidden="1">#REF!</definedName>
    <definedName name="BEx1G59AY8195JTUM6P18VXUFJ3E" localSheetId="12" hidden="1">#REF!</definedName>
    <definedName name="BEx1G59AY8195JTUM6P18VXUFJ3E" localSheetId="14" hidden="1">#REF!</definedName>
    <definedName name="BEx1G59AY8195JTUM6P18VXUFJ3E" localSheetId="13" hidden="1">#REF!</definedName>
    <definedName name="BEx1G59AY8195JTUM6P18VXUFJ3E" localSheetId="15" hidden="1">#REF!</definedName>
    <definedName name="BEx1G59AY8195JTUM6P18VXUFJ3E" localSheetId="16" hidden="1">#REF!</definedName>
    <definedName name="BEx1G59AY8195JTUM6P18VXUFJ3E" localSheetId="17" hidden="1">#REF!</definedName>
    <definedName name="BEx1G59AY8195JTUM6P18VXUFJ3E" localSheetId="18" hidden="1">#REF!</definedName>
    <definedName name="BEx1G59AY8195JTUM6P18VXUFJ3E" localSheetId="19" hidden="1">#REF!</definedName>
    <definedName name="BEx1G59AY8195JTUM6P18VXUFJ3E" localSheetId="20" hidden="1">#REF!</definedName>
    <definedName name="BEx1G59AY8195JTUM6P18VXUFJ3E" hidden="1">#REF!</definedName>
    <definedName name="BEx1GRFPRSO5UT952RBFGUHDUZN5" localSheetId="7" hidden="1">#REF!</definedName>
    <definedName name="BEx1GRFPRSO5UT952RBFGUHDUZN5" localSheetId="9" hidden="1">#REF!</definedName>
    <definedName name="BEx1GRFPRSO5UT952RBFGUHDUZN5" localSheetId="10" hidden="1">#REF!</definedName>
    <definedName name="BEx1GRFPRSO5UT952RBFGUHDUZN5" localSheetId="11" hidden="1">#REF!</definedName>
    <definedName name="BEx1GRFPRSO5UT952RBFGUHDUZN5" localSheetId="12" hidden="1">#REF!</definedName>
    <definedName name="BEx1GRFPRSO5UT952RBFGUHDUZN5" localSheetId="14" hidden="1">#REF!</definedName>
    <definedName name="BEx1GRFPRSO5UT952RBFGUHDUZN5" localSheetId="13" hidden="1">#REF!</definedName>
    <definedName name="BEx1GRFPRSO5UT952RBFGUHDUZN5" localSheetId="15" hidden="1">#REF!</definedName>
    <definedName name="BEx1GRFPRSO5UT952RBFGUHDUZN5" localSheetId="16" hidden="1">#REF!</definedName>
    <definedName name="BEx1GRFPRSO5UT952RBFGUHDUZN5" localSheetId="17" hidden="1">#REF!</definedName>
    <definedName name="BEx1GRFPRSO5UT952RBFGUHDUZN5" localSheetId="18" hidden="1">#REF!</definedName>
    <definedName name="BEx1GRFPRSO5UT952RBFGUHDUZN5" localSheetId="19" hidden="1">#REF!</definedName>
    <definedName name="BEx1GRFPRSO5UT952RBFGUHDUZN5" localSheetId="20" hidden="1">#REF!</definedName>
    <definedName name="BEx1GRFPRSO5UT952RBFGUHDUZN5" hidden="1">#REF!</definedName>
    <definedName name="BEx1GVMRHFXUP6XYYY9NR12PV5TF" localSheetId="7" hidden="1">#REF!</definedName>
    <definedName name="BEx1GVMRHFXUP6XYYY9NR12PV5TF" localSheetId="9" hidden="1">#REF!</definedName>
    <definedName name="BEx1GVMRHFXUP6XYYY9NR12PV5TF" localSheetId="10" hidden="1">#REF!</definedName>
    <definedName name="BEx1GVMRHFXUP6XYYY9NR12PV5TF" localSheetId="11" hidden="1">#REF!</definedName>
    <definedName name="BEx1GVMRHFXUP6XYYY9NR12PV5TF" localSheetId="12" hidden="1">#REF!</definedName>
    <definedName name="BEx1GVMRHFXUP6XYYY9NR12PV5TF" localSheetId="14" hidden="1">#REF!</definedName>
    <definedName name="BEx1GVMRHFXUP6XYYY9NR12PV5TF" localSheetId="13" hidden="1">#REF!</definedName>
    <definedName name="BEx1GVMRHFXUP6XYYY9NR12PV5TF" localSheetId="15" hidden="1">#REF!</definedName>
    <definedName name="BEx1GVMRHFXUP6XYYY9NR12PV5TF" localSheetId="16" hidden="1">#REF!</definedName>
    <definedName name="BEx1GVMRHFXUP6XYYY9NR12PV5TF" localSheetId="17" hidden="1">#REF!</definedName>
    <definedName name="BEx1GVMRHFXUP6XYYY9NR12PV5TF" localSheetId="18" hidden="1">#REF!</definedName>
    <definedName name="BEx1GVMRHFXUP6XYYY9NR12PV5TF" localSheetId="19" hidden="1">#REF!</definedName>
    <definedName name="BEx1GVMRHFXUP6XYYY9NR12PV5TF" localSheetId="20" hidden="1">#REF!</definedName>
    <definedName name="BEx1GVMRHFXUP6XYYY9NR12PV5TF" hidden="1">#REF!</definedName>
    <definedName name="BEx1H6KIT7BHUH6MDDWC935V9N47" localSheetId="7" hidden="1">#REF!</definedName>
    <definedName name="BEx1H6KIT7BHUH6MDDWC935V9N47" localSheetId="9" hidden="1">#REF!</definedName>
    <definedName name="BEx1H6KIT7BHUH6MDDWC935V9N47" localSheetId="10" hidden="1">#REF!</definedName>
    <definedName name="BEx1H6KIT7BHUH6MDDWC935V9N47" localSheetId="11" hidden="1">#REF!</definedName>
    <definedName name="BEx1H6KIT7BHUH6MDDWC935V9N47" localSheetId="12" hidden="1">#REF!</definedName>
    <definedName name="BEx1H6KIT7BHUH6MDDWC935V9N47" localSheetId="14" hidden="1">#REF!</definedName>
    <definedName name="BEx1H6KIT7BHUH6MDDWC935V9N47" localSheetId="13" hidden="1">#REF!</definedName>
    <definedName name="BEx1H6KIT7BHUH6MDDWC935V9N47" localSheetId="15" hidden="1">#REF!</definedName>
    <definedName name="BEx1H6KIT7BHUH6MDDWC935V9N47" localSheetId="16" hidden="1">#REF!</definedName>
    <definedName name="BEx1H6KIT7BHUH6MDDWC935V9N47" localSheetId="17" hidden="1">#REF!</definedName>
    <definedName name="BEx1H6KIT7BHUH6MDDWC935V9N47" localSheetId="18" hidden="1">#REF!</definedName>
    <definedName name="BEx1H6KIT7BHUH6MDDWC935V9N47" localSheetId="19" hidden="1">#REF!</definedName>
    <definedName name="BEx1H6KIT7BHUH6MDDWC935V9N47" localSheetId="20" hidden="1">#REF!</definedName>
    <definedName name="BEx1H6KIT7BHUH6MDDWC935V9N47" hidden="1">#REF!</definedName>
    <definedName name="BEx1HDGOOJ3SKHYMWUZJ1P0RQZ9N" localSheetId="7" hidden="1">#REF!</definedName>
    <definedName name="BEx1HDGOOJ3SKHYMWUZJ1P0RQZ9N" localSheetId="9" hidden="1">#REF!</definedName>
    <definedName name="BEx1HDGOOJ3SKHYMWUZJ1P0RQZ9N" localSheetId="10" hidden="1">#REF!</definedName>
    <definedName name="BEx1HDGOOJ3SKHYMWUZJ1P0RQZ9N" localSheetId="11" hidden="1">#REF!</definedName>
    <definedName name="BEx1HDGOOJ3SKHYMWUZJ1P0RQZ9N" localSheetId="12" hidden="1">#REF!</definedName>
    <definedName name="BEx1HDGOOJ3SKHYMWUZJ1P0RQZ9N" localSheetId="14" hidden="1">#REF!</definedName>
    <definedName name="BEx1HDGOOJ3SKHYMWUZJ1P0RQZ9N" localSheetId="13" hidden="1">#REF!</definedName>
    <definedName name="BEx1HDGOOJ3SKHYMWUZJ1P0RQZ9N" localSheetId="15" hidden="1">#REF!</definedName>
    <definedName name="BEx1HDGOOJ3SKHYMWUZJ1P0RQZ9N" localSheetId="16" hidden="1">#REF!</definedName>
    <definedName name="BEx1HDGOOJ3SKHYMWUZJ1P0RQZ9N" localSheetId="17" hidden="1">#REF!</definedName>
    <definedName name="BEx1HDGOOJ3SKHYMWUZJ1P0RQZ9N" localSheetId="18" hidden="1">#REF!</definedName>
    <definedName name="BEx1HDGOOJ3SKHYMWUZJ1P0RQZ9N" localSheetId="19" hidden="1">#REF!</definedName>
    <definedName name="BEx1HDGOOJ3SKHYMWUZJ1P0RQZ9N" localSheetId="20" hidden="1">#REF!</definedName>
    <definedName name="BEx1HDGOOJ3SKHYMWUZJ1P0RQZ9N" hidden="1">#REF!</definedName>
    <definedName name="BEx1HDM5ZXSJG6JQEMSFV52PZ10V" localSheetId="7" hidden="1">#REF!</definedName>
    <definedName name="BEx1HDM5ZXSJG6JQEMSFV52PZ10V" localSheetId="9" hidden="1">#REF!</definedName>
    <definedName name="BEx1HDM5ZXSJG6JQEMSFV52PZ10V" localSheetId="10" hidden="1">#REF!</definedName>
    <definedName name="BEx1HDM5ZXSJG6JQEMSFV52PZ10V" localSheetId="11" hidden="1">#REF!</definedName>
    <definedName name="BEx1HDM5ZXSJG6JQEMSFV52PZ10V" localSheetId="12" hidden="1">#REF!</definedName>
    <definedName name="BEx1HDM5ZXSJG6JQEMSFV52PZ10V" localSheetId="14" hidden="1">#REF!</definedName>
    <definedName name="BEx1HDM5ZXSJG6JQEMSFV52PZ10V" localSheetId="13" hidden="1">#REF!</definedName>
    <definedName name="BEx1HDM5ZXSJG6JQEMSFV52PZ10V" localSheetId="15" hidden="1">#REF!</definedName>
    <definedName name="BEx1HDM5ZXSJG6JQEMSFV52PZ10V" localSheetId="16" hidden="1">#REF!</definedName>
    <definedName name="BEx1HDM5ZXSJG6JQEMSFV52PZ10V" localSheetId="17" hidden="1">#REF!</definedName>
    <definedName name="BEx1HDM5ZXSJG6JQEMSFV52PZ10V" localSheetId="18" hidden="1">#REF!</definedName>
    <definedName name="BEx1HDM5ZXSJG6JQEMSFV52PZ10V" localSheetId="19" hidden="1">#REF!</definedName>
    <definedName name="BEx1HDM5ZXSJG6JQEMSFV52PZ10V" localSheetId="20" hidden="1">#REF!</definedName>
    <definedName name="BEx1HDM5ZXSJG6JQEMSFV52PZ10V" hidden="1">#REF!</definedName>
    <definedName name="BEx1HETBBZVN5F43LKOFMC4QB0CR" localSheetId="7" hidden="1">#REF!</definedName>
    <definedName name="BEx1HETBBZVN5F43LKOFMC4QB0CR" localSheetId="9" hidden="1">#REF!</definedName>
    <definedName name="BEx1HETBBZVN5F43LKOFMC4QB0CR" localSheetId="10" hidden="1">#REF!</definedName>
    <definedName name="BEx1HETBBZVN5F43LKOFMC4QB0CR" localSheetId="11" hidden="1">#REF!</definedName>
    <definedName name="BEx1HETBBZVN5F43LKOFMC4QB0CR" localSheetId="12" hidden="1">#REF!</definedName>
    <definedName name="BEx1HETBBZVN5F43LKOFMC4QB0CR" localSheetId="14" hidden="1">#REF!</definedName>
    <definedName name="BEx1HETBBZVN5F43LKOFMC4QB0CR" localSheetId="13" hidden="1">#REF!</definedName>
    <definedName name="BEx1HETBBZVN5F43LKOFMC4QB0CR" localSheetId="15" hidden="1">#REF!</definedName>
    <definedName name="BEx1HETBBZVN5F43LKOFMC4QB0CR" localSheetId="16" hidden="1">#REF!</definedName>
    <definedName name="BEx1HETBBZVN5F43LKOFMC4QB0CR" localSheetId="17" hidden="1">#REF!</definedName>
    <definedName name="BEx1HETBBZVN5F43LKOFMC4QB0CR" localSheetId="18" hidden="1">#REF!</definedName>
    <definedName name="BEx1HETBBZVN5F43LKOFMC4QB0CR" localSheetId="19" hidden="1">#REF!</definedName>
    <definedName name="BEx1HETBBZVN5F43LKOFMC4QB0CR" localSheetId="20" hidden="1">#REF!</definedName>
    <definedName name="BEx1HETBBZVN5F43LKOFMC4QB0CR" hidden="1">#REF!</definedName>
    <definedName name="BEx1HGWNWPLNXICOTP90TKQVVE4E" localSheetId="7" hidden="1">#REF!</definedName>
    <definedName name="BEx1HGWNWPLNXICOTP90TKQVVE4E" localSheetId="9" hidden="1">#REF!</definedName>
    <definedName name="BEx1HGWNWPLNXICOTP90TKQVVE4E" localSheetId="10" hidden="1">#REF!</definedName>
    <definedName name="BEx1HGWNWPLNXICOTP90TKQVVE4E" localSheetId="11" hidden="1">#REF!</definedName>
    <definedName name="BEx1HGWNWPLNXICOTP90TKQVVE4E" localSheetId="12" hidden="1">#REF!</definedName>
    <definedName name="BEx1HGWNWPLNXICOTP90TKQVVE4E" localSheetId="14" hidden="1">#REF!</definedName>
    <definedName name="BEx1HGWNWPLNXICOTP90TKQVVE4E" localSheetId="13" hidden="1">#REF!</definedName>
    <definedName name="BEx1HGWNWPLNXICOTP90TKQVVE4E" localSheetId="15" hidden="1">#REF!</definedName>
    <definedName name="BEx1HGWNWPLNXICOTP90TKQVVE4E" localSheetId="16" hidden="1">#REF!</definedName>
    <definedName name="BEx1HGWNWPLNXICOTP90TKQVVE4E" localSheetId="17" hidden="1">#REF!</definedName>
    <definedName name="BEx1HGWNWPLNXICOTP90TKQVVE4E" localSheetId="18" hidden="1">#REF!</definedName>
    <definedName name="BEx1HGWNWPLNXICOTP90TKQVVE4E" localSheetId="19" hidden="1">#REF!</definedName>
    <definedName name="BEx1HGWNWPLNXICOTP90TKQVVE4E" localSheetId="20" hidden="1">#REF!</definedName>
    <definedName name="BEx1HGWNWPLNXICOTP90TKQVVE4E" hidden="1">#REF!</definedName>
    <definedName name="BEx1HIPLJZABY0EMUOTZN0EQMDPU" localSheetId="7" hidden="1">#REF!</definedName>
    <definedName name="BEx1HIPLJZABY0EMUOTZN0EQMDPU" localSheetId="9" hidden="1">#REF!</definedName>
    <definedName name="BEx1HIPLJZABY0EMUOTZN0EQMDPU" localSheetId="10" hidden="1">#REF!</definedName>
    <definedName name="BEx1HIPLJZABY0EMUOTZN0EQMDPU" localSheetId="11" hidden="1">#REF!</definedName>
    <definedName name="BEx1HIPLJZABY0EMUOTZN0EQMDPU" localSheetId="12" hidden="1">#REF!</definedName>
    <definedName name="BEx1HIPLJZABY0EMUOTZN0EQMDPU" localSheetId="14" hidden="1">#REF!</definedName>
    <definedName name="BEx1HIPLJZABY0EMUOTZN0EQMDPU" localSheetId="13" hidden="1">#REF!</definedName>
    <definedName name="BEx1HIPLJZABY0EMUOTZN0EQMDPU" localSheetId="15" hidden="1">#REF!</definedName>
    <definedName name="BEx1HIPLJZABY0EMUOTZN0EQMDPU" localSheetId="16" hidden="1">#REF!</definedName>
    <definedName name="BEx1HIPLJZABY0EMUOTZN0EQMDPU" localSheetId="17" hidden="1">#REF!</definedName>
    <definedName name="BEx1HIPLJZABY0EMUOTZN0EQMDPU" localSheetId="18" hidden="1">#REF!</definedName>
    <definedName name="BEx1HIPLJZABY0EMUOTZN0EQMDPU" localSheetId="19" hidden="1">#REF!</definedName>
    <definedName name="BEx1HIPLJZABY0EMUOTZN0EQMDPU" localSheetId="20" hidden="1">#REF!</definedName>
    <definedName name="BEx1HIPLJZABY0EMUOTZN0EQMDPU" hidden="1">#REF!</definedName>
    <definedName name="BEx1HO94JIRX219MPWMB5E5XZ04X" localSheetId="7" hidden="1">#REF!</definedName>
    <definedName name="BEx1HO94JIRX219MPWMB5E5XZ04X" localSheetId="9" hidden="1">#REF!</definedName>
    <definedName name="BEx1HO94JIRX219MPWMB5E5XZ04X" localSheetId="10" hidden="1">#REF!</definedName>
    <definedName name="BEx1HO94JIRX219MPWMB5E5XZ04X" localSheetId="11" hidden="1">#REF!</definedName>
    <definedName name="BEx1HO94JIRX219MPWMB5E5XZ04X" localSheetId="12" hidden="1">#REF!</definedName>
    <definedName name="BEx1HO94JIRX219MPWMB5E5XZ04X" localSheetId="14" hidden="1">#REF!</definedName>
    <definedName name="BEx1HO94JIRX219MPWMB5E5XZ04X" localSheetId="13" hidden="1">#REF!</definedName>
    <definedName name="BEx1HO94JIRX219MPWMB5E5XZ04X" localSheetId="15" hidden="1">#REF!</definedName>
    <definedName name="BEx1HO94JIRX219MPWMB5E5XZ04X" localSheetId="16" hidden="1">#REF!</definedName>
    <definedName name="BEx1HO94JIRX219MPWMB5E5XZ04X" localSheetId="17" hidden="1">#REF!</definedName>
    <definedName name="BEx1HO94JIRX219MPWMB5E5XZ04X" localSheetId="18" hidden="1">#REF!</definedName>
    <definedName name="BEx1HO94JIRX219MPWMB5E5XZ04X" localSheetId="19" hidden="1">#REF!</definedName>
    <definedName name="BEx1HO94JIRX219MPWMB5E5XZ04X" localSheetId="20" hidden="1">#REF!</definedName>
    <definedName name="BEx1HO94JIRX219MPWMB5E5XZ04X" hidden="1">#REF!</definedName>
    <definedName name="BEx1HQNF6KHM21E3XLW0NMSSEI9S" localSheetId="7" hidden="1">#REF!</definedName>
    <definedName name="BEx1HQNF6KHM21E3XLW0NMSSEI9S" localSheetId="9" hidden="1">#REF!</definedName>
    <definedName name="BEx1HQNF6KHM21E3XLW0NMSSEI9S" localSheetId="10" hidden="1">#REF!</definedName>
    <definedName name="BEx1HQNF6KHM21E3XLW0NMSSEI9S" localSheetId="11" hidden="1">#REF!</definedName>
    <definedName name="BEx1HQNF6KHM21E3XLW0NMSSEI9S" localSheetId="12" hidden="1">#REF!</definedName>
    <definedName name="BEx1HQNF6KHM21E3XLW0NMSSEI9S" localSheetId="14" hidden="1">#REF!</definedName>
    <definedName name="BEx1HQNF6KHM21E3XLW0NMSSEI9S" localSheetId="13" hidden="1">#REF!</definedName>
    <definedName name="BEx1HQNF6KHM21E3XLW0NMSSEI9S" localSheetId="15" hidden="1">#REF!</definedName>
    <definedName name="BEx1HQNF6KHM21E3XLW0NMSSEI9S" localSheetId="16" hidden="1">#REF!</definedName>
    <definedName name="BEx1HQNF6KHM21E3XLW0NMSSEI9S" localSheetId="17" hidden="1">#REF!</definedName>
    <definedName name="BEx1HQNF6KHM21E3XLW0NMSSEI9S" localSheetId="18" hidden="1">#REF!</definedName>
    <definedName name="BEx1HQNF6KHM21E3XLW0NMSSEI9S" localSheetId="19" hidden="1">#REF!</definedName>
    <definedName name="BEx1HQNF6KHM21E3XLW0NMSSEI9S" localSheetId="20" hidden="1">#REF!</definedName>
    <definedName name="BEx1HQNF6KHM21E3XLW0NMSSEI9S" hidden="1">#REF!</definedName>
    <definedName name="BEx1HSLNWIW4S97ZBYY7I7M5YVH4" localSheetId="7" hidden="1">#REF!</definedName>
    <definedName name="BEx1HSLNWIW4S97ZBYY7I7M5YVH4" localSheetId="9" hidden="1">#REF!</definedName>
    <definedName name="BEx1HSLNWIW4S97ZBYY7I7M5YVH4" localSheetId="10" hidden="1">#REF!</definedName>
    <definedName name="BEx1HSLNWIW4S97ZBYY7I7M5YVH4" localSheetId="11" hidden="1">#REF!</definedName>
    <definedName name="BEx1HSLNWIW4S97ZBYY7I7M5YVH4" localSheetId="12" hidden="1">#REF!</definedName>
    <definedName name="BEx1HSLNWIW4S97ZBYY7I7M5YVH4" localSheetId="14" hidden="1">#REF!</definedName>
    <definedName name="BEx1HSLNWIW4S97ZBYY7I7M5YVH4" localSheetId="13" hidden="1">#REF!</definedName>
    <definedName name="BEx1HSLNWIW4S97ZBYY7I7M5YVH4" localSheetId="15" hidden="1">#REF!</definedName>
    <definedName name="BEx1HSLNWIW4S97ZBYY7I7M5YVH4" localSheetId="16" hidden="1">#REF!</definedName>
    <definedName name="BEx1HSLNWIW4S97ZBYY7I7M5YVH4" localSheetId="17" hidden="1">#REF!</definedName>
    <definedName name="BEx1HSLNWIW4S97ZBYY7I7M5YVH4" localSheetId="18" hidden="1">#REF!</definedName>
    <definedName name="BEx1HSLNWIW4S97ZBYY7I7M5YVH4" localSheetId="19" hidden="1">#REF!</definedName>
    <definedName name="BEx1HSLNWIW4S97ZBYY7I7M5YVH4" localSheetId="20" hidden="1">#REF!</definedName>
    <definedName name="BEx1HSLNWIW4S97ZBYY7I7M5YVH4" hidden="1">#REF!</definedName>
    <definedName name="BEx1HU8WGEGZ07PO2AYJ3Q7JV682" localSheetId="7" hidden="1">#REF!</definedName>
    <definedName name="BEx1HU8WGEGZ07PO2AYJ3Q7JV682" localSheetId="9" hidden="1">#REF!</definedName>
    <definedName name="BEx1HU8WGEGZ07PO2AYJ3Q7JV682" localSheetId="10" hidden="1">#REF!</definedName>
    <definedName name="BEx1HU8WGEGZ07PO2AYJ3Q7JV682" localSheetId="11" hidden="1">#REF!</definedName>
    <definedName name="BEx1HU8WGEGZ07PO2AYJ3Q7JV682" localSheetId="14" hidden="1">#REF!</definedName>
    <definedName name="BEx1HU8WGEGZ07PO2AYJ3Q7JV682" localSheetId="13" hidden="1">#REF!</definedName>
    <definedName name="BEx1HU8WGEGZ07PO2AYJ3Q7JV682" localSheetId="16" hidden="1">#REF!</definedName>
    <definedName name="BEx1HU8WGEGZ07PO2AYJ3Q7JV682" localSheetId="17" hidden="1">#REF!</definedName>
    <definedName name="BEx1HU8WGEGZ07PO2AYJ3Q7JV682" localSheetId="20" hidden="1">#REF!</definedName>
    <definedName name="BEx1HU8WGEGZ07PO2AYJ3Q7JV682" hidden="1">#REF!</definedName>
    <definedName name="BEx1I4QKTILCKZUSOJCVZN7SNHL5" localSheetId="7" hidden="1">#REF!</definedName>
    <definedName name="BEx1I4QKTILCKZUSOJCVZN7SNHL5" localSheetId="9" hidden="1">#REF!</definedName>
    <definedName name="BEx1I4QKTILCKZUSOJCVZN7SNHL5" localSheetId="10" hidden="1">#REF!</definedName>
    <definedName name="BEx1I4QKTILCKZUSOJCVZN7SNHL5" localSheetId="11" hidden="1">#REF!</definedName>
    <definedName name="BEx1I4QKTILCKZUSOJCVZN7SNHL5" localSheetId="12" hidden="1">#REF!</definedName>
    <definedName name="BEx1I4QKTILCKZUSOJCVZN7SNHL5" localSheetId="14" hidden="1">#REF!</definedName>
    <definedName name="BEx1I4QKTILCKZUSOJCVZN7SNHL5" localSheetId="13" hidden="1">#REF!</definedName>
    <definedName name="BEx1I4QKTILCKZUSOJCVZN7SNHL5" localSheetId="15" hidden="1">#REF!</definedName>
    <definedName name="BEx1I4QKTILCKZUSOJCVZN7SNHL5" localSheetId="16" hidden="1">#REF!</definedName>
    <definedName name="BEx1I4QKTILCKZUSOJCVZN7SNHL5" localSheetId="17" hidden="1">#REF!</definedName>
    <definedName name="BEx1I4QKTILCKZUSOJCVZN7SNHL5" localSheetId="18" hidden="1">#REF!</definedName>
    <definedName name="BEx1I4QKTILCKZUSOJCVZN7SNHL5" localSheetId="19" hidden="1">#REF!</definedName>
    <definedName name="BEx1I4QKTILCKZUSOJCVZN7SNHL5" localSheetId="20" hidden="1">#REF!</definedName>
    <definedName name="BEx1I4QKTILCKZUSOJCVZN7SNHL5" hidden="1">#REF!</definedName>
    <definedName name="BEx1IE0ZP7RIFM9FI24S9I6AAJ14" localSheetId="7" hidden="1">#REF!</definedName>
    <definedName name="BEx1IE0ZP7RIFM9FI24S9I6AAJ14" localSheetId="9" hidden="1">#REF!</definedName>
    <definedName name="BEx1IE0ZP7RIFM9FI24S9I6AAJ14" localSheetId="10" hidden="1">#REF!</definedName>
    <definedName name="BEx1IE0ZP7RIFM9FI24S9I6AAJ14" localSheetId="11" hidden="1">#REF!</definedName>
    <definedName name="BEx1IE0ZP7RIFM9FI24S9I6AAJ14" localSheetId="12" hidden="1">#REF!</definedName>
    <definedName name="BEx1IE0ZP7RIFM9FI24S9I6AAJ14" localSheetId="14" hidden="1">#REF!</definedName>
    <definedName name="BEx1IE0ZP7RIFM9FI24S9I6AAJ14" localSheetId="13" hidden="1">#REF!</definedName>
    <definedName name="BEx1IE0ZP7RIFM9FI24S9I6AAJ14" localSheetId="15" hidden="1">#REF!</definedName>
    <definedName name="BEx1IE0ZP7RIFM9FI24S9I6AAJ14" localSheetId="16" hidden="1">#REF!</definedName>
    <definedName name="BEx1IE0ZP7RIFM9FI24S9I6AAJ14" localSheetId="17" hidden="1">#REF!</definedName>
    <definedName name="BEx1IE0ZP7RIFM9FI24S9I6AAJ14" localSheetId="18" hidden="1">#REF!</definedName>
    <definedName name="BEx1IE0ZP7RIFM9FI24S9I6AAJ14" localSheetId="19" hidden="1">#REF!</definedName>
    <definedName name="BEx1IE0ZP7RIFM9FI24S9I6AAJ14" localSheetId="20" hidden="1">#REF!</definedName>
    <definedName name="BEx1IE0ZP7RIFM9FI24S9I6AAJ14" hidden="1">#REF!</definedName>
    <definedName name="BEx1IGQ5B697MNDOE06MVSR0H58E" localSheetId="7" hidden="1">#REF!</definedName>
    <definedName name="BEx1IGQ5B697MNDOE06MVSR0H58E" localSheetId="9" hidden="1">#REF!</definedName>
    <definedName name="BEx1IGQ5B697MNDOE06MVSR0H58E" localSheetId="10" hidden="1">#REF!</definedName>
    <definedName name="BEx1IGQ5B697MNDOE06MVSR0H58E" localSheetId="11" hidden="1">#REF!</definedName>
    <definedName name="BEx1IGQ5B697MNDOE06MVSR0H58E" localSheetId="12" hidden="1">#REF!</definedName>
    <definedName name="BEx1IGQ5B697MNDOE06MVSR0H58E" localSheetId="14" hidden="1">#REF!</definedName>
    <definedName name="BEx1IGQ5B697MNDOE06MVSR0H58E" localSheetId="13" hidden="1">#REF!</definedName>
    <definedName name="BEx1IGQ5B697MNDOE06MVSR0H58E" localSheetId="15" hidden="1">#REF!</definedName>
    <definedName name="BEx1IGQ5B697MNDOE06MVSR0H58E" localSheetId="16" hidden="1">#REF!</definedName>
    <definedName name="BEx1IGQ5B697MNDOE06MVSR0H58E" localSheetId="17" hidden="1">#REF!</definedName>
    <definedName name="BEx1IGQ5B697MNDOE06MVSR0H58E" localSheetId="18" hidden="1">#REF!</definedName>
    <definedName name="BEx1IGQ5B697MNDOE06MVSR0H58E" localSheetId="19" hidden="1">#REF!</definedName>
    <definedName name="BEx1IGQ5B697MNDOE06MVSR0H58E" localSheetId="20" hidden="1">#REF!</definedName>
    <definedName name="BEx1IGQ5B697MNDOE06MVSR0H58E" hidden="1">#REF!</definedName>
    <definedName name="BEx1IKRPW8MLB9Y485M1TL2IT9SH" localSheetId="7" hidden="1">#REF!</definedName>
    <definedName name="BEx1IKRPW8MLB9Y485M1TL2IT9SH" localSheetId="9" hidden="1">#REF!</definedName>
    <definedName name="BEx1IKRPW8MLB9Y485M1TL2IT9SH" localSheetId="10" hidden="1">#REF!</definedName>
    <definedName name="BEx1IKRPW8MLB9Y485M1TL2IT9SH" localSheetId="11" hidden="1">#REF!</definedName>
    <definedName name="BEx1IKRPW8MLB9Y485M1TL2IT9SH" localSheetId="12" hidden="1">#REF!</definedName>
    <definedName name="BEx1IKRPW8MLB9Y485M1TL2IT9SH" localSheetId="14" hidden="1">#REF!</definedName>
    <definedName name="BEx1IKRPW8MLB9Y485M1TL2IT9SH" localSheetId="13" hidden="1">#REF!</definedName>
    <definedName name="BEx1IKRPW8MLB9Y485M1TL2IT9SH" localSheetId="15" hidden="1">#REF!</definedName>
    <definedName name="BEx1IKRPW8MLB9Y485M1TL2IT9SH" localSheetId="16" hidden="1">#REF!</definedName>
    <definedName name="BEx1IKRPW8MLB9Y485M1TL2IT9SH" localSheetId="17" hidden="1">#REF!</definedName>
    <definedName name="BEx1IKRPW8MLB9Y485M1TL2IT9SH" localSheetId="18" hidden="1">#REF!</definedName>
    <definedName name="BEx1IKRPW8MLB9Y485M1TL2IT9SH" localSheetId="19" hidden="1">#REF!</definedName>
    <definedName name="BEx1IKRPW8MLB9Y485M1TL2IT9SH" localSheetId="20" hidden="1">#REF!</definedName>
    <definedName name="BEx1IKRPW8MLB9Y485M1TL2IT9SH" hidden="1">#REF!</definedName>
    <definedName name="BEx1J0CSSHDJGBJUHVOEMCF2P4DL" localSheetId="7" hidden="1">#REF!</definedName>
    <definedName name="BEx1J0CSSHDJGBJUHVOEMCF2P4DL" localSheetId="9" hidden="1">#REF!</definedName>
    <definedName name="BEx1J0CSSHDJGBJUHVOEMCF2P4DL" localSheetId="10" hidden="1">#REF!</definedName>
    <definedName name="BEx1J0CSSHDJGBJUHVOEMCF2P4DL" localSheetId="11" hidden="1">#REF!</definedName>
    <definedName name="BEx1J0CSSHDJGBJUHVOEMCF2P4DL" localSheetId="12" hidden="1">#REF!</definedName>
    <definedName name="BEx1J0CSSHDJGBJUHVOEMCF2P4DL" localSheetId="14" hidden="1">#REF!</definedName>
    <definedName name="BEx1J0CSSHDJGBJUHVOEMCF2P4DL" localSheetId="13" hidden="1">#REF!</definedName>
    <definedName name="BEx1J0CSSHDJGBJUHVOEMCF2P4DL" localSheetId="15" hidden="1">#REF!</definedName>
    <definedName name="BEx1J0CSSHDJGBJUHVOEMCF2P4DL" localSheetId="16" hidden="1">#REF!</definedName>
    <definedName name="BEx1J0CSSHDJGBJUHVOEMCF2P4DL" localSheetId="17" hidden="1">#REF!</definedName>
    <definedName name="BEx1J0CSSHDJGBJUHVOEMCF2P4DL" localSheetId="18" hidden="1">#REF!</definedName>
    <definedName name="BEx1J0CSSHDJGBJUHVOEMCF2P4DL" localSheetId="19" hidden="1">#REF!</definedName>
    <definedName name="BEx1J0CSSHDJGBJUHVOEMCF2P4DL" localSheetId="20" hidden="1">#REF!</definedName>
    <definedName name="BEx1J0CSSHDJGBJUHVOEMCF2P4DL" hidden="1">#REF!</definedName>
    <definedName name="BEx1J61RRF9LJ3V3R5OY3WJ6VBWR" localSheetId="7" hidden="1">#REF!</definedName>
    <definedName name="BEx1J61RRF9LJ3V3R5OY3WJ6VBWR" localSheetId="9" hidden="1">#REF!</definedName>
    <definedName name="BEx1J61RRF9LJ3V3R5OY3WJ6VBWR" localSheetId="10" hidden="1">#REF!</definedName>
    <definedName name="BEx1J61RRF9LJ3V3R5OY3WJ6VBWR" localSheetId="11" hidden="1">#REF!</definedName>
    <definedName name="BEx1J61RRF9LJ3V3R5OY3WJ6VBWR" localSheetId="12" hidden="1">#REF!</definedName>
    <definedName name="BEx1J61RRF9LJ3V3R5OY3WJ6VBWR" localSheetId="14" hidden="1">#REF!</definedName>
    <definedName name="BEx1J61RRF9LJ3V3R5OY3WJ6VBWR" localSheetId="13" hidden="1">#REF!</definedName>
    <definedName name="BEx1J61RRF9LJ3V3R5OY3WJ6VBWR" localSheetId="15" hidden="1">#REF!</definedName>
    <definedName name="BEx1J61RRF9LJ3V3R5OY3WJ6VBWR" localSheetId="16" hidden="1">#REF!</definedName>
    <definedName name="BEx1J61RRF9LJ3V3R5OY3WJ6VBWR" localSheetId="17" hidden="1">#REF!</definedName>
    <definedName name="BEx1J61RRF9LJ3V3R5OY3WJ6VBWR" localSheetId="18" hidden="1">#REF!</definedName>
    <definedName name="BEx1J61RRF9LJ3V3R5OY3WJ6VBWR" localSheetId="19" hidden="1">#REF!</definedName>
    <definedName name="BEx1J61RRF9LJ3V3R5OY3WJ6VBWR" localSheetId="20" hidden="1">#REF!</definedName>
    <definedName name="BEx1J61RRF9LJ3V3R5OY3WJ6VBWR" hidden="1">#REF!</definedName>
    <definedName name="BEx1J7E8VCGLPYU82QXVUG5N3ZAI" localSheetId="7" hidden="1">#REF!</definedName>
    <definedName name="BEx1J7E8VCGLPYU82QXVUG5N3ZAI" localSheetId="9" hidden="1">#REF!</definedName>
    <definedName name="BEx1J7E8VCGLPYU82QXVUG5N3ZAI" localSheetId="10" hidden="1">#REF!</definedName>
    <definedName name="BEx1J7E8VCGLPYU82QXVUG5N3ZAI" localSheetId="11" hidden="1">#REF!</definedName>
    <definedName name="BEx1J7E8VCGLPYU82QXVUG5N3ZAI" localSheetId="12" hidden="1">#REF!</definedName>
    <definedName name="BEx1J7E8VCGLPYU82QXVUG5N3ZAI" localSheetId="14" hidden="1">#REF!</definedName>
    <definedName name="BEx1J7E8VCGLPYU82QXVUG5N3ZAI" localSheetId="13" hidden="1">#REF!</definedName>
    <definedName name="BEx1J7E8VCGLPYU82QXVUG5N3ZAI" localSheetId="15" hidden="1">#REF!</definedName>
    <definedName name="BEx1J7E8VCGLPYU82QXVUG5N3ZAI" localSheetId="16" hidden="1">#REF!</definedName>
    <definedName name="BEx1J7E8VCGLPYU82QXVUG5N3ZAI" localSheetId="17" hidden="1">#REF!</definedName>
    <definedName name="BEx1J7E8VCGLPYU82QXVUG5N3ZAI" localSheetId="18" hidden="1">#REF!</definedName>
    <definedName name="BEx1J7E8VCGLPYU82QXVUG5N3ZAI" localSheetId="19" hidden="1">#REF!</definedName>
    <definedName name="BEx1J7E8VCGLPYU82QXVUG5N3ZAI" localSheetId="20" hidden="1">#REF!</definedName>
    <definedName name="BEx1J7E8VCGLPYU82QXVUG5N3ZAI" hidden="1">#REF!</definedName>
    <definedName name="BEx1JGE2YQWH8S25USOY08XVGO0D" localSheetId="7" hidden="1">#REF!</definedName>
    <definedName name="BEx1JGE2YQWH8S25USOY08XVGO0D" localSheetId="9" hidden="1">#REF!</definedName>
    <definedName name="BEx1JGE2YQWH8S25USOY08XVGO0D" localSheetId="10" hidden="1">#REF!</definedName>
    <definedName name="BEx1JGE2YQWH8S25USOY08XVGO0D" localSheetId="11" hidden="1">#REF!</definedName>
    <definedName name="BEx1JGE2YQWH8S25USOY08XVGO0D" localSheetId="12" hidden="1">#REF!</definedName>
    <definedName name="BEx1JGE2YQWH8S25USOY08XVGO0D" localSheetId="14" hidden="1">#REF!</definedName>
    <definedName name="BEx1JGE2YQWH8S25USOY08XVGO0D" localSheetId="13" hidden="1">#REF!</definedName>
    <definedName name="BEx1JGE2YQWH8S25USOY08XVGO0D" localSheetId="15" hidden="1">#REF!</definedName>
    <definedName name="BEx1JGE2YQWH8S25USOY08XVGO0D" localSheetId="16" hidden="1">#REF!</definedName>
    <definedName name="BEx1JGE2YQWH8S25USOY08XVGO0D" localSheetId="17" hidden="1">#REF!</definedName>
    <definedName name="BEx1JGE2YQWH8S25USOY08XVGO0D" localSheetId="18" hidden="1">#REF!</definedName>
    <definedName name="BEx1JGE2YQWH8S25USOY08XVGO0D" localSheetId="19" hidden="1">#REF!</definedName>
    <definedName name="BEx1JGE2YQWH8S25USOY08XVGO0D" localSheetId="20" hidden="1">#REF!</definedName>
    <definedName name="BEx1JGE2YQWH8S25USOY08XVGO0D" hidden="1">#REF!</definedName>
    <definedName name="BEx1JJJC9T1W7HY4V7HP1S1W4JO1" localSheetId="7" hidden="1">#REF!</definedName>
    <definedName name="BEx1JJJC9T1W7HY4V7HP1S1W4JO1" localSheetId="9" hidden="1">#REF!</definedName>
    <definedName name="BEx1JJJC9T1W7HY4V7HP1S1W4JO1" localSheetId="10" hidden="1">#REF!</definedName>
    <definedName name="BEx1JJJC9T1W7HY4V7HP1S1W4JO1" localSheetId="11" hidden="1">#REF!</definedName>
    <definedName name="BEx1JJJC9T1W7HY4V7HP1S1W4JO1" localSheetId="12" hidden="1">#REF!</definedName>
    <definedName name="BEx1JJJC9T1W7HY4V7HP1S1W4JO1" localSheetId="14" hidden="1">#REF!</definedName>
    <definedName name="BEx1JJJC9T1W7HY4V7HP1S1W4JO1" localSheetId="13" hidden="1">#REF!</definedName>
    <definedName name="BEx1JJJC9T1W7HY4V7HP1S1W4JO1" localSheetId="15" hidden="1">#REF!</definedName>
    <definedName name="BEx1JJJC9T1W7HY4V7HP1S1W4JO1" localSheetId="16" hidden="1">#REF!</definedName>
    <definedName name="BEx1JJJC9T1W7HY4V7HP1S1W4JO1" localSheetId="17" hidden="1">#REF!</definedName>
    <definedName name="BEx1JJJC9T1W7HY4V7HP1S1W4JO1" localSheetId="18" hidden="1">#REF!</definedName>
    <definedName name="BEx1JJJC9T1W7HY4V7HP1S1W4JO1" localSheetId="19" hidden="1">#REF!</definedName>
    <definedName name="BEx1JJJC9T1W7HY4V7HP1S1W4JO1" localSheetId="20" hidden="1">#REF!</definedName>
    <definedName name="BEx1JJJC9T1W7HY4V7HP1S1W4JO1" hidden="1">#REF!</definedName>
    <definedName name="BEx1JKKZSJ7DI4PTFVI9VVFMB1X2" localSheetId="7" hidden="1">#REF!</definedName>
    <definedName name="BEx1JKKZSJ7DI4PTFVI9VVFMB1X2" localSheetId="9" hidden="1">#REF!</definedName>
    <definedName name="BEx1JKKZSJ7DI4PTFVI9VVFMB1X2" localSheetId="10" hidden="1">#REF!</definedName>
    <definedName name="BEx1JKKZSJ7DI4PTFVI9VVFMB1X2" localSheetId="11" hidden="1">#REF!</definedName>
    <definedName name="BEx1JKKZSJ7DI4PTFVI9VVFMB1X2" localSheetId="12" hidden="1">#REF!</definedName>
    <definedName name="BEx1JKKZSJ7DI4PTFVI9VVFMB1X2" localSheetId="14" hidden="1">#REF!</definedName>
    <definedName name="BEx1JKKZSJ7DI4PTFVI9VVFMB1X2" localSheetId="13" hidden="1">#REF!</definedName>
    <definedName name="BEx1JKKZSJ7DI4PTFVI9VVFMB1X2" localSheetId="15" hidden="1">#REF!</definedName>
    <definedName name="BEx1JKKZSJ7DI4PTFVI9VVFMB1X2" localSheetId="16" hidden="1">#REF!</definedName>
    <definedName name="BEx1JKKZSJ7DI4PTFVI9VVFMB1X2" localSheetId="17" hidden="1">#REF!</definedName>
    <definedName name="BEx1JKKZSJ7DI4PTFVI9VVFMB1X2" localSheetId="18" hidden="1">#REF!</definedName>
    <definedName name="BEx1JKKZSJ7DI4PTFVI9VVFMB1X2" localSheetId="19" hidden="1">#REF!</definedName>
    <definedName name="BEx1JKKZSJ7DI4PTFVI9VVFMB1X2" localSheetId="20" hidden="1">#REF!</definedName>
    <definedName name="BEx1JKKZSJ7DI4PTFVI9VVFMB1X2" hidden="1">#REF!</definedName>
    <definedName name="BEx1JUBQFRVMASSFK4B3V0AD7YP9" localSheetId="7" hidden="1">#REF!</definedName>
    <definedName name="BEx1JUBQFRVMASSFK4B3V0AD7YP9" localSheetId="9" hidden="1">#REF!</definedName>
    <definedName name="BEx1JUBQFRVMASSFK4B3V0AD7YP9" localSheetId="10" hidden="1">#REF!</definedName>
    <definedName name="BEx1JUBQFRVMASSFK4B3V0AD7YP9" localSheetId="11" hidden="1">#REF!</definedName>
    <definedName name="BEx1JUBQFRVMASSFK4B3V0AD7YP9" localSheetId="12" hidden="1">#REF!</definedName>
    <definedName name="BEx1JUBQFRVMASSFK4B3V0AD7YP9" localSheetId="14" hidden="1">#REF!</definedName>
    <definedName name="BEx1JUBQFRVMASSFK4B3V0AD7YP9" localSheetId="13" hidden="1">#REF!</definedName>
    <definedName name="BEx1JUBQFRVMASSFK4B3V0AD7YP9" localSheetId="15" hidden="1">#REF!</definedName>
    <definedName name="BEx1JUBQFRVMASSFK4B3V0AD7YP9" localSheetId="16" hidden="1">#REF!</definedName>
    <definedName name="BEx1JUBQFRVMASSFK4B3V0AD7YP9" localSheetId="17" hidden="1">#REF!</definedName>
    <definedName name="BEx1JUBQFRVMASSFK4B3V0AD7YP9" localSheetId="18" hidden="1">#REF!</definedName>
    <definedName name="BEx1JUBQFRVMASSFK4B3V0AD7YP9" localSheetId="19" hidden="1">#REF!</definedName>
    <definedName name="BEx1JUBQFRVMASSFK4B3V0AD7YP9" localSheetId="20" hidden="1">#REF!</definedName>
    <definedName name="BEx1JUBQFRVMASSFK4B3V0AD7YP9" hidden="1">#REF!</definedName>
    <definedName name="BEx1JVTNDJQ0189VAB5O88Z9N2B1" localSheetId="7" hidden="1">#REF!</definedName>
    <definedName name="BEx1JVTNDJQ0189VAB5O88Z9N2B1" localSheetId="9" hidden="1">#REF!</definedName>
    <definedName name="BEx1JVTNDJQ0189VAB5O88Z9N2B1" localSheetId="10" hidden="1">#REF!</definedName>
    <definedName name="BEx1JVTNDJQ0189VAB5O88Z9N2B1" localSheetId="11" hidden="1">#REF!</definedName>
    <definedName name="BEx1JVTNDJQ0189VAB5O88Z9N2B1" localSheetId="12" hidden="1">#REF!</definedName>
    <definedName name="BEx1JVTNDJQ0189VAB5O88Z9N2B1" localSheetId="14" hidden="1">#REF!</definedName>
    <definedName name="BEx1JVTNDJQ0189VAB5O88Z9N2B1" localSheetId="13" hidden="1">#REF!</definedName>
    <definedName name="BEx1JVTNDJQ0189VAB5O88Z9N2B1" localSheetId="15" hidden="1">#REF!</definedName>
    <definedName name="BEx1JVTNDJQ0189VAB5O88Z9N2B1" localSheetId="16" hidden="1">#REF!</definedName>
    <definedName name="BEx1JVTNDJQ0189VAB5O88Z9N2B1" localSheetId="17" hidden="1">#REF!</definedName>
    <definedName name="BEx1JVTNDJQ0189VAB5O88Z9N2B1" localSheetId="18" hidden="1">#REF!</definedName>
    <definedName name="BEx1JVTNDJQ0189VAB5O88Z9N2B1" localSheetId="19" hidden="1">#REF!</definedName>
    <definedName name="BEx1JVTNDJQ0189VAB5O88Z9N2B1" localSheetId="20" hidden="1">#REF!</definedName>
    <definedName name="BEx1JVTNDJQ0189VAB5O88Z9N2B1" hidden="1">#REF!</definedName>
    <definedName name="BEx1JXBM5W4YRWNQ0P95QQS6JWD6" localSheetId="7" hidden="1">#REF!</definedName>
    <definedName name="BEx1JXBM5W4YRWNQ0P95QQS6JWD6" localSheetId="9" hidden="1">#REF!</definedName>
    <definedName name="BEx1JXBM5W4YRWNQ0P95QQS6JWD6" localSheetId="10" hidden="1">#REF!</definedName>
    <definedName name="BEx1JXBM5W4YRWNQ0P95QQS6JWD6" localSheetId="11" hidden="1">#REF!</definedName>
    <definedName name="BEx1JXBM5W4YRWNQ0P95QQS6JWD6" localSheetId="12" hidden="1">#REF!</definedName>
    <definedName name="BEx1JXBM5W4YRWNQ0P95QQS6JWD6" localSheetId="14" hidden="1">#REF!</definedName>
    <definedName name="BEx1JXBM5W4YRWNQ0P95QQS6JWD6" localSheetId="13" hidden="1">#REF!</definedName>
    <definedName name="BEx1JXBM5W4YRWNQ0P95QQS6JWD6" localSheetId="15" hidden="1">#REF!</definedName>
    <definedName name="BEx1JXBM5W4YRWNQ0P95QQS6JWD6" localSheetId="16" hidden="1">#REF!</definedName>
    <definedName name="BEx1JXBM5W4YRWNQ0P95QQS6JWD6" localSheetId="17" hidden="1">#REF!</definedName>
    <definedName name="BEx1JXBM5W4YRWNQ0P95QQS6JWD6" localSheetId="18" hidden="1">#REF!</definedName>
    <definedName name="BEx1JXBM5W4YRWNQ0P95QQS6JWD6" localSheetId="19" hidden="1">#REF!</definedName>
    <definedName name="BEx1JXBM5W4YRWNQ0P95QQS6JWD6" localSheetId="20" hidden="1">#REF!</definedName>
    <definedName name="BEx1JXBM5W4YRWNQ0P95QQS6JWD6" hidden="1">#REF!</definedName>
    <definedName name="BEx1K4D3BL8221FE5HGCB9VDX83Q" localSheetId="7" hidden="1">#REF!</definedName>
    <definedName name="BEx1K4D3BL8221FE5HGCB9VDX83Q" localSheetId="9" hidden="1">#REF!</definedName>
    <definedName name="BEx1K4D3BL8221FE5HGCB9VDX83Q" localSheetId="10" hidden="1">#REF!</definedName>
    <definedName name="BEx1K4D3BL8221FE5HGCB9VDX83Q" localSheetId="11" hidden="1">#REF!</definedName>
    <definedName name="BEx1K4D3BL8221FE5HGCB9VDX83Q" localSheetId="14" hidden="1">#REF!</definedName>
    <definedName name="BEx1K4D3BL8221FE5HGCB9VDX83Q" localSheetId="13" hidden="1">#REF!</definedName>
    <definedName name="BEx1K4D3BL8221FE5HGCB9VDX83Q" localSheetId="16" hidden="1">#REF!</definedName>
    <definedName name="BEx1K4D3BL8221FE5HGCB9VDX83Q" localSheetId="17" hidden="1">#REF!</definedName>
    <definedName name="BEx1K4D3BL8221FE5HGCB9VDX83Q" localSheetId="20" hidden="1">#REF!</definedName>
    <definedName name="BEx1K4D3BL8221FE5HGCB9VDX83Q" hidden="1">#REF!</definedName>
    <definedName name="BEx1K95QRKBCQOHKAK00IAOF748I" localSheetId="7" hidden="1">#REF!</definedName>
    <definedName name="BEx1K95QRKBCQOHKAK00IAOF748I" localSheetId="9" hidden="1">#REF!</definedName>
    <definedName name="BEx1K95QRKBCQOHKAK00IAOF748I" localSheetId="10" hidden="1">#REF!</definedName>
    <definedName name="BEx1K95QRKBCQOHKAK00IAOF748I" localSheetId="11" hidden="1">#REF!</definedName>
    <definedName name="BEx1K95QRKBCQOHKAK00IAOF748I" localSheetId="12" hidden="1">#REF!</definedName>
    <definedName name="BEx1K95QRKBCQOHKAK00IAOF748I" localSheetId="14" hidden="1">#REF!</definedName>
    <definedName name="BEx1K95QRKBCQOHKAK00IAOF748I" localSheetId="13" hidden="1">#REF!</definedName>
    <definedName name="BEx1K95QRKBCQOHKAK00IAOF748I" localSheetId="15" hidden="1">#REF!</definedName>
    <definedName name="BEx1K95QRKBCQOHKAK00IAOF748I" localSheetId="16" hidden="1">#REF!</definedName>
    <definedName name="BEx1K95QRKBCQOHKAK00IAOF748I" localSheetId="17" hidden="1">#REF!</definedName>
    <definedName name="BEx1K95QRKBCQOHKAK00IAOF748I" localSheetId="18" hidden="1">#REF!</definedName>
    <definedName name="BEx1K95QRKBCQOHKAK00IAOF748I" localSheetId="19" hidden="1">#REF!</definedName>
    <definedName name="BEx1K95QRKBCQOHKAK00IAOF748I" localSheetId="20" hidden="1">#REF!</definedName>
    <definedName name="BEx1K95QRKBCQOHKAK00IAOF748I" hidden="1">#REF!</definedName>
    <definedName name="BEx1KGCOC0TV99C9CNDK7IZRHVGO" localSheetId="7" hidden="1">#REF!</definedName>
    <definedName name="BEx1KGCOC0TV99C9CNDK7IZRHVGO" localSheetId="9" hidden="1">#REF!</definedName>
    <definedName name="BEx1KGCOC0TV99C9CNDK7IZRHVGO" localSheetId="10" hidden="1">#REF!</definedName>
    <definedName name="BEx1KGCOC0TV99C9CNDK7IZRHVGO" localSheetId="11" hidden="1">#REF!</definedName>
    <definedName name="BEx1KGCOC0TV99C9CNDK7IZRHVGO" localSheetId="12" hidden="1">#REF!</definedName>
    <definedName name="BEx1KGCOC0TV99C9CNDK7IZRHVGO" localSheetId="14" hidden="1">#REF!</definedName>
    <definedName name="BEx1KGCOC0TV99C9CNDK7IZRHVGO" localSheetId="13" hidden="1">#REF!</definedName>
    <definedName name="BEx1KGCOC0TV99C9CNDK7IZRHVGO" localSheetId="15" hidden="1">#REF!</definedName>
    <definedName name="BEx1KGCOC0TV99C9CNDK7IZRHVGO" localSheetId="16" hidden="1">#REF!</definedName>
    <definedName name="BEx1KGCOC0TV99C9CNDK7IZRHVGO" localSheetId="17" hidden="1">#REF!</definedName>
    <definedName name="BEx1KGCOC0TV99C9CNDK7IZRHVGO" localSheetId="18" hidden="1">#REF!</definedName>
    <definedName name="BEx1KGCOC0TV99C9CNDK7IZRHVGO" localSheetId="19" hidden="1">#REF!</definedName>
    <definedName name="BEx1KGCOC0TV99C9CNDK7IZRHVGO" localSheetId="20" hidden="1">#REF!</definedName>
    <definedName name="BEx1KGCOC0TV99C9CNDK7IZRHVGO" hidden="1">#REF!</definedName>
    <definedName name="BEx1KGY9QEHZ9QSARMQUTQKRK4UX" localSheetId="7" hidden="1">#REF!</definedName>
    <definedName name="BEx1KGY9QEHZ9QSARMQUTQKRK4UX" localSheetId="9" hidden="1">#REF!</definedName>
    <definedName name="BEx1KGY9QEHZ9QSARMQUTQKRK4UX" localSheetId="10" hidden="1">#REF!</definedName>
    <definedName name="BEx1KGY9QEHZ9QSARMQUTQKRK4UX" localSheetId="11" hidden="1">#REF!</definedName>
    <definedName name="BEx1KGY9QEHZ9QSARMQUTQKRK4UX" localSheetId="12" hidden="1">#REF!</definedName>
    <definedName name="BEx1KGY9QEHZ9QSARMQUTQKRK4UX" localSheetId="14" hidden="1">#REF!</definedName>
    <definedName name="BEx1KGY9QEHZ9QSARMQUTQKRK4UX" localSheetId="13" hidden="1">#REF!</definedName>
    <definedName name="BEx1KGY9QEHZ9QSARMQUTQKRK4UX" localSheetId="15" hidden="1">#REF!</definedName>
    <definedName name="BEx1KGY9QEHZ9QSARMQUTQKRK4UX" localSheetId="16" hidden="1">#REF!</definedName>
    <definedName name="BEx1KGY9QEHZ9QSARMQUTQKRK4UX" localSheetId="17" hidden="1">#REF!</definedName>
    <definedName name="BEx1KGY9QEHZ9QSARMQUTQKRK4UX" localSheetId="18" hidden="1">#REF!</definedName>
    <definedName name="BEx1KGY9QEHZ9QSARMQUTQKRK4UX" localSheetId="19" hidden="1">#REF!</definedName>
    <definedName name="BEx1KGY9QEHZ9QSARMQUTQKRK4UX" localSheetId="20" hidden="1">#REF!</definedName>
    <definedName name="BEx1KGY9QEHZ9QSARMQUTQKRK4UX" hidden="1">#REF!</definedName>
    <definedName name="BEx1KKP1ELIF2UII2FWVGL7M1X7J" localSheetId="7" hidden="1">#REF!</definedName>
    <definedName name="BEx1KKP1ELIF2UII2FWVGL7M1X7J" localSheetId="9" hidden="1">#REF!</definedName>
    <definedName name="BEx1KKP1ELIF2UII2FWVGL7M1X7J" localSheetId="10" hidden="1">#REF!</definedName>
    <definedName name="BEx1KKP1ELIF2UII2FWVGL7M1X7J" localSheetId="11" hidden="1">#REF!</definedName>
    <definedName name="BEx1KKP1ELIF2UII2FWVGL7M1X7J" localSheetId="12" hidden="1">#REF!</definedName>
    <definedName name="BEx1KKP1ELIF2UII2FWVGL7M1X7J" localSheetId="14" hidden="1">#REF!</definedName>
    <definedName name="BEx1KKP1ELIF2UII2FWVGL7M1X7J" localSheetId="13" hidden="1">#REF!</definedName>
    <definedName name="BEx1KKP1ELIF2UII2FWVGL7M1X7J" localSheetId="15" hidden="1">#REF!</definedName>
    <definedName name="BEx1KKP1ELIF2UII2FWVGL7M1X7J" localSheetId="16" hidden="1">#REF!</definedName>
    <definedName name="BEx1KKP1ELIF2UII2FWVGL7M1X7J" localSheetId="17" hidden="1">#REF!</definedName>
    <definedName name="BEx1KKP1ELIF2UII2FWVGL7M1X7J" localSheetId="18" hidden="1">#REF!</definedName>
    <definedName name="BEx1KKP1ELIF2UII2FWVGL7M1X7J" localSheetId="19" hidden="1">#REF!</definedName>
    <definedName name="BEx1KKP1ELIF2UII2FWVGL7M1X7J" localSheetId="20" hidden="1">#REF!</definedName>
    <definedName name="BEx1KKP1ELIF2UII2FWVGL7M1X7J" hidden="1">#REF!</definedName>
    <definedName name="BEx1KUVWMB0QCWA3RBE4CADFVRIS" localSheetId="7" hidden="1">#REF!</definedName>
    <definedName name="BEx1KUVWMB0QCWA3RBE4CADFVRIS" localSheetId="9" hidden="1">#REF!</definedName>
    <definedName name="BEx1KUVWMB0QCWA3RBE4CADFVRIS" localSheetId="10" hidden="1">#REF!</definedName>
    <definedName name="BEx1KUVWMB0QCWA3RBE4CADFVRIS" localSheetId="11" hidden="1">#REF!</definedName>
    <definedName name="BEx1KUVWMB0QCWA3RBE4CADFVRIS" localSheetId="12" hidden="1">#REF!</definedName>
    <definedName name="BEx1KUVWMB0QCWA3RBE4CADFVRIS" localSheetId="14" hidden="1">#REF!</definedName>
    <definedName name="BEx1KUVWMB0QCWA3RBE4CADFVRIS" localSheetId="13" hidden="1">#REF!</definedName>
    <definedName name="BEx1KUVWMB0QCWA3RBE4CADFVRIS" localSheetId="15" hidden="1">#REF!</definedName>
    <definedName name="BEx1KUVWMB0QCWA3RBE4CADFVRIS" localSheetId="16" hidden="1">#REF!</definedName>
    <definedName name="BEx1KUVWMB0QCWA3RBE4CADFVRIS" localSheetId="17" hidden="1">#REF!</definedName>
    <definedName name="BEx1KUVWMB0QCWA3RBE4CADFVRIS" localSheetId="18" hidden="1">#REF!</definedName>
    <definedName name="BEx1KUVWMB0QCWA3RBE4CADFVRIS" localSheetId="19" hidden="1">#REF!</definedName>
    <definedName name="BEx1KUVWMB0QCWA3RBE4CADFVRIS" localSheetId="20" hidden="1">#REF!</definedName>
    <definedName name="BEx1KUVWMB0QCWA3RBE4CADFVRIS" hidden="1">#REF!</definedName>
    <definedName name="BEx1L2OG1SDFK2TPXELJ77YP4NI2" localSheetId="7" hidden="1">#REF!</definedName>
    <definedName name="BEx1L2OG1SDFK2TPXELJ77YP4NI2" localSheetId="9" hidden="1">#REF!</definedName>
    <definedName name="BEx1L2OG1SDFK2TPXELJ77YP4NI2" localSheetId="10" hidden="1">#REF!</definedName>
    <definedName name="BEx1L2OG1SDFK2TPXELJ77YP4NI2" localSheetId="11" hidden="1">#REF!</definedName>
    <definedName name="BEx1L2OG1SDFK2TPXELJ77YP4NI2" localSheetId="12" hidden="1">#REF!</definedName>
    <definedName name="BEx1L2OG1SDFK2TPXELJ77YP4NI2" localSheetId="14" hidden="1">#REF!</definedName>
    <definedName name="BEx1L2OG1SDFK2TPXELJ77YP4NI2" localSheetId="13" hidden="1">#REF!</definedName>
    <definedName name="BEx1L2OG1SDFK2TPXELJ77YP4NI2" localSheetId="15" hidden="1">#REF!</definedName>
    <definedName name="BEx1L2OG1SDFK2TPXELJ77YP4NI2" localSheetId="16" hidden="1">#REF!</definedName>
    <definedName name="BEx1L2OG1SDFK2TPXELJ77YP4NI2" localSheetId="17" hidden="1">#REF!</definedName>
    <definedName name="BEx1L2OG1SDFK2TPXELJ77YP4NI2" localSheetId="18" hidden="1">#REF!</definedName>
    <definedName name="BEx1L2OG1SDFK2TPXELJ77YP4NI2" localSheetId="19" hidden="1">#REF!</definedName>
    <definedName name="BEx1L2OG1SDFK2TPXELJ77YP4NI2" localSheetId="20" hidden="1">#REF!</definedName>
    <definedName name="BEx1L2OG1SDFK2TPXELJ77YP4NI2" hidden="1">#REF!</definedName>
    <definedName name="BEx1L6Q60MWRDJB4L20LK0XPA0Z2" localSheetId="7" hidden="1">#REF!</definedName>
    <definedName name="BEx1L6Q60MWRDJB4L20LK0XPA0Z2" localSheetId="9" hidden="1">#REF!</definedName>
    <definedName name="BEx1L6Q60MWRDJB4L20LK0XPA0Z2" localSheetId="10" hidden="1">#REF!</definedName>
    <definedName name="BEx1L6Q60MWRDJB4L20LK0XPA0Z2" localSheetId="11" hidden="1">#REF!</definedName>
    <definedName name="BEx1L6Q60MWRDJB4L20LK0XPA0Z2" localSheetId="12" hidden="1">#REF!</definedName>
    <definedName name="BEx1L6Q60MWRDJB4L20LK0XPA0Z2" localSheetId="14" hidden="1">#REF!</definedName>
    <definedName name="BEx1L6Q60MWRDJB4L20LK0XPA0Z2" localSheetId="13" hidden="1">#REF!</definedName>
    <definedName name="BEx1L6Q60MWRDJB4L20LK0XPA0Z2" localSheetId="15" hidden="1">#REF!</definedName>
    <definedName name="BEx1L6Q60MWRDJB4L20LK0XPA0Z2" localSheetId="16" hidden="1">#REF!</definedName>
    <definedName name="BEx1L6Q60MWRDJB4L20LK0XPA0Z2" localSheetId="17" hidden="1">#REF!</definedName>
    <definedName name="BEx1L6Q60MWRDJB4L20LK0XPA0Z2" localSheetId="18" hidden="1">#REF!</definedName>
    <definedName name="BEx1L6Q60MWRDJB4L20LK0XPA0Z2" localSheetId="19" hidden="1">#REF!</definedName>
    <definedName name="BEx1L6Q60MWRDJB4L20LK0XPA0Z2" localSheetId="20" hidden="1">#REF!</definedName>
    <definedName name="BEx1L6Q60MWRDJB4L20LK0XPA0Z2" hidden="1">#REF!</definedName>
    <definedName name="BEx1LAX8UE95OMEMCKW7PJJO7FX5" localSheetId="7" hidden="1">#REF!</definedName>
    <definedName name="BEx1LAX8UE95OMEMCKW7PJJO7FX5" localSheetId="9" hidden="1">#REF!</definedName>
    <definedName name="BEx1LAX8UE95OMEMCKW7PJJO7FX5" localSheetId="10" hidden="1">#REF!</definedName>
    <definedName name="BEx1LAX8UE95OMEMCKW7PJJO7FX5" localSheetId="11" hidden="1">#REF!</definedName>
    <definedName name="BEx1LAX8UE95OMEMCKW7PJJO7FX5" localSheetId="12" hidden="1">#REF!</definedName>
    <definedName name="BEx1LAX8UE95OMEMCKW7PJJO7FX5" localSheetId="14" hidden="1">#REF!</definedName>
    <definedName name="BEx1LAX8UE95OMEMCKW7PJJO7FX5" localSheetId="13" hidden="1">#REF!</definedName>
    <definedName name="BEx1LAX8UE95OMEMCKW7PJJO7FX5" localSheetId="15" hidden="1">#REF!</definedName>
    <definedName name="BEx1LAX8UE95OMEMCKW7PJJO7FX5" localSheetId="16" hidden="1">#REF!</definedName>
    <definedName name="BEx1LAX8UE95OMEMCKW7PJJO7FX5" localSheetId="17" hidden="1">#REF!</definedName>
    <definedName name="BEx1LAX8UE95OMEMCKW7PJJO7FX5" localSheetId="18" hidden="1">#REF!</definedName>
    <definedName name="BEx1LAX8UE95OMEMCKW7PJJO7FX5" localSheetId="19" hidden="1">#REF!</definedName>
    <definedName name="BEx1LAX8UE95OMEMCKW7PJJO7FX5" localSheetId="20" hidden="1">#REF!</definedName>
    <definedName name="BEx1LAX8UE95OMEMCKW7PJJO7FX5" hidden="1">#REF!</definedName>
    <definedName name="BEx1LD63FP2Z4BR9TKSHOZW9KKZ5" localSheetId="7" hidden="1">#REF!</definedName>
    <definedName name="BEx1LD63FP2Z4BR9TKSHOZW9KKZ5" localSheetId="9" hidden="1">#REF!</definedName>
    <definedName name="BEx1LD63FP2Z4BR9TKSHOZW9KKZ5" localSheetId="10" hidden="1">#REF!</definedName>
    <definedName name="BEx1LD63FP2Z4BR9TKSHOZW9KKZ5" localSheetId="11" hidden="1">#REF!</definedName>
    <definedName name="BEx1LD63FP2Z4BR9TKSHOZW9KKZ5" localSheetId="12" hidden="1">#REF!</definedName>
    <definedName name="BEx1LD63FP2Z4BR9TKSHOZW9KKZ5" localSheetId="14" hidden="1">#REF!</definedName>
    <definedName name="BEx1LD63FP2Z4BR9TKSHOZW9KKZ5" localSheetId="13" hidden="1">#REF!</definedName>
    <definedName name="BEx1LD63FP2Z4BR9TKSHOZW9KKZ5" localSheetId="15" hidden="1">#REF!</definedName>
    <definedName name="BEx1LD63FP2Z4BR9TKSHOZW9KKZ5" localSheetId="16" hidden="1">#REF!</definedName>
    <definedName name="BEx1LD63FP2Z4BR9TKSHOZW9KKZ5" localSheetId="17" hidden="1">#REF!</definedName>
    <definedName name="BEx1LD63FP2Z4BR9TKSHOZW9KKZ5" localSheetId="18" hidden="1">#REF!</definedName>
    <definedName name="BEx1LD63FP2Z4BR9TKSHOZW9KKZ5" localSheetId="19" hidden="1">#REF!</definedName>
    <definedName name="BEx1LD63FP2Z4BR9TKSHOZW9KKZ5" localSheetId="20" hidden="1">#REF!</definedName>
    <definedName name="BEx1LD63FP2Z4BR9TKSHOZW9KKZ5" hidden="1">#REF!</definedName>
    <definedName name="BEx1LDMB9RW982DUILM2WPT5VWQ3" localSheetId="7" hidden="1">#REF!</definedName>
    <definedName name="BEx1LDMB9RW982DUILM2WPT5VWQ3" localSheetId="9" hidden="1">#REF!</definedName>
    <definedName name="BEx1LDMB9RW982DUILM2WPT5VWQ3" localSheetId="10" hidden="1">#REF!</definedName>
    <definedName name="BEx1LDMB9RW982DUILM2WPT5VWQ3" localSheetId="11" hidden="1">#REF!</definedName>
    <definedName name="BEx1LDMB9RW982DUILM2WPT5VWQ3" localSheetId="12" hidden="1">#REF!</definedName>
    <definedName name="BEx1LDMB9RW982DUILM2WPT5VWQ3" localSheetId="14" hidden="1">#REF!</definedName>
    <definedName name="BEx1LDMB9RW982DUILM2WPT5VWQ3" localSheetId="13" hidden="1">#REF!</definedName>
    <definedName name="BEx1LDMB9RW982DUILM2WPT5VWQ3" localSheetId="15" hidden="1">#REF!</definedName>
    <definedName name="BEx1LDMB9RW982DUILM2WPT5VWQ3" localSheetId="16" hidden="1">#REF!</definedName>
    <definedName name="BEx1LDMB9RW982DUILM2WPT5VWQ3" localSheetId="17" hidden="1">#REF!</definedName>
    <definedName name="BEx1LDMB9RW982DUILM2WPT5VWQ3" localSheetId="18" hidden="1">#REF!</definedName>
    <definedName name="BEx1LDMB9RW982DUILM2WPT5VWQ3" localSheetId="19" hidden="1">#REF!</definedName>
    <definedName name="BEx1LDMB9RW982DUILM2WPT5VWQ3" localSheetId="20" hidden="1">#REF!</definedName>
    <definedName name="BEx1LDMB9RW982DUILM2WPT5VWQ3" hidden="1">#REF!</definedName>
    <definedName name="BEx1LR3VGF6TOZ4ZPIXZ96JKRKKD" localSheetId="7" hidden="1">#REF!</definedName>
    <definedName name="BEx1LR3VGF6TOZ4ZPIXZ96JKRKKD" localSheetId="9" hidden="1">#REF!</definedName>
    <definedName name="BEx1LR3VGF6TOZ4ZPIXZ96JKRKKD" localSheetId="10" hidden="1">#REF!</definedName>
    <definedName name="BEx1LR3VGF6TOZ4ZPIXZ96JKRKKD" localSheetId="11" hidden="1">#REF!</definedName>
    <definedName name="BEx1LR3VGF6TOZ4ZPIXZ96JKRKKD" localSheetId="12" hidden="1">#REF!</definedName>
    <definedName name="BEx1LR3VGF6TOZ4ZPIXZ96JKRKKD" localSheetId="14" hidden="1">#REF!</definedName>
    <definedName name="BEx1LR3VGF6TOZ4ZPIXZ96JKRKKD" localSheetId="13" hidden="1">#REF!</definedName>
    <definedName name="BEx1LR3VGF6TOZ4ZPIXZ96JKRKKD" localSheetId="15" hidden="1">#REF!</definedName>
    <definedName name="BEx1LR3VGF6TOZ4ZPIXZ96JKRKKD" localSheetId="16" hidden="1">#REF!</definedName>
    <definedName name="BEx1LR3VGF6TOZ4ZPIXZ96JKRKKD" localSheetId="17" hidden="1">#REF!</definedName>
    <definedName name="BEx1LR3VGF6TOZ4ZPIXZ96JKRKKD" localSheetId="18" hidden="1">#REF!</definedName>
    <definedName name="BEx1LR3VGF6TOZ4ZPIXZ96JKRKKD" localSheetId="19" hidden="1">#REF!</definedName>
    <definedName name="BEx1LR3VGF6TOZ4ZPIXZ96JKRKKD" localSheetId="20" hidden="1">#REF!</definedName>
    <definedName name="BEx1LR3VGF6TOZ4ZPIXZ96JKRKKD" hidden="1">#REF!</definedName>
    <definedName name="BEx1LRPGDQCOEMW8YT80J1XCDCIV" localSheetId="7" hidden="1">#REF!</definedName>
    <definedName name="BEx1LRPGDQCOEMW8YT80J1XCDCIV" localSheetId="9" hidden="1">#REF!</definedName>
    <definedName name="BEx1LRPGDQCOEMW8YT80J1XCDCIV" localSheetId="10" hidden="1">#REF!</definedName>
    <definedName name="BEx1LRPGDQCOEMW8YT80J1XCDCIV" localSheetId="11" hidden="1">#REF!</definedName>
    <definedName name="BEx1LRPGDQCOEMW8YT80J1XCDCIV" localSheetId="12" hidden="1">#REF!</definedName>
    <definedName name="BEx1LRPGDQCOEMW8YT80J1XCDCIV" localSheetId="14" hidden="1">#REF!</definedName>
    <definedName name="BEx1LRPGDQCOEMW8YT80J1XCDCIV" localSheetId="13" hidden="1">#REF!</definedName>
    <definedName name="BEx1LRPGDQCOEMW8YT80J1XCDCIV" localSheetId="15" hidden="1">#REF!</definedName>
    <definedName name="BEx1LRPGDQCOEMW8YT80J1XCDCIV" localSheetId="16" hidden="1">#REF!</definedName>
    <definedName name="BEx1LRPGDQCOEMW8YT80J1XCDCIV" localSheetId="17" hidden="1">#REF!</definedName>
    <definedName name="BEx1LRPGDQCOEMW8YT80J1XCDCIV" localSheetId="18" hidden="1">#REF!</definedName>
    <definedName name="BEx1LRPGDQCOEMW8YT80J1XCDCIV" localSheetId="19" hidden="1">#REF!</definedName>
    <definedName name="BEx1LRPGDQCOEMW8YT80J1XCDCIV" localSheetId="20" hidden="1">#REF!</definedName>
    <definedName name="BEx1LRPGDQCOEMW8YT80J1XCDCIV" hidden="1">#REF!</definedName>
    <definedName name="BEx1LRUSJW4JG54X07QWD9R27WV9" localSheetId="7" hidden="1">#REF!</definedName>
    <definedName name="BEx1LRUSJW4JG54X07QWD9R27WV9" localSheetId="9" hidden="1">#REF!</definedName>
    <definedName name="BEx1LRUSJW4JG54X07QWD9R27WV9" localSheetId="10" hidden="1">#REF!</definedName>
    <definedName name="BEx1LRUSJW4JG54X07QWD9R27WV9" localSheetId="11" hidden="1">#REF!</definedName>
    <definedName name="BEx1LRUSJW4JG54X07QWD9R27WV9" localSheetId="12" hidden="1">#REF!</definedName>
    <definedName name="BEx1LRUSJW4JG54X07QWD9R27WV9" localSheetId="14" hidden="1">#REF!</definedName>
    <definedName name="BEx1LRUSJW4JG54X07QWD9R27WV9" localSheetId="13" hidden="1">#REF!</definedName>
    <definedName name="BEx1LRUSJW4JG54X07QWD9R27WV9" localSheetId="15" hidden="1">#REF!</definedName>
    <definedName name="BEx1LRUSJW4JG54X07QWD9R27WV9" localSheetId="16" hidden="1">#REF!</definedName>
    <definedName name="BEx1LRUSJW4JG54X07QWD9R27WV9" localSheetId="17" hidden="1">#REF!</definedName>
    <definedName name="BEx1LRUSJW4JG54X07QWD9R27WV9" localSheetId="18" hidden="1">#REF!</definedName>
    <definedName name="BEx1LRUSJW4JG54X07QWD9R27WV9" localSheetId="19" hidden="1">#REF!</definedName>
    <definedName name="BEx1LRUSJW4JG54X07QWD9R27WV9" localSheetId="20" hidden="1">#REF!</definedName>
    <definedName name="BEx1LRUSJW4JG54X07QWD9R27WV9" hidden="1">#REF!</definedName>
    <definedName name="BEx1LU92C01NBTGCF0WADTO32CU2" localSheetId="7" hidden="1">#REF!</definedName>
    <definedName name="BEx1LU92C01NBTGCF0WADTO32CU2" localSheetId="9" hidden="1">#REF!</definedName>
    <definedName name="BEx1LU92C01NBTGCF0WADTO32CU2" localSheetId="10" hidden="1">#REF!</definedName>
    <definedName name="BEx1LU92C01NBTGCF0WADTO32CU2" localSheetId="11" hidden="1">#REF!</definedName>
    <definedName name="BEx1LU92C01NBTGCF0WADTO32CU2" localSheetId="12" hidden="1">#REF!</definedName>
    <definedName name="BEx1LU92C01NBTGCF0WADTO32CU2" localSheetId="14" hidden="1">#REF!</definedName>
    <definedName name="BEx1LU92C01NBTGCF0WADTO32CU2" localSheetId="13" hidden="1">#REF!</definedName>
    <definedName name="BEx1LU92C01NBTGCF0WADTO32CU2" localSheetId="15" hidden="1">#REF!</definedName>
    <definedName name="BEx1LU92C01NBTGCF0WADTO32CU2" localSheetId="16" hidden="1">#REF!</definedName>
    <definedName name="BEx1LU92C01NBTGCF0WADTO32CU2" localSheetId="17" hidden="1">#REF!</definedName>
    <definedName name="BEx1LU92C01NBTGCF0WADTO32CU2" localSheetId="18" hidden="1">#REF!</definedName>
    <definedName name="BEx1LU92C01NBTGCF0WADTO32CU2" localSheetId="19" hidden="1">#REF!</definedName>
    <definedName name="BEx1LU92C01NBTGCF0WADTO32CU2" localSheetId="20" hidden="1">#REF!</definedName>
    <definedName name="BEx1LU92C01NBTGCF0WADTO32CU2" hidden="1">#REF!</definedName>
    <definedName name="BEx1M1WBK5T0LP1AK2JYV6W87ID6" localSheetId="7" hidden="1">#REF!</definedName>
    <definedName name="BEx1M1WBK5T0LP1AK2JYV6W87ID6" localSheetId="9" hidden="1">#REF!</definedName>
    <definedName name="BEx1M1WBK5T0LP1AK2JYV6W87ID6" localSheetId="10" hidden="1">#REF!</definedName>
    <definedName name="BEx1M1WBK5T0LP1AK2JYV6W87ID6" localSheetId="11" hidden="1">#REF!</definedName>
    <definedName name="BEx1M1WBK5T0LP1AK2JYV6W87ID6" localSheetId="12" hidden="1">#REF!</definedName>
    <definedName name="BEx1M1WBK5T0LP1AK2JYV6W87ID6" localSheetId="14" hidden="1">#REF!</definedName>
    <definedName name="BEx1M1WBK5T0LP1AK2JYV6W87ID6" localSheetId="13" hidden="1">#REF!</definedName>
    <definedName name="BEx1M1WBK5T0LP1AK2JYV6W87ID6" localSheetId="15" hidden="1">#REF!</definedName>
    <definedName name="BEx1M1WBK5T0LP1AK2JYV6W87ID6" localSheetId="16" hidden="1">#REF!</definedName>
    <definedName name="BEx1M1WBK5T0LP1AK2JYV6W87ID6" localSheetId="17" hidden="1">#REF!</definedName>
    <definedName name="BEx1M1WBK5T0LP1AK2JYV6W87ID6" localSheetId="18" hidden="1">#REF!</definedName>
    <definedName name="BEx1M1WBK5T0LP1AK2JYV6W87ID6" localSheetId="19" hidden="1">#REF!</definedName>
    <definedName name="BEx1M1WBK5T0LP1AK2JYV6W87ID6" localSheetId="20" hidden="1">#REF!</definedName>
    <definedName name="BEx1M1WBK5T0LP1AK2JYV6W87ID6" hidden="1">#REF!</definedName>
    <definedName name="BEx1M51HHDYGIT8PON7U8ICL2S95" localSheetId="7" hidden="1">#REF!</definedName>
    <definedName name="BEx1M51HHDYGIT8PON7U8ICL2S95" localSheetId="9" hidden="1">#REF!</definedName>
    <definedName name="BEx1M51HHDYGIT8PON7U8ICL2S95" localSheetId="10" hidden="1">#REF!</definedName>
    <definedName name="BEx1M51HHDYGIT8PON7U8ICL2S95" localSheetId="11" hidden="1">#REF!</definedName>
    <definedName name="BEx1M51HHDYGIT8PON7U8ICL2S95" localSheetId="12" hidden="1">#REF!</definedName>
    <definedName name="BEx1M51HHDYGIT8PON7U8ICL2S95" localSheetId="14" hidden="1">#REF!</definedName>
    <definedName name="BEx1M51HHDYGIT8PON7U8ICL2S95" localSheetId="13" hidden="1">#REF!</definedName>
    <definedName name="BEx1M51HHDYGIT8PON7U8ICL2S95" localSheetId="15" hidden="1">#REF!</definedName>
    <definedName name="BEx1M51HHDYGIT8PON7U8ICL2S95" localSheetId="16" hidden="1">#REF!</definedName>
    <definedName name="BEx1M51HHDYGIT8PON7U8ICL2S95" localSheetId="17" hidden="1">#REF!</definedName>
    <definedName name="BEx1M51HHDYGIT8PON7U8ICL2S95" localSheetId="18" hidden="1">#REF!</definedName>
    <definedName name="BEx1M51HHDYGIT8PON7U8ICL2S95" localSheetId="19" hidden="1">#REF!</definedName>
    <definedName name="BEx1M51HHDYGIT8PON7U8ICL2S95" localSheetId="20" hidden="1">#REF!</definedName>
    <definedName name="BEx1M51HHDYGIT8PON7U8ICL2S95" hidden="1">#REF!</definedName>
    <definedName name="BEx1M68NRL0QD9UQV1RA9L68505H" localSheetId="7" hidden="1">#REF!</definedName>
    <definedName name="BEx1M68NRL0QD9UQV1RA9L68505H" localSheetId="9" hidden="1">#REF!</definedName>
    <definedName name="BEx1M68NRL0QD9UQV1RA9L68505H" localSheetId="10" hidden="1">#REF!</definedName>
    <definedName name="BEx1M68NRL0QD9UQV1RA9L68505H" localSheetId="11" hidden="1">#REF!</definedName>
    <definedName name="BEx1M68NRL0QD9UQV1RA9L68505H" localSheetId="12" hidden="1">#REF!</definedName>
    <definedName name="BEx1M68NRL0QD9UQV1RA9L68505H" localSheetId="14" hidden="1">#REF!</definedName>
    <definedName name="BEx1M68NRL0QD9UQV1RA9L68505H" localSheetId="13" hidden="1">#REF!</definedName>
    <definedName name="BEx1M68NRL0QD9UQV1RA9L68505H" localSheetId="15" hidden="1">#REF!</definedName>
    <definedName name="BEx1M68NRL0QD9UQV1RA9L68505H" localSheetId="16" hidden="1">#REF!</definedName>
    <definedName name="BEx1M68NRL0QD9UQV1RA9L68505H" localSheetId="17" hidden="1">#REF!</definedName>
    <definedName name="BEx1M68NRL0QD9UQV1RA9L68505H" localSheetId="18" hidden="1">#REF!</definedName>
    <definedName name="BEx1M68NRL0QD9UQV1RA9L68505H" localSheetId="19" hidden="1">#REF!</definedName>
    <definedName name="BEx1M68NRL0QD9UQV1RA9L68505H" localSheetId="20" hidden="1">#REF!</definedName>
    <definedName name="BEx1M68NRL0QD9UQV1RA9L68505H" hidden="1">#REF!</definedName>
    <definedName name="BEx1MQ0S8ZPM3QRPBJFVO8KGKJO2" localSheetId="7" hidden="1">#REF!</definedName>
    <definedName name="BEx1MQ0S8ZPM3QRPBJFVO8KGKJO2" localSheetId="9" hidden="1">#REF!</definedName>
    <definedName name="BEx1MQ0S8ZPM3QRPBJFVO8KGKJO2" localSheetId="10" hidden="1">#REF!</definedName>
    <definedName name="BEx1MQ0S8ZPM3QRPBJFVO8KGKJO2" localSheetId="11" hidden="1">#REF!</definedName>
    <definedName name="BEx1MQ0S8ZPM3QRPBJFVO8KGKJO2" localSheetId="12" hidden="1">#REF!</definedName>
    <definedName name="BEx1MQ0S8ZPM3QRPBJFVO8KGKJO2" localSheetId="14" hidden="1">#REF!</definedName>
    <definedName name="BEx1MQ0S8ZPM3QRPBJFVO8KGKJO2" localSheetId="13" hidden="1">#REF!</definedName>
    <definedName name="BEx1MQ0S8ZPM3QRPBJFVO8KGKJO2" localSheetId="15" hidden="1">#REF!</definedName>
    <definedName name="BEx1MQ0S8ZPM3QRPBJFVO8KGKJO2" localSheetId="16" hidden="1">#REF!</definedName>
    <definedName name="BEx1MQ0S8ZPM3QRPBJFVO8KGKJO2" localSheetId="17" hidden="1">#REF!</definedName>
    <definedName name="BEx1MQ0S8ZPM3QRPBJFVO8KGKJO2" localSheetId="18" hidden="1">#REF!</definedName>
    <definedName name="BEx1MQ0S8ZPM3QRPBJFVO8KGKJO2" localSheetId="19" hidden="1">#REF!</definedName>
    <definedName name="BEx1MQ0S8ZPM3QRPBJFVO8KGKJO2" localSheetId="20" hidden="1">#REF!</definedName>
    <definedName name="BEx1MQ0S8ZPM3QRPBJFVO8KGKJO2" hidden="1">#REF!</definedName>
    <definedName name="BEx1MTRKKVCHOZ0YGID6HZ49LJTO" localSheetId="7" hidden="1">#REF!</definedName>
    <definedName name="BEx1MTRKKVCHOZ0YGID6HZ49LJTO" localSheetId="9" hidden="1">#REF!</definedName>
    <definedName name="BEx1MTRKKVCHOZ0YGID6HZ49LJTO" localSheetId="10" hidden="1">#REF!</definedName>
    <definedName name="BEx1MTRKKVCHOZ0YGID6HZ49LJTO" localSheetId="11" hidden="1">#REF!</definedName>
    <definedName name="BEx1MTRKKVCHOZ0YGID6HZ49LJTO" localSheetId="12" hidden="1">#REF!</definedName>
    <definedName name="BEx1MTRKKVCHOZ0YGID6HZ49LJTO" localSheetId="14" hidden="1">#REF!</definedName>
    <definedName name="BEx1MTRKKVCHOZ0YGID6HZ49LJTO" localSheetId="13" hidden="1">#REF!</definedName>
    <definedName name="BEx1MTRKKVCHOZ0YGID6HZ49LJTO" localSheetId="15" hidden="1">#REF!</definedName>
    <definedName name="BEx1MTRKKVCHOZ0YGID6HZ49LJTO" localSheetId="16" hidden="1">#REF!</definedName>
    <definedName name="BEx1MTRKKVCHOZ0YGID6HZ49LJTO" localSheetId="17" hidden="1">#REF!</definedName>
    <definedName name="BEx1MTRKKVCHOZ0YGID6HZ49LJTO" localSheetId="18" hidden="1">#REF!</definedName>
    <definedName name="BEx1MTRKKVCHOZ0YGID6HZ49LJTO" localSheetId="19" hidden="1">#REF!</definedName>
    <definedName name="BEx1MTRKKVCHOZ0YGID6HZ49LJTO" localSheetId="20" hidden="1">#REF!</definedName>
    <definedName name="BEx1MTRKKVCHOZ0YGID6HZ49LJTO" hidden="1">#REF!</definedName>
    <definedName name="BEx1N3CUJ3UX61X38ZAJVPEN4KMC" localSheetId="7" hidden="1">#REF!</definedName>
    <definedName name="BEx1N3CUJ3UX61X38ZAJVPEN4KMC" localSheetId="9" hidden="1">#REF!</definedName>
    <definedName name="BEx1N3CUJ3UX61X38ZAJVPEN4KMC" localSheetId="10" hidden="1">#REF!</definedName>
    <definedName name="BEx1N3CUJ3UX61X38ZAJVPEN4KMC" localSheetId="11" hidden="1">#REF!</definedName>
    <definedName name="BEx1N3CUJ3UX61X38ZAJVPEN4KMC" localSheetId="12" hidden="1">#REF!</definedName>
    <definedName name="BEx1N3CUJ3UX61X38ZAJVPEN4KMC" localSheetId="14" hidden="1">#REF!</definedName>
    <definedName name="BEx1N3CUJ3UX61X38ZAJVPEN4KMC" localSheetId="13" hidden="1">#REF!</definedName>
    <definedName name="BEx1N3CUJ3UX61X38ZAJVPEN4KMC" localSheetId="15" hidden="1">#REF!</definedName>
    <definedName name="BEx1N3CUJ3UX61X38ZAJVPEN4KMC" localSheetId="16" hidden="1">#REF!</definedName>
    <definedName name="BEx1N3CUJ3UX61X38ZAJVPEN4KMC" localSheetId="17" hidden="1">#REF!</definedName>
    <definedName name="BEx1N3CUJ3UX61X38ZAJVPEN4KMC" localSheetId="18" hidden="1">#REF!</definedName>
    <definedName name="BEx1N3CUJ3UX61X38ZAJVPEN4KMC" localSheetId="19" hidden="1">#REF!</definedName>
    <definedName name="BEx1N3CUJ3UX61X38ZAJVPEN4KMC" localSheetId="20" hidden="1">#REF!</definedName>
    <definedName name="BEx1N3CUJ3UX61X38ZAJVPEN4KMC" hidden="1">#REF!</definedName>
    <definedName name="BEx1NM34KQTO1LDNSAFD1L82UZFG" localSheetId="7" hidden="1">#REF!</definedName>
    <definedName name="BEx1NM34KQTO1LDNSAFD1L82UZFG" localSheetId="9" hidden="1">#REF!</definedName>
    <definedName name="BEx1NM34KQTO1LDNSAFD1L82UZFG" localSheetId="10" hidden="1">#REF!</definedName>
    <definedName name="BEx1NM34KQTO1LDNSAFD1L82UZFG" localSheetId="11" hidden="1">#REF!</definedName>
    <definedName name="BEx1NM34KQTO1LDNSAFD1L82UZFG" localSheetId="12" hidden="1">#REF!</definedName>
    <definedName name="BEx1NM34KQTO1LDNSAFD1L82UZFG" localSheetId="14" hidden="1">#REF!</definedName>
    <definedName name="BEx1NM34KQTO1LDNSAFD1L82UZFG" localSheetId="13" hidden="1">#REF!</definedName>
    <definedName name="BEx1NM34KQTO1LDNSAFD1L82UZFG" localSheetId="15" hidden="1">#REF!</definedName>
    <definedName name="BEx1NM34KQTO1LDNSAFD1L82UZFG" localSheetId="16" hidden="1">#REF!</definedName>
    <definedName name="BEx1NM34KQTO1LDNSAFD1L82UZFG" localSheetId="17" hidden="1">#REF!</definedName>
    <definedName name="BEx1NM34KQTO1LDNSAFD1L82UZFG" localSheetId="18" hidden="1">#REF!</definedName>
    <definedName name="BEx1NM34KQTO1LDNSAFD1L82UZFG" localSheetId="19" hidden="1">#REF!</definedName>
    <definedName name="BEx1NM34KQTO1LDNSAFD1L82UZFG" localSheetId="20" hidden="1">#REF!</definedName>
    <definedName name="BEx1NM34KQTO1LDNSAFD1L82UZFG" hidden="1">#REF!</definedName>
    <definedName name="BEx1NNQJ0R56EJAAW1MXNECZ55XH" localSheetId="7" hidden="1">#REF!</definedName>
    <definedName name="BEx1NNQJ0R56EJAAW1MXNECZ55XH" localSheetId="9" hidden="1">#REF!</definedName>
    <definedName name="BEx1NNQJ0R56EJAAW1MXNECZ55XH" localSheetId="10" hidden="1">#REF!</definedName>
    <definedName name="BEx1NNQJ0R56EJAAW1MXNECZ55XH" localSheetId="11" hidden="1">#REF!</definedName>
    <definedName name="BEx1NNQJ0R56EJAAW1MXNECZ55XH" localSheetId="14" hidden="1">#REF!</definedName>
    <definedName name="BEx1NNQJ0R56EJAAW1MXNECZ55XH" localSheetId="13" hidden="1">#REF!</definedName>
    <definedName name="BEx1NNQJ0R56EJAAW1MXNECZ55XH" localSheetId="16" hidden="1">#REF!</definedName>
    <definedName name="BEx1NNQJ0R56EJAAW1MXNECZ55XH" localSheetId="17" hidden="1">#REF!</definedName>
    <definedName name="BEx1NNQJ0R56EJAAW1MXNECZ55XH" localSheetId="20" hidden="1">#REF!</definedName>
    <definedName name="BEx1NNQJ0R56EJAAW1MXNECZ55XH" hidden="1">#REF!</definedName>
    <definedName name="BEx1NO6TXZVOGCUWCCRTXRXWW0XL" localSheetId="7" hidden="1">#REF!</definedName>
    <definedName name="BEx1NO6TXZVOGCUWCCRTXRXWW0XL" localSheetId="9" hidden="1">#REF!</definedName>
    <definedName name="BEx1NO6TXZVOGCUWCCRTXRXWW0XL" localSheetId="10" hidden="1">#REF!</definedName>
    <definedName name="BEx1NO6TXZVOGCUWCCRTXRXWW0XL" localSheetId="11" hidden="1">#REF!</definedName>
    <definedName name="BEx1NO6TXZVOGCUWCCRTXRXWW0XL" localSheetId="12" hidden="1">#REF!</definedName>
    <definedName name="BEx1NO6TXZVOGCUWCCRTXRXWW0XL" localSheetId="14" hidden="1">#REF!</definedName>
    <definedName name="BEx1NO6TXZVOGCUWCCRTXRXWW0XL" localSheetId="13" hidden="1">#REF!</definedName>
    <definedName name="BEx1NO6TXZVOGCUWCCRTXRXWW0XL" localSheetId="15" hidden="1">#REF!</definedName>
    <definedName name="BEx1NO6TXZVOGCUWCCRTXRXWW0XL" localSheetId="16" hidden="1">#REF!</definedName>
    <definedName name="BEx1NO6TXZVOGCUWCCRTXRXWW0XL" localSheetId="17" hidden="1">#REF!</definedName>
    <definedName name="BEx1NO6TXZVOGCUWCCRTXRXWW0XL" localSheetId="18" hidden="1">#REF!</definedName>
    <definedName name="BEx1NO6TXZVOGCUWCCRTXRXWW0XL" localSheetId="19" hidden="1">#REF!</definedName>
    <definedName name="BEx1NO6TXZVOGCUWCCRTXRXWW0XL" localSheetId="20" hidden="1">#REF!</definedName>
    <definedName name="BEx1NO6TXZVOGCUWCCRTXRXWW0XL" hidden="1">#REF!</definedName>
    <definedName name="BEx1NS8EU5P9FQV3S0WRTXI5L361" localSheetId="7" hidden="1">#REF!</definedName>
    <definedName name="BEx1NS8EU5P9FQV3S0WRTXI5L361" localSheetId="9" hidden="1">#REF!</definedName>
    <definedName name="BEx1NS8EU5P9FQV3S0WRTXI5L361" localSheetId="10" hidden="1">#REF!</definedName>
    <definedName name="BEx1NS8EU5P9FQV3S0WRTXI5L361" localSheetId="11" hidden="1">#REF!</definedName>
    <definedName name="BEx1NS8EU5P9FQV3S0WRTXI5L361" localSheetId="12" hidden="1">#REF!</definedName>
    <definedName name="BEx1NS8EU5P9FQV3S0WRTXI5L361" localSheetId="14" hidden="1">#REF!</definedName>
    <definedName name="BEx1NS8EU5P9FQV3S0WRTXI5L361" localSheetId="13" hidden="1">#REF!</definedName>
    <definedName name="BEx1NS8EU5P9FQV3S0WRTXI5L361" localSheetId="15" hidden="1">#REF!</definedName>
    <definedName name="BEx1NS8EU5P9FQV3S0WRTXI5L361" localSheetId="16" hidden="1">#REF!</definedName>
    <definedName name="BEx1NS8EU5P9FQV3S0WRTXI5L361" localSheetId="17" hidden="1">#REF!</definedName>
    <definedName name="BEx1NS8EU5P9FQV3S0WRTXI5L361" localSheetId="18" hidden="1">#REF!</definedName>
    <definedName name="BEx1NS8EU5P9FQV3S0WRTXI5L361" localSheetId="19" hidden="1">#REF!</definedName>
    <definedName name="BEx1NS8EU5P9FQV3S0WRTXI5L361" localSheetId="20" hidden="1">#REF!</definedName>
    <definedName name="BEx1NS8EU5P9FQV3S0WRTXI5L361" hidden="1">#REF!</definedName>
    <definedName name="BEx1NUBX5VUYZFKQH69FN6BTLWCR" localSheetId="7" hidden="1">#REF!</definedName>
    <definedName name="BEx1NUBX5VUYZFKQH69FN6BTLWCR" localSheetId="9" hidden="1">#REF!</definedName>
    <definedName name="BEx1NUBX5VUYZFKQH69FN6BTLWCR" localSheetId="10" hidden="1">#REF!</definedName>
    <definedName name="BEx1NUBX5VUYZFKQH69FN6BTLWCR" localSheetId="11" hidden="1">#REF!</definedName>
    <definedName name="BEx1NUBX5VUYZFKQH69FN6BTLWCR" localSheetId="12" hidden="1">#REF!</definedName>
    <definedName name="BEx1NUBX5VUYZFKQH69FN6BTLWCR" localSheetId="14" hidden="1">#REF!</definedName>
    <definedName name="BEx1NUBX5VUYZFKQH69FN6BTLWCR" localSheetId="13" hidden="1">#REF!</definedName>
    <definedName name="BEx1NUBX5VUYZFKQH69FN6BTLWCR" localSheetId="15" hidden="1">#REF!</definedName>
    <definedName name="BEx1NUBX5VUYZFKQH69FN6BTLWCR" localSheetId="16" hidden="1">#REF!</definedName>
    <definedName name="BEx1NUBX5VUYZFKQH69FN6BTLWCR" localSheetId="17" hidden="1">#REF!</definedName>
    <definedName name="BEx1NUBX5VUYZFKQH69FN6BTLWCR" localSheetId="18" hidden="1">#REF!</definedName>
    <definedName name="BEx1NUBX5VUYZFKQH69FN6BTLWCR" localSheetId="19" hidden="1">#REF!</definedName>
    <definedName name="BEx1NUBX5VUYZFKQH69FN6BTLWCR" localSheetId="20" hidden="1">#REF!</definedName>
    <definedName name="BEx1NUBX5VUYZFKQH69FN6BTLWCR" hidden="1">#REF!</definedName>
    <definedName name="BEx1NZ4K1L8UON80Y2A4RASKWGNP" localSheetId="7" hidden="1">#REF!</definedName>
    <definedName name="BEx1NZ4K1L8UON80Y2A4RASKWGNP" localSheetId="9" hidden="1">#REF!</definedName>
    <definedName name="BEx1NZ4K1L8UON80Y2A4RASKWGNP" localSheetId="10" hidden="1">#REF!</definedName>
    <definedName name="BEx1NZ4K1L8UON80Y2A4RASKWGNP" localSheetId="11" hidden="1">#REF!</definedName>
    <definedName name="BEx1NZ4K1L8UON80Y2A4RASKWGNP" localSheetId="12" hidden="1">#REF!</definedName>
    <definedName name="BEx1NZ4K1L8UON80Y2A4RASKWGNP" localSheetId="14" hidden="1">#REF!</definedName>
    <definedName name="BEx1NZ4K1L8UON80Y2A4RASKWGNP" localSheetId="13" hidden="1">#REF!</definedName>
    <definedName name="BEx1NZ4K1L8UON80Y2A4RASKWGNP" localSheetId="15" hidden="1">#REF!</definedName>
    <definedName name="BEx1NZ4K1L8UON80Y2A4RASKWGNP" localSheetId="16" hidden="1">#REF!</definedName>
    <definedName name="BEx1NZ4K1L8UON80Y2A4RASKWGNP" localSheetId="17" hidden="1">#REF!</definedName>
    <definedName name="BEx1NZ4K1L8UON80Y2A4RASKWGNP" localSheetId="18" hidden="1">#REF!</definedName>
    <definedName name="BEx1NZ4K1L8UON80Y2A4RASKWGNP" localSheetId="19" hidden="1">#REF!</definedName>
    <definedName name="BEx1NZ4K1L8UON80Y2A4RASKWGNP" localSheetId="20" hidden="1">#REF!</definedName>
    <definedName name="BEx1NZ4K1L8UON80Y2A4RASKWGNP" hidden="1">#REF!</definedName>
    <definedName name="BEx1O24FHGT1KV1PHK1VQ1OUH4VP" localSheetId="7" hidden="1">#REF!</definedName>
    <definedName name="BEx1O24FHGT1KV1PHK1VQ1OUH4VP" localSheetId="9" hidden="1">#REF!</definedName>
    <definedName name="BEx1O24FHGT1KV1PHK1VQ1OUH4VP" localSheetId="10" hidden="1">#REF!</definedName>
    <definedName name="BEx1O24FHGT1KV1PHK1VQ1OUH4VP" localSheetId="11" hidden="1">#REF!</definedName>
    <definedName name="BEx1O24FHGT1KV1PHK1VQ1OUH4VP" localSheetId="12" hidden="1">#REF!</definedName>
    <definedName name="BEx1O24FHGT1KV1PHK1VQ1OUH4VP" localSheetId="14" hidden="1">#REF!</definedName>
    <definedName name="BEx1O24FHGT1KV1PHK1VQ1OUH4VP" localSheetId="13" hidden="1">#REF!</definedName>
    <definedName name="BEx1O24FHGT1KV1PHK1VQ1OUH4VP" localSheetId="15" hidden="1">#REF!</definedName>
    <definedName name="BEx1O24FHGT1KV1PHK1VQ1OUH4VP" localSheetId="16" hidden="1">#REF!</definedName>
    <definedName name="BEx1O24FHGT1KV1PHK1VQ1OUH4VP" localSheetId="17" hidden="1">#REF!</definedName>
    <definedName name="BEx1O24FHGT1KV1PHK1VQ1OUH4VP" localSheetId="18" hidden="1">#REF!</definedName>
    <definedName name="BEx1O24FHGT1KV1PHK1VQ1OUH4VP" localSheetId="19" hidden="1">#REF!</definedName>
    <definedName name="BEx1O24FHGT1KV1PHK1VQ1OUH4VP" localSheetId="20" hidden="1">#REF!</definedName>
    <definedName name="BEx1O24FHGT1KV1PHK1VQ1OUH4VP" hidden="1">#REF!</definedName>
    <definedName name="BEx1OFB62PDZZNV8TCVH2GJNNOSC" localSheetId="7" hidden="1">#REF!</definedName>
    <definedName name="BEx1OFB62PDZZNV8TCVH2GJNNOSC" localSheetId="9" hidden="1">#REF!</definedName>
    <definedName name="BEx1OFB62PDZZNV8TCVH2GJNNOSC" localSheetId="10" hidden="1">#REF!</definedName>
    <definedName name="BEx1OFB62PDZZNV8TCVH2GJNNOSC" localSheetId="11" hidden="1">#REF!</definedName>
    <definedName name="BEx1OFB62PDZZNV8TCVH2GJNNOSC" localSheetId="12" hidden="1">#REF!</definedName>
    <definedName name="BEx1OFB62PDZZNV8TCVH2GJNNOSC" localSheetId="14" hidden="1">#REF!</definedName>
    <definedName name="BEx1OFB62PDZZNV8TCVH2GJNNOSC" localSheetId="13" hidden="1">#REF!</definedName>
    <definedName name="BEx1OFB62PDZZNV8TCVH2GJNNOSC" localSheetId="15" hidden="1">#REF!</definedName>
    <definedName name="BEx1OFB62PDZZNV8TCVH2GJNNOSC" localSheetId="16" hidden="1">#REF!</definedName>
    <definedName name="BEx1OFB62PDZZNV8TCVH2GJNNOSC" localSheetId="17" hidden="1">#REF!</definedName>
    <definedName name="BEx1OFB62PDZZNV8TCVH2GJNNOSC" localSheetId="18" hidden="1">#REF!</definedName>
    <definedName name="BEx1OFB62PDZZNV8TCVH2GJNNOSC" localSheetId="19" hidden="1">#REF!</definedName>
    <definedName name="BEx1OFB62PDZZNV8TCVH2GJNNOSC" localSheetId="20" hidden="1">#REF!</definedName>
    <definedName name="BEx1OFB62PDZZNV8TCVH2GJNNOSC" hidden="1">#REF!</definedName>
    <definedName name="BEx1OLAZ915OGYWP0QP1QQWDLCRX" localSheetId="7" hidden="1">#REF!</definedName>
    <definedName name="BEx1OLAZ915OGYWP0QP1QQWDLCRX" localSheetId="9" hidden="1">#REF!</definedName>
    <definedName name="BEx1OLAZ915OGYWP0QP1QQWDLCRX" localSheetId="10" hidden="1">#REF!</definedName>
    <definedName name="BEx1OLAZ915OGYWP0QP1QQWDLCRX" localSheetId="11" hidden="1">#REF!</definedName>
    <definedName name="BEx1OLAZ915OGYWP0QP1QQWDLCRX" localSheetId="12" hidden="1">#REF!</definedName>
    <definedName name="BEx1OLAZ915OGYWP0QP1QQWDLCRX" localSheetId="14" hidden="1">#REF!</definedName>
    <definedName name="BEx1OLAZ915OGYWP0QP1QQWDLCRX" localSheetId="13" hidden="1">#REF!</definedName>
    <definedName name="BEx1OLAZ915OGYWP0QP1QQWDLCRX" localSheetId="15" hidden="1">#REF!</definedName>
    <definedName name="BEx1OLAZ915OGYWP0QP1QQWDLCRX" localSheetId="16" hidden="1">#REF!</definedName>
    <definedName name="BEx1OLAZ915OGYWP0QP1QQWDLCRX" localSheetId="17" hidden="1">#REF!</definedName>
    <definedName name="BEx1OLAZ915OGYWP0QP1QQWDLCRX" localSheetId="18" hidden="1">#REF!</definedName>
    <definedName name="BEx1OLAZ915OGYWP0QP1QQWDLCRX" localSheetId="19" hidden="1">#REF!</definedName>
    <definedName name="BEx1OLAZ915OGYWP0QP1QQWDLCRX" localSheetId="20" hidden="1">#REF!</definedName>
    <definedName name="BEx1OLAZ915OGYWP0QP1QQWDLCRX" hidden="1">#REF!</definedName>
    <definedName name="BEx1OO5ER042IS6IC4TLDI75JNVH" localSheetId="7" hidden="1">#REF!</definedName>
    <definedName name="BEx1OO5ER042IS6IC4TLDI75JNVH" localSheetId="9" hidden="1">#REF!</definedName>
    <definedName name="BEx1OO5ER042IS6IC4TLDI75JNVH" localSheetId="10" hidden="1">#REF!</definedName>
    <definedName name="BEx1OO5ER042IS6IC4TLDI75JNVH" localSheetId="11" hidden="1">#REF!</definedName>
    <definedName name="BEx1OO5ER042IS6IC4TLDI75JNVH" localSheetId="12" hidden="1">#REF!</definedName>
    <definedName name="BEx1OO5ER042IS6IC4TLDI75JNVH" localSheetId="14" hidden="1">#REF!</definedName>
    <definedName name="BEx1OO5ER042IS6IC4TLDI75JNVH" localSheetId="13" hidden="1">#REF!</definedName>
    <definedName name="BEx1OO5ER042IS6IC4TLDI75JNVH" localSheetId="15" hidden="1">#REF!</definedName>
    <definedName name="BEx1OO5ER042IS6IC4TLDI75JNVH" localSheetId="16" hidden="1">#REF!</definedName>
    <definedName name="BEx1OO5ER042IS6IC4TLDI75JNVH" localSheetId="17" hidden="1">#REF!</definedName>
    <definedName name="BEx1OO5ER042IS6IC4TLDI75JNVH" localSheetId="18" hidden="1">#REF!</definedName>
    <definedName name="BEx1OO5ER042IS6IC4TLDI75JNVH" localSheetId="19" hidden="1">#REF!</definedName>
    <definedName name="BEx1OO5ER042IS6IC4TLDI75JNVH" localSheetId="20" hidden="1">#REF!</definedName>
    <definedName name="BEx1OO5ER042IS6IC4TLDI75JNVH" hidden="1">#REF!</definedName>
    <definedName name="BEx1OTE544O0H6QOAIX6QZKHCDFW" localSheetId="7" hidden="1">#REF!</definedName>
    <definedName name="BEx1OTE544O0H6QOAIX6QZKHCDFW" localSheetId="9" hidden="1">#REF!</definedName>
    <definedName name="BEx1OTE544O0H6QOAIX6QZKHCDFW" localSheetId="10" hidden="1">#REF!</definedName>
    <definedName name="BEx1OTE544O0H6QOAIX6QZKHCDFW" localSheetId="11" hidden="1">#REF!</definedName>
    <definedName name="BEx1OTE544O0H6QOAIX6QZKHCDFW" localSheetId="12" hidden="1">#REF!</definedName>
    <definedName name="BEx1OTE544O0H6QOAIX6QZKHCDFW" localSheetId="14" hidden="1">#REF!</definedName>
    <definedName name="BEx1OTE544O0H6QOAIX6QZKHCDFW" localSheetId="13" hidden="1">#REF!</definedName>
    <definedName name="BEx1OTE544O0H6QOAIX6QZKHCDFW" localSheetId="15" hidden="1">#REF!</definedName>
    <definedName name="BEx1OTE544O0H6QOAIX6QZKHCDFW" localSheetId="16" hidden="1">#REF!</definedName>
    <definedName name="BEx1OTE544O0H6QOAIX6QZKHCDFW" localSheetId="17" hidden="1">#REF!</definedName>
    <definedName name="BEx1OTE544O0H6QOAIX6QZKHCDFW" localSheetId="18" hidden="1">#REF!</definedName>
    <definedName name="BEx1OTE544O0H6QOAIX6QZKHCDFW" localSheetId="19" hidden="1">#REF!</definedName>
    <definedName name="BEx1OTE544O0H6QOAIX6QZKHCDFW" localSheetId="20" hidden="1">#REF!</definedName>
    <definedName name="BEx1OTE544O0H6QOAIX6QZKHCDFW" hidden="1">#REF!</definedName>
    <definedName name="BEx1OTE54CBSUT8FWKRALEDCUWN4" localSheetId="7" hidden="1">#REF!</definedName>
    <definedName name="BEx1OTE54CBSUT8FWKRALEDCUWN4" localSheetId="9" hidden="1">#REF!</definedName>
    <definedName name="BEx1OTE54CBSUT8FWKRALEDCUWN4" localSheetId="10" hidden="1">#REF!</definedName>
    <definedName name="BEx1OTE54CBSUT8FWKRALEDCUWN4" localSheetId="11" hidden="1">#REF!</definedName>
    <definedName name="BEx1OTE54CBSUT8FWKRALEDCUWN4" localSheetId="12" hidden="1">#REF!</definedName>
    <definedName name="BEx1OTE54CBSUT8FWKRALEDCUWN4" localSheetId="14" hidden="1">#REF!</definedName>
    <definedName name="BEx1OTE54CBSUT8FWKRALEDCUWN4" localSheetId="13" hidden="1">#REF!</definedName>
    <definedName name="BEx1OTE54CBSUT8FWKRALEDCUWN4" localSheetId="15" hidden="1">#REF!</definedName>
    <definedName name="BEx1OTE54CBSUT8FWKRALEDCUWN4" localSheetId="16" hidden="1">#REF!</definedName>
    <definedName name="BEx1OTE54CBSUT8FWKRALEDCUWN4" localSheetId="17" hidden="1">#REF!</definedName>
    <definedName name="BEx1OTE54CBSUT8FWKRALEDCUWN4" localSheetId="18" hidden="1">#REF!</definedName>
    <definedName name="BEx1OTE54CBSUT8FWKRALEDCUWN4" localSheetId="19" hidden="1">#REF!</definedName>
    <definedName name="BEx1OTE54CBSUT8FWKRALEDCUWN4" localSheetId="20" hidden="1">#REF!</definedName>
    <definedName name="BEx1OTE54CBSUT8FWKRALEDCUWN4" hidden="1">#REF!</definedName>
    <definedName name="BEx1OVSMPADTX95QUOX34KZQ8EDY" localSheetId="7" hidden="1">#REF!</definedName>
    <definedName name="BEx1OVSMPADTX95QUOX34KZQ8EDY" localSheetId="9" hidden="1">#REF!</definedName>
    <definedName name="BEx1OVSMPADTX95QUOX34KZQ8EDY" localSheetId="10" hidden="1">#REF!</definedName>
    <definedName name="BEx1OVSMPADTX95QUOX34KZQ8EDY" localSheetId="11" hidden="1">#REF!</definedName>
    <definedName name="BEx1OVSMPADTX95QUOX34KZQ8EDY" localSheetId="12" hidden="1">#REF!</definedName>
    <definedName name="BEx1OVSMPADTX95QUOX34KZQ8EDY" localSheetId="14" hidden="1">#REF!</definedName>
    <definedName name="BEx1OVSMPADTX95QUOX34KZQ8EDY" localSheetId="13" hidden="1">#REF!</definedName>
    <definedName name="BEx1OVSMPADTX95QUOX34KZQ8EDY" localSheetId="15" hidden="1">#REF!</definedName>
    <definedName name="BEx1OVSMPADTX95QUOX34KZQ8EDY" localSheetId="16" hidden="1">#REF!</definedName>
    <definedName name="BEx1OVSMPADTX95QUOX34KZQ8EDY" localSheetId="17" hidden="1">#REF!</definedName>
    <definedName name="BEx1OVSMPADTX95QUOX34KZQ8EDY" localSheetId="18" hidden="1">#REF!</definedName>
    <definedName name="BEx1OVSMPADTX95QUOX34KZQ8EDY" localSheetId="19" hidden="1">#REF!</definedName>
    <definedName name="BEx1OVSMPADTX95QUOX34KZQ8EDY" localSheetId="20" hidden="1">#REF!</definedName>
    <definedName name="BEx1OVSMPADTX95QUOX34KZQ8EDY" hidden="1">#REF!</definedName>
    <definedName name="BEx1OX544IO9FQJI7YYQGZCEHB3O" localSheetId="7" hidden="1">#REF!</definedName>
    <definedName name="BEx1OX544IO9FQJI7YYQGZCEHB3O" localSheetId="9" hidden="1">#REF!</definedName>
    <definedName name="BEx1OX544IO9FQJI7YYQGZCEHB3O" localSheetId="10" hidden="1">#REF!</definedName>
    <definedName name="BEx1OX544IO9FQJI7YYQGZCEHB3O" localSheetId="11" hidden="1">#REF!</definedName>
    <definedName name="BEx1OX544IO9FQJI7YYQGZCEHB3O" localSheetId="12" hidden="1">#REF!</definedName>
    <definedName name="BEx1OX544IO9FQJI7YYQGZCEHB3O" localSheetId="14" hidden="1">#REF!</definedName>
    <definedName name="BEx1OX544IO9FQJI7YYQGZCEHB3O" localSheetId="13" hidden="1">#REF!</definedName>
    <definedName name="BEx1OX544IO9FQJI7YYQGZCEHB3O" localSheetId="15" hidden="1">#REF!</definedName>
    <definedName name="BEx1OX544IO9FQJI7YYQGZCEHB3O" localSheetId="16" hidden="1">#REF!</definedName>
    <definedName name="BEx1OX544IO9FQJI7YYQGZCEHB3O" localSheetId="17" hidden="1">#REF!</definedName>
    <definedName name="BEx1OX544IO9FQJI7YYQGZCEHB3O" localSheetId="18" hidden="1">#REF!</definedName>
    <definedName name="BEx1OX544IO9FQJI7YYQGZCEHB3O" localSheetId="19" hidden="1">#REF!</definedName>
    <definedName name="BEx1OX544IO9FQJI7YYQGZCEHB3O" localSheetId="20" hidden="1">#REF!</definedName>
    <definedName name="BEx1OX544IO9FQJI7YYQGZCEHB3O" hidden="1">#REF!</definedName>
    <definedName name="BEx1OY6SVEUT2EQ26P7EKEND342G" localSheetId="7" hidden="1">#REF!</definedName>
    <definedName name="BEx1OY6SVEUT2EQ26P7EKEND342G" localSheetId="9" hidden="1">#REF!</definedName>
    <definedName name="BEx1OY6SVEUT2EQ26P7EKEND342G" localSheetId="10" hidden="1">#REF!</definedName>
    <definedName name="BEx1OY6SVEUT2EQ26P7EKEND342G" localSheetId="11" hidden="1">#REF!</definedName>
    <definedName name="BEx1OY6SVEUT2EQ26P7EKEND342G" localSheetId="12" hidden="1">#REF!</definedName>
    <definedName name="BEx1OY6SVEUT2EQ26P7EKEND342G" localSheetId="14" hidden="1">#REF!</definedName>
    <definedName name="BEx1OY6SVEUT2EQ26P7EKEND342G" localSheetId="13" hidden="1">#REF!</definedName>
    <definedName name="BEx1OY6SVEUT2EQ26P7EKEND342G" localSheetId="15" hidden="1">#REF!</definedName>
    <definedName name="BEx1OY6SVEUT2EQ26P7EKEND342G" localSheetId="16" hidden="1">#REF!</definedName>
    <definedName name="BEx1OY6SVEUT2EQ26P7EKEND342G" localSheetId="17" hidden="1">#REF!</definedName>
    <definedName name="BEx1OY6SVEUT2EQ26P7EKEND342G" localSheetId="18" hidden="1">#REF!</definedName>
    <definedName name="BEx1OY6SVEUT2EQ26P7EKEND342G" localSheetId="19" hidden="1">#REF!</definedName>
    <definedName name="BEx1OY6SVEUT2EQ26P7EKEND342G" localSheetId="20" hidden="1">#REF!</definedName>
    <definedName name="BEx1OY6SVEUT2EQ26P7EKEND342G" hidden="1">#REF!</definedName>
    <definedName name="BEx1OYN1LPIPI12O9G6F7QAOS9T4" localSheetId="7" hidden="1">#REF!</definedName>
    <definedName name="BEx1OYN1LPIPI12O9G6F7QAOS9T4" localSheetId="9" hidden="1">#REF!</definedName>
    <definedName name="BEx1OYN1LPIPI12O9G6F7QAOS9T4" localSheetId="10" hidden="1">#REF!</definedName>
    <definedName name="BEx1OYN1LPIPI12O9G6F7QAOS9T4" localSheetId="11" hidden="1">#REF!</definedName>
    <definedName name="BEx1OYN1LPIPI12O9G6F7QAOS9T4" localSheetId="12" hidden="1">#REF!</definedName>
    <definedName name="BEx1OYN1LPIPI12O9G6F7QAOS9T4" localSheetId="14" hidden="1">#REF!</definedName>
    <definedName name="BEx1OYN1LPIPI12O9G6F7QAOS9T4" localSheetId="13" hidden="1">#REF!</definedName>
    <definedName name="BEx1OYN1LPIPI12O9G6F7QAOS9T4" localSheetId="15" hidden="1">#REF!</definedName>
    <definedName name="BEx1OYN1LPIPI12O9G6F7QAOS9T4" localSheetId="16" hidden="1">#REF!</definedName>
    <definedName name="BEx1OYN1LPIPI12O9G6F7QAOS9T4" localSheetId="17" hidden="1">#REF!</definedName>
    <definedName name="BEx1OYN1LPIPI12O9G6F7QAOS9T4" localSheetId="18" hidden="1">#REF!</definedName>
    <definedName name="BEx1OYN1LPIPI12O9G6F7QAOS9T4" localSheetId="19" hidden="1">#REF!</definedName>
    <definedName name="BEx1OYN1LPIPI12O9G6F7QAOS9T4" localSheetId="20" hidden="1">#REF!</definedName>
    <definedName name="BEx1OYN1LPIPI12O9G6F7QAOS9T4" hidden="1">#REF!</definedName>
    <definedName name="BEx1P1HHKJA799O3YZXQAX6KFH58" localSheetId="7" hidden="1">#REF!</definedName>
    <definedName name="BEx1P1HHKJA799O3YZXQAX6KFH58" localSheetId="9" hidden="1">#REF!</definedName>
    <definedName name="BEx1P1HHKJA799O3YZXQAX6KFH58" localSheetId="10" hidden="1">#REF!</definedName>
    <definedName name="BEx1P1HHKJA799O3YZXQAX6KFH58" localSheetId="11" hidden="1">#REF!</definedName>
    <definedName name="BEx1P1HHKJA799O3YZXQAX6KFH58" localSheetId="12" hidden="1">#REF!</definedName>
    <definedName name="BEx1P1HHKJA799O3YZXQAX6KFH58" localSheetId="14" hidden="1">#REF!</definedName>
    <definedName name="BEx1P1HHKJA799O3YZXQAX6KFH58" localSheetId="13" hidden="1">#REF!</definedName>
    <definedName name="BEx1P1HHKJA799O3YZXQAX6KFH58" localSheetId="15" hidden="1">#REF!</definedName>
    <definedName name="BEx1P1HHKJA799O3YZXQAX6KFH58" localSheetId="16" hidden="1">#REF!</definedName>
    <definedName name="BEx1P1HHKJA799O3YZXQAX6KFH58" localSheetId="17" hidden="1">#REF!</definedName>
    <definedName name="BEx1P1HHKJA799O3YZXQAX6KFH58" localSheetId="18" hidden="1">#REF!</definedName>
    <definedName name="BEx1P1HHKJA799O3YZXQAX6KFH58" localSheetId="19" hidden="1">#REF!</definedName>
    <definedName name="BEx1P1HHKJA799O3YZXQAX6KFH58" localSheetId="20" hidden="1">#REF!</definedName>
    <definedName name="BEx1P1HHKJA799O3YZXQAX6KFH58" hidden="1">#REF!</definedName>
    <definedName name="BEx1P34W467WGPOXPK292QFJIPHJ" localSheetId="7" hidden="1">#REF!</definedName>
    <definedName name="BEx1P34W467WGPOXPK292QFJIPHJ" localSheetId="9" hidden="1">#REF!</definedName>
    <definedName name="BEx1P34W467WGPOXPK292QFJIPHJ" localSheetId="10" hidden="1">#REF!</definedName>
    <definedName name="BEx1P34W467WGPOXPK292QFJIPHJ" localSheetId="11" hidden="1">#REF!</definedName>
    <definedName name="BEx1P34W467WGPOXPK292QFJIPHJ" localSheetId="12" hidden="1">#REF!</definedName>
    <definedName name="BEx1P34W467WGPOXPK292QFJIPHJ" localSheetId="14" hidden="1">#REF!</definedName>
    <definedName name="BEx1P34W467WGPOXPK292QFJIPHJ" localSheetId="13" hidden="1">#REF!</definedName>
    <definedName name="BEx1P34W467WGPOXPK292QFJIPHJ" localSheetId="15" hidden="1">#REF!</definedName>
    <definedName name="BEx1P34W467WGPOXPK292QFJIPHJ" localSheetId="16" hidden="1">#REF!</definedName>
    <definedName name="BEx1P34W467WGPOXPK292QFJIPHJ" localSheetId="17" hidden="1">#REF!</definedName>
    <definedName name="BEx1P34W467WGPOXPK292QFJIPHJ" localSheetId="18" hidden="1">#REF!</definedName>
    <definedName name="BEx1P34W467WGPOXPK292QFJIPHJ" localSheetId="19" hidden="1">#REF!</definedName>
    <definedName name="BEx1P34W467WGPOXPK292QFJIPHJ" localSheetId="20" hidden="1">#REF!</definedName>
    <definedName name="BEx1P34W467WGPOXPK292QFJIPHJ" hidden="1">#REF!</definedName>
    <definedName name="BEx1P58EB7DAA5Y346WUQVQR9QEO" localSheetId="7" hidden="1">#REF!</definedName>
    <definedName name="BEx1P58EB7DAA5Y346WUQVQR9QEO" localSheetId="9" hidden="1">#REF!</definedName>
    <definedName name="BEx1P58EB7DAA5Y346WUQVQR9QEO" localSheetId="10" hidden="1">#REF!</definedName>
    <definedName name="BEx1P58EB7DAA5Y346WUQVQR9QEO" localSheetId="11" hidden="1">#REF!</definedName>
    <definedName name="BEx1P58EB7DAA5Y346WUQVQR9QEO" localSheetId="12" hidden="1">#REF!</definedName>
    <definedName name="BEx1P58EB7DAA5Y346WUQVQR9QEO" localSheetId="14" hidden="1">#REF!</definedName>
    <definedName name="BEx1P58EB7DAA5Y346WUQVQR9QEO" localSheetId="13" hidden="1">#REF!</definedName>
    <definedName name="BEx1P58EB7DAA5Y346WUQVQR9QEO" localSheetId="15" hidden="1">#REF!</definedName>
    <definedName name="BEx1P58EB7DAA5Y346WUQVQR9QEO" localSheetId="16" hidden="1">#REF!</definedName>
    <definedName name="BEx1P58EB7DAA5Y346WUQVQR9QEO" localSheetId="17" hidden="1">#REF!</definedName>
    <definedName name="BEx1P58EB7DAA5Y346WUQVQR9QEO" localSheetId="18" hidden="1">#REF!</definedName>
    <definedName name="BEx1P58EB7DAA5Y346WUQVQR9QEO" localSheetId="19" hidden="1">#REF!</definedName>
    <definedName name="BEx1P58EB7DAA5Y346WUQVQR9QEO" localSheetId="20" hidden="1">#REF!</definedName>
    <definedName name="BEx1P58EB7DAA5Y346WUQVQR9QEO" hidden="1">#REF!</definedName>
    <definedName name="BEx1P7S1J4TKGVJ43C2Q2R3M9WRB" localSheetId="7" hidden="1">#REF!</definedName>
    <definedName name="BEx1P7S1J4TKGVJ43C2Q2R3M9WRB" localSheetId="9" hidden="1">#REF!</definedName>
    <definedName name="BEx1P7S1J4TKGVJ43C2Q2R3M9WRB" localSheetId="10" hidden="1">#REF!</definedName>
    <definedName name="BEx1P7S1J4TKGVJ43C2Q2R3M9WRB" localSheetId="11" hidden="1">#REF!</definedName>
    <definedName name="BEx1P7S1J4TKGVJ43C2Q2R3M9WRB" localSheetId="12" hidden="1">#REF!</definedName>
    <definedName name="BEx1P7S1J4TKGVJ43C2Q2R3M9WRB" localSheetId="14" hidden="1">#REF!</definedName>
    <definedName name="BEx1P7S1J4TKGVJ43C2Q2R3M9WRB" localSheetId="13" hidden="1">#REF!</definedName>
    <definedName name="BEx1P7S1J4TKGVJ43C2Q2R3M9WRB" localSheetId="15" hidden="1">#REF!</definedName>
    <definedName name="BEx1P7S1J4TKGVJ43C2Q2R3M9WRB" localSheetId="16" hidden="1">#REF!</definedName>
    <definedName name="BEx1P7S1J4TKGVJ43C2Q2R3M9WRB" localSheetId="17" hidden="1">#REF!</definedName>
    <definedName name="BEx1P7S1J4TKGVJ43C2Q2R3M9WRB" localSheetId="18" hidden="1">#REF!</definedName>
    <definedName name="BEx1P7S1J4TKGVJ43C2Q2R3M9WRB" localSheetId="19" hidden="1">#REF!</definedName>
    <definedName name="BEx1P7S1J4TKGVJ43C2Q2R3M9WRB" localSheetId="20" hidden="1">#REF!</definedName>
    <definedName name="BEx1P7S1J4TKGVJ43C2Q2R3M9WRB" hidden="1">#REF!</definedName>
    <definedName name="BEx1PA11BLPVZM8RC5BL46WX8YB5" localSheetId="7" hidden="1">#REF!</definedName>
    <definedName name="BEx1PA11BLPVZM8RC5BL46WX8YB5" localSheetId="9" hidden="1">#REF!</definedName>
    <definedName name="BEx1PA11BLPVZM8RC5BL46WX8YB5" localSheetId="10" hidden="1">#REF!</definedName>
    <definedName name="BEx1PA11BLPVZM8RC5BL46WX8YB5" localSheetId="11" hidden="1">#REF!</definedName>
    <definedName name="BEx1PA11BLPVZM8RC5BL46WX8YB5" localSheetId="12" hidden="1">#REF!</definedName>
    <definedName name="BEx1PA11BLPVZM8RC5BL46WX8YB5" localSheetId="14" hidden="1">#REF!</definedName>
    <definedName name="BEx1PA11BLPVZM8RC5BL46WX8YB5" localSheetId="13" hidden="1">#REF!</definedName>
    <definedName name="BEx1PA11BLPVZM8RC5BL46WX8YB5" localSheetId="15" hidden="1">#REF!</definedName>
    <definedName name="BEx1PA11BLPVZM8RC5BL46WX8YB5" localSheetId="16" hidden="1">#REF!</definedName>
    <definedName name="BEx1PA11BLPVZM8RC5BL46WX8YB5" localSheetId="17" hidden="1">#REF!</definedName>
    <definedName name="BEx1PA11BLPVZM8RC5BL46WX8YB5" localSheetId="18" hidden="1">#REF!</definedName>
    <definedName name="BEx1PA11BLPVZM8RC5BL46WX8YB5" localSheetId="19" hidden="1">#REF!</definedName>
    <definedName name="BEx1PA11BLPVZM8RC5BL46WX8YB5" localSheetId="20" hidden="1">#REF!</definedName>
    <definedName name="BEx1PA11BLPVZM8RC5BL46WX8YB5" hidden="1">#REF!</definedName>
    <definedName name="BEx1PBZ4BEFIPGMQXT9T8S4PZ2IM" localSheetId="7" hidden="1">#REF!</definedName>
    <definedName name="BEx1PBZ4BEFIPGMQXT9T8S4PZ2IM" localSheetId="9" hidden="1">#REF!</definedName>
    <definedName name="BEx1PBZ4BEFIPGMQXT9T8S4PZ2IM" localSheetId="10" hidden="1">#REF!</definedName>
    <definedName name="BEx1PBZ4BEFIPGMQXT9T8S4PZ2IM" localSheetId="11" hidden="1">#REF!</definedName>
    <definedName name="BEx1PBZ4BEFIPGMQXT9T8S4PZ2IM" localSheetId="12" hidden="1">#REF!</definedName>
    <definedName name="BEx1PBZ4BEFIPGMQXT9T8S4PZ2IM" localSheetId="14" hidden="1">#REF!</definedName>
    <definedName name="BEx1PBZ4BEFIPGMQXT9T8S4PZ2IM" localSheetId="13" hidden="1">#REF!</definedName>
    <definedName name="BEx1PBZ4BEFIPGMQXT9T8S4PZ2IM" localSheetId="15" hidden="1">#REF!</definedName>
    <definedName name="BEx1PBZ4BEFIPGMQXT9T8S4PZ2IM" localSheetId="16" hidden="1">#REF!</definedName>
    <definedName name="BEx1PBZ4BEFIPGMQXT9T8S4PZ2IM" localSheetId="17" hidden="1">#REF!</definedName>
    <definedName name="BEx1PBZ4BEFIPGMQXT9T8S4PZ2IM" localSheetId="18" hidden="1">#REF!</definedName>
    <definedName name="BEx1PBZ4BEFIPGMQXT9T8S4PZ2IM" localSheetId="19" hidden="1">#REF!</definedName>
    <definedName name="BEx1PBZ4BEFIPGMQXT9T8S4PZ2IM" localSheetId="20" hidden="1">#REF!</definedName>
    <definedName name="BEx1PBZ4BEFIPGMQXT9T8S4PZ2IM" hidden="1">#REF!</definedName>
    <definedName name="BEx1PKINWPH6BLUM5BTUM1OMO78L" localSheetId="7" hidden="1">#REF!</definedName>
    <definedName name="BEx1PKINWPH6BLUM5BTUM1OMO78L" localSheetId="9" hidden="1">#REF!</definedName>
    <definedName name="BEx1PKINWPH6BLUM5BTUM1OMO78L" localSheetId="10" hidden="1">#REF!</definedName>
    <definedName name="BEx1PKINWPH6BLUM5BTUM1OMO78L" localSheetId="11" hidden="1">#REF!</definedName>
    <definedName name="BEx1PKINWPH6BLUM5BTUM1OMO78L" localSheetId="12" hidden="1">#REF!</definedName>
    <definedName name="BEx1PKINWPH6BLUM5BTUM1OMO78L" localSheetId="14" hidden="1">#REF!</definedName>
    <definedName name="BEx1PKINWPH6BLUM5BTUM1OMO78L" localSheetId="13" hidden="1">#REF!</definedName>
    <definedName name="BEx1PKINWPH6BLUM5BTUM1OMO78L" localSheetId="15" hidden="1">#REF!</definedName>
    <definedName name="BEx1PKINWPH6BLUM5BTUM1OMO78L" localSheetId="16" hidden="1">#REF!</definedName>
    <definedName name="BEx1PKINWPH6BLUM5BTUM1OMO78L" localSheetId="17" hidden="1">#REF!</definedName>
    <definedName name="BEx1PKINWPH6BLUM5BTUM1OMO78L" localSheetId="18" hidden="1">#REF!</definedName>
    <definedName name="BEx1PKINWPH6BLUM5BTUM1OMO78L" localSheetId="19" hidden="1">#REF!</definedName>
    <definedName name="BEx1PKINWPH6BLUM5BTUM1OMO78L" localSheetId="20" hidden="1">#REF!</definedName>
    <definedName name="BEx1PKINWPH6BLUM5BTUM1OMO78L" hidden="1">#REF!</definedName>
    <definedName name="BEx1PLF2CFSXBZPVI6CJ534EIJDN" localSheetId="7" hidden="1">#REF!</definedName>
    <definedName name="BEx1PLF2CFSXBZPVI6CJ534EIJDN" localSheetId="9" hidden="1">#REF!</definedName>
    <definedName name="BEx1PLF2CFSXBZPVI6CJ534EIJDN" localSheetId="10" hidden="1">#REF!</definedName>
    <definedName name="BEx1PLF2CFSXBZPVI6CJ534EIJDN" localSheetId="11" hidden="1">#REF!</definedName>
    <definedName name="BEx1PLF2CFSXBZPVI6CJ534EIJDN" localSheetId="12" hidden="1">#REF!</definedName>
    <definedName name="BEx1PLF2CFSXBZPVI6CJ534EIJDN" localSheetId="14" hidden="1">#REF!</definedName>
    <definedName name="BEx1PLF2CFSXBZPVI6CJ534EIJDN" localSheetId="13" hidden="1">#REF!</definedName>
    <definedName name="BEx1PLF2CFSXBZPVI6CJ534EIJDN" localSheetId="15" hidden="1">#REF!</definedName>
    <definedName name="BEx1PLF2CFSXBZPVI6CJ534EIJDN" localSheetId="16" hidden="1">#REF!</definedName>
    <definedName name="BEx1PLF2CFSXBZPVI6CJ534EIJDN" localSheetId="17" hidden="1">#REF!</definedName>
    <definedName name="BEx1PLF2CFSXBZPVI6CJ534EIJDN" localSheetId="18" hidden="1">#REF!</definedName>
    <definedName name="BEx1PLF2CFSXBZPVI6CJ534EIJDN" localSheetId="19" hidden="1">#REF!</definedName>
    <definedName name="BEx1PLF2CFSXBZPVI6CJ534EIJDN" localSheetId="20" hidden="1">#REF!</definedName>
    <definedName name="BEx1PLF2CFSXBZPVI6CJ534EIJDN" hidden="1">#REF!</definedName>
    <definedName name="BEx1PMWZB2DO6EM9BKLUICZJ65HD" localSheetId="7" hidden="1">#REF!</definedName>
    <definedName name="BEx1PMWZB2DO6EM9BKLUICZJ65HD" localSheetId="9" hidden="1">#REF!</definedName>
    <definedName name="BEx1PMWZB2DO6EM9BKLUICZJ65HD" localSheetId="10" hidden="1">#REF!</definedName>
    <definedName name="BEx1PMWZB2DO6EM9BKLUICZJ65HD" localSheetId="11" hidden="1">#REF!</definedName>
    <definedName name="BEx1PMWZB2DO6EM9BKLUICZJ65HD" localSheetId="12" hidden="1">#REF!</definedName>
    <definedName name="BEx1PMWZB2DO6EM9BKLUICZJ65HD" localSheetId="14" hidden="1">#REF!</definedName>
    <definedName name="BEx1PMWZB2DO6EM9BKLUICZJ65HD" localSheetId="13" hidden="1">#REF!</definedName>
    <definedName name="BEx1PMWZB2DO6EM9BKLUICZJ65HD" localSheetId="15" hidden="1">#REF!</definedName>
    <definedName name="BEx1PMWZB2DO6EM9BKLUICZJ65HD" localSheetId="16" hidden="1">#REF!</definedName>
    <definedName name="BEx1PMWZB2DO6EM9BKLUICZJ65HD" localSheetId="17" hidden="1">#REF!</definedName>
    <definedName name="BEx1PMWZB2DO6EM9BKLUICZJ65HD" localSheetId="18" hidden="1">#REF!</definedName>
    <definedName name="BEx1PMWZB2DO6EM9BKLUICZJ65HD" localSheetId="19" hidden="1">#REF!</definedName>
    <definedName name="BEx1PMWZB2DO6EM9BKLUICZJ65HD" localSheetId="20" hidden="1">#REF!</definedName>
    <definedName name="BEx1PMWZB2DO6EM9BKLUICZJ65HD" hidden="1">#REF!</definedName>
    <definedName name="BEx1PUK290DX9LHEN2RS5E5L92YR" localSheetId="7" hidden="1">#REF!</definedName>
    <definedName name="BEx1PUK290DX9LHEN2RS5E5L92YR" localSheetId="9" hidden="1">#REF!</definedName>
    <definedName name="BEx1PUK290DX9LHEN2RS5E5L92YR" localSheetId="10" hidden="1">#REF!</definedName>
    <definedName name="BEx1PUK290DX9LHEN2RS5E5L92YR" localSheetId="11" hidden="1">#REF!</definedName>
    <definedName name="BEx1PUK290DX9LHEN2RS5E5L92YR" localSheetId="12" hidden="1">#REF!</definedName>
    <definedName name="BEx1PUK290DX9LHEN2RS5E5L92YR" localSheetId="14" hidden="1">#REF!</definedName>
    <definedName name="BEx1PUK290DX9LHEN2RS5E5L92YR" localSheetId="13" hidden="1">#REF!</definedName>
    <definedName name="BEx1PUK290DX9LHEN2RS5E5L92YR" localSheetId="15" hidden="1">#REF!</definedName>
    <definedName name="BEx1PUK290DX9LHEN2RS5E5L92YR" localSheetId="16" hidden="1">#REF!</definedName>
    <definedName name="BEx1PUK290DX9LHEN2RS5E5L92YR" localSheetId="17" hidden="1">#REF!</definedName>
    <definedName name="BEx1PUK290DX9LHEN2RS5E5L92YR" localSheetId="18" hidden="1">#REF!</definedName>
    <definedName name="BEx1PUK290DX9LHEN2RS5E5L92YR" localSheetId="19" hidden="1">#REF!</definedName>
    <definedName name="BEx1PUK290DX9LHEN2RS5E5L92YR" localSheetId="20" hidden="1">#REF!</definedName>
    <definedName name="BEx1PUK290DX9LHEN2RS5E5L92YR" hidden="1">#REF!</definedName>
    <definedName name="BEx1PWNKPN825TMXC0L3V3FWMXS4" localSheetId="7" hidden="1">#REF!</definedName>
    <definedName name="BEx1PWNKPN825TMXC0L3V3FWMXS4" localSheetId="9" hidden="1">#REF!</definedName>
    <definedName name="BEx1PWNKPN825TMXC0L3V3FWMXS4" localSheetId="10" hidden="1">#REF!</definedName>
    <definedName name="BEx1PWNKPN825TMXC0L3V3FWMXS4" localSheetId="11" hidden="1">#REF!</definedName>
    <definedName name="BEx1PWNKPN825TMXC0L3V3FWMXS4" localSheetId="14" hidden="1">#REF!</definedName>
    <definedName name="BEx1PWNKPN825TMXC0L3V3FWMXS4" localSheetId="13" hidden="1">#REF!</definedName>
    <definedName name="BEx1PWNKPN825TMXC0L3V3FWMXS4" localSheetId="16" hidden="1">#REF!</definedName>
    <definedName name="BEx1PWNKPN825TMXC0L3V3FWMXS4" localSheetId="17" hidden="1">#REF!</definedName>
    <definedName name="BEx1PWNKPN825TMXC0L3V3FWMXS4" localSheetId="20" hidden="1">#REF!</definedName>
    <definedName name="BEx1PWNKPN825TMXC0L3V3FWMXS4" hidden="1">#REF!</definedName>
    <definedName name="BEx1Q21TG5PWZ4V504UC7VGQ9FEI" localSheetId="7" hidden="1">#REF!</definedName>
    <definedName name="BEx1Q21TG5PWZ4V504UC7VGQ9FEI" localSheetId="9" hidden="1">#REF!</definedName>
    <definedName name="BEx1Q21TG5PWZ4V504UC7VGQ9FEI" localSheetId="10" hidden="1">#REF!</definedName>
    <definedName name="BEx1Q21TG5PWZ4V504UC7VGQ9FEI" localSheetId="11" hidden="1">#REF!</definedName>
    <definedName name="BEx1Q21TG5PWZ4V504UC7VGQ9FEI" localSheetId="12" hidden="1">#REF!</definedName>
    <definedName name="BEx1Q21TG5PWZ4V504UC7VGQ9FEI" localSheetId="14" hidden="1">#REF!</definedName>
    <definedName name="BEx1Q21TG5PWZ4V504UC7VGQ9FEI" localSheetId="13" hidden="1">#REF!</definedName>
    <definedName name="BEx1Q21TG5PWZ4V504UC7VGQ9FEI" localSheetId="15" hidden="1">#REF!</definedName>
    <definedName name="BEx1Q21TG5PWZ4V504UC7VGQ9FEI" localSheetId="16" hidden="1">#REF!</definedName>
    <definedName name="BEx1Q21TG5PWZ4V504UC7VGQ9FEI" localSheetId="17" hidden="1">#REF!</definedName>
    <definedName name="BEx1Q21TG5PWZ4V504UC7VGQ9FEI" localSheetId="18" hidden="1">#REF!</definedName>
    <definedName name="BEx1Q21TG5PWZ4V504UC7VGQ9FEI" localSheetId="19" hidden="1">#REF!</definedName>
    <definedName name="BEx1Q21TG5PWZ4V504UC7VGQ9FEI" localSheetId="20" hidden="1">#REF!</definedName>
    <definedName name="BEx1Q21TG5PWZ4V504UC7VGQ9FEI" hidden="1">#REF!</definedName>
    <definedName name="BEx1QA54J2A4I7IBQR19BTY28ZMR" localSheetId="7" hidden="1">#REF!</definedName>
    <definedName name="BEx1QA54J2A4I7IBQR19BTY28ZMR" localSheetId="9" hidden="1">#REF!</definedName>
    <definedName name="BEx1QA54J2A4I7IBQR19BTY28ZMR" localSheetId="10" hidden="1">#REF!</definedName>
    <definedName name="BEx1QA54J2A4I7IBQR19BTY28ZMR" localSheetId="11" hidden="1">#REF!</definedName>
    <definedName name="BEx1QA54J2A4I7IBQR19BTY28ZMR" localSheetId="12" hidden="1">#REF!</definedName>
    <definedName name="BEx1QA54J2A4I7IBQR19BTY28ZMR" localSheetId="14" hidden="1">#REF!</definedName>
    <definedName name="BEx1QA54J2A4I7IBQR19BTY28ZMR" localSheetId="13" hidden="1">#REF!</definedName>
    <definedName name="BEx1QA54J2A4I7IBQR19BTY28ZMR" localSheetId="15" hidden="1">#REF!</definedName>
    <definedName name="BEx1QA54J2A4I7IBQR19BTY28ZMR" localSheetId="16" hidden="1">#REF!</definedName>
    <definedName name="BEx1QA54J2A4I7IBQR19BTY28ZMR" localSheetId="17" hidden="1">#REF!</definedName>
    <definedName name="BEx1QA54J2A4I7IBQR19BTY28ZMR" localSheetId="18" hidden="1">#REF!</definedName>
    <definedName name="BEx1QA54J2A4I7IBQR19BTY28ZMR" localSheetId="19" hidden="1">#REF!</definedName>
    <definedName name="BEx1QA54J2A4I7IBQR19BTY28ZMR" localSheetId="20" hidden="1">#REF!</definedName>
    <definedName name="BEx1QA54J2A4I7IBQR19BTY28ZMR" hidden="1">#REF!</definedName>
    <definedName name="BEx1QMKTAIQ9VGEWQ95YM98EUX0H" localSheetId="7" hidden="1">#REF!</definedName>
    <definedName name="BEx1QMKTAIQ9VGEWQ95YM98EUX0H" localSheetId="9" hidden="1">#REF!</definedName>
    <definedName name="BEx1QMKTAIQ9VGEWQ95YM98EUX0H" localSheetId="10" hidden="1">#REF!</definedName>
    <definedName name="BEx1QMKTAIQ9VGEWQ95YM98EUX0H" localSheetId="11" hidden="1">#REF!</definedName>
    <definedName name="BEx1QMKTAIQ9VGEWQ95YM98EUX0H" localSheetId="12" hidden="1">#REF!</definedName>
    <definedName name="BEx1QMKTAIQ9VGEWQ95YM98EUX0H" localSheetId="14" hidden="1">#REF!</definedName>
    <definedName name="BEx1QMKTAIQ9VGEWQ95YM98EUX0H" localSheetId="13" hidden="1">#REF!</definedName>
    <definedName name="BEx1QMKTAIQ9VGEWQ95YM98EUX0H" localSheetId="15" hidden="1">#REF!</definedName>
    <definedName name="BEx1QMKTAIQ9VGEWQ95YM98EUX0H" localSheetId="16" hidden="1">#REF!</definedName>
    <definedName name="BEx1QMKTAIQ9VGEWQ95YM98EUX0H" localSheetId="17" hidden="1">#REF!</definedName>
    <definedName name="BEx1QMKTAIQ9VGEWQ95YM98EUX0H" localSheetId="18" hidden="1">#REF!</definedName>
    <definedName name="BEx1QMKTAIQ9VGEWQ95YM98EUX0H" localSheetId="19" hidden="1">#REF!</definedName>
    <definedName name="BEx1QMKTAIQ9VGEWQ95YM98EUX0H" localSheetId="20" hidden="1">#REF!</definedName>
    <definedName name="BEx1QMKTAIQ9VGEWQ95YM98EUX0H" hidden="1">#REF!</definedName>
    <definedName name="BEx1QMQAHG3KQUK59DVM68SWKZIZ" localSheetId="7" hidden="1">#REF!</definedName>
    <definedName name="BEx1QMQAHG3KQUK59DVM68SWKZIZ" localSheetId="9" hidden="1">#REF!</definedName>
    <definedName name="BEx1QMQAHG3KQUK59DVM68SWKZIZ" localSheetId="10" hidden="1">#REF!</definedName>
    <definedName name="BEx1QMQAHG3KQUK59DVM68SWKZIZ" localSheetId="11" hidden="1">#REF!</definedName>
    <definedName name="BEx1QMQAHG3KQUK59DVM68SWKZIZ" localSheetId="12" hidden="1">#REF!</definedName>
    <definedName name="BEx1QMQAHG3KQUK59DVM68SWKZIZ" localSheetId="14" hidden="1">#REF!</definedName>
    <definedName name="BEx1QMQAHG3KQUK59DVM68SWKZIZ" localSheetId="13" hidden="1">#REF!</definedName>
    <definedName name="BEx1QMQAHG3KQUK59DVM68SWKZIZ" localSheetId="15" hidden="1">#REF!</definedName>
    <definedName name="BEx1QMQAHG3KQUK59DVM68SWKZIZ" localSheetId="16" hidden="1">#REF!</definedName>
    <definedName name="BEx1QMQAHG3KQUK59DVM68SWKZIZ" localSheetId="17" hidden="1">#REF!</definedName>
    <definedName name="BEx1QMQAHG3KQUK59DVM68SWKZIZ" localSheetId="18" hidden="1">#REF!</definedName>
    <definedName name="BEx1QMQAHG3KQUK59DVM68SWKZIZ" localSheetId="19" hidden="1">#REF!</definedName>
    <definedName name="BEx1QMQAHG3KQUK59DVM68SWKZIZ" localSheetId="20" hidden="1">#REF!</definedName>
    <definedName name="BEx1QMQAHG3KQUK59DVM68SWKZIZ" hidden="1">#REF!</definedName>
    <definedName name="BEx1R9YFKJCMSEST8OVCAO5E47FO" localSheetId="7" hidden="1">#REF!</definedName>
    <definedName name="BEx1R9YFKJCMSEST8OVCAO5E47FO" localSheetId="9" hidden="1">#REF!</definedName>
    <definedName name="BEx1R9YFKJCMSEST8OVCAO5E47FO" localSheetId="10" hidden="1">#REF!</definedName>
    <definedName name="BEx1R9YFKJCMSEST8OVCAO5E47FO" localSheetId="11" hidden="1">#REF!</definedName>
    <definedName name="BEx1R9YFKJCMSEST8OVCAO5E47FO" localSheetId="12" hidden="1">#REF!</definedName>
    <definedName name="BEx1R9YFKJCMSEST8OVCAO5E47FO" localSheetId="14" hidden="1">#REF!</definedName>
    <definedName name="BEx1R9YFKJCMSEST8OVCAO5E47FO" localSheetId="13" hidden="1">#REF!</definedName>
    <definedName name="BEx1R9YFKJCMSEST8OVCAO5E47FO" localSheetId="15" hidden="1">#REF!</definedName>
    <definedName name="BEx1R9YFKJCMSEST8OVCAO5E47FO" localSheetId="16" hidden="1">#REF!</definedName>
    <definedName name="BEx1R9YFKJCMSEST8OVCAO5E47FO" localSheetId="17" hidden="1">#REF!</definedName>
    <definedName name="BEx1R9YFKJCMSEST8OVCAO5E47FO" localSheetId="18" hidden="1">#REF!</definedName>
    <definedName name="BEx1R9YFKJCMSEST8OVCAO5E47FO" localSheetId="19" hidden="1">#REF!</definedName>
    <definedName name="BEx1R9YFKJCMSEST8OVCAO5E47FO" localSheetId="20" hidden="1">#REF!</definedName>
    <definedName name="BEx1R9YFKJCMSEST8OVCAO5E47FO" hidden="1">#REF!</definedName>
    <definedName name="BEx1RBGC06B3T52OIC0EQ1KGVP1I" localSheetId="7" hidden="1">#REF!</definedName>
    <definedName name="BEx1RBGC06B3T52OIC0EQ1KGVP1I" localSheetId="9" hidden="1">#REF!</definedName>
    <definedName name="BEx1RBGC06B3T52OIC0EQ1KGVP1I" localSheetId="10" hidden="1">#REF!</definedName>
    <definedName name="BEx1RBGC06B3T52OIC0EQ1KGVP1I" localSheetId="11" hidden="1">#REF!</definedName>
    <definedName name="BEx1RBGC06B3T52OIC0EQ1KGVP1I" localSheetId="12" hidden="1">#REF!</definedName>
    <definedName name="BEx1RBGC06B3T52OIC0EQ1KGVP1I" localSheetId="14" hidden="1">#REF!</definedName>
    <definedName name="BEx1RBGC06B3T52OIC0EQ1KGVP1I" localSheetId="13" hidden="1">#REF!</definedName>
    <definedName name="BEx1RBGC06B3T52OIC0EQ1KGVP1I" localSheetId="15" hidden="1">#REF!</definedName>
    <definedName name="BEx1RBGC06B3T52OIC0EQ1KGVP1I" localSheetId="16" hidden="1">#REF!</definedName>
    <definedName name="BEx1RBGC06B3T52OIC0EQ1KGVP1I" localSheetId="17" hidden="1">#REF!</definedName>
    <definedName name="BEx1RBGC06B3T52OIC0EQ1KGVP1I" localSheetId="18" hidden="1">#REF!</definedName>
    <definedName name="BEx1RBGC06B3T52OIC0EQ1KGVP1I" localSheetId="19" hidden="1">#REF!</definedName>
    <definedName name="BEx1RBGC06B3T52OIC0EQ1KGVP1I" localSheetId="20" hidden="1">#REF!</definedName>
    <definedName name="BEx1RBGC06B3T52OIC0EQ1KGVP1I" hidden="1">#REF!</definedName>
    <definedName name="BEx1RG3NJLA83JCT26IM1NH7FHA3" localSheetId="7" hidden="1">#REF!</definedName>
    <definedName name="BEx1RG3NJLA83JCT26IM1NH7FHA3" localSheetId="9" hidden="1">#REF!</definedName>
    <definedName name="BEx1RG3NJLA83JCT26IM1NH7FHA3" localSheetId="10" hidden="1">#REF!</definedName>
    <definedName name="BEx1RG3NJLA83JCT26IM1NH7FHA3" localSheetId="11" hidden="1">#REF!</definedName>
    <definedName name="BEx1RG3NJLA83JCT26IM1NH7FHA3" localSheetId="12" hidden="1">#REF!</definedName>
    <definedName name="BEx1RG3NJLA83JCT26IM1NH7FHA3" localSheetId="14" hidden="1">#REF!</definedName>
    <definedName name="BEx1RG3NJLA83JCT26IM1NH7FHA3" localSheetId="13" hidden="1">#REF!</definedName>
    <definedName name="BEx1RG3NJLA83JCT26IM1NH7FHA3" localSheetId="15" hidden="1">#REF!</definedName>
    <definedName name="BEx1RG3NJLA83JCT26IM1NH7FHA3" localSheetId="16" hidden="1">#REF!</definedName>
    <definedName name="BEx1RG3NJLA83JCT26IM1NH7FHA3" localSheetId="17" hidden="1">#REF!</definedName>
    <definedName name="BEx1RG3NJLA83JCT26IM1NH7FHA3" localSheetId="18" hidden="1">#REF!</definedName>
    <definedName name="BEx1RG3NJLA83JCT26IM1NH7FHA3" localSheetId="19" hidden="1">#REF!</definedName>
    <definedName name="BEx1RG3NJLA83JCT26IM1NH7FHA3" localSheetId="20" hidden="1">#REF!</definedName>
    <definedName name="BEx1RG3NJLA83JCT26IM1NH7FHA3" hidden="1">#REF!</definedName>
    <definedName name="BEx1RPJGA9DKDGRAYU2BHE6FRJ0N" localSheetId="7" hidden="1">#REF!</definedName>
    <definedName name="BEx1RPJGA9DKDGRAYU2BHE6FRJ0N" localSheetId="9" hidden="1">#REF!</definedName>
    <definedName name="BEx1RPJGA9DKDGRAYU2BHE6FRJ0N" localSheetId="10" hidden="1">#REF!</definedName>
    <definedName name="BEx1RPJGA9DKDGRAYU2BHE6FRJ0N" localSheetId="11" hidden="1">#REF!</definedName>
    <definedName name="BEx1RPJGA9DKDGRAYU2BHE6FRJ0N" localSheetId="12" hidden="1">#REF!</definedName>
    <definedName name="BEx1RPJGA9DKDGRAYU2BHE6FRJ0N" localSheetId="14" hidden="1">#REF!</definedName>
    <definedName name="BEx1RPJGA9DKDGRAYU2BHE6FRJ0N" localSheetId="13" hidden="1">#REF!</definedName>
    <definedName name="BEx1RPJGA9DKDGRAYU2BHE6FRJ0N" localSheetId="15" hidden="1">#REF!</definedName>
    <definedName name="BEx1RPJGA9DKDGRAYU2BHE6FRJ0N" localSheetId="16" hidden="1">#REF!</definedName>
    <definedName name="BEx1RPJGA9DKDGRAYU2BHE6FRJ0N" localSheetId="17" hidden="1">#REF!</definedName>
    <definedName name="BEx1RPJGA9DKDGRAYU2BHE6FRJ0N" localSheetId="18" hidden="1">#REF!</definedName>
    <definedName name="BEx1RPJGA9DKDGRAYU2BHE6FRJ0N" localSheetId="19" hidden="1">#REF!</definedName>
    <definedName name="BEx1RPJGA9DKDGRAYU2BHE6FRJ0N" localSheetId="20" hidden="1">#REF!</definedName>
    <definedName name="BEx1RPJGA9DKDGRAYU2BHE6FRJ0N" hidden="1">#REF!</definedName>
    <definedName name="BEx1RRC7X4NI1CU4EO5XYE2GVARJ" localSheetId="7" hidden="1">#REF!</definedName>
    <definedName name="BEx1RRC7X4NI1CU4EO5XYE2GVARJ" localSheetId="9" hidden="1">#REF!</definedName>
    <definedName name="BEx1RRC7X4NI1CU4EO5XYE2GVARJ" localSheetId="10" hidden="1">#REF!</definedName>
    <definedName name="BEx1RRC7X4NI1CU4EO5XYE2GVARJ" localSheetId="11" hidden="1">#REF!</definedName>
    <definedName name="BEx1RRC7X4NI1CU4EO5XYE2GVARJ" localSheetId="12" hidden="1">#REF!</definedName>
    <definedName name="BEx1RRC7X4NI1CU4EO5XYE2GVARJ" localSheetId="14" hidden="1">#REF!</definedName>
    <definedName name="BEx1RRC7X4NI1CU4EO5XYE2GVARJ" localSheetId="13" hidden="1">#REF!</definedName>
    <definedName name="BEx1RRC7X4NI1CU4EO5XYE2GVARJ" localSheetId="15" hidden="1">#REF!</definedName>
    <definedName name="BEx1RRC7X4NI1CU4EO5XYE2GVARJ" localSheetId="16" hidden="1">#REF!</definedName>
    <definedName name="BEx1RRC7X4NI1CU4EO5XYE2GVARJ" localSheetId="17" hidden="1">#REF!</definedName>
    <definedName name="BEx1RRC7X4NI1CU4EO5XYE2GVARJ" localSheetId="18" hidden="1">#REF!</definedName>
    <definedName name="BEx1RRC7X4NI1CU4EO5XYE2GVARJ" localSheetId="19" hidden="1">#REF!</definedName>
    <definedName name="BEx1RRC7X4NI1CU4EO5XYE2GVARJ" localSheetId="20" hidden="1">#REF!</definedName>
    <definedName name="BEx1RRC7X4NI1CU4EO5XYE2GVARJ" hidden="1">#REF!</definedName>
    <definedName name="BEx1RZA1NCGT832L7EMR7GMF588W" localSheetId="7" hidden="1">#REF!</definedName>
    <definedName name="BEx1RZA1NCGT832L7EMR7GMF588W" localSheetId="9" hidden="1">#REF!</definedName>
    <definedName name="BEx1RZA1NCGT832L7EMR7GMF588W" localSheetId="10" hidden="1">#REF!</definedName>
    <definedName name="BEx1RZA1NCGT832L7EMR7GMF588W" localSheetId="11" hidden="1">#REF!</definedName>
    <definedName name="BEx1RZA1NCGT832L7EMR7GMF588W" localSheetId="12" hidden="1">#REF!</definedName>
    <definedName name="BEx1RZA1NCGT832L7EMR7GMF588W" localSheetId="14" hidden="1">#REF!</definedName>
    <definedName name="BEx1RZA1NCGT832L7EMR7GMF588W" localSheetId="13" hidden="1">#REF!</definedName>
    <definedName name="BEx1RZA1NCGT832L7EMR7GMF588W" localSheetId="15" hidden="1">#REF!</definedName>
    <definedName name="BEx1RZA1NCGT832L7EMR7GMF588W" localSheetId="16" hidden="1">#REF!</definedName>
    <definedName name="BEx1RZA1NCGT832L7EMR7GMF588W" localSheetId="17" hidden="1">#REF!</definedName>
    <definedName name="BEx1RZA1NCGT832L7EMR7GMF588W" localSheetId="18" hidden="1">#REF!</definedName>
    <definedName name="BEx1RZA1NCGT832L7EMR7GMF588W" localSheetId="19" hidden="1">#REF!</definedName>
    <definedName name="BEx1RZA1NCGT832L7EMR7GMF588W" localSheetId="20" hidden="1">#REF!</definedName>
    <definedName name="BEx1RZA1NCGT832L7EMR7GMF588W" hidden="1">#REF!</definedName>
    <definedName name="BEx1S0XGIPUSZQUCSGWSK10GKW7Y" localSheetId="7" hidden="1">#REF!</definedName>
    <definedName name="BEx1S0XGIPUSZQUCSGWSK10GKW7Y" localSheetId="9" hidden="1">#REF!</definedName>
    <definedName name="BEx1S0XGIPUSZQUCSGWSK10GKW7Y" localSheetId="10" hidden="1">#REF!</definedName>
    <definedName name="BEx1S0XGIPUSZQUCSGWSK10GKW7Y" localSheetId="11" hidden="1">#REF!</definedName>
    <definedName name="BEx1S0XGIPUSZQUCSGWSK10GKW7Y" localSheetId="12" hidden="1">#REF!</definedName>
    <definedName name="BEx1S0XGIPUSZQUCSGWSK10GKW7Y" localSheetId="14" hidden="1">#REF!</definedName>
    <definedName name="BEx1S0XGIPUSZQUCSGWSK10GKW7Y" localSheetId="13" hidden="1">#REF!</definedName>
    <definedName name="BEx1S0XGIPUSZQUCSGWSK10GKW7Y" localSheetId="15" hidden="1">#REF!</definedName>
    <definedName name="BEx1S0XGIPUSZQUCSGWSK10GKW7Y" localSheetId="16" hidden="1">#REF!</definedName>
    <definedName name="BEx1S0XGIPUSZQUCSGWSK10GKW7Y" localSheetId="17" hidden="1">#REF!</definedName>
    <definedName name="BEx1S0XGIPUSZQUCSGWSK10GKW7Y" localSheetId="18" hidden="1">#REF!</definedName>
    <definedName name="BEx1S0XGIPUSZQUCSGWSK10GKW7Y" localSheetId="19" hidden="1">#REF!</definedName>
    <definedName name="BEx1S0XGIPUSZQUCSGWSK10GKW7Y" localSheetId="20" hidden="1">#REF!</definedName>
    <definedName name="BEx1S0XGIPUSZQUCSGWSK10GKW7Y" hidden="1">#REF!</definedName>
    <definedName name="BEx1S5VFNKIXHTTCWSV60UC50EZ8" localSheetId="7" hidden="1">#REF!</definedName>
    <definedName name="BEx1S5VFNKIXHTTCWSV60UC50EZ8" localSheetId="9" hidden="1">#REF!</definedName>
    <definedName name="BEx1S5VFNKIXHTTCWSV60UC50EZ8" localSheetId="10" hidden="1">#REF!</definedName>
    <definedName name="BEx1S5VFNKIXHTTCWSV60UC50EZ8" localSheetId="11" hidden="1">#REF!</definedName>
    <definedName name="BEx1S5VFNKIXHTTCWSV60UC50EZ8" localSheetId="12" hidden="1">#REF!</definedName>
    <definedName name="BEx1S5VFNKIXHTTCWSV60UC50EZ8" localSheetId="14" hidden="1">#REF!</definedName>
    <definedName name="BEx1S5VFNKIXHTTCWSV60UC50EZ8" localSheetId="13" hidden="1">#REF!</definedName>
    <definedName name="BEx1S5VFNKIXHTTCWSV60UC50EZ8" localSheetId="15" hidden="1">#REF!</definedName>
    <definedName name="BEx1S5VFNKIXHTTCWSV60UC50EZ8" localSheetId="16" hidden="1">#REF!</definedName>
    <definedName name="BEx1S5VFNKIXHTTCWSV60UC50EZ8" localSheetId="17" hidden="1">#REF!</definedName>
    <definedName name="BEx1S5VFNKIXHTTCWSV60UC50EZ8" localSheetId="18" hidden="1">#REF!</definedName>
    <definedName name="BEx1S5VFNKIXHTTCWSV60UC50EZ8" localSheetId="19" hidden="1">#REF!</definedName>
    <definedName name="BEx1S5VFNKIXHTTCWSV60UC50EZ8" localSheetId="20" hidden="1">#REF!</definedName>
    <definedName name="BEx1S5VFNKIXHTTCWSV60UC50EZ8" hidden="1">#REF!</definedName>
    <definedName name="BEx1SFGNVAFMGBWWJ1P5SP00N381" localSheetId="7" hidden="1">#REF!</definedName>
    <definedName name="BEx1SFGNVAFMGBWWJ1P5SP00N381" localSheetId="9" hidden="1">#REF!</definedName>
    <definedName name="BEx1SFGNVAFMGBWWJ1P5SP00N381" localSheetId="10" hidden="1">#REF!</definedName>
    <definedName name="BEx1SFGNVAFMGBWWJ1P5SP00N381" localSheetId="11" hidden="1">#REF!</definedName>
    <definedName name="BEx1SFGNVAFMGBWWJ1P5SP00N381" localSheetId="12" hidden="1">#REF!</definedName>
    <definedName name="BEx1SFGNVAFMGBWWJ1P5SP00N381" localSheetId="14" hidden="1">#REF!</definedName>
    <definedName name="BEx1SFGNVAFMGBWWJ1P5SP00N381" localSheetId="13" hidden="1">#REF!</definedName>
    <definedName name="BEx1SFGNVAFMGBWWJ1P5SP00N381" localSheetId="15" hidden="1">#REF!</definedName>
    <definedName name="BEx1SFGNVAFMGBWWJ1P5SP00N381" localSheetId="16" hidden="1">#REF!</definedName>
    <definedName name="BEx1SFGNVAFMGBWWJ1P5SP00N381" localSheetId="17" hidden="1">#REF!</definedName>
    <definedName name="BEx1SFGNVAFMGBWWJ1P5SP00N381" localSheetId="18" hidden="1">#REF!</definedName>
    <definedName name="BEx1SFGNVAFMGBWWJ1P5SP00N381" localSheetId="19" hidden="1">#REF!</definedName>
    <definedName name="BEx1SFGNVAFMGBWWJ1P5SP00N381" localSheetId="20" hidden="1">#REF!</definedName>
    <definedName name="BEx1SFGNVAFMGBWWJ1P5SP00N381" hidden="1">#REF!</definedName>
    <definedName name="BEx1SFGP1BMG8LP140SHD1AEEPXP" localSheetId="7" hidden="1">#REF!</definedName>
    <definedName name="BEx1SFGP1BMG8LP140SHD1AEEPXP" localSheetId="9" hidden="1">#REF!</definedName>
    <definedName name="BEx1SFGP1BMG8LP140SHD1AEEPXP" localSheetId="10" hidden="1">#REF!</definedName>
    <definedName name="BEx1SFGP1BMG8LP140SHD1AEEPXP" localSheetId="11" hidden="1">#REF!</definedName>
    <definedName name="BEx1SFGP1BMG8LP140SHD1AEEPXP" localSheetId="14" hidden="1">#REF!</definedName>
    <definedName name="BEx1SFGP1BMG8LP140SHD1AEEPXP" localSheetId="13" hidden="1">#REF!</definedName>
    <definedName name="BEx1SFGP1BMG8LP140SHD1AEEPXP" localSheetId="16" hidden="1">#REF!</definedName>
    <definedName name="BEx1SFGP1BMG8LP140SHD1AEEPXP" localSheetId="17" hidden="1">#REF!</definedName>
    <definedName name="BEx1SFGP1BMG8LP140SHD1AEEPXP" localSheetId="20" hidden="1">#REF!</definedName>
    <definedName name="BEx1SFGP1BMG8LP140SHD1AEEPXP" hidden="1">#REF!</definedName>
    <definedName name="BEx1SK3U02H0RGKEYXW7ZMCEOF3V" localSheetId="7" hidden="1">#REF!</definedName>
    <definedName name="BEx1SK3U02H0RGKEYXW7ZMCEOF3V" localSheetId="9" hidden="1">#REF!</definedName>
    <definedName name="BEx1SK3U02H0RGKEYXW7ZMCEOF3V" localSheetId="10" hidden="1">#REF!</definedName>
    <definedName name="BEx1SK3U02H0RGKEYXW7ZMCEOF3V" localSheetId="11" hidden="1">#REF!</definedName>
    <definedName name="BEx1SK3U02H0RGKEYXW7ZMCEOF3V" localSheetId="12" hidden="1">#REF!</definedName>
    <definedName name="BEx1SK3U02H0RGKEYXW7ZMCEOF3V" localSheetId="14" hidden="1">#REF!</definedName>
    <definedName name="BEx1SK3U02H0RGKEYXW7ZMCEOF3V" localSheetId="13" hidden="1">#REF!</definedName>
    <definedName name="BEx1SK3U02H0RGKEYXW7ZMCEOF3V" localSheetId="15" hidden="1">#REF!</definedName>
    <definedName name="BEx1SK3U02H0RGKEYXW7ZMCEOF3V" localSheetId="16" hidden="1">#REF!</definedName>
    <definedName name="BEx1SK3U02H0RGKEYXW7ZMCEOF3V" localSheetId="17" hidden="1">#REF!</definedName>
    <definedName name="BEx1SK3U02H0RGKEYXW7ZMCEOF3V" localSheetId="18" hidden="1">#REF!</definedName>
    <definedName name="BEx1SK3U02H0RGKEYXW7ZMCEOF3V" localSheetId="19" hidden="1">#REF!</definedName>
    <definedName name="BEx1SK3U02H0RGKEYXW7ZMCEOF3V" localSheetId="20" hidden="1">#REF!</definedName>
    <definedName name="BEx1SK3U02H0RGKEYXW7ZMCEOF3V" hidden="1">#REF!</definedName>
    <definedName name="BEx1SO5L68CL3H1IC2HQ6TPY8U6F" localSheetId="7" hidden="1">#REF!</definedName>
    <definedName name="BEx1SO5L68CL3H1IC2HQ6TPY8U6F" localSheetId="9" hidden="1">#REF!</definedName>
    <definedName name="BEx1SO5L68CL3H1IC2HQ6TPY8U6F" localSheetId="10" hidden="1">#REF!</definedName>
    <definedName name="BEx1SO5L68CL3H1IC2HQ6TPY8U6F" localSheetId="11" hidden="1">#REF!</definedName>
    <definedName name="BEx1SO5L68CL3H1IC2HQ6TPY8U6F" localSheetId="12" hidden="1">#REF!</definedName>
    <definedName name="BEx1SO5L68CL3H1IC2HQ6TPY8U6F" localSheetId="14" hidden="1">#REF!</definedName>
    <definedName name="BEx1SO5L68CL3H1IC2HQ6TPY8U6F" localSheetId="13" hidden="1">#REF!</definedName>
    <definedName name="BEx1SO5L68CL3H1IC2HQ6TPY8U6F" localSheetId="15" hidden="1">#REF!</definedName>
    <definedName name="BEx1SO5L68CL3H1IC2HQ6TPY8U6F" localSheetId="16" hidden="1">#REF!</definedName>
    <definedName name="BEx1SO5L68CL3H1IC2HQ6TPY8U6F" localSheetId="17" hidden="1">#REF!</definedName>
    <definedName name="BEx1SO5L68CL3H1IC2HQ6TPY8U6F" localSheetId="18" hidden="1">#REF!</definedName>
    <definedName name="BEx1SO5L68CL3H1IC2HQ6TPY8U6F" localSheetId="19" hidden="1">#REF!</definedName>
    <definedName name="BEx1SO5L68CL3H1IC2HQ6TPY8U6F" localSheetId="20" hidden="1">#REF!</definedName>
    <definedName name="BEx1SO5L68CL3H1IC2HQ6TPY8U6F" hidden="1">#REF!</definedName>
    <definedName name="BEx1SSNEZINBJT29QVS62VS1THT4" localSheetId="7" hidden="1">#REF!</definedName>
    <definedName name="BEx1SSNEZINBJT29QVS62VS1THT4" localSheetId="9" hidden="1">#REF!</definedName>
    <definedName name="BEx1SSNEZINBJT29QVS62VS1THT4" localSheetId="10" hidden="1">#REF!</definedName>
    <definedName name="BEx1SSNEZINBJT29QVS62VS1THT4" localSheetId="11" hidden="1">#REF!</definedName>
    <definedName name="BEx1SSNEZINBJT29QVS62VS1THT4" localSheetId="12" hidden="1">#REF!</definedName>
    <definedName name="BEx1SSNEZINBJT29QVS62VS1THT4" localSheetId="14" hidden="1">#REF!</definedName>
    <definedName name="BEx1SSNEZINBJT29QVS62VS1THT4" localSheetId="13" hidden="1">#REF!</definedName>
    <definedName name="BEx1SSNEZINBJT29QVS62VS1THT4" localSheetId="15" hidden="1">#REF!</definedName>
    <definedName name="BEx1SSNEZINBJT29QVS62VS1THT4" localSheetId="16" hidden="1">#REF!</definedName>
    <definedName name="BEx1SSNEZINBJT29QVS62VS1THT4" localSheetId="17" hidden="1">#REF!</definedName>
    <definedName name="BEx1SSNEZINBJT29QVS62VS1THT4" localSheetId="18" hidden="1">#REF!</definedName>
    <definedName name="BEx1SSNEZINBJT29QVS62VS1THT4" localSheetId="19" hidden="1">#REF!</definedName>
    <definedName name="BEx1SSNEZINBJT29QVS62VS1THT4" localSheetId="20" hidden="1">#REF!</definedName>
    <definedName name="BEx1SSNEZINBJT29QVS62VS1THT4" hidden="1">#REF!</definedName>
    <definedName name="BEx1SVNCHNANBJIDIQVB8AFK4HAN" localSheetId="7" hidden="1">#REF!</definedName>
    <definedName name="BEx1SVNCHNANBJIDIQVB8AFK4HAN" localSheetId="9" hidden="1">#REF!</definedName>
    <definedName name="BEx1SVNCHNANBJIDIQVB8AFK4HAN" localSheetId="10" hidden="1">#REF!</definedName>
    <definedName name="BEx1SVNCHNANBJIDIQVB8AFK4HAN" localSheetId="11" hidden="1">#REF!</definedName>
    <definedName name="BEx1SVNCHNANBJIDIQVB8AFK4HAN" localSheetId="12" hidden="1">#REF!</definedName>
    <definedName name="BEx1SVNCHNANBJIDIQVB8AFK4HAN" localSheetId="14" hidden="1">#REF!</definedName>
    <definedName name="BEx1SVNCHNANBJIDIQVB8AFK4HAN" localSheetId="13" hidden="1">#REF!</definedName>
    <definedName name="BEx1SVNCHNANBJIDIQVB8AFK4HAN" localSheetId="15" hidden="1">#REF!</definedName>
    <definedName name="BEx1SVNCHNANBJIDIQVB8AFK4HAN" localSheetId="16" hidden="1">#REF!</definedName>
    <definedName name="BEx1SVNCHNANBJIDIQVB8AFK4HAN" localSheetId="17" hidden="1">#REF!</definedName>
    <definedName name="BEx1SVNCHNANBJIDIQVB8AFK4HAN" localSheetId="18" hidden="1">#REF!</definedName>
    <definedName name="BEx1SVNCHNANBJIDIQVB8AFK4HAN" localSheetId="19" hidden="1">#REF!</definedName>
    <definedName name="BEx1SVNCHNANBJIDIQVB8AFK4HAN" localSheetId="20" hidden="1">#REF!</definedName>
    <definedName name="BEx1SVNCHNANBJIDIQVB8AFK4HAN" hidden="1">#REF!</definedName>
    <definedName name="BEx1TE2YGKCOGDSQUWA9TLZW5GV4" localSheetId="7" hidden="1">#REF!</definedName>
    <definedName name="BEx1TE2YGKCOGDSQUWA9TLZW5GV4" localSheetId="9" hidden="1">#REF!</definedName>
    <definedName name="BEx1TE2YGKCOGDSQUWA9TLZW5GV4" localSheetId="10" hidden="1">#REF!</definedName>
    <definedName name="BEx1TE2YGKCOGDSQUWA9TLZW5GV4" localSheetId="11" hidden="1">#REF!</definedName>
    <definedName name="BEx1TE2YGKCOGDSQUWA9TLZW5GV4" localSheetId="12" hidden="1">#REF!</definedName>
    <definedName name="BEx1TE2YGKCOGDSQUWA9TLZW5GV4" localSheetId="14" hidden="1">#REF!</definedName>
    <definedName name="BEx1TE2YGKCOGDSQUWA9TLZW5GV4" localSheetId="13" hidden="1">#REF!</definedName>
    <definedName name="BEx1TE2YGKCOGDSQUWA9TLZW5GV4" localSheetId="15" hidden="1">#REF!</definedName>
    <definedName name="BEx1TE2YGKCOGDSQUWA9TLZW5GV4" localSheetId="16" hidden="1">#REF!</definedName>
    <definedName name="BEx1TE2YGKCOGDSQUWA9TLZW5GV4" localSheetId="17" hidden="1">#REF!</definedName>
    <definedName name="BEx1TE2YGKCOGDSQUWA9TLZW5GV4" localSheetId="18" hidden="1">#REF!</definedName>
    <definedName name="BEx1TE2YGKCOGDSQUWA9TLZW5GV4" localSheetId="19" hidden="1">#REF!</definedName>
    <definedName name="BEx1TE2YGKCOGDSQUWA9TLZW5GV4" localSheetId="20" hidden="1">#REF!</definedName>
    <definedName name="BEx1TE2YGKCOGDSQUWA9TLZW5GV4" hidden="1">#REF!</definedName>
    <definedName name="BEx1TJ0WLS9O7KNSGIPWTYHDYI1D" localSheetId="7" hidden="1">#REF!</definedName>
    <definedName name="BEx1TJ0WLS9O7KNSGIPWTYHDYI1D" localSheetId="9" hidden="1">#REF!</definedName>
    <definedName name="BEx1TJ0WLS9O7KNSGIPWTYHDYI1D" localSheetId="10" hidden="1">#REF!</definedName>
    <definedName name="BEx1TJ0WLS9O7KNSGIPWTYHDYI1D" localSheetId="11" hidden="1">#REF!</definedName>
    <definedName name="BEx1TJ0WLS9O7KNSGIPWTYHDYI1D" localSheetId="12" hidden="1">#REF!</definedName>
    <definedName name="BEx1TJ0WLS9O7KNSGIPWTYHDYI1D" localSheetId="14" hidden="1">#REF!</definedName>
    <definedName name="BEx1TJ0WLS9O7KNSGIPWTYHDYI1D" localSheetId="13" hidden="1">#REF!</definedName>
    <definedName name="BEx1TJ0WLS9O7KNSGIPWTYHDYI1D" localSheetId="15" hidden="1">#REF!</definedName>
    <definedName name="BEx1TJ0WLS9O7KNSGIPWTYHDYI1D" localSheetId="16" hidden="1">#REF!</definedName>
    <definedName name="BEx1TJ0WLS9O7KNSGIPWTYHDYI1D" localSheetId="17" hidden="1">#REF!</definedName>
    <definedName name="BEx1TJ0WLS9O7KNSGIPWTYHDYI1D" localSheetId="18" hidden="1">#REF!</definedName>
    <definedName name="BEx1TJ0WLS9O7KNSGIPWTYHDYI1D" localSheetId="19" hidden="1">#REF!</definedName>
    <definedName name="BEx1TJ0WLS9O7KNSGIPWTYHDYI1D" localSheetId="20" hidden="1">#REF!</definedName>
    <definedName name="BEx1TJ0WLS9O7KNSGIPWTYHDYI1D" hidden="1">#REF!</definedName>
    <definedName name="BEx1TLF98B75D1P3EJQ1GRYKUU6P" localSheetId="7" hidden="1">#REF!</definedName>
    <definedName name="BEx1TLF98B75D1P3EJQ1GRYKUU6P" localSheetId="9" hidden="1">#REF!</definedName>
    <definedName name="BEx1TLF98B75D1P3EJQ1GRYKUU6P" localSheetId="10" hidden="1">#REF!</definedName>
    <definedName name="BEx1TLF98B75D1P3EJQ1GRYKUU6P" localSheetId="11" hidden="1">#REF!</definedName>
    <definedName name="BEx1TLF98B75D1P3EJQ1GRYKUU6P" localSheetId="12" hidden="1">#REF!</definedName>
    <definedName name="BEx1TLF98B75D1P3EJQ1GRYKUU6P" localSheetId="14" hidden="1">#REF!</definedName>
    <definedName name="BEx1TLF98B75D1P3EJQ1GRYKUU6P" localSheetId="13" hidden="1">#REF!</definedName>
    <definedName name="BEx1TLF98B75D1P3EJQ1GRYKUU6P" localSheetId="15" hidden="1">#REF!</definedName>
    <definedName name="BEx1TLF98B75D1P3EJQ1GRYKUU6P" localSheetId="16" hidden="1">#REF!</definedName>
    <definedName name="BEx1TLF98B75D1P3EJQ1GRYKUU6P" localSheetId="17" hidden="1">#REF!</definedName>
    <definedName name="BEx1TLF98B75D1P3EJQ1GRYKUU6P" localSheetId="18" hidden="1">#REF!</definedName>
    <definedName name="BEx1TLF98B75D1P3EJQ1GRYKUU6P" localSheetId="19" hidden="1">#REF!</definedName>
    <definedName name="BEx1TLF98B75D1P3EJQ1GRYKUU6P" localSheetId="20" hidden="1">#REF!</definedName>
    <definedName name="BEx1TLF98B75D1P3EJQ1GRYKUU6P" hidden="1">#REF!</definedName>
    <definedName name="BEx1TYRAHXVPGDVF5KTTB3900F58" localSheetId="7" hidden="1">#REF!</definedName>
    <definedName name="BEx1TYRAHXVPGDVF5KTTB3900F58" localSheetId="9" hidden="1">#REF!</definedName>
    <definedName name="BEx1TYRAHXVPGDVF5KTTB3900F58" localSheetId="10" hidden="1">#REF!</definedName>
    <definedName name="BEx1TYRAHXVPGDVF5KTTB3900F58" localSheetId="11" hidden="1">#REF!</definedName>
    <definedName name="BEx1TYRAHXVPGDVF5KTTB3900F58" localSheetId="14" hidden="1">#REF!</definedName>
    <definedName name="BEx1TYRAHXVPGDVF5KTTB3900F58" localSheetId="13" hidden="1">#REF!</definedName>
    <definedName name="BEx1TYRAHXVPGDVF5KTTB3900F58" localSheetId="16" hidden="1">#REF!</definedName>
    <definedName name="BEx1TYRAHXVPGDVF5KTTB3900F58" localSheetId="17" hidden="1">#REF!</definedName>
    <definedName name="BEx1TYRAHXVPGDVF5KTTB3900F58" localSheetId="20" hidden="1">#REF!</definedName>
    <definedName name="BEx1TYRAHXVPGDVF5KTTB3900F58" hidden="1">#REF!</definedName>
    <definedName name="BEx1U15M7LVVFZENH830B2BGWC04" localSheetId="7" hidden="1">#REF!</definedName>
    <definedName name="BEx1U15M7LVVFZENH830B2BGWC04" localSheetId="9" hidden="1">#REF!</definedName>
    <definedName name="BEx1U15M7LVVFZENH830B2BGWC04" localSheetId="10" hidden="1">#REF!</definedName>
    <definedName name="BEx1U15M7LVVFZENH830B2BGWC04" localSheetId="11" hidden="1">#REF!</definedName>
    <definedName name="BEx1U15M7LVVFZENH830B2BGWC04" localSheetId="12" hidden="1">#REF!</definedName>
    <definedName name="BEx1U15M7LVVFZENH830B2BGWC04" localSheetId="14" hidden="1">#REF!</definedName>
    <definedName name="BEx1U15M7LVVFZENH830B2BGWC04" localSheetId="13" hidden="1">#REF!</definedName>
    <definedName name="BEx1U15M7LVVFZENH830B2BGWC04" localSheetId="15" hidden="1">#REF!</definedName>
    <definedName name="BEx1U15M7LVVFZENH830B2BGWC04" localSheetId="16" hidden="1">#REF!</definedName>
    <definedName name="BEx1U15M7LVVFZENH830B2BGWC04" localSheetId="17" hidden="1">#REF!</definedName>
    <definedName name="BEx1U15M7LVVFZENH830B2BGWC04" localSheetId="18" hidden="1">#REF!</definedName>
    <definedName name="BEx1U15M7LVVFZENH830B2BGWC04" localSheetId="19" hidden="1">#REF!</definedName>
    <definedName name="BEx1U15M7LVVFZENH830B2BGWC04" localSheetId="20" hidden="1">#REF!</definedName>
    <definedName name="BEx1U15M7LVVFZENH830B2BGWC04" hidden="1">#REF!</definedName>
    <definedName name="BEx1U5NGVTXGL4CIPVT5O034KGGR" localSheetId="7" hidden="1">#REF!</definedName>
    <definedName name="BEx1U5NGVTXGL4CIPVT5O034KGGR" localSheetId="9" hidden="1">#REF!</definedName>
    <definedName name="BEx1U5NGVTXGL4CIPVT5O034KGGR" localSheetId="10" hidden="1">#REF!</definedName>
    <definedName name="BEx1U5NGVTXGL4CIPVT5O034KGGR" localSheetId="11" hidden="1">#REF!</definedName>
    <definedName name="BEx1U5NGVTXGL4CIPVT5O034KGGR" localSheetId="14" hidden="1">#REF!</definedName>
    <definedName name="BEx1U5NGVTXGL4CIPVT5O034KGGR" localSheetId="13" hidden="1">#REF!</definedName>
    <definedName name="BEx1U5NGVTXGL4CIPVT5O034KGGR" localSheetId="16" hidden="1">#REF!</definedName>
    <definedName name="BEx1U5NGVTXGL4CIPVT5O034KGGR" localSheetId="17" hidden="1">#REF!</definedName>
    <definedName name="BEx1U5NGVTXGL4CIPVT5O034KGGR" localSheetId="20" hidden="1">#REF!</definedName>
    <definedName name="BEx1U5NGVTXGL4CIPVT5O034KGGR" hidden="1">#REF!</definedName>
    <definedName name="BEx1U7WFO8OZKB1EBF4H386JW91L" localSheetId="7" hidden="1">#REF!</definedName>
    <definedName name="BEx1U7WFO8OZKB1EBF4H386JW91L" localSheetId="9" hidden="1">#REF!</definedName>
    <definedName name="BEx1U7WFO8OZKB1EBF4H386JW91L" localSheetId="10" hidden="1">#REF!</definedName>
    <definedName name="BEx1U7WFO8OZKB1EBF4H386JW91L" localSheetId="11" hidden="1">#REF!</definedName>
    <definedName name="BEx1U7WFO8OZKB1EBF4H386JW91L" localSheetId="12" hidden="1">#REF!</definedName>
    <definedName name="BEx1U7WFO8OZKB1EBF4H386JW91L" localSheetId="14" hidden="1">#REF!</definedName>
    <definedName name="BEx1U7WFO8OZKB1EBF4H386JW91L" localSheetId="13" hidden="1">#REF!</definedName>
    <definedName name="BEx1U7WFO8OZKB1EBF4H386JW91L" localSheetId="15" hidden="1">#REF!</definedName>
    <definedName name="BEx1U7WFO8OZKB1EBF4H386JW91L" localSheetId="16" hidden="1">#REF!</definedName>
    <definedName name="BEx1U7WFO8OZKB1EBF4H386JW91L" localSheetId="17" hidden="1">#REF!</definedName>
    <definedName name="BEx1U7WFO8OZKB1EBF4H386JW91L" localSheetId="18" hidden="1">#REF!</definedName>
    <definedName name="BEx1U7WFO8OZKB1EBF4H386JW91L" localSheetId="19" hidden="1">#REF!</definedName>
    <definedName name="BEx1U7WFO8OZKB1EBF4H386JW91L" localSheetId="20" hidden="1">#REF!</definedName>
    <definedName name="BEx1U7WFO8OZKB1EBF4H386JW91L" hidden="1">#REF!</definedName>
    <definedName name="BEx1U87938YR9N6HYI24KVBKLOS3" localSheetId="7" hidden="1">#REF!</definedName>
    <definedName name="BEx1U87938YR9N6HYI24KVBKLOS3" localSheetId="9" hidden="1">#REF!</definedName>
    <definedName name="BEx1U87938YR9N6HYI24KVBKLOS3" localSheetId="10" hidden="1">#REF!</definedName>
    <definedName name="BEx1U87938YR9N6HYI24KVBKLOS3" localSheetId="11" hidden="1">#REF!</definedName>
    <definedName name="BEx1U87938YR9N6HYI24KVBKLOS3" localSheetId="12" hidden="1">#REF!</definedName>
    <definedName name="BEx1U87938YR9N6HYI24KVBKLOS3" localSheetId="14" hidden="1">#REF!</definedName>
    <definedName name="BEx1U87938YR9N6HYI24KVBKLOS3" localSheetId="13" hidden="1">#REF!</definedName>
    <definedName name="BEx1U87938YR9N6HYI24KVBKLOS3" localSheetId="15" hidden="1">#REF!</definedName>
    <definedName name="BEx1U87938YR9N6HYI24KVBKLOS3" localSheetId="16" hidden="1">#REF!</definedName>
    <definedName name="BEx1U87938YR9N6HYI24KVBKLOS3" localSheetId="17" hidden="1">#REF!</definedName>
    <definedName name="BEx1U87938YR9N6HYI24KVBKLOS3" localSheetId="18" hidden="1">#REF!</definedName>
    <definedName name="BEx1U87938YR9N6HYI24KVBKLOS3" localSheetId="19" hidden="1">#REF!</definedName>
    <definedName name="BEx1U87938YR9N6HYI24KVBKLOS3" localSheetId="20" hidden="1">#REF!</definedName>
    <definedName name="BEx1U87938YR9N6HYI24KVBKLOS3" hidden="1">#REF!</definedName>
    <definedName name="BEx1UESH4KDWHYESQU2IE55RS3LI" localSheetId="7" hidden="1">#REF!</definedName>
    <definedName name="BEx1UESH4KDWHYESQU2IE55RS3LI" localSheetId="9" hidden="1">#REF!</definedName>
    <definedName name="BEx1UESH4KDWHYESQU2IE55RS3LI" localSheetId="10" hidden="1">#REF!</definedName>
    <definedName name="BEx1UESH4KDWHYESQU2IE55RS3LI" localSheetId="11" hidden="1">#REF!</definedName>
    <definedName name="BEx1UESH4KDWHYESQU2IE55RS3LI" localSheetId="12" hidden="1">#REF!</definedName>
    <definedName name="BEx1UESH4KDWHYESQU2IE55RS3LI" localSheetId="14" hidden="1">#REF!</definedName>
    <definedName name="BEx1UESH4KDWHYESQU2IE55RS3LI" localSheetId="13" hidden="1">#REF!</definedName>
    <definedName name="BEx1UESH4KDWHYESQU2IE55RS3LI" localSheetId="15" hidden="1">#REF!</definedName>
    <definedName name="BEx1UESH4KDWHYESQU2IE55RS3LI" localSheetId="16" hidden="1">#REF!</definedName>
    <definedName name="BEx1UESH4KDWHYESQU2IE55RS3LI" localSheetId="17" hidden="1">#REF!</definedName>
    <definedName name="BEx1UESH4KDWHYESQU2IE55RS3LI" localSheetId="18" hidden="1">#REF!</definedName>
    <definedName name="BEx1UESH4KDWHYESQU2IE55RS3LI" localSheetId="19" hidden="1">#REF!</definedName>
    <definedName name="BEx1UESH4KDWHYESQU2IE55RS3LI" localSheetId="20" hidden="1">#REF!</definedName>
    <definedName name="BEx1UESH4KDWHYESQU2IE55RS3LI" hidden="1">#REF!</definedName>
    <definedName name="BEx1UFZM4VZBYSPNK43H7Y6HNB2B" localSheetId="7" hidden="1">#REF!</definedName>
    <definedName name="BEx1UFZM4VZBYSPNK43H7Y6HNB2B" localSheetId="9" hidden="1">#REF!</definedName>
    <definedName name="BEx1UFZM4VZBYSPNK43H7Y6HNB2B" localSheetId="10" hidden="1">#REF!</definedName>
    <definedName name="BEx1UFZM4VZBYSPNK43H7Y6HNB2B" localSheetId="11" hidden="1">#REF!</definedName>
    <definedName name="BEx1UFZM4VZBYSPNK43H7Y6HNB2B" localSheetId="12" hidden="1">#REF!</definedName>
    <definedName name="BEx1UFZM4VZBYSPNK43H7Y6HNB2B" localSheetId="14" hidden="1">#REF!</definedName>
    <definedName name="BEx1UFZM4VZBYSPNK43H7Y6HNB2B" localSheetId="13" hidden="1">#REF!</definedName>
    <definedName name="BEx1UFZM4VZBYSPNK43H7Y6HNB2B" localSheetId="15" hidden="1">#REF!</definedName>
    <definedName name="BEx1UFZM4VZBYSPNK43H7Y6HNB2B" localSheetId="16" hidden="1">#REF!</definedName>
    <definedName name="BEx1UFZM4VZBYSPNK43H7Y6HNB2B" localSheetId="17" hidden="1">#REF!</definedName>
    <definedName name="BEx1UFZM4VZBYSPNK43H7Y6HNB2B" localSheetId="18" hidden="1">#REF!</definedName>
    <definedName name="BEx1UFZM4VZBYSPNK43H7Y6HNB2B" localSheetId="19" hidden="1">#REF!</definedName>
    <definedName name="BEx1UFZM4VZBYSPNK43H7Y6HNB2B" localSheetId="20" hidden="1">#REF!</definedName>
    <definedName name="BEx1UFZM4VZBYSPNK43H7Y6HNB2B" hidden="1">#REF!</definedName>
    <definedName name="BEx1UI8N9KTCPSOJ7RDW0T8UEBNP" localSheetId="7" hidden="1">#REF!</definedName>
    <definedName name="BEx1UI8N9KTCPSOJ7RDW0T8UEBNP" localSheetId="9" hidden="1">#REF!</definedName>
    <definedName name="BEx1UI8N9KTCPSOJ7RDW0T8UEBNP" localSheetId="10" hidden="1">#REF!</definedName>
    <definedName name="BEx1UI8N9KTCPSOJ7RDW0T8UEBNP" localSheetId="11" hidden="1">#REF!</definedName>
    <definedName name="BEx1UI8N9KTCPSOJ7RDW0T8UEBNP" localSheetId="12" hidden="1">#REF!</definedName>
    <definedName name="BEx1UI8N9KTCPSOJ7RDW0T8UEBNP" localSheetId="14" hidden="1">#REF!</definedName>
    <definedName name="BEx1UI8N9KTCPSOJ7RDW0T8UEBNP" localSheetId="13" hidden="1">#REF!</definedName>
    <definedName name="BEx1UI8N9KTCPSOJ7RDW0T8UEBNP" localSheetId="15" hidden="1">#REF!</definedName>
    <definedName name="BEx1UI8N9KTCPSOJ7RDW0T8UEBNP" localSheetId="16" hidden="1">#REF!</definedName>
    <definedName name="BEx1UI8N9KTCPSOJ7RDW0T8UEBNP" localSheetId="17" hidden="1">#REF!</definedName>
    <definedName name="BEx1UI8N9KTCPSOJ7RDW0T8UEBNP" localSheetId="18" hidden="1">#REF!</definedName>
    <definedName name="BEx1UI8N9KTCPSOJ7RDW0T8UEBNP" localSheetId="19" hidden="1">#REF!</definedName>
    <definedName name="BEx1UI8N9KTCPSOJ7RDW0T8UEBNP" localSheetId="20" hidden="1">#REF!</definedName>
    <definedName name="BEx1UI8N9KTCPSOJ7RDW0T8UEBNP" hidden="1">#REF!</definedName>
    <definedName name="BEx1UML0HHJFHA5TBOYQ24I3RV1W" localSheetId="7" hidden="1">#REF!</definedName>
    <definedName name="BEx1UML0HHJFHA5TBOYQ24I3RV1W" localSheetId="9" hidden="1">#REF!</definedName>
    <definedName name="BEx1UML0HHJFHA5TBOYQ24I3RV1W" localSheetId="10" hidden="1">#REF!</definedName>
    <definedName name="BEx1UML0HHJFHA5TBOYQ24I3RV1W" localSheetId="11" hidden="1">#REF!</definedName>
    <definedName name="BEx1UML0HHJFHA5TBOYQ24I3RV1W" localSheetId="12" hidden="1">#REF!</definedName>
    <definedName name="BEx1UML0HHJFHA5TBOYQ24I3RV1W" localSheetId="14" hidden="1">#REF!</definedName>
    <definedName name="BEx1UML0HHJFHA5TBOYQ24I3RV1W" localSheetId="13" hidden="1">#REF!</definedName>
    <definedName name="BEx1UML0HHJFHA5TBOYQ24I3RV1W" localSheetId="15" hidden="1">#REF!</definedName>
    <definedName name="BEx1UML0HHJFHA5TBOYQ24I3RV1W" localSheetId="16" hidden="1">#REF!</definedName>
    <definedName name="BEx1UML0HHJFHA5TBOYQ24I3RV1W" localSheetId="17" hidden="1">#REF!</definedName>
    <definedName name="BEx1UML0HHJFHA5TBOYQ24I3RV1W" localSheetId="18" hidden="1">#REF!</definedName>
    <definedName name="BEx1UML0HHJFHA5TBOYQ24I3RV1W" localSheetId="19" hidden="1">#REF!</definedName>
    <definedName name="BEx1UML0HHJFHA5TBOYQ24I3RV1W" localSheetId="20" hidden="1">#REF!</definedName>
    <definedName name="BEx1UML0HHJFHA5TBOYQ24I3RV1W" hidden="1">#REF!</definedName>
    <definedName name="BEx1UUDIQPZ23XQ79GUL0RAWRSCK" localSheetId="7" hidden="1">#REF!</definedName>
    <definedName name="BEx1UUDIQPZ23XQ79GUL0RAWRSCK" localSheetId="9" hidden="1">#REF!</definedName>
    <definedName name="BEx1UUDIQPZ23XQ79GUL0RAWRSCK" localSheetId="10" hidden="1">#REF!</definedName>
    <definedName name="BEx1UUDIQPZ23XQ79GUL0RAWRSCK" localSheetId="11" hidden="1">#REF!</definedName>
    <definedName name="BEx1UUDIQPZ23XQ79GUL0RAWRSCK" localSheetId="12" hidden="1">#REF!</definedName>
    <definedName name="BEx1UUDIQPZ23XQ79GUL0RAWRSCK" localSheetId="14" hidden="1">#REF!</definedName>
    <definedName name="BEx1UUDIQPZ23XQ79GUL0RAWRSCK" localSheetId="13" hidden="1">#REF!</definedName>
    <definedName name="BEx1UUDIQPZ23XQ79GUL0RAWRSCK" localSheetId="15" hidden="1">#REF!</definedName>
    <definedName name="BEx1UUDIQPZ23XQ79GUL0RAWRSCK" localSheetId="16" hidden="1">#REF!</definedName>
    <definedName name="BEx1UUDIQPZ23XQ79GUL0RAWRSCK" localSheetId="17" hidden="1">#REF!</definedName>
    <definedName name="BEx1UUDIQPZ23XQ79GUL0RAWRSCK" localSheetId="18" hidden="1">#REF!</definedName>
    <definedName name="BEx1UUDIQPZ23XQ79GUL0RAWRSCK" localSheetId="19" hidden="1">#REF!</definedName>
    <definedName name="BEx1UUDIQPZ23XQ79GUL0RAWRSCK" localSheetId="20" hidden="1">#REF!</definedName>
    <definedName name="BEx1UUDIQPZ23XQ79GUL0RAWRSCK" hidden="1">#REF!</definedName>
    <definedName name="BEx1UUTSK2C11SHV8AJXLYCJP9N4" localSheetId="7" hidden="1">#REF!</definedName>
    <definedName name="BEx1UUTSK2C11SHV8AJXLYCJP9N4" localSheetId="9" hidden="1">#REF!</definedName>
    <definedName name="BEx1UUTSK2C11SHV8AJXLYCJP9N4" localSheetId="10" hidden="1">#REF!</definedName>
    <definedName name="BEx1UUTSK2C11SHV8AJXLYCJP9N4" localSheetId="11" hidden="1">#REF!</definedName>
    <definedName name="BEx1UUTSK2C11SHV8AJXLYCJP9N4" localSheetId="12" hidden="1">#REF!</definedName>
    <definedName name="BEx1UUTSK2C11SHV8AJXLYCJP9N4" localSheetId="14" hidden="1">#REF!</definedName>
    <definedName name="BEx1UUTSK2C11SHV8AJXLYCJP9N4" localSheetId="13" hidden="1">#REF!</definedName>
    <definedName name="BEx1UUTSK2C11SHV8AJXLYCJP9N4" localSheetId="15" hidden="1">#REF!</definedName>
    <definedName name="BEx1UUTSK2C11SHV8AJXLYCJP9N4" localSheetId="16" hidden="1">#REF!</definedName>
    <definedName name="BEx1UUTSK2C11SHV8AJXLYCJP9N4" localSheetId="17" hidden="1">#REF!</definedName>
    <definedName name="BEx1UUTSK2C11SHV8AJXLYCJP9N4" localSheetId="18" hidden="1">#REF!</definedName>
    <definedName name="BEx1UUTSK2C11SHV8AJXLYCJP9N4" localSheetId="19" hidden="1">#REF!</definedName>
    <definedName name="BEx1UUTSK2C11SHV8AJXLYCJP9N4" localSheetId="20" hidden="1">#REF!</definedName>
    <definedName name="BEx1UUTSK2C11SHV8AJXLYCJP9N4" hidden="1">#REF!</definedName>
    <definedName name="BEx1V67SEV778NVW68J8W5SND1J7" localSheetId="7" hidden="1">#REF!</definedName>
    <definedName name="BEx1V67SEV778NVW68J8W5SND1J7" localSheetId="9" hidden="1">#REF!</definedName>
    <definedName name="BEx1V67SEV778NVW68J8W5SND1J7" localSheetId="10" hidden="1">#REF!</definedName>
    <definedName name="BEx1V67SEV778NVW68J8W5SND1J7" localSheetId="11" hidden="1">#REF!</definedName>
    <definedName name="BEx1V67SEV778NVW68J8W5SND1J7" localSheetId="12" hidden="1">#REF!</definedName>
    <definedName name="BEx1V67SEV778NVW68J8W5SND1J7" localSheetId="14" hidden="1">#REF!</definedName>
    <definedName name="BEx1V67SEV778NVW68J8W5SND1J7" localSheetId="13" hidden="1">#REF!</definedName>
    <definedName name="BEx1V67SEV778NVW68J8W5SND1J7" localSheetId="15" hidden="1">#REF!</definedName>
    <definedName name="BEx1V67SEV778NVW68J8W5SND1J7" localSheetId="16" hidden="1">#REF!</definedName>
    <definedName name="BEx1V67SEV778NVW68J8W5SND1J7" localSheetId="17" hidden="1">#REF!</definedName>
    <definedName name="BEx1V67SEV778NVW68J8W5SND1J7" localSheetId="18" hidden="1">#REF!</definedName>
    <definedName name="BEx1V67SEV778NVW68J8W5SND1J7" localSheetId="19" hidden="1">#REF!</definedName>
    <definedName name="BEx1V67SEV778NVW68J8W5SND1J7" localSheetId="20" hidden="1">#REF!</definedName>
    <definedName name="BEx1V67SEV778NVW68J8W5SND1J7" hidden="1">#REF!</definedName>
    <definedName name="BEx1VAK6RBDZVE57N471WHPORUOE" localSheetId="7" hidden="1">#REF!</definedName>
    <definedName name="BEx1VAK6RBDZVE57N471WHPORUOE" localSheetId="9" hidden="1">#REF!</definedName>
    <definedName name="BEx1VAK6RBDZVE57N471WHPORUOE" localSheetId="10" hidden="1">#REF!</definedName>
    <definedName name="BEx1VAK6RBDZVE57N471WHPORUOE" localSheetId="11" hidden="1">#REF!</definedName>
    <definedName name="BEx1VAK6RBDZVE57N471WHPORUOE" localSheetId="12" hidden="1">#REF!</definedName>
    <definedName name="BEx1VAK6RBDZVE57N471WHPORUOE" localSheetId="14" hidden="1">#REF!</definedName>
    <definedName name="BEx1VAK6RBDZVE57N471WHPORUOE" localSheetId="13" hidden="1">#REF!</definedName>
    <definedName name="BEx1VAK6RBDZVE57N471WHPORUOE" localSheetId="15" hidden="1">#REF!</definedName>
    <definedName name="BEx1VAK6RBDZVE57N471WHPORUOE" localSheetId="16" hidden="1">#REF!</definedName>
    <definedName name="BEx1VAK6RBDZVE57N471WHPORUOE" localSheetId="17" hidden="1">#REF!</definedName>
    <definedName name="BEx1VAK6RBDZVE57N471WHPORUOE" localSheetId="18" hidden="1">#REF!</definedName>
    <definedName name="BEx1VAK6RBDZVE57N471WHPORUOE" localSheetId="19" hidden="1">#REF!</definedName>
    <definedName name="BEx1VAK6RBDZVE57N471WHPORUOE" localSheetId="20" hidden="1">#REF!</definedName>
    <definedName name="BEx1VAK6RBDZVE57N471WHPORUOE" hidden="1">#REF!</definedName>
    <definedName name="BEx1VIY9SQLRESD11CC4PHYT0XSG" localSheetId="7" hidden="1">#REF!</definedName>
    <definedName name="BEx1VIY9SQLRESD11CC4PHYT0XSG" localSheetId="9" hidden="1">#REF!</definedName>
    <definedName name="BEx1VIY9SQLRESD11CC4PHYT0XSG" localSheetId="10" hidden="1">#REF!</definedName>
    <definedName name="BEx1VIY9SQLRESD11CC4PHYT0XSG" localSheetId="11" hidden="1">#REF!</definedName>
    <definedName name="BEx1VIY9SQLRESD11CC4PHYT0XSG" localSheetId="12" hidden="1">#REF!</definedName>
    <definedName name="BEx1VIY9SQLRESD11CC4PHYT0XSG" localSheetId="14" hidden="1">#REF!</definedName>
    <definedName name="BEx1VIY9SQLRESD11CC4PHYT0XSG" localSheetId="13" hidden="1">#REF!</definedName>
    <definedName name="BEx1VIY9SQLRESD11CC4PHYT0XSG" localSheetId="15" hidden="1">#REF!</definedName>
    <definedName name="BEx1VIY9SQLRESD11CC4PHYT0XSG" localSheetId="16" hidden="1">#REF!</definedName>
    <definedName name="BEx1VIY9SQLRESD11CC4PHYT0XSG" localSheetId="17" hidden="1">#REF!</definedName>
    <definedName name="BEx1VIY9SQLRESD11CC4PHYT0XSG" localSheetId="18" hidden="1">#REF!</definedName>
    <definedName name="BEx1VIY9SQLRESD11CC4PHYT0XSG" localSheetId="19" hidden="1">#REF!</definedName>
    <definedName name="BEx1VIY9SQLRESD11CC4PHYT0XSG" localSheetId="20" hidden="1">#REF!</definedName>
    <definedName name="BEx1VIY9SQLRESD11CC4PHYT0XSG" hidden="1">#REF!</definedName>
    <definedName name="BEx1WC67EH10SC38QWX3WEA5KH3A" localSheetId="7" hidden="1">#REF!</definedName>
    <definedName name="BEx1WC67EH10SC38QWX3WEA5KH3A" localSheetId="9" hidden="1">#REF!</definedName>
    <definedName name="BEx1WC67EH10SC38QWX3WEA5KH3A" localSheetId="10" hidden="1">#REF!</definedName>
    <definedName name="BEx1WC67EH10SC38QWX3WEA5KH3A" localSheetId="11" hidden="1">#REF!</definedName>
    <definedName name="BEx1WC67EH10SC38QWX3WEA5KH3A" localSheetId="12" hidden="1">#REF!</definedName>
    <definedName name="BEx1WC67EH10SC38QWX3WEA5KH3A" localSheetId="14" hidden="1">#REF!</definedName>
    <definedName name="BEx1WC67EH10SC38QWX3WEA5KH3A" localSheetId="13" hidden="1">#REF!</definedName>
    <definedName name="BEx1WC67EH10SC38QWX3WEA5KH3A" localSheetId="15" hidden="1">#REF!</definedName>
    <definedName name="BEx1WC67EH10SC38QWX3WEA5KH3A" localSheetId="16" hidden="1">#REF!</definedName>
    <definedName name="BEx1WC67EH10SC38QWX3WEA5KH3A" localSheetId="17" hidden="1">#REF!</definedName>
    <definedName name="BEx1WC67EH10SC38QWX3WEA5KH3A" localSheetId="18" hidden="1">#REF!</definedName>
    <definedName name="BEx1WC67EH10SC38QWX3WEA5KH3A" localSheetId="19" hidden="1">#REF!</definedName>
    <definedName name="BEx1WC67EH10SC38QWX3WEA5KH3A" localSheetId="20" hidden="1">#REF!</definedName>
    <definedName name="BEx1WC67EH10SC38QWX3WEA5KH3A" hidden="1">#REF!</definedName>
    <definedName name="BEx1WGYTKZZIPM1577W5FEYKFH3V" localSheetId="7" hidden="1">#REF!</definedName>
    <definedName name="BEx1WGYTKZZIPM1577W5FEYKFH3V" localSheetId="9" hidden="1">#REF!</definedName>
    <definedName name="BEx1WGYTKZZIPM1577W5FEYKFH3V" localSheetId="10" hidden="1">#REF!</definedName>
    <definedName name="BEx1WGYTKZZIPM1577W5FEYKFH3V" localSheetId="11" hidden="1">#REF!</definedName>
    <definedName name="BEx1WGYTKZZIPM1577W5FEYKFH3V" localSheetId="12" hidden="1">#REF!</definedName>
    <definedName name="BEx1WGYTKZZIPM1577W5FEYKFH3V" localSheetId="14" hidden="1">#REF!</definedName>
    <definedName name="BEx1WGYTKZZIPM1577W5FEYKFH3V" localSheetId="13" hidden="1">#REF!</definedName>
    <definedName name="BEx1WGYTKZZIPM1577W5FEYKFH3V" localSheetId="15" hidden="1">#REF!</definedName>
    <definedName name="BEx1WGYTKZZIPM1577W5FEYKFH3V" localSheetId="16" hidden="1">#REF!</definedName>
    <definedName name="BEx1WGYTKZZIPM1577W5FEYKFH3V" localSheetId="17" hidden="1">#REF!</definedName>
    <definedName name="BEx1WGYTKZZIPM1577W5FEYKFH3V" localSheetId="18" hidden="1">#REF!</definedName>
    <definedName name="BEx1WGYTKZZIPM1577W5FEYKFH3V" localSheetId="19" hidden="1">#REF!</definedName>
    <definedName name="BEx1WGYTKZZIPM1577W5FEYKFH3V" localSheetId="20" hidden="1">#REF!</definedName>
    <definedName name="BEx1WGYTKZZIPM1577W5FEYKFH3V" hidden="1">#REF!</definedName>
    <definedName name="BEx1WHPURIV3D3PTJJ359H1OP7ZV" localSheetId="7" hidden="1">#REF!</definedName>
    <definedName name="BEx1WHPURIV3D3PTJJ359H1OP7ZV" localSheetId="9" hidden="1">#REF!</definedName>
    <definedName name="BEx1WHPURIV3D3PTJJ359H1OP7ZV" localSheetId="10" hidden="1">#REF!</definedName>
    <definedName name="BEx1WHPURIV3D3PTJJ359H1OP7ZV" localSheetId="11" hidden="1">#REF!</definedName>
    <definedName name="BEx1WHPURIV3D3PTJJ359H1OP7ZV" localSheetId="12" hidden="1">#REF!</definedName>
    <definedName name="BEx1WHPURIV3D3PTJJ359H1OP7ZV" localSheetId="14" hidden="1">#REF!</definedName>
    <definedName name="BEx1WHPURIV3D3PTJJ359H1OP7ZV" localSheetId="13" hidden="1">#REF!</definedName>
    <definedName name="BEx1WHPURIV3D3PTJJ359H1OP7ZV" localSheetId="15" hidden="1">#REF!</definedName>
    <definedName name="BEx1WHPURIV3D3PTJJ359H1OP7ZV" localSheetId="16" hidden="1">#REF!</definedName>
    <definedName name="BEx1WHPURIV3D3PTJJ359H1OP7ZV" localSheetId="17" hidden="1">#REF!</definedName>
    <definedName name="BEx1WHPURIV3D3PTJJ359H1OP7ZV" localSheetId="18" hidden="1">#REF!</definedName>
    <definedName name="BEx1WHPURIV3D3PTJJ359H1OP7ZV" localSheetId="19" hidden="1">#REF!</definedName>
    <definedName name="BEx1WHPURIV3D3PTJJ359H1OP7ZV" localSheetId="20" hidden="1">#REF!</definedName>
    <definedName name="BEx1WHPURIV3D3PTJJ359H1OP7ZV" hidden="1">#REF!</definedName>
    <definedName name="BEx1WLWY2CR1WRD694JJSWSDFAIR" localSheetId="7" hidden="1">#REF!</definedName>
    <definedName name="BEx1WLWY2CR1WRD694JJSWSDFAIR" localSheetId="9" hidden="1">#REF!</definedName>
    <definedName name="BEx1WLWY2CR1WRD694JJSWSDFAIR" localSheetId="10" hidden="1">#REF!</definedName>
    <definedName name="BEx1WLWY2CR1WRD694JJSWSDFAIR" localSheetId="11" hidden="1">#REF!</definedName>
    <definedName name="BEx1WLWY2CR1WRD694JJSWSDFAIR" localSheetId="12" hidden="1">#REF!</definedName>
    <definedName name="BEx1WLWY2CR1WRD694JJSWSDFAIR" localSheetId="14" hidden="1">#REF!</definedName>
    <definedName name="BEx1WLWY2CR1WRD694JJSWSDFAIR" localSheetId="13" hidden="1">#REF!</definedName>
    <definedName name="BEx1WLWY2CR1WRD694JJSWSDFAIR" localSheetId="15" hidden="1">#REF!</definedName>
    <definedName name="BEx1WLWY2CR1WRD694JJSWSDFAIR" localSheetId="16" hidden="1">#REF!</definedName>
    <definedName name="BEx1WLWY2CR1WRD694JJSWSDFAIR" localSheetId="17" hidden="1">#REF!</definedName>
    <definedName name="BEx1WLWY2CR1WRD694JJSWSDFAIR" localSheetId="18" hidden="1">#REF!</definedName>
    <definedName name="BEx1WLWY2CR1WRD694JJSWSDFAIR" localSheetId="19" hidden="1">#REF!</definedName>
    <definedName name="BEx1WLWY2CR1WRD694JJSWSDFAIR" localSheetId="20" hidden="1">#REF!</definedName>
    <definedName name="BEx1WLWY2CR1WRD694JJSWSDFAIR" hidden="1">#REF!</definedName>
    <definedName name="BEx1WMD1LWPWRIK6GGAJRJAHJM8I" localSheetId="7" hidden="1">#REF!</definedName>
    <definedName name="BEx1WMD1LWPWRIK6GGAJRJAHJM8I" localSheetId="9" hidden="1">#REF!</definedName>
    <definedName name="BEx1WMD1LWPWRIK6GGAJRJAHJM8I" localSheetId="10" hidden="1">#REF!</definedName>
    <definedName name="BEx1WMD1LWPWRIK6GGAJRJAHJM8I" localSheetId="11" hidden="1">#REF!</definedName>
    <definedName name="BEx1WMD1LWPWRIK6GGAJRJAHJM8I" localSheetId="12" hidden="1">#REF!</definedName>
    <definedName name="BEx1WMD1LWPWRIK6GGAJRJAHJM8I" localSheetId="14" hidden="1">#REF!</definedName>
    <definedName name="BEx1WMD1LWPWRIK6GGAJRJAHJM8I" localSheetId="13" hidden="1">#REF!</definedName>
    <definedName name="BEx1WMD1LWPWRIK6GGAJRJAHJM8I" localSheetId="15" hidden="1">#REF!</definedName>
    <definedName name="BEx1WMD1LWPWRIK6GGAJRJAHJM8I" localSheetId="16" hidden="1">#REF!</definedName>
    <definedName name="BEx1WMD1LWPWRIK6GGAJRJAHJM8I" localSheetId="17" hidden="1">#REF!</definedName>
    <definedName name="BEx1WMD1LWPWRIK6GGAJRJAHJM8I" localSheetId="18" hidden="1">#REF!</definedName>
    <definedName name="BEx1WMD1LWPWRIK6GGAJRJAHJM8I" localSheetId="19" hidden="1">#REF!</definedName>
    <definedName name="BEx1WMD1LWPWRIK6GGAJRJAHJM8I" localSheetId="20" hidden="1">#REF!</definedName>
    <definedName name="BEx1WMD1LWPWRIK6GGAJRJAHJM8I" hidden="1">#REF!</definedName>
    <definedName name="BEx1WR0D41MR174LBF3P9E3K0J51" localSheetId="7" hidden="1">#REF!</definedName>
    <definedName name="BEx1WR0D41MR174LBF3P9E3K0J51" localSheetId="9" hidden="1">#REF!</definedName>
    <definedName name="BEx1WR0D41MR174LBF3P9E3K0J51" localSheetId="10" hidden="1">#REF!</definedName>
    <definedName name="BEx1WR0D41MR174LBF3P9E3K0J51" localSheetId="11" hidden="1">#REF!</definedName>
    <definedName name="BEx1WR0D41MR174LBF3P9E3K0J51" localSheetId="12" hidden="1">#REF!</definedName>
    <definedName name="BEx1WR0D41MR174LBF3P9E3K0J51" localSheetId="14" hidden="1">#REF!</definedName>
    <definedName name="BEx1WR0D41MR174LBF3P9E3K0J51" localSheetId="13" hidden="1">#REF!</definedName>
    <definedName name="BEx1WR0D41MR174LBF3P9E3K0J51" localSheetId="15" hidden="1">#REF!</definedName>
    <definedName name="BEx1WR0D41MR174LBF3P9E3K0J51" localSheetId="16" hidden="1">#REF!</definedName>
    <definedName name="BEx1WR0D41MR174LBF3P9E3K0J51" localSheetId="17" hidden="1">#REF!</definedName>
    <definedName name="BEx1WR0D41MR174LBF3P9E3K0J51" localSheetId="18" hidden="1">#REF!</definedName>
    <definedName name="BEx1WR0D41MR174LBF3P9E3K0J51" localSheetId="19" hidden="1">#REF!</definedName>
    <definedName name="BEx1WR0D41MR174LBF3P9E3K0J51" localSheetId="20" hidden="1">#REF!</definedName>
    <definedName name="BEx1WR0D41MR174LBF3P9E3K0J51" hidden="1">#REF!</definedName>
    <definedName name="BEx1WUB1FAS5PHU33TJ60SUHR618" localSheetId="7" hidden="1">#REF!</definedName>
    <definedName name="BEx1WUB1FAS5PHU33TJ60SUHR618" localSheetId="9" hidden="1">#REF!</definedName>
    <definedName name="BEx1WUB1FAS5PHU33TJ60SUHR618" localSheetId="10" hidden="1">#REF!</definedName>
    <definedName name="BEx1WUB1FAS5PHU33TJ60SUHR618" localSheetId="11" hidden="1">#REF!</definedName>
    <definedName name="BEx1WUB1FAS5PHU33TJ60SUHR618" localSheetId="12" hidden="1">#REF!</definedName>
    <definedName name="BEx1WUB1FAS5PHU33TJ60SUHR618" localSheetId="14" hidden="1">#REF!</definedName>
    <definedName name="BEx1WUB1FAS5PHU33TJ60SUHR618" localSheetId="13" hidden="1">#REF!</definedName>
    <definedName name="BEx1WUB1FAS5PHU33TJ60SUHR618" localSheetId="15" hidden="1">#REF!</definedName>
    <definedName name="BEx1WUB1FAS5PHU33TJ60SUHR618" localSheetId="16" hidden="1">#REF!</definedName>
    <definedName name="BEx1WUB1FAS5PHU33TJ60SUHR618" localSheetId="17" hidden="1">#REF!</definedName>
    <definedName name="BEx1WUB1FAS5PHU33TJ60SUHR618" localSheetId="18" hidden="1">#REF!</definedName>
    <definedName name="BEx1WUB1FAS5PHU33TJ60SUHR618" localSheetId="19" hidden="1">#REF!</definedName>
    <definedName name="BEx1WUB1FAS5PHU33TJ60SUHR618" localSheetId="20" hidden="1">#REF!</definedName>
    <definedName name="BEx1WUB1FAS5PHU33TJ60SUHR618" hidden="1">#REF!</definedName>
    <definedName name="BEx1WX04G0INSPPG9NTNR3DYR6PZ" localSheetId="7" hidden="1">#REF!</definedName>
    <definedName name="BEx1WX04G0INSPPG9NTNR3DYR6PZ" localSheetId="9" hidden="1">#REF!</definedName>
    <definedName name="BEx1WX04G0INSPPG9NTNR3DYR6PZ" localSheetId="10" hidden="1">#REF!</definedName>
    <definedName name="BEx1WX04G0INSPPG9NTNR3DYR6PZ" localSheetId="11" hidden="1">#REF!</definedName>
    <definedName name="BEx1WX04G0INSPPG9NTNR3DYR6PZ" localSheetId="12" hidden="1">#REF!</definedName>
    <definedName name="BEx1WX04G0INSPPG9NTNR3DYR6PZ" localSheetId="14" hidden="1">#REF!</definedName>
    <definedName name="BEx1WX04G0INSPPG9NTNR3DYR6PZ" localSheetId="13" hidden="1">#REF!</definedName>
    <definedName name="BEx1WX04G0INSPPG9NTNR3DYR6PZ" localSheetId="15" hidden="1">#REF!</definedName>
    <definedName name="BEx1WX04G0INSPPG9NTNR3DYR6PZ" localSheetId="16" hidden="1">#REF!</definedName>
    <definedName name="BEx1WX04G0INSPPG9NTNR3DYR6PZ" localSheetId="17" hidden="1">#REF!</definedName>
    <definedName name="BEx1WX04G0INSPPG9NTNR3DYR6PZ" localSheetId="18" hidden="1">#REF!</definedName>
    <definedName name="BEx1WX04G0INSPPG9NTNR3DYR6PZ" localSheetId="19" hidden="1">#REF!</definedName>
    <definedName name="BEx1WX04G0INSPPG9NTNR3DYR6PZ" localSheetId="20" hidden="1">#REF!</definedName>
    <definedName name="BEx1WX04G0INSPPG9NTNR3DYR6PZ" hidden="1">#REF!</definedName>
    <definedName name="BEx1X1SS6VBZVRNQ2BCV14SDSN2T" localSheetId="7" hidden="1">#REF!</definedName>
    <definedName name="BEx1X1SS6VBZVRNQ2BCV14SDSN2T" localSheetId="9" hidden="1">#REF!</definedName>
    <definedName name="BEx1X1SS6VBZVRNQ2BCV14SDSN2T" localSheetId="10" hidden="1">#REF!</definedName>
    <definedName name="BEx1X1SS6VBZVRNQ2BCV14SDSN2T" localSheetId="11" hidden="1">#REF!</definedName>
    <definedName name="BEx1X1SS6VBZVRNQ2BCV14SDSN2T" localSheetId="12" hidden="1">#REF!</definedName>
    <definedName name="BEx1X1SS6VBZVRNQ2BCV14SDSN2T" localSheetId="14" hidden="1">#REF!</definedName>
    <definedName name="BEx1X1SS6VBZVRNQ2BCV14SDSN2T" localSheetId="13" hidden="1">#REF!</definedName>
    <definedName name="BEx1X1SS6VBZVRNQ2BCV14SDSN2T" localSheetId="15" hidden="1">#REF!</definedName>
    <definedName name="BEx1X1SS6VBZVRNQ2BCV14SDSN2T" localSheetId="16" hidden="1">#REF!</definedName>
    <definedName name="BEx1X1SS6VBZVRNQ2BCV14SDSN2T" localSheetId="17" hidden="1">#REF!</definedName>
    <definedName name="BEx1X1SS6VBZVRNQ2BCV14SDSN2T" localSheetId="18" hidden="1">#REF!</definedName>
    <definedName name="BEx1X1SS6VBZVRNQ2BCV14SDSN2T" localSheetId="19" hidden="1">#REF!</definedName>
    <definedName name="BEx1X1SS6VBZVRNQ2BCV14SDSN2T" localSheetId="20" hidden="1">#REF!</definedName>
    <definedName name="BEx1X1SS6VBZVRNQ2BCV14SDSN2T" hidden="1">#REF!</definedName>
    <definedName name="BEx1X3LHU9DPG01VWX2IF65TRATF" localSheetId="7" hidden="1">#REF!</definedName>
    <definedName name="BEx1X3LHU9DPG01VWX2IF65TRATF" localSheetId="9" hidden="1">#REF!</definedName>
    <definedName name="BEx1X3LHU9DPG01VWX2IF65TRATF" localSheetId="10" hidden="1">#REF!</definedName>
    <definedName name="BEx1X3LHU9DPG01VWX2IF65TRATF" localSheetId="11" hidden="1">#REF!</definedName>
    <definedName name="BEx1X3LHU9DPG01VWX2IF65TRATF" localSheetId="12" hidden="1">#REF!</definedName>
    <definedName name="BEx1X3LHU9DPG01VWX2IF65TRATF" localSheetId="14" hidden="1">#REF!</definedName>
    <definedName name="BEx1X3LHU9DPG01VWX2IF65TRATF" localSheetId="13" hidden="1">#REF!</definedName>
    <definedName name="BEx1X3LHU9DPG01VWX2IF65TRATF" localSheetId="15" hidden="1">#REF!</definedName>
    <definedName name="BEx1X3LHU9DPG01VWX2IF65TRATF" localSheetId="16" hidden="1">#REF!</definedName>
    <definedName name="BEx1X3LHU9DPG01VWX2IF65TRATF" localSheetId="17" hidden="1">#REF!</definedName>
    <definedName name="BEx1X3LHU9DPG01VWX2IF65TRATF" localSheetId="18" hidden="1">#REF!</definedName>
    <definedName name="BEx1X3LHU9DPG01VWX2IF65TRATF" localSheetId="19" hidden="1">#REF!</definedName>
    <definedName name="BEx1X3LHU9DPG01VWX2IF65TRATF" localSheetId="20" hidden="1">#REF!</definedName>
    <definedName name="BEx1X3LHU9DPG01VWX2IF65TRATF" hidden="1">#REF!</definedName>
    <definedName name="BEx1XK8AAMO0AH0Z1OUKW30CA7EQ" localSheetId="7" hidden="1">#REF!</definedName>
    <definedName name="BEx1XK8AAMO0AH0Z1OUKW30CA7EQ" localSheetId="9" hidden="1">#REF!</definedName>
    <definedName name="BEx1XK8AAMO0AH0Z1OUKW30CA7EQ" localSheetId="10" hidden="1">#REF!</definedName>
    <definedName name="BEx1XK8AAMO0AH0Z1OUKW30CA7EQ" localSheetId="11" hidden="1">#REF!</definedName>
    <definedName name="BEx1XK8AAMO0AH0Z1OUKW30CA7EQ" localSheetId="12" hidden="1">#REF!</definedName>
    <definedName name="BEx1XK8AAMO0AH0Z1OUKW30CA7EQ" localSheetId="14" hidden="1">#REF!</definedName>
    <definedName name="BEx1XK8AAMO0AH0Z1OUKW30CA7EQ" localSheetId="13" hidden="1">#REF!</definedName>
    <definedName name="BEx1XK8AAMO0AH0Z1OUKW30CA7EQ" localSheetId="15" hidden="1">#REF!</definedName>
    <definedName name="BEx1XK8AAMO0AH0Z1OUKW30CA7EQ" localSheetId="16" hidden="1">#REF!</definedName>
    <definedName name="BEx1XK8AAMO0AH0Z1OUKW30CA7EQ" localSheetId="17" hidden="1">#REF!</definedName>
    <definedName name="BEx1XK8AAMO0AH0Z1OUKW30CA7EQ" localSheetId="18" hidden="1">#REF!</definedName>
    <definedName name="BEx1XK8AAMO0AH0Z1OUKW30CA7EQ" localSheetId="19" hidden="1">#REF!</definedName>
    <definedName name="BEx1XK8AAMO0AH0Z1OUKW30CA7EQ" localSheetId="20" hidden="1">#REF!</definedName>
    <definedName name="BEx1XK8AAMO0AH0Z1OUKW30CA7EQ" hidden="1">#REF!</definedName>
    <definedName name="BEx1XL4MZ7C80495GHQRWOBS16PQ" localSheetId="7" hidden="1">#REF!</definedName>
    <definedName name="BEx1XL4MZ7C80495GHQRWOBS16PQ" localSheetId="9" hidden="1">#REF!</definedName>
    <definedName name="BEx1XL4MZ7C80495GHQRWOBS16PQ" localSheetId="10" hidden="1">#REF!</definedName>
    <definedName name="BEx1XL4MZ7C80495GHQRWOBS16PQ" localSheetId="11" hidden="1">#REF!</definedName>
    <definedName name="BEx1XL4MZ7C80495GHQRWOBS16PQ" localSheetId="12" hidden="1">#REF!</definedName>
    <definedName name="BEx1XL4MZ7C80495GHQRWOBS16PQ" localSheetId="14" hidden="1">#REF!</definedName>
    <definedName name="BEx1XL4MZ7C80495GHQRWOBS16PQ" localSheetId="13" hidden="1">#REF!</definedName>
    <definedName name="BEx1XL4MZ7C80495GHQRWOBS16PQ" localSheetId="15" hidden="1">#REF!</definedName>
    <definedName name="BEx1XL4MZ7C80495GHQRWOBS16PQ" localSheetId="16" hidden="1">#REF!</definedName>
    <definedName name="BEx1XL4MZ7C80495GHQRWOBS16PQ" localSheetId="17" hidden="1">#REF!</definedName>
    <definedName name="BEx1XL4MZ7C80495GHQRWOBS16PQ" localSheetId="18" hidden="1">#REF!</definedName>
    <definedName name="BEx1XL4MZ7C80495GHQRWOBS16PQ" localSheetId="19" hidden="1">#REF!</definedName>
    <definedName name="BEx1XL4MZ7C80495GHQRWOBS16PQ" localSheetId="20" hidden="1">#REF!</definedName>
    <definedName name="BEx1XL4MZ7C80495GHQRWOBS16PQ" hidden="1">#REF!</definedName>
    <definedName name="BEx1Y2IGS2K95E1M51PEF9KJZ0KB" localSheetId="7" hidden="1">#REF!</definedName>
    <definedName name="BEx1Y2IGS2K95E1M51PEF9KJZ0KB" localSheetId="9" hidden="1">#REF!</definedName>
    <definedName name="BEx1Y2IGS2K95E1M51PEF9KJZ0KB" localSheetId="10" hidden="1">#REF!</definedName>
    <definedName name="BEx1Y2IGS2K95E1M51PEF9KJZ0KB" localSheetId="11" hidden="1">#REF!</definedName>
    <definedName name="BEx1Y2IGS2K95E1M51PEF9KJZ0KB" localSheetId="12" hidden="1">#REF!</definedName>
    <definedName name="BEx1Y2IGS2K95E1M51PEF9KJZ0KB" localSheetId="14" hidden="1">#REF!</definedName>
    <definedName name="BEx1Y2IGS2K95E1M51PEF9KJZ0KB" localSheetId="13" hidden="1">#REF!</definedName>
    <definedName name="BEx1Y2IGS2K95E1M51PEF9KJZ0KB" localSheetId="15" hidden="1">#REF!</definedName>
    <definedName name="BEx1Y2IGS2K95E1M51PEF9KJZ0KB" localSheetId="16" hidden="1">#REF!</definedName>
    <definedName name="BEx1Y2IGS2K95E1M51PEF9KJZ0KB" localSheetId="17" hidden="1">#REF!</definedName>
    <definedName name="BEx1Y2IGS2K95E1M51PEF9KJZ0KB" localSheetId="18" hidden="1">#REF!</definedName>
    <definedName name="BEx1Y2IGS2K95E1M51PEF9KJZ0KB" localSheetId="19" hidden="1">#REF!</definedName>
    <definedName name="BEx1Y2IGS2K95E1M51PEF9KJZ0KB" localSheetId="20" hidden="1">#REF!</definedName>
    <definedName name="BEx1Y2IGS2K95E1M51PEF9KJZ0KB" hidden="1">#REF!</definedName>
    <definedName name="BEx1Y3PKK83X2FN9SAALFHOWKMRQ" localSheetId="7" hidden="1">#REF!</definedName>
    <definedName name="BEx1Y3PKK83X2FN9SAALFHOWKMRQ" localSheetId="9" hidden="1">#REF!</definedName>
    <definedName name="BEx1Y3PKK83X2FN9SAALFHOWKMRQ" localSheetId="10" hidden="1">#REF!</definedName>
    <definedName name="BEx1Y3PKK83X2FN9SAALFHOWKMRQ" localSheetId="11" hidden="1">#REF!</definedName>
    <definedName name="BEx1Y3PKK83X2FN9SAALFHOWKMRQ" localSheetId="12" hidden="1">#REF!</definedName>
    <definedName name="BEx1Y3PKK83X2FN9SAALFHOWKMRQ" localSheetId="14" hidden="1">#REF!</definedName>
    <definedName name="BEx1Y3PKK83X2FN9SAALFHOWKMRQ" localSheetId="13" hidden="1">#REF!</definedName>
    <definedName name="BEx1Y3PKK83X2FN9SAALFHOWKMRQ" localSheetId="15" hidden="1">#REF!</definedName>
    <definedName name="BEx1Y3PKK83X2FN9SAALFHOWKMRQ" localSheetId="16" hidden="1">#REF!</definedName>
    <definedName name="BEx1Y3PKK83X2FN9SAALFHOWKMRQ" localSheetId="17" hidden="1">#REF!</definedName>
    <definedName name="BEx1Y3PKK83X2FN9SAALFHOWKMRQ" localSheetId="18" hidden="1">#REF!</definedName>
    <definedName name="BEx1Y3PKK83X2FN9SAALFHOWKMRQ" localSheetId="19" hidden="1">#REF!</definedName>
    <definedName name="BEx1Y3PKK83X2FN9SAALFHOWKMRQ" localSheetId="20" hidden="1">#REF!</definedName>
    <definedName name="BEx1Y3PKK83X2FN9SAALFHOWKMRQ" hidden="1">#REF!</definedName>
    <definedName name="BEx1Y40E3PP1FR4Z1T8TYMERO4NV" localSheetId="7" hidden="1">#REF!</definedName>
    <definedName name="BEx1Y40E3PP1FR4Z1T8TYMERO4NV" localSheetId="9" hidden="1">#REF!</definedName>
    <definedName name="BEx1Y40E3PP1FR4Z1T8TYMERO4NV" localSheetId="10" hidden="1">#REF!</definedName>
    <definedName name="BEx1Y40E3PP1FR4Z1T8TYMERO4NV" localSheetId="11" hidden="1">#REF!</definedName>
    <definedName name="BEx1Y40E3PP1FR4Z1T8TYMERO4NV" localSheetId="12" hidden="1">#REF!</definedName>
    <definedName name="BEx1Y40E3PP1FR4Z1T8TYMERO4NV" localSheetId="14" hidden="1">#REF!</definedName>
    <definedName name="BEx1Y40E3PP1FR4Z1T8TYMERO4NV" localSheetId="13" hidden="1">#REF!</definedName>
    <definedName name="BEx1Y40E3PP1FR4Z1T8TYMERO4NV" localSheetId="15" hidden="1">#REF!</definedName>
    <definedName name="BEx1Y40E3PP1FR4Z1T8TYMERO4NV" localSheetId="16" hidden="1">#REF!</definedName>
    <definedName name="BEx1Y40E3PP1FR4Z1T8TYMERO4NV" localSheetId="17" hidden="1">#REF!</definedName>
    <definedName name="BEx1Y40E3PP1FR4Z1T8TYMERO4NV" localSheetId="18" hidden="1">#REF!</definedName>
    <definedName name="BEx1Y40E3PP1FR4Z1T8TYMERO4NV" localSheetId="19" hidden="1">#REF!</definedName>
    <definedName name="BEx1Y40E3PP1FR4Z1T8TYMERO4NV" localSheetId="20" hidden="1">#REF!</definedName>
    <definedName name="BEx1Y40E3PP1FR4Z1T8TYMERO4NV" hidden="1">#REF!</definedName>
    <definedName name="BEx1YESSUDLAERX6LBB8V56M8SLC" localSheetId="7" hidden="1">#REF!</definedName>
    <definedName name="BEx1YESSUDLAERX6LBB8V56M8SLC" localSheetId="9" hidden="1">#REF!</definedName>
    <definedName name="BEx1YESSUDLAERX6LBB8V56M8SLC" localSheetId="10" hidden="1">#REF!</definedName>
    <definedName name="BEx1YESSUDLAERX6LBB8V56M8SLC" localSheetId="11" hidden="1">#REF!</definedName>
    <definedName name="BEx1YESSUDLAERX6LBB8V56M8SLC" localSheetId="12" hidden="1">#REF!</definedName>
    <definedName name="BEx1YESSUDLAERX6LBB8V56M8SLC" localSheetId="14" hidden="1">#REF!</definedName>
    <definedName name="BEx1YESSUDLAERX6LBB8V56M8SLC" localSheetId="13" hidden="1">#REF!</definedName>
    <definedName name="BEx1YESSUDLAERX6LBB8V56M8SLC" localSheetId="15" hidden="1">#REF!</definedName>
    <definedName name="BEx1YESSUDLAERX6LBB8V56M8SLC" localSheetId="16" hidden="1">#REF!</definedName>
    <definedName name="BEx1YESSUDLAERX6LBB8V56M8SLC" localSheetId="17" hidden="1">#REF!</definedName>
    <definedName name="BEx1YESSUDLAERX6LBB8V56M8SLC" localSheetId="18" hidden="1">#REF!</definedName>
    <definedName name="BEx1YESSUDLAERX6LBB8V56M8SLC" localSheetId="19" hidden="1">#REF!</definedName>
    <definedName name="BEx1YESSUDLAERX6LBB8V56M8SLC" localSheetId="20" hidden="1">#REF!</definedName>
    <definedName name="BEx1YESSUDLAERX6LBB8V56M8SLC" hidden="1">#REF!</definedName>
    <definedName name="BEx1YL3DJ7Y4AZ01ERCOGW0FJ26T" localSheetId="7" hidden="1">#REF!</definedName>
    <definedName name="BEx1YL3DJ7Y4AZ01ERCOGW0FJ26T" localSheetId="9" hidden="1">#REF!</definedName>
    <definedName name="BEx1YL3DJ7Y4AZ01ERCOGW0FJ26T" localSheetId="10" hidden="1">#REF!</definedName>
    <definedName name="BEx1YL3DJ7Y4AZ01ERCOGW0FJ26T" localSheetId="11" hidden="1">#REF!</definedName>
    <definedName name="BEx1YL3DJ7Y4AZ01ERCOGW0FJ26T" localSheetId="12" hidden="1">#REF!</definedName>
    <definedName name="BEx1YL3DJ7Y4AZ01ERCOGW0FJ26T" localSheetId="14" hidden="1">#REF!</definedName>
    <definedName name="BEx1YL3DJ7Y4AZ01ERCOGW0FJ26T" localSheetId="13" hidden="1">#REF!</definedName>
    <definedName name="BEx1YL3DJ7Y4AZ01ERCOGW0FJ26T" localSheetId="15" hidden="1">#REF!</definedName>
    <definedName name="BEx1YL3DJ7Y4AZ01ERCOGW0FJ26T" localSheetId="16" hidden="1">#REF!</definedName>
    <definedName name="BEx1YL3DJ7Y4AZ01ERCOGW0FJ26T" localSheetId="17" hidden="1">#REF!</definedName>
    <definedName name="BEx1YL3DJ7Y4AZ01ERCOGW0FJ26T" localSheetId="18" hidden="1">#REF!</definedName>
    <definedName name="BEx1YL3DJ7Y4AZ01ERCOGW0FJ26T" localSheetId="19" hidden="1">#REF!</definedName>
    <definedName name="BEx1YL3DJ7Y4AZ01ERCOGW0FJ26T" localSheetId="20" hidden="1">#REF!</definedName>
    <definedName name="BEx1YL3DJ7Y4AZ01ERCOGW0FJ26T" hidden="1">#REF!</definedName>
    <definedName name="BEx1Z2RYHSVD1H37817SN93VMURZ" localSheetId="7" hidden="1">#REF!</definedName>
    <definedName name="BEx1Z2RYHSVD1H37817SN93VMURZ" localSheetId="9" hidden="1">#REF!</definedName>
    <definedName name="BEx1Z2RYHSVD1H37817SN93VMURZ" localSheetId="10" hidden="1">#REF!</definedName>
    <definedName name="BEx1Z2RYHSVD1H37817SN93VMURZ" localSheetId="11" hidden="1">#REF!</definedName>
    <definedName name="BEx1Z2RYHSVD1H37817SN93VMURZ" localSheetId="12" hidden="1">#REF!</definedName>
    <definedName name="BEx1Z2RYHSVD1H37817SN93VMURZ" localSheetId="14" hidden="1">#REF!</definedName>
    <definedName name="BEx1Z2RYHSVD1H37817SN93VMURZ" localSheetId="13" hidden="1">#REF!</definedName>
    <definedName name="BEx1Z2RYHSVD1H37817SN93VMURZ" localSheetId="15" hidden="1">#REF!</definedName>
    <definedName name="BEx1Z2RYHSVD1H37817SN93VMURZ" localSheetId="16" hidden="1">#REF!</definedName>
    <definedName name="BEx1Z2RYHSVD1H37817SN93VMURZ" localSheetId="17" hidden="1">#REF!</definedName>
    <definedName name="BEx1Z2RYHSVD1H37817SN93VMURZ" localSheetId="18" hidden="1">#REF!</definedName>
    <definedName name="BEx1Z2RYHSVD1H37817SN93VMURZ" localSheetId="19" hidden="1">#REF!</definedName>
    <definedName name="BEx1Z2RYHSVD1H37817SN93VMURZ" localSheetId="20" hidden="1">#REF!</definedName>
    <definedName name="BEx1Z2RYHSVD1H37817SN93VMURZ" hidden="1">#REF!</definedName>
    <definedName name="BEx3AMAKWI6458B67VKZO56MCNJW" localSheetId="7" hidden="1">#REF!</definedName>
    <definedName name="BEx3AMAKWI6458B67VKZO56MCNJW" localSheetId="9" hidden="1">#REF!</definedName>
    <definedName name="BEx3AMAKWI6458B67VKZO56MCNJW" localSheetId="10" hidden="1">#REF!</definedName>
    <definedName name="BEx3AMAKWI6458B67VKZO56MCNJW" localSheetId="11" hidden="1">#REF!</definedName>
    <definedName name="BEx3AMAKWI6458B67VKZO56MCNJW" localSheetId="12" hidden="1">#REF!</definedName>
    <definedName name="BEx3AMAKWI6458B67VKZO56MCNJW" localSheetId="14" hidden="1">#REF!</definedName>
    <definedName name="BEx3AMAKWI6458B67VKZO56MCNJW" localSheetId="13" hidden="1">#REF!</definedName>
    <definedName name="BEx3AMAKWI6458B67VKZO56MCNJW" localSheetId="15" hidden="1">#REF!</definedName>
    <definedName name="BEx3AMAKWI6458B67VKZO56MCNJW" localSheetId="16" hidden="1">#REF!</definedName>
    <definedName name="BEx3AMAKWI6458B67VKZO56MCNJW" localSheetId="17" hidden="1">#REF!</definedName>
    <definedName name="BEx3AMAKWI6458B67VKZO56MCNJW" localSheetId="18" hidden="1">#REF!</definedName>
    <definedName name="BEx3AMAKWI6458B67VKZO56MCNJW" localSheetId="19" hidden="1">#REF!</definedName>
    <definedName name="BEx3AMAKWI6458B67VKZO56MCNJW" localSheetId="20" hidden="1">#REF!</definedName>
    <definedName name="BEx3AMAKWI6458B67VKZO56MCNJW" hidden="1">#REF!</definedName>
    <definedName name="BEx3AOOVM42G82TNF53W0EKXLUSI" localSheetId="7" hidden="1">#REF!</definedName>
    <definedName name="BEx3AOOVM42G82TNF53W0EKXLUSI" localSheetId="9" hidden="1">#REF!</definedName>
    <definedName name="BEx3AOOVM42G82TNF53W0EKXLUSI" localSheetId="10" hidden="1">#REF!</definedName>
    <definedName name="BEx3AOOVM42G82TNF53W0EKXLUSI" localSheetId="11" hidden="1">#REF!</definedName>
    <definedName name="BEx3AOOVM42G82TNF53W0EKXLUSI" localSheetId="12" hidden="1">#REF!</definedName>
    <definedName name="BEx3AOOVM42G82TNF53W0EKXLUSI" localSheetId="14" hidden="1">#REF!</definedName>
    <definedName name="BEx3AOOVM42G82TNF53W0EKXLUSI" localSheetId="13" hidden="1">#REF!</definedName>
    <definedName name="BEx3AOOVM42G82TNF53W0EKXLUSI" localSheetId="15" hidden="1">#REF!</definedName>
    <definedName name="BEx3AOOVM42G82TNF53W0EKXLUSI" localSheetId="16" hidden="1">#REF!</definedName>
    <definedName name="BEx3AOOVM42G82TNF53W0EKXLUSI" localSheetId="17" hidden="1">#REF!</definedName>
    <definedName name="BEx3AOOVM42G82TNF53W0EKXLUSI" localSheetId="18" hidden="1">#REF!</definedName>
    <definedName name="BEx3AOOVM42G82TNF53W0EKXLUSI" localSheetId="19" hidden="1">#REF!</definedName>
    <definedName name="BEx3AOOVM42G82TNF53W0EKXLUSI" localSheetId="20" hidden="1">#REF!</definedName>
    <definedName name="BEx3AOOVM42G82TNF53W0EKXLUSI" hidden="1">#REF!</definedName>
    <definedName name="BEx3AZH9W4SUFCAHNDOQ728R9V4L" localSheetId="7" hidden="1">#REF!</definedName>
    <definedName name="BEx3AZH9W4SUFCAHNDOQ728R9V4L" localSheetId="9" hidden="1">#REF!</definedName>
    <definedName name="BEx3AZH9W4SUFCAHNDOQ728R9V4L" localSheetId="10" hidden="1">#REF!</definedName>
    <definedName name="BEx3AZH9W4SUFCAHNDOQ728R9V4L" localSheetId="11" hidden="1">#REF!</definedName>
    <definedName name="BEx3AZH9W4SUFCAHNDOQ728R9V4L" localSheetId="12" hidden="1">#REF!</definedName>
    <definedName name="BEx3AZH9W4SUFCAHNDOQ728R9V4L" localSheetId="14" hidden="1">#REF!</definedName>
    <definedName name="BEx3AZH9W4SUFCAHNDOQ728R9V4L" localSheetId="13" hidden="1">#REF!</definedName>
    <definedName name="BEx3AZH9W4SUFCAHNDOQ728R9V4L" localSheetId="15" hidden="1">#REF!</definedName>
    <definedName name="BEx3AZH9W4SUFCAHNDOQ728R9V4L" localSheetId="16" hidden="1">#REF!</definedName>
    <definedName name="BEx3AZH9W4SUFCAHNDOQ728R9V4L" localSheetId="17" hidden="1">#REF!</definedName>
    <definedName name="BEx3AZH9W4SUFCAHNDOQ728R9V4L" localSheetId="18" hidden="1">#REF!</definedName>
    <definedName name="BEx3AZH9W4SUFCAHNDOQ728R9V4L" localSheetId="19" hidden="1">#REF!</definedName>
    <definedName name="BEx3AZH9W4SUFCAHNDOQ728R9V4L" localSheetId="20" hidden="1">#REF!</definedName>
    <definedName name="BEx3AZH9W4SUFCAHNDOQ728R9V4L" hidden="1">#REF!</definedName>
    <definedName name="BEx3B3OD51ISAN2LLIBMULN0U4ZC" localSheetId="7" hidden="1">#REF!</definedName>
    <definedName name="BEx3B3OD51ISAN2LLIBMULN0U4ZC" localSheetId="9" hidden="1">#REF!</definedName>
    <definedName name="BEx3B3OD51ISAN2LLIBMULN0U4ZC" localSheetId="10" hidden="1">#REF!</definedName>
    <definedName name="BEx3B3OD51ISAN2LLIBMULN0U4ZC" localSheetId="11" hidden="1">#REF!</definedName>
    <definedName name="BEx3B3OD51ISAN2LLIBMULN0U4ZC" localSheetId="12" hidden="1">#REF!</definedName>
    <definedName name="BEx3B3OD51ISAN2LLIBMULN0U4ZC" localSheetId="14" hidden="1">#REF!</definedName>
    <definedName name="BEx3B3OD51ISAN2LLIBMULN0U4ZC" localSheetId="13" hidden="1">#REF!</definedName>
    <definedName name="BEx3B3OD51ISAN2LLIBMULN0U4ZC" localSheetId="15" hidden="1">#REF!</definedName>
    <definedName name="BEx3B3OD51ISAN2LLIBMULN0U4ZC" localSheetId="16" hidden="1">#REF!</definedName>
    <definedName name="BEx3B3OD51ISAN2LLIBMULN0U4ZC" localSheetId="17" hidden="1">#REF!</definedName>
    <definedName name="BEx3B3OD51ISAN2LLIBMULN0U4ZC" localSheetId="18" hidden="1">#REF!</definedName>
    <definedName name="BEx3B3OD51ISAN2LLIBMULN0U4ZC" localSheetId="19" hidden="1">#REF!</definedName>
    <definedName name="BEx3B3OD51ISAN2LLIBMULN0U4ZC" localSheetId="20" hidden="1">#REF!</definedName>
    <definedName name="BEx3B3OD51ISAN2LLIBMULN0U4ZC" hidden="1">#REF!</definedName>
    <definedName name="BEx3BAKI5N8MFGVWZWCRJQZ879OO" localSheetId="7" hidden="1">#REF!</definedName>
    <definedName name="BEx3BAKI5N8MFGVWZWCRJQZ879OO" localSheetId="9" hidden="1">#REF!</definedName>
    <definedName name="BEx3BAKI5N8MFGVWZWCRJQZ879OO" localSheetId="10" hidden="1">#REF!</definedName>
    <definedName name="BEx3BAKI5N8MFGVWZWCRJQZ879OO" localSheetId="11" hidden="1">#REF!</definedName>
    <definedName name="BEx3BAKI5N8MFGVWZWCRJQZ879OO" localSheetId="12" hidden="1">#REF!</definedName>
    <definedName name="BEx3BAKI5N8MFGVWZWCRJQZ879OO" localSheetId="14" hidden="1">#REF!</definedName>
    <definedName name="BEx3BAKI5N8MFGVWZWCRJQZ879OO" localSheetId="13" hidden="1">#REF!</definedName>
    <definedName name="BEx3BAKI5N8MFGVWZWCRJQZ879OO" localSheetId="15" hidden="1">#REF!</definedName>
    <definedName name="BEx3BAKI5N8MFGVWZWCRJQZ879OO" localSheetId="16" hidden="1">#REF!</definedName>
    <definedName name="BEx3BAKI5N8MFGVWZWCRJQZ879OO" localSheetId="17" hidden="1">#REF!</definedName>
    <definedName name="BEx3BAKI5N8MFGVWZWCRJQZ879OO" localSheetId="18" hidden="1">#REF!</definedName>
    <definedName name="BEx3BAKI5N8MFGVWZWCRJQZ879OO" localSheetId="19" hidden="1">#REF!</definedName>
    <definedName name="BEx3BAKI5N8MFGVWZWCRJQZ879OO" localSheetId="20" hidden="1">#REF!</definedName>
    <definedName name="BEx3BAKI5N8MFGVWZWCRJQZ879OO" hidden="1">#REF!</definedName>
    <definedName name="BEx3BG9I89VA2OLYT4PV61JDXU69" localSheetId="7" hidden="1">#REF!</definedName>
    <definedName name="BEx3BG9I89VA2OLYT4PV61JDXU69" localSheetId="9" hidden="1">#REF!</definedName>
    <definedName name="BEx3BG9I89VA2OLYT4PV61JDXU69" localSheetId="10" hidden="1">#REF!</definedName>
    <definedName name="BEx3BG9I89VA2OLYT4PV61JDXU69" localSheetId="11" hidden="1">#REF!</definedName>
    <definedName name="BEx3BG9I89VA2OLYT4PV61JDXU69" localSheetId="12" hidden="1">#REF!</definedName>
    <definedName name="BEx3BG9I89VA2OLYT4PV61JDXU69" localSheetId="14" hidden="1">#REF!</definedName>
    <definedName name="BEx3BG9I89VA2OLYT4PV61JDXU69" localSheetId="13" hidden="1">#REF!</definedName>
    <definedName name="BEx3BG9I89VA2OLYT4PV61JDXU69" localSheetId="15" hidden="1">#REF!</definedName>
    <definedName name="BEx3BG9I89VA2OLYT4PV61JDXU69" localSheetId="16" hidden="1">#REF!</definedName>
    <definedName name="BEx3BG9I89VA2OLYT4PV61JDXU69" localSheetId="17" hidden="1">#REF!</definedName>
    <definedName name="BEx3BG9I89VA2OLYT4PV61JDXU69" localSheetId="18" hidden="1">#REF!</definedName>
    <definedName name="BEx3BG9I89VA2OLYT4PV61JDXU69" localSheetId="19" hidden="1">#REF!</definedName>
    <definedName name="BEx3BG9I89VA2OLYT4PV61JDXU69" localSheetId="20" hidden="1">#REF!</definedName>
    <definedName name="BEx3BG9I89VA2OLYT4PV61JDXU69" hidden="1">#REF!</definedName>
    <definedName name="BEx3BG9J3N0QW0HQLPDKHG4LNUP8" localSheetId="7" hidden="1">#REF!</definedName>
    <definedName name="BEx3BG9J3N0QW0HQLPDKHG4LNUP8" localSheetId="9" hidden="1">#REF!</definedName>
    <definedName name="BEx3BG9J3N0QW0HQLPDKHG4LNUP8" localSheetId="10" hidden="1">#REF!</definedName>
    <definedName name="BEx3BG9J3N0QW0HQLPDKHG4LNUP8" localSheetId="11" hidden="1">#REF!</definedName>
    <definedName name="BEx3BG9J3N0QW0HQLPDKHG4LNUP8" localSheetId="12" hidden="1">#REF!</definedName>
    <definedName name="BEx3BG9J3N0QW0HQLPDKHG4LNUP8" localSheetId="14" hidden="1">#REF!</definedName>
    <definedName name="BEx3BG9J3N0QW0HQLPDKHG4LNUP8" localSheetId="13" hidden="1">#REF!</definedName>
    <definedName name="BEx3BG9J3N0QW0HQLPDKHG4LNUP8" localSheetId="15" hidden="1">#REF!</definedName>
    <definedName name="BEx3BG9J3N0QW0HQLPDKHG4LNUP8" localSheetId="16" hidden="1">#REF!</definedName>
    <definedName name="BEx3BG9J3N0QW0HQLPDKHG4LNUP8" localSheetId="17" hidden="1">#REF!</definedName>
    <definedName name="BEx3BG9J3N0QW0HQLPDKHG4LNUP8" localSheetId="18" hidden="1">#REF!</definedName>
    <definedName name="BEx3BG9J3N0QW0HQLPDKHG4LNUP8" localSheetId="19" hidden="1">#REF!</definedName>
    <definedName name="BEx3BG9J3N0QW0HQLPDKHG4LNUP8" localSheetId="20" hidden="1">#REF!</definedName>
    <definedName name="BEx3BG9J3N0QW0HQLPDKHG4LNUP8" hidden="1">#REF!</definedName>
    <definedName name="BEx3BNR9ES4KY7Q1DK83KC5NDGL8" localSheetId="7" hidden="1">#REF!</definedName>
    <definedName name="BEx3BNR9ES4KY7Q1DK83KC5NDGL8" localSheetId="9" hidden="1">#REF!</definedName>
    <definedName name="BEx3BNR9ES4KY7Q1DK83KC5NDGL8" localSheetId="10" hidden="1">#REF!</definedName>
    <definedName name="BEx3BNR9ES4KY7Q1DK83KC5NDGL8" localSheetId="11" hidden="1">#REF!</definedName>
    <definedName name="BEx3BNR9ES4KY7Q1DK83KC5NDGL8" localSheetId="12" hidden="1">#REF!</definedName>
    <definedName name="BEx3BNR9ES4KY7Q1DK83KC5NDGL8" localSheetId="14" hidden="1">#REF!</definedName>
    <definedName name="BEx3BNR9ES4KY7Q1DK83KC5NDGL8" localSheetId="13" hidden="1">#REF!</definedName>
    <definedName name="BEx3BNR9ES4KY7Q1DK83KC5NDGL8" localSheetId="15" hidden="1">#REF!</definedName>
    <definedName name="BEx3BNR9ES4KY7Q1DK83KC5NDGL8" localSheetId="16" hidden="1">#REF!</definedName>
    <definedName name="BEx3BNR9ES4KY7Q1DK83KC5NDGL8" localSheetId="17" hidden="1">#REF!</definedName>
    <definedName name="BEx3BNR9ES4KY7Q1DK83KC5NDGL8" localSheetId="18" hidden="1">#REF!</definedName>
    <definedName name="BEx3BNR9ES4KY7Q1DK83KC5NDGL8" localSheetId="19" hidden="1">#REF!</definedName>
    <definedName name="BEx3BNR9ES4KY7Q1DK83KC5NDGL8" localSheetId="20" hidden="1">#REF!</definedName>
    <definedName name="BEx3BNR9ES4KY7Q1DK83KC5NDGL8" hidden="1">#REF!</definedName>
    <definedName name="BEx3BQR5VZXNQ4H949ORM8ESU3B3" localSheetId="7" hidden="1">#REF!</definedName>
    <definedName name="BEx3BQR5VZXNQ4H949ORM8ESU3B3" localSheetId="9" hidden="1">#REF!</definedName>
    <definedName name="BEx3BQR5VZXNQ4H949ORM8ESU3B3" localSheetId="10" hidden="1">#REF!</definedName>
    <definedName name="BEx3BQR5VZXNQ4H949ORM8ESU3B3" localSheetId="11" hidden="1">#REF!</definedName>
    <definedName name="BEx3BQR5VZXNQ4H949ORM8ESU3B3" localSheetId="12" hidden="1">#REF!</definedName>
    <definedName name="BEx3BQR5VZXNQ4H949ORM8ESU3B3" localSheetId="14" hidden="1">#REF!</definedName>
    <definedName name="BEx3BQR5VZXNQ4H949ORM8ESU3B3" localSheetId="13" hidden="1">#REF!</definedName>
    <definedName name="BEx3BQR5VZXNQ4H949ORM8ESU3B3" localSheetId="15" hidden="1">#REF!</definedName>
    <definedName name="BEx3BQR5VZXNQ4H949ORM8ESU3B3" localSheetId="16" hidden="1">#REF!</definedName>
    <definedName name="BEx3BQR5VZXNQ4H949ORM8ESU3B3" localSheetId="17" hidden="1">#REF!</definedName>
    <definedName name="BEx3BQR5VZXNQ4H949ORM8ESU3B3" localSheetId="18" hidden="1">#REF!</definedName>
    <definedName name="BEx3BQR5VZXNQ4H949ORM8ESU3B3" localSheetId="19" hidden="1">#REF!</definedName>
    <definedName name="BEx3BQR5VZXNQ4H949ORM8ESU3B3" localSheetId="20" hidden="1">#REF!</definedName>
    <definedName name="BEx3BQR5VZXNQ4H949ORM8ESU3B3" hidden="1">#REF!</definedName>
    <definedName name="BEx3BTLL3ASJN134DLEQTQM70VZM" localSheetId="7" hidden="1">#REF!</definedName>
    <definedName name="BEx3BTLL3ASJN134DLEQTQM70VZM" localSheetId="9" hidden="1">#REF!</definedName>
    <definedName name="BEx3BTLL3ASJN134DLEQTQM70VZM" localSheetId="10" hidden="1">#REF!</definedName>
    <definedName name="BEx3BTLL3ASJN134DLEQTQM70VZM" localSheetId="11" hidden="1">#REF!</definedName>
    <definedName name="BEx3BTLL3ASJN134DLEQTQM70VZM" localSheetId="12" hidden="1">#REF!</definedName>
    <definedName name="BEx3BTLL3ASJN134DLEQTQM70VZM" localSheetId="14" hidden="1">#REF!</definedName>
    <definedName name="BEx3BTLL3ASJN134DLEQTQM70VZM" localSheetId="13" hidden="1">#REF!</definedName>
    <definedName name="BEx3BTLL3ASJN134DLEQTQM70VZM" localSheetId="15" hidden="1">#REF!</definedName>
    <definedName name="BEx3BTLL3ASJN134DLEQTQM70VZM" localSheetId="16" hidden="1">#REF!</definedName>
    <definedName name="BEx3BTLL3ASJN134DLEQTQM70VZM" localSheetId="17" hidden="1">#REF!</definedName>
    <definedName name="BEx3BTLL3ASJN134DLEQTQM70VZM" localSheetId="18" hidden="1">#REF!</definedName>
    <definedName name="BEx3BTLL3ASJN134DLEQTQM70VZM" localSheetId="19" hidden="1">#REF!</definedName>
    <definedName name="BEx3BTLL3ASJN134DLEQTQM70VZM" localSheetId="20" hidden="1">#REF!</definedName>
    <definedName name="BEx3BTLL3ASJN134DLEQTQM70VZM" hidden="1">#REF!</definedName>
    <definedName name="BEx3BW5CTV0DJU5AQS3ZQFK2VLF3" localSheetId="7" hidden="1">#REF!</definedName>
    <definedName name="BEx3BW5CTV0DJU5AQS3ZQFK2VLF3" localSheetId="9" hidden="1">#REF!</definedName>
    <definedName name="BEx3BW5CTV0DJU5AQS3ZQFK2VLF3" localSheetId="10" hidden="1">#REF!</definedName>
    <definedName name="BEx3BW5CTV0DJU5AQS3ZQFK2VLF3" localSheetId="11" hidden="1">#REF!</definedName>
    <definedName name="BEx3BW5CTV0DJU5AQS3ZQFK2VLF3" localSheetId="12" hidden="1">#REF!</definedName>
    <definedName name="BEx3BW5CTV0DJU5AQS3ZQFK2VLF3" localSheetId="14" hidden="1">#REF!</definedName>
    <definedName name="BEx3BW5CTV0DJU5AQS3ZQFK2VLF3" localSheetId="13" hidden="1">#REF!</definedName>
    <definedName name="BEx3BW5CTV0DJU5AQS3ZQFK2VLF3" localSheetId="15" hidden="1">#REF!</definedName>
    <definedName name="BEx3BW5CTV0DJU5AQS3ZQFK2VLF3" localSheetId="16" hidden="1">#REF!</definedName>
    <definedName name="BEx3BW5CTV0DJU5AQS3ZQFK2VLF3" localSheetId="17" hidden="1">#REF!</definedName>
    <definedName name="BEx3BW5CTV0DJU5AQS3ZQFK2VLF3" localSheetId="18" hidden="1">#REF!</definedName>
    <definedName name="BEx3BW5CTV0DJU5AQS3ZQFK2VLF3" localSheetId="19" hidden="1">#REF!</definedName>
    <definedName name="BEx3BW5CTV0DJU5AQS3ZQFK2VLF3" localSheetId="20" hidden="1">#REF!</definedName>
    <definedName name="BEx3BW5CTV0DJU5AQS3ZQFK2VLF3" hidden="1">#REF!</definedName>
    <definedName name="BEx3BWAOSJWUXB8I63LLLOB0IJP1" localSheetId="7" hidden="1">#REF!</definedName>
    <definedName name="BEx3BWAOSJWUXB8I63LLLOB0IJP1" localSheetId="9" hidden="1">#REF!</definedName>
    <definedName name="BEx3BWAOSJWUXB8I63LLLOB0IJP1" localSheetId="10" hidden="1">#REF!</definedName>
    <definedName name="BEx3BWAOSJWUXB8I63LLLOB0IJP1" localSheetId="11" hidden="1">#REF!</definedName>
    <definedName name="BEx3BWAOSJWUXB8I63LLLOB0IJP1" localSheetId="12" hidden="1">#REF!</definedName>
    <definedName name="BEx3BWAOSJWUXB8I63LLLOB0IJP1" localSheetId="14" hidden="1">#REF!</definedName>
    <definedName name="BEx3BWAOSJWUXB8I63LLLOB0IJP1" localSheetId="13" hidden="1">#REF!</definedName>
    <definedName name="BEx3BWAOSJWUXB8I63LLLOB0IJP1" localSheetId="15" hidden="1">#REF!</definedName>
    <definedName name="BEx3BWAOSJWUXB8I63LLLOB0IJP1" localSheetId="16" hidden="1">#REF!</definedName>
    <definedName name="BEx3BWAOSJWUXB8I63LLLOB0IJP1" localSheetId="17" hidden="1">#REF!</definedName>
    <definedName name="BEx3BWAOSJWUXB8I63LLLOB0IJP1" localSheetId="18" hidden="1">#REF!</definedName>
    <definedName name="BEx3BWAOSJWUXB8I63LLLOB0IJP1" localSheetId="19" hidden="1">#REF!</definedName>
    <definedName name="BEx3BWAOSJWUXB8I63LLLOB0IJP1" localSheetId="20" hidden="1">#REF!</definedName>
    <definedName name="BEx3BWAOSJWUXB8I63LLLOB0IJP1" hidden="1">#REF!</definedName>
    <definedName name="BEx3BYP0FG369M7G3JEFLMMXAKTS" localSheetId="7" hidden="1">#REF!</definedName>
    <definedName name="BEx3BYP0FG369M7G3JEFLMMXAKTS" localSheetId="9" hidden="1">#REF!</definedName>
    <definedName name="BEx3BYP0FG369M7G3JEFLMMXAKTS" localSheetId="10" hidden="1">#REF!</definedName>
    <definedName name="BEx3BYP0FG369M7G3JEFLMMXAKTS" localSheetId="11" hidden="1">#REF!</definedName>
    <definedName name="BEx3BYP0FG369M7G3JEFLMMXAKTS" localSheetId="12" hidden="1">#REF!</definedName>
    <definedName name="BEx3BYP0FG369M7G3JEFLMMXAKTS" localSheetId="14" hidden="1">#REF!</definedName>
    <definedName name="BEx3BYP0FG369M7G3JEFLMMXAKTS" localSheetId="13" hidden="1">#REF!</definedName>
    <definedName name="BEx3BYP0FG369M7G3JEFLMMXAKTS" localSheetId="15" hidden="1">#REF!</definedName>
    <definedName name="BEx3BYP0FG369M7G3JEFLMMXAKTS" localSheetId="16" hidden="1">#REF!</definedName>
    <definedName name="BEx3BYP0FG369M7G3JEFLMMXAKTS" localSheetId="17" hidden="1">#REF!</definedName>
    <definedName name="BEx3BYP0FG369M7G3JEFLMMXAKTS" localSheetId="18" hidden="1">#REF!</definedName>
    <definedName name="BEx3BYP0FG369M7G3JEFLMMXAKTS" localSheetId="19" hidden="1">#REF!</definedName>
    <definedName name="BEx3BYP0FG369M7G3JEFLMMXAKTS" localSheetId="20" hidden="1">#REF!</definedName>
    <definedName name="BEx3BYP0FG369M7G3JEFLMMXAKTS" hidden="1">#REF!</definedName>
    <definedName name="BEx3C2QR0WUD19QSVO8EMIPNQJKH" localSheetId="7" hidden="1">#REF!</definedName>
    <definedName name="BEx3C2QR0WUD19QSVO8EMIPNQJKH" localSheetId="9" hidden="1">#REF!</definedName>
    <definedName name="BEx3C2QR0WUD19QSVO8EMIPNQJKH" localSheetId="10" hidden="1">#REF!</definedName>
    <definedName name="BEx3C2QR0WUD19QSVO8EMIPNQJKH" localSheetId="11" hidden="1">#REF!</definedName>
    <definedName name="BEx3C2QR0WUD19QSVO8EMIPNQJKH" localSheetId="12" hidden="1">#REF!</definedName>
    <definedName name="BEx3C2QR0WUD19QSVO8EMIPNQJKH" localSheetId="14" hidden="1">#REF!</definedName>
    <definedName name="BEx3C2QR0WUD19QSVO8EMIPNQJKH" localSheetId="13" hidden="1">#REF!</definedName>
    <definedName name="BEx3C2QR0WUD19QSVO8EMIPNQJKH" localSheetId="15" hidden="1">#REF!</definedName>
    <definedName name="BEx3C2QR0WUD19QSVO8EMIPNQJKH" localSheetId="16" hidden="1">#REF!</definedName>
    <definedName name="BEx3C2QR0WUD19QSVO8EMIPNQJKH" localSheetId="17" hidden="1">#REF!</definedName>
    <definedName name="BEx3C2QR0WUD19QSVO8EMIPNQJKH" localSheetId="18" hidden="1">#REF!</definedName>
    <definedName name="BEx3C2QR0WUD19QSVO8EMIPNQJKH" localSheetId="19" hidden="1">#REF!</definedName>
    <definedName name="BEx3C2QR0WUD19QSVO8EMIPNQJKH" localSheetId="20" hidden="1">#REF!</definedName>
    <definedName name="BEx3C2QR0WUD19QSVO8EMIPNQJKH" hidden="1">#REF!</definedName>
    <definedName name="BEx3C8AAGO4EJFEL0JJN2VY0HYIB" localSheetId="7" hidden="1">#REF!</definedName>
    <definedName name="BEx3C8AAGO4EJFEL0JJN2VY0HYIB" localSheetId="9" hidden="1">#REF!</definedName>
    <definedName name="BEx3C8AAGO4EJFEL0JJN2VY0HYIB" localSheetId="10" hidden="1">#REF!</definedName>
    <definedName name="BEx3C8AAGO4EJFEL0JJN2VY0HYIB" localSheetId="11" hidden="1">#REF!</definedName>
    <definedName name="BEx3C8AAGO4EJFEL0JJN2VY0HYIB" localSheetId="12" hidden="1">#REF!</definedName>
    <definedName name="BEx3C8AAGO4EJFEL0JJN2VY0HYIB" localSheetId="14" hidden="1">#REF!</definedName>
    <definedName name="BEx3C8AAGO4EJFEL0JJN2VY0HYIB" localSheetId="13" hidden="1">#REF!</definedName>
    <definedName name="BEx3C8AAGO4EJFEL0JJN2VY0HYIB" localSheetId="15" hidden="1">#REF!</definedName>
    <definedName name="BEx3C8AAGO4EJFEL0JJN2VY0HYIB" localSheetId="16" hidden="1">#REF!</definedName>
    <definedName name="BEx3C8AAGO4EJFEL0JJN2VY0HYIB" localSheetId="17" hidden="1">#REF!</definedName>
    <definedName name="BEx3C8AAGO4EJFEL0JJN2VY0HYIB" localSheetId="18" hidden="1">#REF!</definedName>
    <definedName name="BEx3C8AAGO4EJFEL0JJN2VY0HYIB" localSheetId="19" hidden="1">#REF!</definedName>
    <definedName name="BEx3C8AAGO4EJFEL0JJN2VY0HYIB" localSheetId="20" hidden="1">#REF!</definedName>
    <definedName name="BEx3C8AAGO4EJFEL0JJN2VY0HYIB" hidden="1">#REF!</definedName>
    <definedName name="BEx3CCS3VNR1KW2R7DKSQFZ17QW0" localSheetId="7" hidden="1">#REF!</definedName>
    <definedName name="BEx3CCS3VNR1KW2R7DKSQFZ17QW0" localSheetId="9" hidden="1">#REF!</definedName>
    <definedName name="BEx3CCS3VNR1KW2R7DKSQFZ17QW0" localSheetId="10" hidden="1">#REF!</definedName>
    <definedName name="BEx3CCS3VNR1KW2R7DKSQFZ17QW0" localSheetId="11" hidden="1">#REF!</definedName>
    <definedName name="BEx3CCS3VNR1KW2R7DKSQFZ17QW0" localSheetId="12" hidden="1">#REF!</definedName>
    <definedName name="BEx3CCS3VNR1KW2R7DKSQFZ17QW0" localSheetId="14" hidden="1">#REF!</definedName>
    <definedName name="BEx3CCS3VNR1KW2R7DKSQFZ17QW0" localSheetId="13" hidden="1">#REF!</definedName>
    <definedName name="BEx3CCS3VNR1KW2R7DKSQFZ17QW0" localSheetId="15" hidden="1">#REF!</definedName>
    <definedName name="BEx3CCS3VNR1KW2R7DKSQFZ17QW0" localSheetId="16" hidden="1">#REF!</definedName>
    <definedName name="BEx3CCS3VNR1KW2R7DKSQFZ17QW0" localSheetId="17" hidden="1">#REF!</definedName>
    <definedName name="BEx3CCS3VNR1KW2R7DKSQFZ17QW0" localSheetId="18" hidden="1">#REF!</definedName>
    <definedName name="BEx3CCS3VNR1KW2R7DKSQFZ17QW0" localSheetId="19" hidden="1">#REF!</definedName>
    <definedName name="BEx3CCS3VNR1KW2R7DKSQFZ17QW0" localSheetId="20" hidden="1">#REF!</definedName>
    <definedName name="BEx3CCS3VNR1KW2R7DKSQFZ17QW0" hidden="1">#REF!</definedName>
    <definedName name="BEx3CJTRYTU2EE1EL7M6DVFD01KO" localSheetId="7" hidden="1">#REF!</definedName>
    <definedName name="BEx3CJTRYTU2EE1EL7M6DVFD01KO" localSheetId="9" hidden="1">#REF!</definedName>
    <definedName name="BEx3CJTRYTU2EE1EL7M6DVFD01KO" localSheetId="10" hidden="1">#REF!</definedName>
    <definedName name="BEx3CJTRYTU2EE1EL7M6DVFD01KO" localSheetId="11" hidden="1">#REF!</definedName>
    <definedName name="BEx3CJTRYTU2EE1EL7M6DVFD01KO" localSheetId="12" hidden="1">#REF!</definedName>
    <definedName name="BEx3CJTRYTU2EE1EL7M6DVFD01KO" localSheetId="14" hidden="1">#REF!</definedName>
    <definedName name="BEx3CJTRYTU2EE1EL7M6DVFD01KO" localSheetId="13" hidden="1">#REF!</definedName>
    <definedName name="BEx3CJTRYTU2EE1EL7M6DVFD01KO" localSheetId="15" hidden="1">#REF!</definedName>
    <definedName name="BEx3CJTRYTU2EE1EL7M6DVFD01KO" localSheetId="16" hidden="1">#REF!</definedName>
    <definedName name="BEx3CJTRYTU2EE1EL7M6DVFD01KO" localSheetId="17" hidden="1">#REF!</definedName>
    <definedName name="BEx3CJTRYTU2EE1EL7M6DVFD01KO" localSheetId="18" hidden="1">#REF!</definedName>
    <definedName name="BEx3CJTRYTU2EE1EL7M6DVFD01KO" localSheetId="19" hidden="1">#REF!</definedName>
    <definedName name="BEx3CJTRYTU2EE1EL7M6DVFD01KO" localSheetId="20" hidden="1">#REF!</definedName>
    <definedName name="BEx3CJTRYTU2EE1EL7M6DVFD01KO" hidden="1">#REF!</definedName>
    <definedName name="BEx3CKFCCPZZ6ROLAT5C1DZNIC1U" localSheetId="7" hidden="1">#REF!</definedName>
    <definedName name="BEx3CKFCCPZZ6ROLAT5C1DZNIC1U" localSheetId="9" hidden="1">#REF!</definedName>
    <definedName name="BEx3CKFCCPZZ6ROLAT5C1DZNIC1U" localSheetId="10" hidden="1">#REF!</definedName>
    <definedName name="BEx3CKFCCPZZ6ROLAT5C1DZNIC1U" localSheetId="11" hidden="1">#REF!</definedName>
    <definedName name="BEx3CKFCCPZZ6ROLAT5C1DZNIC1U" localSheetId="12" hidden="1">#REF!</definedName>
    <definedName name="BEx3CKFCCPZZ6ROLAT5C1DZNIC1U" localSheetId="14" hidden="1">#REF!</definedName>
    <definedName name="BEx3CKFCCPZZ6ROLAT5C1DZNIC1U" localSheetId="13" hidden="1">#REF!</definedName>
    <definedName name="BEx3CKFCCPZZ6ROLAT5C1DZNIC1U" localSheetId="15" hidden="1">#REF!</definedName>
    <definedName name="BEx3CKFCCPZZ6ROLAT5C1DZNIC1U" localSheetId="16" hidden="1">#REF!</definedName>
    <definedName name="BEx3CKFCCPZZ6ROLAT5C1DZNIC1U" localSheetId="17" hidden="1">#REF!</definedName>
    <definedName name="BEx3CKFCCPZZ6ROLAT5C1DZNIC1U" localSheetId="18" hidden="1">#REF!</definedName>
    <definedName name="BEx3CKFCCPZZ6ROLAT5C1DZNIC1U" localSheetId="19" hidden="1">#REF!</definedName>
    <definedName name="BEx3CKFCCPZZ6ROLAT5C1DZNIC1U" localSheetId="20" hidden="1">#REF!</definedName>
    <definedName name="BEx3CKFCCPZZ6ROLAT5C1DZNIC1U" hidden="1">#REF!</definedName>
    <definedName name="BEx3CN4AESXZTH159TR8B9DJG12Z" localSheetId="7" hidden="1">#REF!</definedName>
    <definedName name="BEx3CN4AESXZTH159TR8B9DJG12Z" localSheetId="9" hidden="1">#REF!</definedName>
    <definedName name="BEx3CN4AESXZTH159TR8B9DJG12Z" localSheetId="10" hidden="1">#REF!</definedName>
    <definedName name="BEx3CN4AESXZTH159TR8B9DJG12Z" localSheetId="11" hidden="1">#REF!</definedName>
    <definedName name="BEx3CN4AESXZTH159TR8B9DJG12Z" localSheetId="12" hidden="1">#REF!</definedName>
    <definedName name="BEx3CN4AESXZTH159TR8B9DJG12Z" localSheetId="14" hidden="1">#REF!</definedName>
    <definedName name="BEx3CN4AESXZTH159TR8B9DJG12Z" localSheetId="13" hidden="1">#REF!</definedName>
    <definedName name="BEx3CN4AESXZTH159TR8B9DJG12Z" localSheetId="15" hidden="1">#REF!</definedName>
    <definedName name="BEx3CN4AESXZTH159TR8B9DJG12Z" localSheetId="16" hidden="1">#REF!</definedName>
    <definedName name="BEx3CN4AESXZTH159TR8B9DJG12Z" localSheetId="17" hidden="1">#REF!</definedName>
    <definedName name="BEx3CN4AESXZTH159TR8B9DJG12Z" localSheetId="18" hidden="1">#REF!</definedName>
    <definedName name="BEx3CN4AESXZTH159TR8B9DJG12Z" localSheetId="19" hidden="1">#REF!</definedName>
    <definedName name="BEx3CN4AESXZTH159TR8B9DJG12Z" localSheetId="20" hidden="1">#REF!</definedName>
    <definedName name="BEx3CN4AESXZTH159TR8B9DJG12Z" hidden="1">#REF!</definedName>
    <definedName name="BEx3CO0SVO4WLH0DO43DCHYDTH1P" localSheetId="7" hidden="1">#REF!</definedName>
    <definedName name="BEx3CO0SVO4WLH0DO43DCHYDTH1P" localSheetId="9" hidden="1">#REF!</definedName>
    <definedName name="BEx3CO0SVO4WLH0DO43DCHYDTH1P" localSheetId="10" hidden="1">#REF!</definedName>
    <definedName name="BEx3CO0SVO4WLH0DO43DCHYDTH1P" localSheetId="11" hidden="1">#REF!</definedName>
    <definedName name="BEx3CO0SVO4WLH0DO43DCHYDTH1P" localSheetId="12" hidden="1">#REF!</definedName>
    <definedName name="BEx3CO0SVO4WLH0DO43DCHYDTH1P" localSheetId="14" hidden="1">#REF!</definedName>
    <definedName name="BEx3CO0SVO4WLH0DO43DCHYDTH1P" localSheetId="13" hidden="1">#REF!</definedName>
    <definedName name="BEx3CO0SVO4WLH0DO43DCHYDTH1P" localSheetId="15" hidden="1">#REF!</definedName>
    <definedName name="BEx3CO0SVO4WLH0DO43DCHYDTH1P" localSheetId="16" hidden="1">#REF!</definedName>
    <definedName name="BEx3CO0SVO4WLH0DO43DCHYDTH1P" localSheetId="17" hidden="1">#REF!</definedName>
    <definedName name="BEx3CO0SVO4WLH0DO43DCHYDTH1P" localSheetId="18" hidden="1">#REF!</definedName>
    <definedName name="BEx3CO0SVO4WLH0DO43DCHYDTH1P" localSheetId="19" hidden="1">#REF!</definedName>
    <definedName name="BEx3CO0SVO4WLH0DO43DCHYDTH1P" localSheetId="20" hidden="1">#REF!</definedName>
    <definedName name="BEx3CO0SVO4WLH0DO43DCHYDTH1P" hidden="1">#REF!</definedName>
    <definedName name="BEx3D9G6QTSPF9UYI4X0XY0VE896" localSheetId="7" hidden="1">#REF!</definedName>
    <definedName name="BEx3D9G6QTSPF9UYI4X0XY0VE896" localSheetId="9" hidden="1">#REF!</definedName>
    <definedName name="BEx3D9G6QTSPF9UYI4X0XY0VE896" localSheetId="10" hidden="1">#REF!</definedName>
    <definedName name="BEx3D9G6QTSPF9UYI4X0XY0VE896" localSheetId="11" hidden="1">#REF!</definedName>
    <definedName name="BEx3D9G6QTSPF9UYI4X0XY0VE896" localSheetId="12" hidden="1">#REF!</definedName>
    <definedName name="BEx3D9G6QTSPF9UYI4X0XY0VE896" localSheetId="14" hidden="1">#REF!</definedName>
    <definedName name="BEx3D9G6QTSPF9UYI4X0XY0VE896" localSheetId="13" hidden="1">#REF!</definedName>
    <definedName name="BEx3D9G6QTSPF9UYI4X0XY0VE896" localSheetId="15" hidden="1">#REF!</definedName>
    <definedName name="BEx3D9G6QTSPF9UYI4X0XY0VE896" localSheetId="16" hidden="1">#REF!</definedName>
    <definedName name="BEx3D9G6QTSPF9UYI4X0XY0VE896" localSheetId="17" hidden="1">#REF!</definedName>
    <definedName name="BEx3D9G6QTSPF9UYI4X0XY0VE896" localSheetId="18" hidden="1">#REF!</definedName>
    <definedName name="BEx3D9G6QTSPF9UYI4X0XY0VE896" localSheetId="19" hidden="1">#REF!</definedName>
    <definedName name="BEx3D9G6QTSPF9UYI4X0XY0VE896" localSheetId="20" hidden="1">#REF!</definedName>
    <definedName name="BEx3D9G6QTSPF9UYI4X0XY0VE896" hidden="1">#REF!</definedName>
    <definedName name="BEx3DCQU9PBRXIMLO62KS5RLH447" localSheetId="7" hidden="1">#REF!</definedName>
    <definedName name="BEx3DCQU9PBRXIMLO62KS5RLH447" localSheetId="9" hidden="1">#REF!</definedName>
    <definedName name="BEx3DCQU9PBRXIMLO62KS5RLH447" localSheetId="10" hidden="1">#REF!</definedName>
    <definedName name="BEx3DCQU9PBRXIMLO62KS5RLH447" localSheetId="11" hidden="1">#REF!</definedName>
    <definedName name="BEx3DCQU9PBRXIMLO62KS5RLH447" localSheetId="12" hidden="1">#REF!</definedName>
    <definedName name="BEx3DCQU9PBRXIMLO62KS5RLH447" localSheetId="14" hidden="1">#REF!</definedName>
    <definedName name="BEx3DCQU9PBRXIMLO62KS5RLH447" localSheetId="13" hidden="1">#REF!</definedName>
    <definedName name="BEx3DCQU9PBRXIMLO62KS5RLH447" localSheetId="15" hidden="1">#REF!</definedName>
    <definedName name="BEx3DCQU9PBRXIMLO62KS5RLH447" localSheetId="16" hidden="1">#REF!</definedName>
    <definedName name="BEx3DCQU9PBRXIMLO62KS5RLH447" localSheetId="17" hidden="1">#REF!</definedName>
    <definedName name="BEx3DCQU9PBRXIMLO62KS5RLH447" localSheetId="18" hidden="1">#REF!</definedName>
    <definedName name="BEx3DCQU9PBRXIMLO62KS5RLH447" localSheetId="19" hidden="1">#REF!</definedName>
    <definedName name="BEx3DCQU9PBRXIMLO62KS5RLH447" localSheetId="20" hidden="1">#REF!</definedName>
    <definedName name="BEx3DCQU9PBRXIMLO62KS5RLH447" hidden="1">#REF!</definedName>
    <definedName name="BEx3E9K8R6R3TVXS3UM0127D8DNP" localSheetId="7" hidden="1">#REF!</definedName>
    <definedName name="BEx3E9K8R6R3TVXS3UM0127D8DNP" localSheetId="9" hidden="1">#REF!</definedName>
    <definedName name="BEx3E9K8R6R3TVXS3UM0127D8DNP" localSheetId="10" hidden="1">#REF!</definedName>
    <definedName name="BEx3E9K8R6R3TVXS3UM0127D8DNP" localSheetId="11" hidden="1">#REF!</definedName>
    <definedName name="BEx3E9K8R6R3TVXS3UM0127D8DNP" localSheetId="12" hidden="1">#REF!</definedName>
    <definedName name="BEx3E9K8R6R3TVXS3UM0127D8DNP" localSheetId="14" hidden="1">#REF!</definedName>
    <definedName name="BEx3E9K8R6R3TVXS3UM0127D8DNP" localSheetId="13" hidden="1">#REF!</definedName>
    <definedName name="BEx3E9K8R6R3TVXS3UM0127D8DNP" localSheetId="15" hidden="1">#REF!</definedName>
    <definedName name="BEx3E9K8R6R3TVXS3UM0127D8DNP" localSheetId="16" hidden="1">#REF!</definedName>
    <definedName name="BEx3E9K8R6R3TVXS3UM0127D8DNP" localSheetId="17" hidden="1">#REF!</definedName>
    <definedName name="BEx3E9K8R6R3TVXS3UM0127D8DNP" localSheetId="18" hidden="1">#REF!</definedName>
    <definedName name="BEx3E9K8R6R3TVXS3UM0127D8DNP" localSheetId="19" hidden="1">#REF!</definedName>
    <definedName name="BEx3E9K8R6R3TVXS3UM0127D8DNP" localSheetId="20" hidden="1">#REF!</definedName>
    <definedName name="BEx3E9K8R6R3TVXS3UM0127D8DNP" hidden="1">#REF!</definedName>
    <definedName name="BEx3EE23XC21IEMZ81C84ZBTBZA8" localSheetId="7" hidden="1">#REF!</definedName>
    <definedName name="BEx3EE23XC21IEMZ81C84ZBTBZA8" localSheetId="9" hidden="1">#REF!</definedName>
    <definedName name="BEx3EE23XC21IEMZ81C84ZBTBZA8" localSheetId="10" hidden="1">#REF!</definedName>
    <definedName name="BEx3EE23XC21IEMZ81C84ZBTBZA8" localSheetId="11" hidden="1">#REF!</definedName>
    <definedName name="BEx3EE23XC21IEMZ81C84ZBTBZA8" localSheetId="12" hidden="1">#REF!</definedName>
    <definedName name="BEx3EE23XC21IEMZ81C84ZBTBZA8" localSheetId="14" hidden="1">#REF!</definedName>
    <definedName name="BEx3EE23XC21IEMZ81C84ZBTBZA8" localSheetId="13" hidden="1">#REF!</definedName>
    <definedName name="BEx3EE23XC21IEMZ81C84ZBTBZA8" localSheetId="15" hidden="1">#REF!</definedName>
    <definedName name="BEx3EE23XC21IEMZ81C84ZBTBZA8" localSheetId="16" hidden="1">#REF!</definedName>
    <definedName name="BEx3EE23XC21IEMZ81C84ZBTBZA8" localSheetId="17" hidden="1">#REF!</definedName>
    <definedName name="BEx3EE23XC21IEMZ81C84ZBTBZA8" localSheetId="18" hidden="1">#REF!</definedName>
    <definedName name="BEx3EE23XC21IEMZ81C84ZBTBZA8" localSheetId="19" hidden="1">#REF!</definedName>
    <definedName name="BEx3EE23XC21IEMZ81C84ZBTBZA8" localSheetId="20" hidden="1">#REF!</definedName>
    <definedName name="BEx3EE23XC21IEMZ81C84ZBTBZA8" hidden="1">#REF!</definedName>
    <definedName name="BEx3EF99FD6QNNCNOKDEE67JHTUJ" localSheetId="7" hidden="1">#REF!</definedName>
    <definedName name="BEx3EF99FD6QNNCNOKDEE67JHTUJ" localSheetId="9" hidden="1">#REF!</definedName>
    <definedName name="BEx3EF99FD6QNNCNOKDEE67JHTUJ" localSheetId="10" hidden="1">#REF!</definedName>
    <definedName name="BEx3EF99FD6QNNCNOKDEE67JHTUJ" localSheetId="11" hidden="1">#REF!</definedName>
    <definedName name="BEx3EF99FD6QNNCNOKDEE67JHTUJ" localSheetId="12" hidden="1">#REF!</definedName>
    <definedName name="BEx3EF99FD6QNNCNOKDEE67JHTUJ" localSheetId="14" hidden="1">#REF!</definedName>
    <definedName name="BEx3EF99FD6QNNCNOKDEE67JHTUJ" localSheetId="13" hidden="1">#REF!</definedName>
    <definedName name="BEx3EF99FD6QNNCNOKDEE67JHTUJ" localSheetId="15" hidden="1">#REF!</definedName>
    <definedName name="BEx3EF99FD6QNNCNOKDEE67JHTUJ" localSheetId="16" hidden="1">#REF!</definedName>
    <definedName name="BEx3EF99FD6QNNCNOKDEE67JHTUJ" localSheetId="17" hidden="1">#REF!</definedName>
    <definedName name="BEx3EF99FD6QNNCNOKDEE67JHTUJ" localSheetId="18" hidden="1">#REF!</definedName>
    <definedName name="BEx3EF99FD6QNNCNOKDEE67JHTUJ" localSheetId="19" hidden="1">#REF!</definedName>
    <definedName name="BEx3EF99FD6QNNCNOKDEE67JHTUJ" localSheetId="20" hidden="1">#REF!</definedName>
    <definedName name="BEx3EF99FD6QNNCNOKDEE67JHTUJ" hidden="1">#REF!</definedName>
    <definedName name="BEx3EHCSERZ2O2OAG8Y95UPG2IY9" localSheetId="7" hidden="1">#REF!</definedName>
    <definedName name="BEx3EHCSERZ2O2OAG8Y95UPG2IY9" localSheetId="9" hidden="1">#REF!</definedName>
    <definedName name="BEx3EHCSERZ2O2OAG8Y95UPG2IY9" localSheetId="10" hidden="1">#REF!</definedName>
    <definedName name="BEx3EHCSERZ2O2OAG8Y95UPG2IY9" localSheetId="11" hidden="1">#REF!</definedName>
    <definedName name="BEx3EHCSERZ2O2OAG8Y95UPG2IY9" localSheetId="12" hidden="1">#REF!</definedName>
    <definedName name="BEx3EHCSERZ2O2OAG8Y95UPG2IY9" localSheetId="14" hidden="1">#REF!</definedName>
    <definedName name="BEx3EHCSERZ2O2OAG8Y95UPG2IY9" localSheetId="13" hidden="1">#REF!</definedName>
    <definedName name="BEx3EHCSERZ2O2OAG8Y95UPG2IY9" localSheetId="15" hidden="1">#REF!</definedName>
    <definedName name="BEx3EHCSERZ2O2OAG8Y95UPG2IY9" localSheetId="16" hidden="1">#REF!</definedName>
    <definedName name="BEx3EHCSERZ2O2OAG8Y95UPG2IY9" localSheetId="17" hidden="1">#REF!</definedName>
    <definedName name="BEx3EHCSERZ2O2OAG8Y95UPG2IY9" localSheetId="18" hidden="1">#REF!</definedName>
    <definedName name="BEx3EHCSERZ2O2OAG8Y95UPG2IY9" localSheetId="19" hidden="1">#REF!</definedName>
    <definedName name="BEx3EHCSERZ2O2OAG8Y95UPG2IY9" localSheetId="20" hidden="1">#REF!</definedName>
    <definedName name="BEx3EHCSERZ2O2OAG8Y95UPG2IY9" hidden="1">#REF!</definedName>
    <definedName name="BEx3EJR3TCJDYS7ZXNDS5N9KTGIK" localSheetId="7" hidden="1">#REF!</definedName>
    <definedName name="BEx3EJR3TCJDYS7ZXNDS5N9KTGIK" localSheetId="9" hidden="1">#REF!</definedName>
    <definedName name="BEx3EJR3TCJDYS7ZXNDS5N9KTGIK" localSheetId="10" hidden="1">#REF!</definedName>
    <definedName name="BEx3EJR3TCJDYS7ZXNDS5N9KTGIK" localSheetId="11" hidden="1">#REF!</definedName>
    <definedName name="BEx3EJR3TCJDYS7ZXNDS5N9KTGIK" localSheetId="12" hidden="1">#REF!</definedName>
    <definedName name="BEx3EJR3TCJDYS7ZXNDS5N9KTGIK" localSheetId="14" hidden="1">#REF!</definedName>
    <definedName name="BEx3EJR3TCJDYS7ZXNDS5N9KTGIK" localSheetId="13" hidden="1">#REF!</definedName>
    <definedName name="BEx3EJR3TCJDYS7ZXNDS5N9KTGIK" localSheetId="15" hidden="1">#REF!</definedName>
    <definedName name="BEx3EJR3TCJDYS7ZXNDS5N9KTGIK" localSheetId="16" hidden="1">#REF!</definedName>
    <definedName name="BEx3EJR3TCJDYS7ZXNDS5N9KTGIK" localSheetId="17" hidden="1">#REF!</definedName>
    <definedName name="BEx3EJR3TCJDYS7ZXNDS5N9KTGIK" localSheetId="18" hidden="1">#REF!</definedName>
    <definedName name="BEx3EJR3TCJDYS7ZXNDS5N9KTGIK" localSheetId="19" hidden="1">#REF!</definedName>
    <definedName name="BEx3EJR3TCJDYS7ZXNDS5N9KTGIK" localSheetId="20" hidden="1">#REF!</definedName>
    <definedName name="BEx3EJR3TCJDYS7ZXNDS5N9KTGIK" hidden="1">#REF!</definedName>
    <definedName name="BEx3ELJTTBS6P05CNISMGOJOA60V" localSheetId="7" hidden="1">#REF!</definedName>
    <definedName name="BEx3ELJTTBS6P05CNISMGOJOA60V" localSheetId="9" hidden="1">#REF!</definedName>
    <definedName name="BEx3ELJTTBS6P05CNISMGOJOA60V" localSheetId="10" hidden="1">#REF!</definedName>
    <definedName name="BEx3ELJTTBS6P05CNISMGOJOA60V" localSheetId="11" hidden="1">#REF!</definedName>
    <definedName name="BEx3ELJTTBS6P05CNISMGOJOA60V" localSheetId="12" hidden="1">#REF!</definedName>
    <definedName name="BEx3ELJTTBS6P05CNISMGOJOA60V" localSheetId="14" hidden="1">#REF!</definedName>
    <definedName name="BEx3ELJTTBS6P05CNISMGOJOA60V" localSheetId="13" hidden="1">#REF!</definedName>
    <definedName name="BEx3ELJTTBS6P05CNISMGOJOA60V" localSheetId="15" hidden="1">#REF!</definedName>
    <definedName name="BEx3ELJTTBS6P05CNISMGOJOA60V" localSheetId="16" hidden="1">#REF!</definedName>
    <definedName name="BEx3ELJTTBS6P05CNISMGOJOA60V" localSheetId="17" hidden="1">#REF!</definedName>
    <definedName name="BEx3ELJTTBS6P05CNISMGOJOA60V" localSheetId="18" hidden="1">#REF!</definedName>
    <definedName name="BEx3ELJTTBS6P05CNISMGOJOA60V" localSheetId="19" hidden="1">#REF!</definedName>
    <definedName name="BEx3ELJTTBS6P05CNISMGOJOA60V" localSheetId="20" hidden="1">#REF!</definedName>
    <definedName name="BEx3ELJTTBS6P05CNISMGOJOA60V" hidden="1">#REF!</definedName>
    <definedName name="BEx3EQSLJBDDJRHNX19PBFCKNY2I" localSheetId="7" hidden="1">#REF!</definedName>
    <definedName name="BEx3EQSLJBDDJRHNX19PBFCKNY2I" localSheetId="9" hidden="1">#REF!</definedName>
    <definedName name="BEx3EQSLJBDDJRHNX19PBFCKNY2I" localSheetId="10" hidden="1">#REF!</definedName>
    <definedName name="BEx3EQSLJBDDJRHNX19PBFCKNY2I" localSheetId="11" hidden="1">#REF!</definedName>
    <definedName name="BEx3EQSLJBDDJRHNX19PBFCKNY2I" localSheetId="12" hidden="1">#REF!</definedName>
    <definedName name="BEx3EQSLJBDDJRHNX19PBFCKNY2I" localSheetId="14" hidden="1">#REF!</definedName>
    <definedName name="BEx3EQSLJBDDJRHNX19PBFCKNY2I" localSheetId="13" hidden="1">#REF!</definedName>
    <definedName name="BEx3EQSLJBDDJRHNX19PBFCKNY2I" localSheetId="15" hidden="1">#REF!</definedName>
    <definedName name="BEx3EQSLJBDDJRHNX19PBFCKNY2I" localSheetId="16" hidden="1">#REF!</definedName>
    <definedName name="BEx3EQSLJBDDJRHNX19PBFCKNY2I" localSheetId="17" hidden="1">#REF!</definedName>
    <definedName name="BEx3EQSLJBDDJRHNX19PBFCKNY2I" localSheetId="18" hidden="1">#REF!</definedName>
    <definedName name="BEx3EQSLJBDDJRHNX19PBFCKNY2I" localSheetId="19" hidden="1">#REF!</definedName>
    <definedName name="BEx3EQSLJBDDJRHNX19PBFCKNY2I" localSheetId="20" hidden="1">#REF!</definedName>
    <definedName name="BEx3EQSLJBDDJRHNX19PBFCKNY2I" hidden="1">#REF!</definedName>
    <definedName name="BEx3EUUAX947Q5N6MY6W0KSNY78Y" localSheetId="7" hidden="1">#REF!</definedName>
    <definedName name="BEx3EUUAX947Q5N6MY6W0KSNY78Y" localSheetId="9" hidden="1">#REF!</definedName>
    <definedName name="BEx3EUUAX947Q5N6MY6W0KSNY78Y" localSheetId="10" hidden="1">#REF!</definedName>
    <definedName name="BEx3EUUAX947Q5N6MY6W0KSNY78Y" localSheetId="11" hidden="1">#REF!</definedName>
    <definedName name="BEx3EUUAX947Q5N6MY6W0KSNY78Y" localSheetId="12" hidden="1">#REF!</definedName>
    <definedName name="BEx3EUUAX947Q5N6MY6W0KSNY78Y" localSheetId="14" hidden="1">#REF!</definedName>
    <definedName name="BEx3EUUAX947Q5N6MY6W0KSNY78Y" localSheetId="13" hidden="1">#REF!</definedName>
    <definedName name="BEx3EUUAX947Q5N6MY6W0KSNY78Y" localSheetId="15" hidden="1">#REF!</definedName>
    <definedName name="BEx3EUUAX947Q5N6MY6W0KSNY78Y" localSheetId="16" hidden="1">#REF!</definedName>
    <definedName name="BEx3EUUAX947Q5N6MY6W0KSNY78Y" localSheetId="17" hidden="1">#REF!</definedName>
    <definedName name="BEx3EUUAX947Q5N6MY6W0KSNY78Y" localSheetId="18" hidden="1">#REF!</definedName>
    <definedName name="BEx3EUUAX947Q5N6MY6W0KSNY78Y" localSheetId="19" hidden="1">#REF!</definedName>
    <definedName name="BEx3EUUAX947Q5N6MY6W0KSNY78Y" localSheetId="20" hidden="1">#REF!</definedName>
    <definedName name="BEx3EUUAX947Q5N6MY6W0KSNY78Y" hidden="1">#REF!</definedName>
    <definedName name="BEx3EYVWCTX3E5LGECYH82ENAGBU" localSheetId="7" hidden="1">#REF!</definedName>
    <definedName name="BEx3EYVWCTX3E5LGECYH82ENAGBU" localSheetId="9" hidden="1">#REF!</definedName>
    <definedName name="BEx3EYVWCTX3E5LGECYH82ENAGBU" localSheetId="10" hidden="1">#REF!</definedName>
    <definedName name="BEx3EYVWCTX3E5LGECYH82ENAGBU" localSheetId="11" hidden="1">#REF!</definedName>
    <definedName name="BEx3EYVWCTX3E5LGECYH82ENAGBU" localSheetId="12" hidden="1">#REF!</definedName>
    <definedName name="BEx3EYVWCTX3E5LGECYH82ENAGBU" localSheetId="14" hidden="1">#REF!</definedName>
    <definedName name="BEx3EYVWCTX3E5LGECYH82ENAGBU" localSheetId="13" hidden="1">#REF!</definedName>
    <definedName name="BEx3EYVWCTX3E5LGECYH82ENAGBU" localSheetId="15" hidden="1">#REF!</definedName>
    <definedName name="BEx3EYVWCTX3E5LGECYH82ENAGBU" localSheetId="16" hidden="1">#REF!</definedName>
    <definedName name="BEx3EYVWCTX3E5LGECYH82ENAGBU" localSheetId="17" hidden="1">#REF!</definedName>
    <definedName name="BEx3EYVWCTX3E5LGECYH82ENAGBU" localSheetId="18" hidden="1">#REF!</definedName>
    <definedName name="BEx3EYVWCTX3E5LGECYH82ENAGBU" localSheetId="19" hidden="1">#REF!</definedName>
    <definedName name="BEx3EYVWCTX3E5LGECYH82ENAGBU" localSheetId="20" hidden="1">#REF!</definedName>
    <definedName name="BEx3EYVWCTX3E5LGECYH82ENAGBU" hidden="1">#REF!</definedName>
    <definedName name="BEx3F0JC8H5K4UPZ6HTO1OZ2OOOA" localSheetId="7" hidden="1">#REF!</definedName>
    <definedName name="BEx3F0JC8H5K4UPZ6HTO1OZ2OOOA" localSheetId="9" hidden="1">#REF!</definedName>
    <definedName name="BEx3F0JC8H5K4UPZ6HTO1OZ2OOOA" localSheetId="10" hidden="1">#REF!</definedName>
    <definedName name="BEx3F0JC8H5K4UPZ6HTO1OZ2OOOA" localSheetId="11" hidden="1">#REF!</definedName>
    <definedName name="BEx3F0JC8H5K4UPZ6HTO1OZ2OOOA" localSheetId="12" hidden="1">#REF!</definedName>
    <definedName name="BEx3F0JC8H5K4UPZ6HTO1OZ2OOOA" localSheetId="14" hidden="1">#REF!</definedName>
    <definedName name="BEx3F0JC8H5K4UPZ6HTO1OZ2OOOA" localSheetId="13" hidden="1">#REF!</definedName>
    <definedName name="BEx3F0JC8H5K4UPZ6HTO1OZ2OOOA" localSheetId="15" hidden="1">#REF!</definedName>
    <definedName name="BEx3F0JC8H5K4UPZ6HTO1OZ2OOOA" localSheetId="16" hidden="1">#REF!</definedName>
    <definedName name="BEx3F0JC8H5K4UPZ6HTO1OZ2OOOA" localSheetId="17" hidden="1">#REF!</definedName>
    <definedName name="BEx3F0JC8H5K4UPZ6HTO1OZ2OOOA" localSheetId="18" hidden="1">#REF!</definedName>
    <definedName name="BEx3F0JC8H5K4UPZ6HTO1OZ2OOOA" localSheetId="19" hidden="1">#REF!</definedName>
    <definedName name="BEx3F0JC8H5K4UPZ6HTO1OZ2OOOA" localSheetId="20" hidden="1">#REF!</definedName>
    <definedName name="BEx3F0JC8H5K4UPZ6HTO1OZ2OOOA" hidden="1">#REF!</definedName>
    <definedName name="BEx3F86EA79UA9R15EEYT5ZAYQGI" localSheetId="7" hidden="1">#REF!</definedName>
    <definedName name="BEx3F86EA79UA9R15EEYT5ZAYQGI" localSheetId="9" hidden="1">#REF!</definedName>
    <definedName name="BEx3F86EA79UA9R15EEYT5ZAYQGI" localSheetId="10" hidden="1">#REF!</definedName>
    <definedName name="BEx3F86EA79UA9R15EEYT5ZAYQGI" localSheetId="11" hidden="1">#REF!</definedName>
    <definedName name="BEx3F86EA79UA9R15EEYT5ZAYQGI" localSheetId="12" hidden="1">#REF!</definedName>
    <definedName name="BEx3F86EA79UA9R15EEYT5ZAYQGI" localSheetId="14" hidden="1">#REF!</definedName>
    <definedName name="BEx3F86EA79UA9R15EEYT5ZAYQGI" localSheetId="13" hidden="1">#REF!</definedName>
    <definedName name="BEx3F86EA79UA9R15EEYT5ZAYQGI" localSheetId="15" hidden="1">#REF!</definedName>
    <definedName name="BEx3F86EA79UA9R15EEYT5ZAYQGI" localSheetId="16" hidden="1">#REF!</definedName>
    <definedName name="BEx3F86EA79UA9R15EEYT5ZAYQGI" localSheetId="17" hidden="1">#REF!</definedName>
    <definedName name="BEx3F86EA79UA9R15EEYT5ZAYQGI" localSheetId="18" hidden="1">#REF!</definedName>
    <definedName name="BEx3F86EA79UA9R15EEYT5ZAYQGI" localSheetId="19" hidden="1">#REF!</definedName>
    <definedName name="BEx3F86EA79UA9R15EEYT5ZAYQGI" localSheetId="20" hidden="1">#REF!</definedName>
    <definedName name="BEx3F86EA79UA9R15EEYT5ZAYQGI" hidden="1">#REF!</definedName>
    <definedName name="BEx3FF2JGKF9FOM69W2I5I0JVUSZ" localSheetId="7" hidden="1">#REF!</definedName>
    <definedName name="BEx3FF2JGKF9FOM69W2I5I0JVUSZ" localSheetId="9" hidden="1">#REF!</definedName>
    <definedName name="BEx3FF2JGKF9FOM69W2I5I0JVUSZ" localSheetId="10" hidden="1">#REF!</definedName>
    <definedName name="BEx3FF2JGKF9FOM69W2I5I0JVUSZ" localSheetId="11" hidden="1">#REF!</definedName>
    <definedName name="BEx3FF2JGKF9FOM69W2I5I0JVUSZ" localSheetId="12" hidden="1">#REF!</definedName>
    <definedName name="BEx3FF2JGKF9FOM69W2I5I0JVUSZ" localSheetId="14" hidden="1">#REF!</definedName>
    <definedName name="BEx3FF2JGKF9FOM69W2I5I0JVUSZ" localSheetId="13" hidden="1">#REF!</definedName>
    <definedName name="BEx3FF2JGKF9FOM69W2I5I0JVUSZ" localSheetId="15" hidden="1">#REF!</definedName>
    <definedName name="BEx3FF2JGKF9FOM69W2I5I0JVUSZ" localSheetId="16" hidden="1">#REF!</definedName>
    <definedName name="BEx3FF2JGKF9FOM69W2I5I0JVUSZ" localSheetId="17" hidden="1">#REF!</definedName>
    <definedName name="BEx3FF2JGKF9FOM69W2I5I0JVUSZ" localSheetId="18" hidden="1">#REF!</definedName>
    <definedName name="BEx3FF2JGKF9FOM69W2I5I0JVUSZ" localSheetId="19" hidden="1">#REF!</definedName>
    <definedName name="BEx3FF2JGKF9FOM69W2I5I0JVUSZ" localSheetId="20" hidden="1">#REF!</definedName>
    <definedName name="BEx3FF2JGKF9FOM69W2I5I0JVUSZ" hidden="1">#REF!</definedName>
    <definedName name="BEx3FHMD1P5XBCH23ZKIFO6ZTCNB" localSheetId="7" hidden="1">#REF!</definedName>
    <definedName name="BEx3FHMD1P5XBCH23ZKIFO6ZTCNB" localSheetId="9" hidden="1">#REF!</definedName>
    <definedName name="BEx3FHMD1P5XBCH23ZKIFO6ZTCNB" localSheetId="10" hidden="1">#REF!</definedName>
    <definedName name="BEx3FHMD1P5XBCH23ZKIFO6ZTCNB" localSheetId="11" hidden="1">#REF!</definedName>
    <definedName name="BEx3FHMD1P5XBCH23ZKIFO6ZTCNB" localSheetId="12" hidden="1">#REF!</definedName>
    <definedName name="BEx3FHMD1P5XBCH23ZKIFO6ZTCNB" localSheetId="14" hidden="1">#REF!</definedName>
    <definedName name="BEx3FHMD1P5XBCH23ZKIFO6ZTCNB" localSheetId="13" hidden="1">#REF!</definedName>
    <definedName name="BEx3FHMD1P5XBCH23ZKIFO6ZTCNB" localSheetId="15" hidden="1">#REF!</definedName>
    <definedName name="BEx3FHMD1P5XBCH23ZKIFO6ZTCNB" localSheetId="16" hidden="1">#REF!</definedName>
    <definedName name="BEx3FHMD1P5XBCH23ZKIFO6ZTCNB" localSheetId="17" hidden="1">#REF!</definedName>
    <definedName name="BEx3FHMD1P5XBCH23ZKIFO6ZTCNB" localSheetId="18" hidden="1">#REF!</definedName>
    <definedName name="BEx3FHMD1P5XBCH23ZKIFO6ZTCNB" localSheetId="19" hidden="1">#REF!</definedName>
    <definedName name="BEx3FHMD1P5XBCH23ZKIFO6ZTCNB" localSheetId="20" hidden="1">#REF!</definedName>
    <definedName name="BEx3FHMD1P5XBCH23ZKIFO6ZTCNB" hidden="1">#REF!</definedName>
    <definedName name="BEx3FI2G3YYIACQHXNXEA15M8ZK5" localSheetId="7" hidden="1">#REF!</definedName>
    <definedName name="BEx3FI2G3YYIACQHXNXEA15M8ZK5" localSheetId="9" hidden="1">#REF!</definedName>
    <definedName name="BEx3FI2G3YYIACQHXNXEA15M8ZK5" localSheetId="10" hidden="1">#REF!</definedName>
    <definedName name="BEx3FI2G3YYIACQHXNXEA15M8ZK5" localSheetId="11" hidden="1">#REF!</definedName>
    <definedName name="BEx3FI2G3YYIACQHXNXEA15M8ZK5" localSheetId="12" hidden="1">#REF!</definedName>
    <definedName name="BEx3FI2G3YYIACQHXNXEA15M8ZK5" localSheetId="14" hidden="1">#REF!</definedName>
    <definedName name="BEx3FI2G3YYIACQHXNXEA15M8ZK5" localSheetId="13" hidden="1">#REF!</definedName>
    <definedName name="BEx3FI2G3YYIACQHXNXEA15M8ZK5" localSheetId="15" hidden="1">#REF!</definedName>
    <definedName name="BEx3FI2G3YYIACQHXNXEA15M8ZK5" localSheetId="16" hidden="1">#REF!</definedName>
    <definedName name="BEx3FI2G3YYIACQHXNXEA15M8ZK5" localSheetId="17" hidden="1">#REF!</definedName>
    <definedName name="BEx3FI2G3YYIACQHXNXEA15M8ZK5" localSheetId="18" hidden="1">#REF!</definedName>
    <definedName name="BEx3FI2G3YYIACQHXNXEA15M8ZK5" localSheetId="19" hidden="1">#REF!</definedName>
    <definedName name="BEx3FI2G3YYIACQHXNXEA15M8ZK5" localSheetId="20" hidden="1">#REF!</definedName>
    <definedName name="BEx3FI2G3YYIACQHXNXEA15M8ZK5" hidden="1">#REF!</definedName>
    <definedName name="BEx3FJ9MHSLDK8W91GO85FX1GX57" localSheetId="7" hidden="1">#REF!</definedName>
    <definedName name="BEx3FJ9MHSLDK8W91GO85FX1GX57" localSheetId="9" hidden="1">#REF!</definedName>
    <definedName name="BEx3FJ9MHSLDK8W91GO85FX1GX57" localSheetId="10" hidden="1">#REF!</definedName>
    <definedName name="BEx3FJ9MHSLDK8W91GO85FX1GX57" localSheetId="11" hidden="1">#REF!</definedName>
    <definedName name="BEx3FJ9MHSLDK8W91GO85FX1GX57" localSheetId="12" hidden="1">#REF!</definedName>
    <definedName name="BEx3FJ9MHSLDK8W91GO85FX1GX57" localSheetId="14" hidden="1">#REF!</definedName>
    <definedName name="BEx3FJ9MHSLDK8W91GO85FX1GX57" localSheetId="13" hidden="1">#REF!</definedName>
    <definedName name="BEx3FJ9MHSLDK8W91GO85FX1GX57" localSheetId="15" hidden="1">#REF!</definedName>
    <definedName name="BEx3FJ9MHSLDK8W91GO85FX1GX57" localSheetId="16" hidden="1">#REF!</definedName>
    <definedName name="BEx3FJ9MHSLDK8W91GO85FX1GX57" localSheetId="17" hidden="1">#REF!</definedName>
    <definedName name="BEx3FJ9MHSLDK8W91GO85FX1GX57" localSheetId="18" hidden="1">#REF!</definedName>
    <definedName name="BEx3FJ9MHSLDK8W91GO85FX1GX57" localSheetId="19" hidden="1">#REF!</definedName>
    <definedName name="BEx3FJ9MHSLDK8W91GO85FX1GX57" localSheetId="20" hidden="1">#REF!</definedName>
    <definedName name="BEx3FJ9MHSLDK8W91GO85FX1GX57" hidden="1">#REF!</definedName>
    <definedName name="BEx3FNM4HIBMXBBXPV7LKCWA3GHW" localSheetId="7" hidden="1">#REF!</definedName>
    <definedName name="BEx3FNM4HIBMXBBXPV7LKCWA3GHW" localSheetId="9" hidden="1">#REF!</definedName>
    <definedName name="BEx3FNM4HIBMXBBXPV7LKCWA3GHW" localSheetId="10" hidden="1">#REF!</definedName>
    <definedName name="BEx3FNM4HIBMXBBXPV7LKCWA3GHW" localSheetId="11" hidden="1">#REF!</definedName>
    <definedName name="BEx3FNM4HIBMXBBXPV7LKCWA3GHW" localSheetId="12" hidden="1">#REF!</definedName>
    <definedName name="BEx3FNM4HIBMXBBXPV7LKCWA3GHW" localSheetId="14" hidden="1">#REF!</definedName>
    <definedName name="BEx3FNM4HIBMXBBXPV7LKCWA3GHW" localSheetId="13" hidden="1">#REF!</definedName>
    <definedName name="BEx3FNM4HIBMXBBXPV7LKCWA3GHW" localSheetId="15" hidden="1">#REF!</definedName>
    <definedName name="BEx3FNM4HIBMXBBXPV7LKCWA3GHW" localSheetId="16" hidden="1">#REF!</definedName>
    <definedName name="BEx3FNM4HIBMXBBXPV7LKCWA3GHW" localSheetId="17" hidden="1">#REF!</definedName>
    <definedName name="BEx3FNM4HIBMXBBXPV7LKCWA3GHW" localSheetId="18" hidden="1">#REF!</definedName>
    <definedName name="BEx3FNM4HIBMXBBXPV7LKCWA3GHW" localSheetId="19" hidden="1">#REF!</definedName>
    <definedName name="BEx3FNM4HIBMXBBXPV7LKCWA3GHW" localSheetId="20" hidden="1">#REF!</definedName>
    <definedName name="BEx3FNM4HIBMXBBXPV7LKCWA3GHW" hidden="1">#REF!</definedName>
    <definedName name="BEx3FR251HFU7A33PU01SJUENL2B" localSheetId="7" hidden="1">#REF!</definedName>
    <definedName name="BEx3FR251HFU7A33PU01SJUENL2B" localSheetId="9" hidden="1">#REF!</definedName>
    <definedName name="BEx3FR251HFU7A33PU01SJUENL2B" localSheetId="10" hidden="1">#REF!</definedName>
    <definedName name="BEx3FR251HFU7A33PU01SJUENL2B" localSheetId="11" hidden="1">#REF!</definedName>
    <definedName name="BEx3FR251HFU7A33PU01SJUENL2B" localSheetId="12" hidden="1">#REF!</definedName>
    <definedName name="BEx3FR251HFU7A33PU01SJUENL2B" localSheetId="14" hidden="1">#REF!</definedName>
    <definedName name="BEx3FR251HFU7A33PU01SJUENL2B" localSheetId="13" hidden="1">#REF!</definedName>
    <definedName name="BEx3FR251HFU7A33PU01SJUENL2B" localSheetId="15" hidden="1">#REF!</definedName>
    <definedName name="BEx3FR251HFU7A33PU01SJUENL2B" localSheetId="16" hidden="1">#REF!</definedName>
    <definedName name="BEx3FR251HFU7A33PU01SJUENL2B" localSheetId="17" hidden="1">#REF!</definedName>
    <definedName name="BEx3FR251HFU7A33PU01SJUENL2B" localSheetId="18" hidden="1">#REF!</definedName>
    <definedName name="BEx3FR251HFU7A33PU01SJUENL2B" localSheetId="19" hidden="1">#REF!</definedName>
    <definedName name="BEx3FR251HFU7A33PU01SJUENL2B" localSheetId="20" hidden="1">#REF!</definedName>
    <definedName name="BEx3FR251HFU7A33PU01SJUENL2B" hidden="1">#REF!</definedName>
    <definedName name="BEx3FRIE1T53ZMO1E61ZGQ9THDOQ" localSheetId="7" hidden="1">#REF!</definedName>
    <definedName name="BEx3FRIE1T53ZMO1E61ZGQ9THDOQ" localSheetId="9" hidden="1">#REF!</definedName>
    <definedName name="BEx3FRIE1T53ZMO1E61ZGQ9THDOQ" localSheetId="10" hidden="1">#REF!</definedName>
    <definedName name="BEx3FRIE1T53ZMO1E61ZGQ9THDOQ" localSheetId="11" hidden="1">#REF!</definedName>
    <definedName name="BEx3FRIE1T53ZMO1E61ZGQ9THDOQ" localSheetId="14" hidden="1">#REF!</definedName>
    <definedName name="BEx3FRIE1T53ZMO1E61ZGQ9THDOQ" localSheetId="13" hidden="1">#REF!</definedName>
    <definedName name="BEx3FRIE1T53ZMO1E61ZGQ9THDOQ" localSheetId="16" hidden="1">#REF!</definedName>
    <definedName name="BEx3FRIE1T53ZMO1E61ZGQ9THDOQ" localSheetId="17" hidden="1">#REF!</definedName>
    <definedName name="BEx3FRIE1T53ZMO1E61ZGQ9THDOQ" localSheetId="20" hidden="1">#REF!</definedName>
    <definedName name="BEx3FRIE1T53ZMO1E61ZGQ9THDOQ" hidden="1">#REF!</definedName>
    <definedName name="BEx3FX7EJL47JSLSWP3EOC265WAE" localSheetId="7" hidden="1">#REF!</definedName>
    <definedName name="BEx3FX7EJL47JSLSWP3EOC265WAE" localSheetId="9" hidden="1">#REF!</definedName>
    <definedName name="BEx3FX7EJL47JSLSWP3EOC265WAE" localSheetId="10" hidden="1">#REF!</definedName>
    <definedName name="BEx3FX7EJL47JSLSWP3EOC265WAE" localSheetId="11" hidden="1">#REF!</definedName>
    <definedName name="BEx3FX7EJL47JSLSWP3EOC265WAE" localSheetId="12" hidden="1">#REF!</definedName>
    <definedName name="BEx3FX7EJL47JSLSWP3EOC265WAE" localSheetId="14" hidden="1">#REF!</definedName>
    <definedName name="BEx3FX7EJL47JSLSWP3EOC265WAE" localSheetId="13" hidden="1">#REF!</definedName>
    <definedName name="BEx3FX7EJL47JSLSWP3EOC265WAE" localSheetId="15" hidden="1">#REF!</definedName>
    <definedName name="BEx3FX7EJL47JSLSWP3EOC265WAE" localSheetId="16" hidden="1">#REF!</definedName>
    <definedName name="BEx3FX7EJL47JSLSWP3EOC265WAE" localSheetId="17" hidden="1">#REF!</definedName>
    <definedName name="BEx3FX7EJL47JSLSWP3EOC265WAE" localSheetId="18" hidden="1">#REF!</definedName>
    <definedName name="BEx3FX7EJL47JSLSWP3EOC265WAE" localSheetId="19" hidden="1">#REF!</definedName>
    <definedName name="BEx3FX7EJL47JSLSWP3EOC265WAE" localSheetId="20" hidden="1">#REF!</definedName>
    <definedName name="BEx3FX7EJL47JSLSWP3EOC265WAE" hidden="1">#REF!</definedName>
    <definedName name="BEx3G201R8NLJ6FIHO2QS0SW9QVV" localSheetId="7" hidden="1">#REF!</definedName>
    <definedName name="BEx3G201R8NLJ6FIHO2QS0SW9QVV" localSheetId="9" hidden="1">#REF!</definedName>
    <definedName name="BEx3G201R8NLJ6FIHO2QS0SW9QVV" localSheetId="10" hidden="1">#REF!</definedName>
    <definedName name="BEx3G201R8NLJ6FIHO2QS0SW9QVV" localSheetId="11" hidden="1">#REF!</definedName>
    <definedName name="BEx3G201R8NLJ6FIHO2QS0SW9QVV" localSheetId="12" hidden="1">#REF!</definedName>
    <definedName name="BEx3G201R8NLJ6FIHO2QS0SW9QVV" localSheetId="14" hidden="1">#REF!</definedName>
    <definedName name="BEx3G201R8NLJ6FIHO2QS0SW9QVV" localSheetId="13" hidden="1">#REF!</definedName>
    <definedName name="BEx3G201R8NLJ6FIHO2QS0SW9QVV" localSheetId="15" hidden="1">#REF!</definedName>
    <definedName name="BEx3G201R8NLJ6FIHO2QS0SW9QVV" localSheetId="16" hidden="1">#REF!</definedName>
    <definedName name="BEx3G201R8NLJ6FIHO2QS0SW9QVV" localSheetId="17" hidden="1">#REF!</definedName>
    <definedName name="BEx3G201R8NLJ6FIHO2QS0SW9QVV" localSheetId="18" hidden="1">#REF!</definedName>
    <definedName name="BEx3G201R8NLJ6FIHO2QS0SW9QVV" localSheetId="19" hidden="1">#REF!</definedName>
    <definedName name="BEx3G201R8NLJ6FIHO2QS0SW9QVV" localSheetId="20" hidden="1">#REF!</definedName>
    <definedName name="BEx3G201R8NLJ6FIHO2QS0SW9QVV" hidden="1">#REF!</definedName>
    <definedName name="BEx3G2LL2II66XY5YCDPG4JE13A3" localSheetId="7" hidden="1">#REF!</definedName>
    <definedName name="BEx3G2LL2II66XY5YCDPG4JE13A3" localSheetId="9" hidden="1">#REF!</definedName>
    <definedName name="BEx3G2LL2II66XY5YCDPG4JE13A3" localSheetId="10" hidden="1">#REF!</definedName>
    <definedName name="BEx3G2LL2II66XY5YCDPG4JE13A3" localSheetId="11" hidden="1">#REF!</definedName>
    <definedName name="BEx3G2LL2II66XY5YCDPG4JE13A3" localSheetId="12" hidden="1">#REF!</definedName>
    <definedName name="BEx3G2LL2II66XY5YCDPG4JE13A3" localSheetId="14" hidden="1">#REF!</definedName>
    <definedName name="BEx3G2LL2II66XY5YCDPG4JE13A3" localSheetId="13" hidden="1">#REF!</definedName>
    <definedName name="BEx3G2LL2II66XY5YCDPG4JE13A3" localSheetId="15" hidden="1">#REF!</definedName>
    <definedName name="BEx3G2LL2II66XY5YCDPG4JE13A3" localSheetId="16" hidden="1">#REF!</definedName>
    <definedName name="BEx3G2LL2II66XY5YCDPG4JE13A3" localSheetId="17" hidden="1">#REF!</definedName>
    <definedName name="BEx3G2LL2II66XY5YCDPG4JE13A3" localSheetId="18" hidden="1">#REF!</definedName>
    <definedName name="BEx3G2LL2II66XY5YCDPG4JE13A3" localSheetId="19" hidden="1">#REF!</definedName>
    <definedName name="BEx3G2LL2II66XY5YCDPG4JE13A3" localSheetId="20" hidden="1">#REF!</definedName>
    <definedName name="BEx3G2LL2II66XY5YCDPG4JE13A3" hidden="1">#REF!</definedName>
    <definedName name="BEx3G2WA0DTYY9D8AGHHOBTPE2B2" localSheetId="7" hidden="1">#REF!</definedName>
    <definedName name="BEx3G2WA0DTYY9D8AGHHOBTPE2B2" localSheetId="9" hidden="1">#REF!</definedName>
    <definedName name="BEx3G2WA0DTYY9D8AGHHOBTPE2B2" localSheetId="10" hidden="1">#REF!</definedName>
    <definedName name="BEx3G2WA0DTYY9D8AGHHOBTPE2B2" localSheetId="11" hidden="1">#REF!</definedName>
    <definedName name="BEx3G2WA0DTYY9D8AGHHOBTPE2B2" localSheetId="12" hidden="1">#REF!</definedName>
    <definedName name="BEx3G2WA0DTYY9D8AGHHOBTPE2B2" localSheetId="14" hidden="1">#REF!</definedName>
    <definedName name="BEx3G2WA0DTYY9D8AGHHOBTPE2B2" localSheetId="13" hidden="1">#REF!</definedName>
    <definedName name="BEx3G2WA0DTYY9D8AGHHOBTPE2B2" localSheetId="15" hidden="1">#REF!</definedName>
    <definedName name="BEx3G2WA0DTYY9D8AGHHOBTPE2B2" localSheetId="16" hidden="1">#REF!</definedName>
    <definedName name="BEx3G2WA0DTYY9D8AGHHOBTPE2B2" localSheetId="17" hidden="1">#REF!</definedName>
    <definedName name="BEx3G2WA0DTYY9D8AGHHOBTPE2B2" localSheetId="18" hidden="1">#REF!</definedName>
    <definedName name="BEx3G2WA0DTYY9D8AGHHOBTPE2B2" localSheetId="19" hidden="1">#REF!</definedName>
    <definedName name="BEx3G2WA0DTYY9D8AGHHOBTPE2B2" localSheetId="20" hidden="1">#REF!</definedName>
    <definedName name="BEx3G2WA0DTYY9D8AGHHOBTPE2B2" hidden="1">#REF!</definedName>
    <definedName name="BEx3G3HT0ZM1BO84RTJMXZ1842C6" localSheetId="7" hidden="1">#REF!</definedName>
    <definedName name="BEx3G3HT0ZM1BO84RTJMXZ1842C6" localSheetId="9" hidden="1">#REF!</definedName>
    <definedName name="BEx3G3HT0ZM1BO84RTJMXZ1842C6" localSheetId="10" hidden="1">#REF!</definedName>
    <definedName name="BEx3G3HT0ZM1BO84RTJMXZ1842C6" localSheetId="11" hidden="1">#REF!</definedName>
    <definedName name="BEx3G3HT0ZM1BO84RTJMXZ1842C6" localSheetId="14" hidden="1">#REF!</definedName>
    <definedName name="BEx3G3HT0ZM1BO84RTJMXZ1842C6" localSheetId="13" hidden="1">#REF!</definedName>
    <definedName name="BEx3G3HT0ZM1BO84RTJMXZ1842C6" localSheetId="16" hidden="1">#REF!</definedName>
    <definedName name="BEx3G3HT0ZM1BO84RTJMXZ1842C6" localSheetId="17" hidden="1">#REF!</definedName>
    <definedName name="BEx3G3HT0ZM1BO84RTJMXZ1842C6" localSheetId="20" hidden="1">#REF!</definedName>
    <definedName name="BEx3G3HT0ZM1BO84RTJMXZ1842C6" hidden="1">#REF!</definedName>
    <definedName name="BEx3GCXR6IAS0B6WJ03GJVH7CO52" localSheetId="7" hidden="1">#REF!</definedName>
    <definedName name="BEx3GCXR6IAS0B6WJ03GJVH7CO52" localSheetId="9" hidden="1">#REF!</definedName>
    <definedName name="BEx3GCXR6IAS0B6WJ03GJVH7CO52" localSheetId="10" hidden="1">#REF!</definedName>
    <definedName name="BEx3GCXR6IAS0B6WJ03GJVH7CO52" localSheetId="11" hidden="1">#REF!</definedName>
    <definedName name="BEx3GCXR6IAS0B6WJ03GJVH7CO52" localSheetId="12" hidden="1">#REF!</definedName>
    <definedName name="BEx3GCXR6IAS0B6WJ03GJVH7CO52" localSheetId="14" hidden="1">#REF!</definedName>
    <definedName name="BEx3GCXR6IAS0B6WJ03GJVH7CO52" localSheetId="13" hidden="1">#REF!</definedName>
    <definedName name="BEx3GCXR6IAS0B6WJ03GJVH7CO52" localSheetId="15" hidden="1">#REF!</definedName>
    <definedName name="BEx3GCXR6IAS0B6WJ03GJVH7CO52" localSheetId="16" hidden="1">#REF!</definedName>
    <definedName name="BEx3GCXR6IAS0B6WJ03GJVH7CO52" localSheetId="17" hidden="1">#REF!</definedName>
    <definedName name="BEx3GCXR6IAS0B6WJ03GJVH7CO52" localSheetId="18" hidden="1">#REF!</definedName>
    <definedName name="BEx3GCXR6IAS0B6WJ03GJVH7CO52" localSheetId="19" hidden="1">#REF!</definedName>
    <definedName name="BEx3GCXR6IAS0B6WJ03GJVH7CO52" localSheetId="20" hidden="1">#REF!</definedName>
    <definedName name="BEx3GCXR6IAS0B6WJ03GJVH7CO52" hidden="1">#REF!</definedName>
    <definedName name="BEx3GEVV18SEQDI1JGY7EN6D1GT1" localSheetId="7" hidden="1">#REF!</definedName>
    <definedName name="BEx3GEVV18SEQDI1JGY7EN6D1GT1" localSheetId="9" hidden="1">#REF!</definedName>
    <definedName name="BEx3GEVV18SEQDI1JGY7EN6D1GT1" localSheetId="10" hidden="1">#REF!</definedName>
    <definedName name="BEx3GEVV18SEQDI1JGY7EN6D1GT1" localSheetId="11" hidden="1">#REF!</definedName>
    <definedName name="BEx3GEVV18SEQDI1JGY7EN6D1GT1" localSheetId="12" hidden="1">#REF!</definedName>
    <definedName name="BEx3GEVV18SEQDI1JGY7EN6D1GT1" localSheetId="14" hidden="1">#REF!</definedName>
    <definedName name="BEx3GEVV18SEQDI1JGY7EN6D1GT1" localSheetId="13" hidden="1">#REF!</definedName>
    <definedName name="BEx3GEVV18SEQDI1JGY7EN6D1GT1" localSheetId="15" hidden="1">#REF!</definedName>
    <definedName name="BEx3GEVV18SEQDI1JGY7EN6D1GT1" localSheetId="16" hidden="1">#REF!</definedName>
    <definedName name="BEx3GEVV18SEQDI1JGY7EN6D1GT1" localSheetId="17" hidden="1">#REF!</definedName>
    <definedName name="BEx3GEVV18SEQDI1JGY7EN6D1GT1" localSheetId="18" hidden="1">#REF!</definedName>
    <definedName name="BEx3GEVV18SEQDI1JGY7EN6D1GT1" localSheetId="19" hidden="1">#REF!</definedName>
    <definedName name="BEx3GEVV18SEQDI1JGY7EN6D1GT1" localSheetId="20" hidden="1">#REF!</definedName>
    <definedName name="BEx3GEVV18SEQDI1JGY7EN6D1GT1" hidden="1">#REF!</definedName>
    <definedName name="BEx3GKFH64MKQX61S7DYTZ15JCPY" localSheetId="7" hidden="1">#REF!</definedName>
    <definedName name="BEx3GKFH64MKQX61S7DYTZ15JCPY" localSheetId="9" hidden="1">#REF!</definedName>
    <definedName name="BEx3GKFH64MKQX61S7DYTZ15JCPY" localSheetId="10" hidden="1">#REF!</definedName>
    <definedName name="BEx3GKFH64MKQX61S7DYTZ15JCPY" localSheetId="11" hidden="1">#REF!</definedName>
    <definedName name="BEx3GKFH64MKQX61S7DYTZ15JCPY" localSheetId="12" hidden="1">#REF!</definedName>
    <definedName name="BEx3GKFH64MKQX61S7DYTZ15JCPY" localSheetId="14" hidden="1">#REF!</definedName>
    <definedName name="BEx3GKFH64MKQX61S7DYTZ15JCPY" localSheetId="13" hidden="1">#REF!</definedName>
    <definedName name="BEx3GKFH64MKQX61S7DYTZ15JCPY" localSheetId="15" hidden="1">#REF!</definedName>
    <definedName name="BEx3GKFH64MKQX61S7DYTZ15JCPY" localSheetId="16" hidden="1">#REF!</definedName>
    <definedName name="BEx3GKFH64MKQX61S7DYTZ15JCPY" localSheetId="17" hidden="1">#REF!</definedName>
    <definedName name="BEx3GKFH64MKQX61S7DYTZ15JCPY" localSheetId="18" hidden="1">#REF!</definedName>
    <definedName name="BEx3GKFH64MKQX61S7DYTZ15JCPY" localSheetId="19" hidden="1">#REF!</definedName>
    <definedName name="BEx3GKFH64MKQX61S7DYTZ15JCPY" localSheetId="20" hidden="1">#REF!</definedName>
    <definedName name="BEx3GKFH64MKQX61S7DYTZ15JCPY" hidden="1">#REF!</definedName>
    <definedName name="BEx3GMJ1Y6UU02DLRL0QXCEKDA6C" localSheetId="7" hidden="1">#REF!</definedName>
    <definedName name="BEx3GMJ1Y6UU02DLRL0QXCEKDA6C" localSheetId="9" hidden="1">#REF!</definedName>
    <definedName name="BEx3GMJ1Y6UU02DLRL0QXCEKDA6C" localSheetId="10" hidden="1">#REF!</definedName>
    <definedName name="BEx3GMJ1Y6UU02DLRL0QXCEKDA6C" localSheetId="11" hidden="1">#REF!</definedName>
    <definedName name="BEx3GMJ1Y6UU02DLRL0QXCEKDA6C" localSheetId="12" hidden="1">#REF!</definedName>
    <definedName name="BEx3GMJ1Y6UU02DLRL0QXCEKDA6C" localSheetId="14" hidden="1">#REF!</definedName>
    <definedName name="BEx3GMJ1Y6UU02DLRL0QXCEKDA6C" localSheetId="13" hidden="1">#REF!</definedName>
    <definedName name="BEx3GMJ1Y6UU02DLRL0QXCEKDA6C" localSheetId="15" hidden="1">#REF!</definedName>
    <definedName name="BEx3GMJ1Y6UU02DLRL0QXCEKDA6C" localSheetId="16" hidden="1">#REF!</definedName>
    <definedName name="BEx3GMJ1Y6UU02DLRL0QXCEKDA6C" localSheetId="17" hidden="1">#REF!</definedName>
    <definedName name="BEx3GMJ1Y6UU02DLRL0QXCEKDA6C" localSheetId="18" hidden="1">#REF!</definedName>
    <definedName name="BEx3GMJ1Y6UU02DLRL0QXCEKDA6C" localSheetId="19" hidden="1">#REF!</definedName>
    <definedName name="BEx3GMJ1Y6UU02DLRL0QXCEKDA6C" localSheetId="20" hidden="1">#REF!</definedName>
    <definedName name="BEx3GMJ1Y6UU02DLRL0QXCEKDA6C" hidden="1">#REF!</definedName>
    <definedName name="BEx3GN4LY0135CBDIN1TU2UEODGF" localSheetId="7" hidden="1">#REF!</definedName>
    <definedName name="BEx3GN4LY0135CBDIN1TU2UEODGF" localSheetId="9" hidden="1">#REF!</definedName>
    <definedName name="BEx3GN4LY0135CBDIN1TU2UEODGF" localSheetId="10" hidden="1">#REF!</definedName>
    <definedName name="BEx3GN4LY0135CBDIN1TU2UEODGF" localSheetId="11" hidden="1">#REF!</definedName>
    <definedName name="BEx3GN4LY0135CBDIN1TU2UEODGF" localSheetId="12" hidden="1">#REF!</definedName>
    <definedName name="BEx3GN4LY0135CBDIN1TU2UEODGF" localSheetId="14" hidden="1">#REF!</definedName>
    <definedName name="BEx3GN4LY0135CBDIN1TU2UEODGF" localSheetId="13" hidden="1">#REF!</definedName>
    <definedName name="BEx3GN4LY0135CBDIN1TU2UEODGF" localSheetId="15" hidden="1">#REF!</definedName>
    <definedName name="BEx3GN4LY0135CBDIN1TU2UEODGF" localSheetId="16" hidden="1">#REF!</definedName>
    <definedName name="BEx3GN4LY0135CBDIN1TU2UEODGF" localSheetId="17" hidden="1">#REF!</definedName>
    <definedName name="BEx3GN4LY0135CBDIN1TU2UEODGF" localSheetId="18" hidden="1">#REF!</definedName>
    <definedName name="BEx3GN4LY0135CBDIN1TU2UEODGF" localSheetId="19" hidden="1">#REF!</definedName>
    <definedName name="BEx3GN4LY0135CBDIN1TU2UEODGF" localSheetId="20" hidden="1">#REF!</definedName>
    <definedName name="BEx3GN4LY0135CBDIN1TU2UEODGF" hidden="1">#REF!</definedName>
    <definedName name="BEx3GPDH2AH4QKT4OOSN563XUHBD" localSheetId="7" hidden="1">#REF!</definedName>
    <definedName name="BEx3GPDH2AH4QKT4OOSN563XUHBD" localSheetId="9" hidden="1">#REF!</definedName>
    <definedName name="BEx3GPDH2AH4QKT4OOSN563XUHBD" localSheetId="10" hidden="1">#REF!</definedName>
    <definedName name="BEx3GPDH2AH4QKT4OOSN563XUHBD" localSheetId="11" hidden="1">#REF!</definedName>
    <definedName name="BEx3GPDH2AH4QKT4OOSN563XUHBD" localSheetId="12" hidden="1">#REF!</definedName>
    <definedName name="BEx3GPDH2AH4QKT4OOSN563XUHBD" localSheetId="14" hidden="1">#REF!</definedName>
    <definedName name="BEx3GPDH2AH4QKT4OOSN563XUHBD" localSheetId="13" hidden="1">#REF!</definedName>
    <definedName name="BEx3GPDH2AH4QKT4OOSN563XUHBD" localSheetId="15" hidden="1">#REF!</definedName>
    <definedName name="BEx3GPDH2AH4QKT4OOSN563XUHBD" localSheetId="16" hidden="1">#REF!</definedName>
    <definedName name="BEx3GPDH2AH4QKT4OOSN563XUHBD" localSheetId="17" hidden="1">#REF!</definedName>
    <definedName name="BEx3GPDH2AH4QKT4OOSN563XUHBD" localSheetId="18" hidden="1">#REF!</definedName>
    <definedName name="BEx3GPDH2AH4QKT4OOSN563XUHBD" localSheetId="19" hidden="1">#REF!</definedName>
    <definedName name="BEx3GPDH2AH4QKT4OOSN563XUHBD" localSheetId="20" hidden="1">#REF!</definedName>
    <definedName name="BEx3GPDH2AH4QKT4OOSN563XUHBD" hidden="1">#REF!</definedName>
    <definedName name="BEx3GVD97A24S6H24BSXJFP4JCW6" localSheetId="7" hidden="1">#REF!</definedName>
    <definedName name="BEx3GVD97A24S6H24BSXJFP4JCW6" localSheetId="9" hidden="1">#REF!</definedName>
    <definedName name="BEx3GVD97A24S6H24BSXJFP4JCW6" localSheetId="10" hidden="1">#REF!</definedName>
    <definedName name="BEx3GVD97A24S6H24BSXJFP4JCW6" localSheetId="11" hidden="1">#REF!</definedName>
    <definedName name="BEx3GVD97A24S6H24BSXJFP4JCW6" localSheetId="12" hidden="1">#REF!</definedName>
    <definedName name="BEx3GVD97A24S6H24BSXJFP4JCW6" localSheetId="14" hidden="1">#REF!</definedName>
    <definedName name="BEx3GVD97A24S6H24BSXJFP4JCW6" localSheetId="13" hidden="1">#REF!</definedName>
    <definedName name="BEx3GVD97A24S6H24BSXJFP4JCW6" localSheetId="15" hidden="1">#REF!</definedName>
    <definedName name="BEx3GVD97A24S6H24BSXJFP4JCW6" localSheetId="16" hidden="1">#REF!</definedName>
    <definedName name="BEx3GVD97A24S6H24BSXJFP4JCW6" localSheetId="17" hidden="1">#REF!</definedName>
    <definedName name="BEx3GVD97A24S6H24BSXJFP4JCW6" localSheetId="18" hidden="1">#REF!</definedName>
    <definedName name="BEx3GVD97A24S6H24BSXJFP4JCW6" localSheetId="19" hidden="1">#REF!</definedName>
    <definedName name="BEx3GVD97A24S6H24BSXJFP4JCW6" localSheetId="20" hidden="1">#REF!</definedName>
    <definedName name="BEx3GVD97A24S6H24BSXJFP4JCW6" hidden="1">#REF!</definedName>
    <definedName name="BEx3H5UX2GZFZZT657YR76RHW5I6" localSheetId="7" hidden="1">#REF!</definedName>
    <definedName name="BEx3H5UX2GZFZZT657YR76RHW5I6" localSheetId="9" hidden="1">#REF!</definedName>
    <definedName name="BEx3H5UX2GZFZZT657YR76RHW5I6" localSheetId="10" hidden="1">#REF!</definedName>
    <definedName name="BEx3H5UX2GZFZZT657YR76RHW5I6" localSheetId="11" hidden="1">#REF!</definedName>
    <definedName name="BEx3H5UX2GZFZZT657YR76RHW5I6" localSheetId="12" hidden="1">#REF!</definedName>
    <definedName name="BEx3H5UX2GZFZZT657YR76RHW5I6" localSheetId="14" hidden="1">#REF!</definedName>
    <definedName name="BEx3H5UX2GZFZZT657YR76RHW5I6" localSheetId="13" hidden="1">#REF!</definedName>
    <definedName name="BEx3H5UX2GZFZZT657YR76RHW5I6" localSheetId="15" hidden="1">#REF!</definedName>
    <definedName name="BEx3H5UX2GZFZZT657YR76RHW5I6" localSheetId="16" hidden="1">#REF!</definedName>
    <definedName name="BEx3H5UX2GZFZZT657YR76RHW5I6" localSheetId="17" hidden="1">#REF!</definedName>
    <definedName name="BEx3H5UX2GZFZZT657YR76RHW5I6" localSheetId="18" hidden="1">#REF!</definedName>
    <definedName name="BEx3H5UX2GZFZZT657YR76RHW5I6" localSheetId="19" hidden="1">#REF!</definedName>
    <definedName name="BEx3H5UX2GZFZZT657YR76RHW5I6" localSheetId="20" hidden="1">#REF!</definedName>
    <definedName name="BEx3H5UX2GZFZZT657YR76RHW5I6" hidden="1">#REF!</definedName>
    <definedName name="BEx3HMSEFOP6DBM4R97XA6B7NFG6" localSheetId="7" hidden="1">#REF!</definedName>
    <definedName name="BEx3HMSEFOP6DBM4R97XA6B7NFG6" localSheetId="9" hidden="1">#REF!</definedName>
    <definedName name="BEx3HMSEFOP6DBM4R97XA6B7NFG6" localSheetId="10" hidden="1">#REF!</definedName>
    <definedName name="BEx3HMSEFOP6DBM4R97XA6B7NFG6" localSheetId="11" hidden="1">#REF!</definedName>
    <definedName name="BEx3HMSEFOP6DBM4R97XA6B7NFG6" localSheetId="12" hidden="1">#REF!</definedName>
    <definedName name="BEx3HMSEFOP6DBM4R97XA6B7NFG6" localSheetId="14" hidden="1">#REF!</definedName>
    <definedName name="BEx3HMSEFOP6DBM4R97XA6B7NFG6" localSheetId="13" hidden="1">#REF!</definedName>
    <definedName name="BEx3HMSEFOP6DBM4R97XA6B7NFG6" localSheetId="15" hidden="1">#REF!</definedName>
    <definedName name="BEx3HMSEFOP6DBM4R97XA6B7NFG6" localSheetId="16" hidden="1">#REF!</definedName>
    <definedName name="BEx3HMSEFOP6DBM4R97XA6B7NFG6" localSheetId="17" hidden="1">#REF!</definedName>
    <definedName name="BEx3HMSEFOP6DBM4R97XA6B7NFG6" localSheetId="18" hidden="1">#REF!</definedName>
    <definedName name="BEx3HMSEFOP6DBM4R97XA6B7NFG6" localSheetId="19" hidden="1">#REF!</definedName>
    <definedName name="BEx3HMSEFOP6DBM4R97XA6B7NFG6" localSheetId="20" hidden="1">#REF!</definedName>
    <definedName name="BEx3HMSEFOP6DBM4R97XA6B7NFG6" hidden="1">#REF!</definedName>
    <definedName name="BEx3HNZM1GOP9RT8C2AXOMFXIMQ8" localSheetId="7" hidden="1">#REF!</definedName>
    <definedName name="BEx3HNZM1GOP9RT8C2AXOMFXIMQ8" localSheetId="9" hidden="1">#REF!</definedName>
    <definedName name="BEx3HNZM1GOP9RT8C2AXOMFXIMQ8" localSheetId="10" hidden="1">#REF!</definedName>
    <definedName name="BEx3HNZM1GOP9RT8C2AXOMFXIMQ8" localSheetId="11" hidden="1">#REF!</definedName>
    <definedName name="BEx3HNZM1GOP9RT8C2AXOMFXIMQ8" localSheetId="12" hidden="1">#REF!</definedName>
    <definedName name="BEx3HNZM1GOP9RT8C2AXOMFXIMQ8" localSheetId="14" hidden="1">#REF!</definedName>
    <definedName name="BEx3HNZM1GOP9RT8C2AXOMFXIMQ8" localSheetId="13" hidden="1">#REF!</definedName>
    <definedName name="BEx3HNZM1GOP9RT8C2AXOMFXIMQ8" localSheetId="15" hidden="1">#REF!</definedName>
    <definedName name="BEx3HNZM1GOP9RT8C2AXOMFXIMQ8" localSheetId="16" hidden="1">#REF!</definedName>
    <definedName name="BEx3HNZM1GOP9RT8C2AXOMFXIMQ8" localSheetId="17" hidden="1">#REF!</definedName>
    <definedName name="BEx3HNZM1GOP9RT8C2AXOMFXIMQ8" localSheetId="18" hidden="1">#REF!</definedName>
    <definedName name="BEx3HNZM1GOP9RT8C2AXOMFXIMQ8" localSheetId="19" hidden="1">#REF!</definedName>
    <definedName name="BEx3HNZM1GOP9RT8C2AXOMFXIMQ8" localSheetId="20" hidden="1">#REF!</definedName>
    <definedName name="BEx3HNZM1GOP9RT8C2AXOMFXIMQ8" hidden="1">#REF!</definedName>
    <definedName name="BEx3HWJ5SQSD2CVCQNR183X44FR8" localSheetId="7" hidden="1">#REF!</definedName>
    <definedName name="BEx3HWJ5SQSD2CVCQNR183X44FR8" localSheetId="9" hidden="1">#REF!</definedName>
    <definedName name="BEx3HWJ5SQSD2CVCQNR183X44FR8" localSheetId="10" hidden="1">#REF!</definedName>
    <definedName name="BEx3HWJ5SQSD2CVCQNR183X44FR8" localSheetId="11" hidden="1">#REF!</definedName>
    <definedName name="BEx3HWJ5SQSD2CVCQNR183X44FR8" localSheetId="12" hidden="1">#REF!</definedName>
    <definedName name="BEx3HWJ5SQSD2CVCQNR183X44FR8" localSheetId="14" hidden="1">#REF!</definedName>
    <definedName name="BEx3HWJ5SQSD2CVCQNR183X44FR8" localSheetId="13" hidden="1">#REF!</definedName>
    <definedName name="BEx3HWJ5SQSD2CVCQNR183X44FR8" localSheetId="15" hidden="1">#REF!</definedName>
    <definedName name="BEx3HWJ5SQSD2CVCQNR183X44FR8" localSheetId="16" hidden="1">#REF!</definedName>
    <definedName name="BEx3HWJ5SQSD2CVCQNR183X44FR8" localSheetId="17" hidden="1">#REF!</definedName>
    <definedName name="BEx3HWJ5SQSD2CVCQNR183X44FR8" localSheetId="18" hidden="1">#REF!</definedName>
    <definedName name="BEx3HWJ5SQSD2CVCQNR183X44FR8" localSheetId="19" hidden="1">#REF!</definedName>
    <definedName name="BEx3HWJ5SQSD2CVCQNR183X44FR8" localSheetId="20" hidden="1">#REF!</definedName>
    <definedName name="BEx3HWJ5SQSD2CVCQNR183X44FR8" hidden="1">#REF!</definedName>
    <definedName name="BEx3I09YVXO0G4X7KGSA4WGORM35" localSheetId="7" hidden="1">#REF!</definedName>
    <definedName name="BEx3I09YVXO0G4X7KGSA4WGORM35" localSheetId="9" hidden="1">#REF!</definedName>
    <definedName name="BEx3I09YVXO0G4X7KGSA4WGORM35" localSheetId="10" hidden="1">#REF!</definedName>
    <definedName name="BEx3I09YVXO0G4X7KGSA4WGORM35" localSheetId="11" hidden="1">#REF!</definedName>
    <definedName name="BEx3I09YVXO0G4X7KGSA4WGORM35" localSheetId="12" hidden="1">#REF!</definedName>
    <definedName name="BEx3I09YVXO0G4X7KGSA4WGORM35" localSheetId="14" hidden="1">#REF!</definedName>
    <definedName name="BEx3I09YVXO0G4X7KGSA4WGORM35" localSheetId="13" hidden="1">#REF!</definedName>
    <definedName name="BEx3I09YVXO0G4X7KGSA4WGORM35" localSheetId="15" hidden="1">#REF!</definedName>
    <definedName name="BEx3I09YVXO0G4X7KGSA4WGORM35" localSheetId="16" hidden="1">#REF!</definedName>
    <definedName name="BEx3I09YVXO0G4X7KGSA4WGORM35" localSheetId="17" hidden="1">#REF!</definedName>
    <definedName name="BEx3I09YVXO0G4X7KGSA4WGORM35" localSheetId="18" hidden="1">#REF!</definedName>
    <definedName name="BEx3I09YVXO0G4X7KGSA4WGORM35" localSheetId="19" hidden="1">#REF!</definedName>
    <definedName name="BEx3I09YVXO0G4X7KGSA4WGORM35" localSheetId="20" hidden="1">#REF!</definedName>
    <definedName name="BEx3I09YVXO0G4X7KGSA4WGORM35" hidden="1">#REF!</definedName>
    <definedName name="BEx3I7BLM11AXCZ8E4JU8ZIAXPAS" localSheetId="7" hidden="1">#REF!</definedName>
    <definedName name="BEx3I7BLM11AXCZ8E4JU8ZIAXPAS" localSheetId="9" hidden="1">#REF!</definedName>
    <definedName name="BEx3I7BLM11AXCZ8E4JU8ZIAXPAS" localSheetId="10" hidden="1">#REF!</definedName>
    <definedName name="BEx3I7BLM11AXCZ8E4JU8ZIAXPAS" localSheetId="11" hidden="1">#REF!</definedName>
    <definedName name="BEx3I7BLM11AXCZ8E4JU8ZIAXPAS" localSheetId="12" hidden="1">#REF!</definedName>
    <definedName name="BEx3I7BLM11AXCZ8E4JU8ZIAXPAS" localSheetId="14" hidden="1">#REF!</definedName>
    <definedName name="BEx3I7BLM11AXCZ8E4JU8ZIAXPAS" localSheetId="13" hidden="1">#REF!</definedName>
    <definedName name="BEx3I7BLM11AXCZ8E4JU8ZIAXPAS" localSheetId="15" hidden="1">#REF!</definedName>
    <definedName name="BEx3I7BLM11AXCZ8E4JU8ZIAXPAS" localSheetId="16" hidden="1">#REF!</definedName>
    <definedName name="BEx3I7BLM11AXCZ8E4JU8ZIAXPAS" localSheetId="17" hidden="1">#REF!</definedName>
    <definedName name="BEx3I7BLM11AXCZ8E4JU8ZIAXPAS" localSheetId="18" hidden="1">#REF!</definedName>
    <definedName name="BEx3I7BLM11AXCZ8E4JU8ZIAXPAS" localSheetId="19" hidden="1">#REF!</definedName>
    <definedName name="BEx3I7BLM11AXCZ8E4JU8ZIAXPAS" localSheetId="20" hidden="1">#REF!</definedName>
    <definedName name="BEx3I7BLM11AXCZ8E4JU8ZIAXPAS" hidden="1">#REF!</definedName>
    <definedName name="BEx3ICF1GY8HQEBIU9S43PDJ90BX" localSheetId="7" hidden="1">#REF!</definedName>
    <definedName name="BEx3ICF1GY8HQEBIU9S43PDJ90BX" localSheetId="9" hidden="1">#REF!</definedName>
    <definedName name="BEx3ICF1GY8HQEBIU9S43PDJ90BX" localSheetId="10" hidden="1">#REF!</definedName>
    <definedName name="BEx3ICF1GY8HQEBIU9S43PDJ90BX" localSheetId="11" hidden="1">#REF!</definedName>
    <definedName name="BEx3ICF1GY8HQEBIU9S43PDJ90BX" localSheetId="12" hidden="1">#REF!</definedName>
    <definedName name="BEx3ICF1GY8HQEBIU9S43PDJ90BX" localSheetId="14" hidden="1">#REF!</definedName>
    <definedName name="BEx3ICF1GY8HQEBIU9S43PDJ90BX" localSheetId="13" hidden="1">#REF!</definedName>
    <definedName name="BEx3ICF1GY8HQEBIU9S43PDJ90BX" localSheetId="15" hidden="1">#REF!</definedName>
    <definedName name="BEx3ICF1GY8HQEBIU9S43PDJ90BX" localSheetId="16" hidden="1">#REF!</definedName>
    <definedName name="BEx3ICF1GY8HQEBIU9S43PDJ90BX" localSheetId="17" hidden="1">#REF!</definedName>
    <definedName name="BEx3ICF1GY8HQEBIU9S43PDJ90BX" localSheetId="18" hidden="1">#REF!</definedName>
    <definedName name="BEx3ICF1GY8HQEBIU9S43PDJ90BX" localSheetId="19" hidden="1">#REF!</definedName>
    <definedName name="BEx3ICF1GY8HQEBIU9S43PDJ90BX" localSheetId="20" hidden="1">#REF!</definedName>
    <definedName name="BEx3ICF1GY8HQEBIU9S43PDJ90BX" hidden="1">#REF!</definedName>
    <definedName name="BEx3IYAH2DEBFWO8F94H4MXE3RLY" localSheetId="7" hidden="1">#REF!</definedName>
    <definedName name="BEx3IYAH2DEBFWO8F94H4MXE3RLY" localSheetId="9" hidden="1">#REF!</definedName>
    <definedName name="BEx3IYAH2DEBFWO8F94H4MXE3RLY" localSheetId="10" hidden="1">#REF!</definedName>
    <definedName name="BEx3IYAH2DEBFWO8F94H4MXE3RLY" localSheetId="11" hidden="1">#REF!</definedName>
    <definedName name="BEx3IYAH2DEBFWO8F94H4MXE3RLY" localSheetId="12" hidden="1">#REF!</definedName>
    <definedName name="BEx3IYAH2DEBFWO8F94H4MXE3RLY" localSheetId="14" hidden="1">#REF!</definedName>
    <definedName name="BEx3IYAH2DEBFWO8F94H4MXE3RLY" localSheetId="13" hidden="1">#REF!</definedName>
    <definedName name="BEx3IYAH2DEBFWO8F94H4MXE3RLY" localSheetId="15" hidden="1">#REF!</definedName>
    <definedName name="BEx3IYAH2DEBFWO8F94H4MXE3RLY" localSheetId="16" hidden="1">#REF!</definedName>
    <definedName name="BEx3IYAH2DEBFWO8F94H4MXE3RLY" localSheetId="17" hidden="1">#REF!</definedName>
    <definedName name="BEx3IYAH2DEBFWO8F94H4MXE3RLY" localSheetId="18" hidden="1">#REF!</definedName>
    <definedName name="BEx3IYAH2DEBFWO8F94H4MXE3RLY" localSheetId="19" hidden="1">#REF!</definedName>
    <definedName name="BEx3IYAH2DEBFWO8F94H4MXE3RLY" localSheetId="20" hidden="1">#REF!</definedName>
    <definedName name="BEx3IYAH2DEBFWO8F94H4MXE3RLY" hidden="1">#REF!</definedName>
    <definedName name="BEx3IZXXSYEW50379N2EAFWO8DZV" localSheetId="7" hidden="1">#REF!</definedName>
    <definedName name="BEx3IZXXSYEW50379N2EAFWO8DZV" localSheetId="9" hidden="1">#REF!</definedName>
    <definedName name="BEx3IZXXSYEW50379N2EAFWO8DZV" localSheetId="10" hidden="1">#REF!</definedName>
    <definedName name="BEx3IZXXSYEW50379N2EAFWO8DZV" localSheetId="11" hidden="1">#REF!</definedName>
    <definedName name="BEx3IZXXSYEW50379N2EAFWO8DZV" localSheetId="12" hidden="1">#REF!</definedName>
    <definedName name="BEx3IZXXSYEW50379N2EAFWO8DZV" localSheetId="14" hidden="1">#REF!</definedName>
    <definedName name="BEx3IZXXSYEW50379N2EAFWO8DZV" localSheetId="13" hidden="1">#REF!</definedName>
    <definedName name="BEx3IZXXSYEW50379N2EAFWO8DZV" localSheetId="15" hidden="1">#REF!</definedName>
    <definedName name="BEx3IZXXSYEW50379N2EAFWO8DZV" localSheetId="16" hidden="1">#REF!</definedName>
    <definedName name="BEx3IZXXSYEW50379N2EAFWO8DZV" localSheetId="17" hidden="1">#REF!</definedName>
    <definedName name="BEx3IZXXSYEW50379N2EAFWO8DZV" localSheetId="18" hidden="1">#REF!</definedName>
    <definedName name="BEx3IZXXSYEW50379N2EAFWO8DZV" localSheetId="19" hidden="1">#REF!</definedName>
    <definedName name="BEx3IZXXSYEW50379N2EAFWO8DZV" localSheetId="20" hidden="1">#REF!</definedName>
    <definedName name="BEx3IZXXSYEW50379N2EAFWO8DZV" hidden="1">#REF!</definedName>
    <definedName name="BEx3J1VZVGTKT4ATPO9O5JCSFTTR" localSheetId="7" hidden="1">#REF!</definedName>
    <definedName name="BEx3J1VZVGTKT4ATPO9O5JCSFTTR" localSheetId="9" hidden="1">#REF!</definedName>
    <definedName name="BEx3J1VZVGTKT4ATPO9O5JCSFTTR" localSheetId="10" hidden="1">#REF!</definedName>
    <definedName name="BEx3J1VZVGTKT4ATPO9O5JCSFTTR" localSheetId="11" hidden="1">#REF!</definedName>
    <definedName name="BEx3J1VZVGTKT4ATPO9O5JCSFTTR" localSheetId="12" hidden="1">#REF!</definedName>
    <definedName name="BEx3J1VZVGTKT4ATPO9O5JCSFTTR" localSheetId="14" hidden="1">#REF!</definedName>
    <definedName name="BEx3J1VZVGTKT4ATPO9O5JCSFTTR" localSheetId="13" hidden="1">#REF!</definedName>
    <definedName name="BEx3J1VZVGTKT4ATPO9O5JCSFTTR" localSheetId="15" hidden="1">#REF!</definedName>
    <definedName name="BEx3J1VZVGTKT4ATPO9O5JCSFTTR" localSheetId="16" hidden="1">#REF!</definedName>
    <definedName name="BEx3J1VZVGTKT4ATPO9O5JCSFTTR" localSheetId="17" hidden="1">#REF!</definedName>
    <definedName name="BEx3J1VZVGTKT4ATPO9O5JCSFTTR" localSheetId="18" hidden="1">#REF!</definedName>
    <definedName name="BEx3J1VZVGTKT4ATPO9O5JCSFTTR" localSheetId="19" hidden="1">#REF!</definedName>
    <definedName name="BEx3J1VZVGTKT4ATPO9O5JCSFTTR" localSheetId="20" hidden="1">#REF!</definedName>
    <definedName name="BEx3J1VZVGTKT4ATPO9O5JCSFTTR" hidden="1">#REF!</definedName>
    <definedName name="BEx3JC2TY7JNAAC3L7QHVPQXLGQ8" localSheetId="7" hidden="1">#REF!</definedName>
    <definedName name="BEx3JC2TY7JNAAC3L7QHVPQXLGQ8" localSheetId="9" hidden="1">#REF!</definedName>
    <definedName name="BEx3JC2TY7JNAAC3L7QHVPQXLGQ8" localSheetId="10" hidden="1">#REF!</definedName>
    <definedName name="BEx3JC2TY7JNAAC3L7QHVPQXLGQ8" localSheetId="11" hidden="1">#REF!</definedName>
    <definedName name="BEx3JC2TY7JNAAC3L7QHVPQXLGQ8" localSheetId="12" hidden="1">#REF!</definedName>
    <definedName name="BEx3JC2TY7JNAAC3L7QHVPQXLGQ8" localSheetId="14" hidden="1">#REF!</definedName>
    <definedName name="BEx3JC2TY7JNAAC3L7QHVPQXLGQ8" localSheetId="13" hidden="1">#REF!</definedName>
    <definedName name="BEx3JC2TY7JNAAC3L7QHVPQXLGQ8" localSheetId="15" hidden="1">#REF!</definedName>
    <definedName name="BEx3JC2TY7JNAAC3L7QHVPQXLGQ8" localSheetId="16" hidden="1">#REF!</definedName>
    <definedName name="BEx3JC2TY7JNAAC3L7QHVPQXLGQ8" localSheetId="17" hidden="1">#REF!</definedName>
    <definedName name="BEx3JC2TY7JNAAC3L7QHVPQXLGQ8" localSheetId="18" hidden="1">#REF!</definedName>
    <definedName name="BEx3JC2TY7JNAAC3L7QHVPQXLGQ8" localSheetId="19" hidden="1">#REF!</definedName>
    <definedName name="BEx3JC2TY7JNAAC3L7QHVPQXLGQ8" localSheetId="20" hidden="1">#REF!</definedName>
    <definedName name="BEx3JC2TY7JNAAC3L7QHVPQXLGQ8" hidden="1">#REF!</definedName>
    <definedName name="BEx3JHMINP1THWDI6C83QR21FBGR" localSheetId="7" hidden="1">#REF!</definedName>
    <definedName name="BEx3JHMINP1THWDI6C83QR21FBGR" localSheetId="9" hidden="1">#REF!</definedName>
    <definedName name="BEx3JHMINP1THWDI6C83QR21FBGR" localSheetId="10" hidden="1">#REF!</definedName>
    <definedName name="BEx3JHMINP1THWDI6C83QR21FBGR" localSheetId="11" hidden="1">#REF!</definedName>
    <definedName name="BEx3JHMINP1THWDI6C83QR21FBGR" localSheetId="12" hidden="1">#REF!</definedName>
    <definedName name="BEx3JHMINP1THWDI6C83QR21FBGR" localSheetId="14" hidden="1">#REF!</definedName>
    <definedName name="BEx3JHMINP1THWDI6C83QR21FBGR" localSheetId="13" hidden="1">#REF!</definedName>
    <definedName name="BEx3JHMINP1THWDI6C83QR21FBGR" localSheetId="15" hidden="1">#REF!</definedName>
    <definedName name="BEx3JHMINP1THWDI6C83QR21FBGR" localSheetId="16" hidden="1">#REF!</definedName>
    <definedName name="BEx3JHMINP1THWDI6C83QR21FBGR" localSheetId="17" hidden="1">#REF!</definedName>
    <definedName name="BEx3JHMINP1THWDI6C83QR21FBGR" localSheetId="18" hidden="1">#REF!</definedName>
    <definedName name="BEx3JHMINP1THWDI6C83QR21FBGR" localSheetId="19" hidden="1">#REF!</definedName>
    <definedName name="BEx3JHMINP1THWDI6C83QR21FBGR" localSheetId="20" hidden="1">#REF!</definedName>
    <definedName name="BEx3JHMINP1THWDI6C83QR21FBGR" hidden="1">#REF!</definedName>
    <definedName name="BEx3JX23SYDIGOGM4Y0CQFBW8ZBV" localSheetId="7" hidden="1">#REF!</definedName>
    <definedName name="BEx3JX23SYDIGOGM4Y0CQFBW8ZBV" localSheetId="9" hidden="1">#REF!</definedName>
    <definedName name="BEx3JX23SYDIGOGM4Y0CQFBW8ZBV" localSheetId="10" hidden="1">#REF!</definedName>
    <definedName name="BEx3JX23SYDIGOGM4Y0CQFBW8ZBV" localSheetId="11" hidden="1">#REF!</definedName>
    <definedName name="BEx3JX23SYDIGOGM4Y0CQFBW8ZBV" localSheetId="12" hidden="1">#REF!</definedName>
    <definedName name="BEx3JX23SYDIGOGM4Y0CQFBW8ZBV" localSheetId="14" hidden="1">#REF!</definedName>
    <definedName name="BEx3JX23SYDIGOGM4Y0CQFBW8ZBV" localSheetId="13" hidden="1">#REF!</definedName>
    <definedName name="BEx3JX23SYDIGOGM4Y0CQFBW8ZBV" localSheetId="15" hidden="1">#REF!</definedName>
    <definedName name="BEx3JX23SYDIGOGM4Y0CQFBW8ZBV" localSheetId="16" hidden="1">#REF!</definedName>
    <definedName name="BEx3JX23SYDIGOGM4Y0CQFBW8ZBV" localSheetId="17" hidden="1">#REF!</definedName>
    <definedName name="BEx3JX23SYDIGOGM4Y0CQFBW8ZBV" localSheetId="18" hidden="1">#REF!</definedName>
    <definedName name="BEx3JX23SYDIGOGM4Y0CQFBW8ZBV" localSheetId="19" hidden="1">#REF!</definedName>
    <definedName name="BEx3JX23SYDIGOGM4Y0CQFBW8ZBV" localSheetId="20" hidden="1">#REF!</definedName>
    <definedName name="BEx3JX23SYDIGOGM4Y0CQFBW8ZBV" hidden="1">#REF!</definedName>
    <definedName name="BEx3JXCXCVBZJGV5VEG9MJEI01AL" localSheetId="7" hidden="1">#REF!</definedName>
    <definedName name="BEx3JXCXCVBZJGV5VEG9MJEI01AL" localSheetId="9" hidden="1">#REF!</definedName>
    <definedName name="BEx3JXCXCVBZJGV5VEG9MJEI01AL" localSheetId="10" hidden="1">#REF!</definedName>
    <definedName name="BEx3JXCXCVBZJGV5VEG9MJEI01AL" localSheetId="11" hidden="1">#REF!</definedName>
    <definedName name="BEx3JXCXCVBZJGV5VEG9MJEI01AL" localSheetId="12" hidden="1">#REF!</definedName>
    <definedName name="BEx3JXCXCVBZJGV5VEG9MJEI01AL" localSheetId="14" hidden="1">#REF!</definedName>
    <definedName name="BEx3JXCXCVBZJGV5VEG9MJEI01AL" localSheetId="13" hidden="1">#REF!</definedName>
    <definedName name="BEx3JXCXCVBZJGV5VEG9MJEI01AL" localSheetId="15" hidden="1">#REF!</definedName>
    <definedName name="BEx3JXCXCVBZJGV5VEG9MJEI01AL" localSheetId="16" hidden="1">#REF!</definedName>
    <definedName name="BEx3JXCXCVBZJGV5VEG9MJEI01AL" localSheetId="17" hidden="1">#REF!</definedName>
    <definedName name="BEx3JXCXCVBZJGV5VEG9MJEI01AL" localSheetId="18" hidden="1">#REF!</definedName>
    <definedName name="BEx3JXCXCVBZJGV5VEG9MJEI01AL" localSheetId="19" hidden="1">#REF!</definedName>
    <definedName name="BEx3JXCXCVBZJGV5VEG9MJEI01AL" localSheetId="20" hidden="1">#REF!</definedName>
    <definedName name="BEx3JXCXCVBZJGV5VEG9MJEI01AL" hidden="1">#REF!</definedName>
    <definedName name="BEx3JY98ZGQOIJAD31AKR12C64LP" localSheetId="7" hidden="1">#REF!</definedName>
    <definedName name="BEx3JY98ZGQOIJAD31AKR12C64LP" localSheetId="9" hidden="1">#REF!</definedName>
    <definedName name="BEx3JY98ZGQOIJAD31AKR12C64LP" localSheetId="10" hidden="1">#REF!</definedName>
    <definedName name="BEx3JY98ZGQOIJAD31AKR12C64LP" localSheetId="11" hidden="1">#REF!</definedName>
    <definedName name="BEx3JY98ZGQOIJAD31AKR12C64LP" localSheetId="12" hidden="1">#REF!</definedName>
    <definedName name="BEx3JY98ZGQOIJAD31AKR12C64LP" localSheetId="14" hidden="1">#REF!</definedName>
    <definedName name="BEx3JY98ZGQOIJAD31AKR12C64LP" localSheetId="13" hidden="1">#REF!</definedName>
    <definedName name="BEx3JY98ZGQOIJAD31AKR12C64LP" localSheetId="15" hidden="1">#REF!</definedName>
    <definedName name="BEx3JY98ZGQOIJAD31AKR12C64LP" localSheetId="16" hidden="1">#REF!</definedName>
    <definedName name="BEx3JY98ZGQOIJAD31AKR12C64LP" localSheetId="17" hidden="1">#REF!</definedName>
    <definedName name="BEx3JY98ZGQOIJAD31AKR12C64LP" localSheetId="18" hidden="1">#REF!</definedName>
    <definedName name="BEx3JY98ZGQOIJAD31AKR12C64LP" localSheetId="19" hidden="1">#REF!</definedName>
    <definedName name="BEx3JY98ZGQOIJAD31AKR12C64LP" localSheetId="20" hidden="1">#REF!</definedName>
    <definedName name="BEx3JY98ZGQOIJAD31AKR12C64LP" hidden="1">#REF!</definedName>
    <definedName name="BEx3JYK2N7X59TPJSKYZ77ENY8SS" localSheetId="7" hidden="1">#REF!</definedName>
    <definedName name="BEx3JYK2N7X59TPJSKYZ77ENY8SS" localSheetId="9" hidden="1">#REF!</definedName>
    <definedName name="BEx3JYK2N7X59TPJSKYZ77ENY8SS" localSheetId="10" hidden="1">#REF!</definedName>
    <definedName name="BEx3JYK2N7X59TPJSKYZ77ENY8SS" localSheetId="11" hidden="1">#REF!</definedName>
    <definedName name="BEx3JYK2N7X59TPJSKYZ77ENY8SS" localSheetId="12" hidden="1">#REF!</definedName>
    <definedName name="BEx3JYK2N7X59TPJSKYZ77ENY8SS" localSheetId="14" hidden="1">#REF!</definedName>
    <definedName name="BEx3JYK2N7X59TPJSKYZ77ENY8SS" localSheetId="13" hidden="1">#REF!</definedName>
    <definedName name="BEx3JYK2N7X59TPJSKYZ77ENY8SS" localSheetId="15" hidden="1">#REF!</definedName>
    <definedName name="BEx3JYK2N7X59TPJSKYZ77ENY8SS" localSheetId="16" hidden="1">#REF!</definedName>
    <definedName name="BEx3JYK2N7X59TPJSKYZ77ENY8SS" localSheetId="17" hidden="1">#REF!</definedName>
    <definedName name="BEx3JYK2N7X59TPJSKYZ77ENY8SS" localSheetId="18" hidden="1">#REF!</definedName>
    <definedName name="BEx3JYK2N7X59TPJSKYZ77ENY8SS" localSheetId="19" hidden="1">#REF!</definedName>
    <definedName name="BEx3JYK2N7X59TPJSKYZ77ENY8SS" localSheetId="20" hidden="1">#REF!</definedName>
    <definedName name="BEx3JYK2N7X59TPJSKYZ77ENY8SS" hidden="1">#REF!</definedName>
    <definedName name="BEx3K4EII7GU1CG0BN7UL15M6J8Z" localSheetId="7" hidden="1">#REF!</definedName>
    <definedName name="BEx3K4EII7GU1CG0BN7UL15M6J8Z" localSheetId="9" hidden="1">#REF!</definedName>
    <definedName name="BEx3K4EII7GU1CG0BN7UL15M6J8Z" localSheetId="10" hidden="1">#REF!</definedName>
    <definedName name="BEx3K4EII7GU1CG0BN7UL15M6J8Z" localSheetId="11" hidden="1">#REF!</definedName>
    <definedName name="BEx3K4EII7GU1CG0BN7UL15M6J8Z" localSheetId="12" hidden="1">#REF!</definedName>
    <definedName name="BEx3K4EII7GU1CG0BN7UL15M6J8Z" localSheetId="14" hidden="1">#REF!</definedName>
    <definedName name="BEx3K4EII7GU1CG0BN7UL15M6J8Z" localSheetId="13" hidden="1">#REF!</definedName>
    <definedName name="BEx3K4EII7GU1CG0BN7UL15M6J8Z" localSheetId="15" hidden="1">#REF!</definedName>
    <definedName name="BEx3K4EII7GU1CG0BN7UL15M6J8Z" localSheetId="16" hidden="1">#REF!</definedName>
    <definedName name="BEx3K4EII7GU1CG0BN7UL15M6J8Z" localSheetId="17" hidden="1">#REF!</definedName>
    <definedName name="BEx3K4EII7GU1CG0BN7UL15M6J8Z" localSheetId="18" hidden="1">#REF!</definedName>
    <definedName name="BEx3K4EII7GU1CG0BN7UL15M6J8Z" localSheetId="19" hidden="1">#REF!</definedName>
    <definedName name="BEx3K4EII7GU1CG0BN7UL15M6J8Z" localSheetId="20" hidden="1">#REF!</definedName>
    <definedName name="BEx3K4EII7GU1CG0BN7UL15M6J8Z" hidden="1">#REF!</definedName>
    <definedName name="BEx3K4ZXQUQ2KYZF74B84SO48XMW" localSheetId="7" hidden="1">#REF!</definedName>
    <definedName name="BEx3K4ZXQUQ2KYZF74B84SO48XMW" localSheetId="9" hidden="1">#REF!</definedName>
    <definedName name="BEx3K4ZXQUQ2KYZF74B84SO48XMW" localSheetId="10" hidden="1">#REF!</definedName>
    <definedName name="BEx3K4ZXQUQ2KYZF74B84SO48XMW" localSheetId="11" hidden="1">#REF!</definedName>
    <definedName name="BEx3K4ZXQUQ2KYZF74B84SO48XMW" localSheetId="12" hidden="1">#REF!</definedName>
    <definedName name="BEx3K4ZXQUQ2KYZF74B84SO48XMW" localSheetId="14" hidden="1">#REF!</definedName>
    <definedName name="BEx3K4ZXQUQ2KYZF74B84SO48XMW" localSheetId="13" hidden="1">#REF!</definedName>
    <definedName name="BEx3K4ZXQUQ2KYZF74B84SO48XMW" localSheetId="15" hidden="1">#REF!</definedName>
    <definedName name="BEx3K4ZXQUQ2KYZF74B84SO48XMW" localSheetId="16" hidden="1">#REF!</definedName>
    <definedName name="BEx3K4ZXQUQ2KYZF74B84SO48XMW" localSheetId="17" hidden="1">#REF!</definedName>
    <definedName name="BEx3K4ZXQUQ2KYZF74B84SO48XMW" localSheetId="18" hidden="1">#REF!</definedName>
    <definedName name="BEx3K4ZXQUQ2KYZF74B84SO48XMW" localSheetId="19" hidden="1">#REF!</definedName>
    <definedName name="BEx3K4ZXQUQ2KYZF74B84SO48XMW" localSheetId="20" hidden="1">#REF!</definedName>
    <definedName name="BEx3K4ZXQUQ2KYZF74B84SO48XMW" hidden="1">#REF!</definedName>
    <definedName name="BEx3K5QZUNWBEQQWDCJDXXFBV4QK" localSheetId="7" hidden="1">#REF!</definedName>
    <definedName name="BEx3K5QZUNWBEQQWDCJDXXFBV4QK" localSheetId="9" hidden="1">#REF!</definedName>
    <definedName name="BEx3K5QZUNWBEQQWDCJDXXFBV4QK" localSheetId="10" hidden="1">#REF!</definedName>
    <definedName name="BEx3K5QZUNWBEQQWDCJDXXFBV4QK" localSheetId="11" hidden="1">#REF!</definedName>
    <definedName name="BEx3K5QZUNWBEQQWDCJDXXFBV4QK" localSheetId="12" hidden="1">#REF!</definedName>
    <definedName name="BEx3K5QZUNWBEQQWDCJDXXFBV4QK" localSheetId="14" hidden="1">#REF!</definedName>
    <definedName name="BEx3K5QZUNWBEQQWDCJDXXFBV4QK" localSheetId="13" hidden="1">#REF!</definedName>
    <definedName name="BEx3K5QZUNWBEQQWDCJDXXFBV4QK" localSheetId="15" hidden="1">#REF!</definedName>
    <definedName name="BEx3K5QZUNWBEQQWDCJDXXFBV4QK" localSheetId="16" hidden="1">#REF!</definedName>
    <definedName name="BEx3K5QZUNWBEQQWDCJDXXFBV4QK" localSheetId="17" hidden="1">#REF!</definedName>
    <definedName name="BEx3K5QZUNWBEQQWDCJDXXFBV4QK" localSheetId="18" hidden="1">#REF!</definedName>
    <definedName name="BEx3K5QZUNWBEQQWDCJDXXFBV4QK" localSheetId="19" hidden="1">#REF!</definedName>
    <definedName name="BEx3K5QZUNWBEQQWDCJDXXFBV4QK" localSheetId="20" hidden="1">#REF!</definedName>
    <definedName name="BEx3K5QZUNWBEQQWDCJDXXFBV4QK" hidden="1">#REF!</definedName>
    <definedName name="BEx3KC6WKRCQX6L4P34ZM7CCJFBT" localSheetId="7" hidden="1">#REF!</definedName>
    <definedName name="BEx3KC6WKRCQX6L4P34ZM7CCJFBT" localSheetId="9" hidden="1">#REF!</definedName>
    <definedName name="BEx3KC6WKRCQX6L4P34ZM7CCJFBT" localSheetId="10" hidden="1">#REF!</definedName>
    <definedName name="BEx3KC6WKRCQX6L4P34ZM7CCJFBT" localSheetId="11" hidden="1">#REF!</definedName>
    <definedName name="BEx3KC6WKRCQX6L4P34ZM7CCJFBT" localSheetId="12" hidden="1">#REF!</definedName>
    <definedName name="BEx3KC6WKRCQX6L4P34ZM7CCJFBT" localSheetId="14" hidden="1">#REF!</definedName>
    <definedName name="BEx3KC6WKRCQX6L4P34ZM7CCJFBT" localSheetId="13" hidden="1">#REF!</definedName>
    <definedName name="BEx3KC6WKRCQX6L4P34ZM7CCJFBT" localSheetId="15" hidden="1">#REF!</definedName>
    <definedName name="BEx3KC6WKRCQX6L4P34ZM7CCJFBT" localSheetId="16" hidden="1">#REF!</definedName>
    <definedName name="BEx3KC6WKRCQX6L4P34ZM7CCJFBT" localSheetId="17" hidden="1">#REF!</definedName>
    <definedName name="BEx3KC6WKRCQX6L4P34ZM7CCJFBT" localSheetId="18" hidden="1">#REF!</definedName>
    <definedName name="BEx3KC6WKRCQX6L4P34ZM7CCJFBT" localSheetId="19" hidden="1">#REF!</definedName>
    <definedName name="BEx3KC6WKRCQX6L4P34ZM7CCJFBT" localSheetId="20" hidden="1">#REF!</definedName>
    <definedName name="BEx3KC6WKRCQX6L4P34ZM7CCJFBT" hidden="1">#REF!</definedName>
    <definedName name="BEx3KEFXUCVNVPH7KSEGAZYX13B5" localSheetId="7" hidden="1">#REF!</definedName>
    <definedName name="BEx3KEFXUCVNVPH7KSEGAZYX13B5" localSheetId="9" hidden="1">#REF!</definedName>
    <definedName name="BEx3KEFXUCVNVPH7KSEGAZYX13B5" localSheetId="10" hidden="1">#REF!</definedName>
    <definedName name="BEx3KEFXUCVNVPH7KSEGAZYX13B5" localSheetId="11" hidden="1">#REF!</definedName>
    <definedName name="BEx3KEFXUCVNVPH7KSEGAZYX13B5" localSheetId="12" hidden="1">#REF!</definedName>
    <definedName name="BEx3KEFXUCVNVPH7KSEGAZYX13B5" localSheetId="14" hidden="1">#REF!</definedName>
    <definedName name="BEx3KEFXUCVNVPH7KSEGAZYX13B5" localSheetId="13" hidden="1">#REF!</definedName>
    <definedName name="BEx3KEFXUCVNVPH7KSEGAZYX13B5" localSheetId="15" hidden="1">#REF!</definedName>
    <definedName name="BEx3KEFXUCVNVPH7KSEGAZYX13B5" localSheetId="16" hidden="1">#REF!</definedName>
    <definedName name="BEx3KEFXUCVNVPH7KSEGAZYX13B5" localSheetId="17" hidden="1">#REF!</definedName>
    <definedName name="BEx3KEFXUCVNVPH7KSEGAZYX13B5" localSheetId="18" hidden="1">#REF!</definedName>
    <definedName name="BEx3KEFXUCVNVPH7KSEGAZYX13B5" localSheetId="19" hidden="1">#REF!</definedName>
    <definedName name="BEx3KEFXUCVNVPH7KSEGAZYX13B5" localSheetId="20" hidden="1">#REF!</definedName>
    <definedName name="BEx3KEFXUCVNVPH7KSEGAZYX13B5" hidden="1">#REF!</definedName>
    <definedName name="BEx3KFXUAF6YXAA47B7Q6X9B3VGB" localSheetId="7" hidden="1">#REF!</definedName>
    <definedName name="BEx3KFXUAF6YXAA47B7Q6X9B3VGB" localSheetId="9" hidden="1">#REF!</definedName>
    <definedName name="BEx3KFXUAF6YXAA47B7Q6X9B3VGB" localSheetId="10" hidden="1">#REF!</definedName>
    <definedName name="BEx3KFXUAF6YXAA47B7Q6X9B3VGB" localSheetId="11" hidden="1">#REF!</definedName>
    <definedName name="BEx3KFXUAF6YXAA47B7Q6X9B3VGB" localSheetId="12" hidden="1">#REF!</definedName>
    <definedName name="BEx3KFXUAF6YXAA47B7Q6X9B3VGB" localSheetId="14" hidden="1">#REF!</definedName>
    <definedName name="BEx3KFXUAF6YXAA47B7Q6X9B3VGB" localSheetId="13" hidden="1">#REF!</definedName>
    <definedName name="BEx3KFXUAF6YXAA47B7Q6X9B3VGB" localSheetId="15" hidden="1">#REF!</definedName>
    <definedName name="BEx3KFXUAF6YXAA47B7Q6X9B3VGB" localSheetId="16" hidden="1">#REF!</definedName>
    <definedName name="BEx3KFXUAF6YXAA47B7Q6X9B3VGB" localSheetId="17" hidden="1">#REF!</definedName>
    <definedName name="BEx3KFXUAF6YXAA47B7Q6X9B3VGB" localSheetId="18" hidden="1">#REF!</definedName>
    <definedName name="BEx3KFXUAF6YXAA47B7Q6X9B3VGB" localSheetId="19" hidden="1">#REF!</definedName>
    <definedName name="BEx3KFXUAF6YXAA47B7Q6X9B3VGB" localSheetId="20" hidden="1">#REF!</definedName>
    <definedName name="BEx3KFXUAF6YXAA47B7Q6X9B3VGB" hidden="1">#REF!</definedName>
    <definedName name="BEx3KIXQYOGMPK4WJJAVBRX4NR28" localSheetId="7" hidden="1">#REF!</definedName>
    <definedName name="BEx3KIXQYOGMPK4WJJAVBRX4NR28" localSheetId="9" hidden="1">#REF!</definedName>
    <definedName name="BEx3KIXQYOGMPK4WJJAVBRX4NR28" localSheetId="10" hidden="1">#REF!</definedName>
    <definedName name="BEx3KIXQYOGMPK4WJJAVBRX4NR28" localSheetId="11" hidden="1">#REF!</definedName>
    <definedName name="BEx3KIXQYOGMPK4WJJAVBRX4NR28" localSheetId="12" hidden="1">#REF!</definedName>
    <definedName name="BEx3KIXQYOGMPK4WJJAVBRX4NR28" localSheetId="14" hidden="1">#REF!</definedName>
    <definedName name="BEx3KIXQYOGMPK4WJJAVBRX4NR28" localSheetId="13" hidden="1">#REF!</definedName>
    <definedName name="BEx3KIXQYOGMPK4WJJAVBRX4NR28" localSheetId="15" hidden="1">#REF!</definedName>
    <definedName name="BEx3KIXQYOGMPK4WJJAVBRX4NR28" localSheetId="16" hidden="1">#REF!</definedName>
    <definedName name="BEx3KIXQYOGMPK4WJJAVBRX4NR28" localSheetId="17" hidden="1">#REF!</definedName>
    <definedName name="BEx3KIXQYOGMPK4WJJAVBRX4NR28" localSheetId="18" hidden="1">#REF!</definedName>
    <definedName name="BEx3KIXQYOGMPK4WJJAVBRX4NR28" localSheetId="19" hidden="1">#REF!</definedName>
    <definedName name="BEx3KIXQYOGMPK4WJJAVBRX4NR28" localSheetId="20" hidden="1">#REF!</definedName>
    <definedName name="BEx3KIXQYOGMPK4WJJAVBRX4NR28" hidden="1">#REF!</definedName>
    <definedName name="BEx3KJOMVOSFZVJUL3GKCNP6DQDS" localSheetId="7" hidden="1">#REF!</definedName>
    <definedName name="BEx3KJOMVOSFZVJUL3GKCNP6DQDS" localSheetId="9" hidden="1">#REF!</definedName>
    <definedName name="BEx3KJOMVOSFZVJUL3GKCNP6DQDS" localSheetId="10" hidden="1">#REF!</definedName>
    <definedName name="BEx3KJOMVOSFZVJUL3GKCNP6DQDS" localSheetId="11" hidden="1">#REF!</definedName>
    <definedName name="BEx3KJOMVOSFZVJUL3GKCNP6DQDS" localSheetId="12" hidden="1">#REF!</definedName>
    <definedName name="BEx3KJOMVOSFZVJUL3GKCNP6DQDS" localSheetId="14" hidden="1">#REF!</definedName>
    <definedName name="BEx3KJOMVOSFZVJUL3GKCNP6DQDS" localSheetId="13" hidden="1">#REF!</definedName>
    <definedName name="BEx3KJOMVOSFZVJUL3GKCNP6DQDS" localSheetId="15" hidden="1">#REF!</definedName>
    <definedName name="BEx3KJOMVOSFZVJUL3GKCNP6DQDS" localSheetId="16" hidden="1">#REF!</definedName>
    <definedName name="BEx3KJOMVOSFZVJUL3GKCNP6DQDS" localSheetId="17" hidden="1">#REF!</definedName>
    <definedName name="BEx3KJOMVOSFZVJUL3GKCNP6DQDS" localSheetId="18" hidden="1">#REF!</definedName>
    <definedName name="BEx3KJOMVOSFZVJUL3GKCNP6DQDS" localSheetId="19" hidden="1">#REF!</definedName>
    <definedName name="BEx3KJOMVOSFZVJUL3GKCNP6DQDS" localSheetId="20" hidden="1">#REF!</definedName>
    <definedName name="BEx3KJOMVOSFZVJUL3GKCNP6DQDS" hidden="1">#REF!</definedName>
    <definedName name="BEx3KP2VRBMORK0QEAZUYCXL3DHJ" localSheetId="7" hidden="1">#REF!</definedName>
    <definedName name="BEx3KP2VRBMORK0QEAZUYCXL3DHJ" localSheetId="9" hidden="1">#REF!</definedName>
    <definedName name="BEx3KP2VRBMORK0QEAZUYCXL3DHJ" localSheetId="10" hidden="1">#REF!</definedName>
    <definedName name="BEx3KP2VRBMORK0QEAZUYCXL3DHJ" localSheetId="11" hidden="1">#REF!</definedName>
    <definedName name="BEx3KP2VRBMORK0QEAZUYCXL3DHJ" localSheetId="12" hidden="1">#REF!</definedName>
    <definedName name="BEx3KP2VRBMORK0QEAZUYCXL3DHJ" localSheetId="14" hidden="1">#REF!</definedName>
    <definedName name="BEx3KP2VRBMORK0QEAZUYCXL3DHJ" localSheetId="13" hidden="1">#REF!</definedName>
    <definedName name="BEx3KP2VRBMORK0QEAZUYCXL3DHJ" localSheetId="15" hidden="1">#REF!</definedName>
    <definedName name="BEx3KP2VRBMORK0QEAZUYCXL3DHJ" localSheetId="16" hidden="1">#REF!</definedName>
    <definedName name="BEx3KP2VRBMORK0QEAZUYCXL3DHJ" localSheetId="17" hidden="1">#REF!</definedName>
    <definedName name="BEx3KP2VRBMORK0QEAZUYCXL3DHJ" localSheetId="18" hidden="1">#REF!</definedName>
    <definedName name="BEx3KP2VRBMORK0QEAZUYCXL3DHJ" localSheetId="19" hidden="1">#REF!</definedName>
    <definedName name="BEx3KP2VRBMORK0QEAZUYCXL3DHJ" localSheetId="20" hidden="1">#REF!</definedName>
    <definedName name="BEx3KP2VRBMORK0QEAZUYCXL3DHJ" hidden="1">#REF!</definedName>
    <definedName name="BEx3L4IN3LI4C26SITKTGAH27CDU" localSheetId="7" hidden="1">#REF!</definedName>
    <definedName name="BEx3L4IN3LI4C26SITKTGAH27CDU" localSheetId="9" hidden="1">#REF!</definedName>
    <definedName name="BEx3L4IN3LI4C26SITKTGAH27CDU" localSheetId="10" hidden="1">#REF!</definedName>
    <definedName name="BEx3L4IN3LI4C26SITKTGAH27CDU" localSheetId="11" hidden="1">#REF!</definedName>
    <definedName name="BEx3L4IN3LI4C26SITKTGAH27CDU" localSheetId="12" hidden="1">#REF!</definedName>
    <definedName name="BEx3L4IN3LI4C26SITKTGAH27CDU" localSheetId="14" hidden="1">#REF!</definedName>
    <definedName name="BEx3L4IN3LI4C26SITKTGAH27CDU" localSheetId="13" hidden="1">#REF!</definedName>
    <definedName name="BEx3L4IN3LI4C26SITKTGAH27CDU" localSheetId="15" hidden="1">#REF!</definedName>
    <definedName name="BEx3L4IN3LI4C26SITKTGAH27CDU" localSheetId="16" hidden="1">#REF!</definedName>
    <definedName name="BEx3L4IN3LI4C26SITKTGAH27CDU" localSheetId="17" hidden="1">#REF!</definedName>
    <definedName name="BEx3L4IN3LI4C26SITKTGAH27CDU" localSheetId="18" hidden="1">#REF!</definedName>
    <definedName name="BEx3L4IN3LI4C26SITKTGAH27CDU" localSheetId="19" hidden="1">#REF!</definedName>
    <definedName name="BEx3L4IN3LI4C26SITKTGAH27CDU" localSheetId="20" hidden="1">#REF!</definedName>
    <definedName name="BEx3L4IN3LI4C26SITKTGAH27CDU" hidden="1">#REF!</definedName>
    <definedName name="BEx3L4YQ0J7ZU0M5QM6YIPCEYC9K" localSheetId="7" hidden="1">#REF!</definedName>
    <definedName name="BEx3L4YQ0J7ZU0M5QM6YIPCEYC9K" localSheetId="9" hidden="1">#REF!</definedName>
    <definedName name="BEx3L4YQ0J7ZU0M5QM6YIPCEYC9K" localSheetId="10" hidden="1">#REF!</definedName>
    <definedName name="BEx3L4YQ0J7ZU0M5QM6YIPCEYC9K" localSheetId="11" hidden="1">#REF!</definedName>
    <definedName name="BEx3L4YQ0J7ZU0M5QM6YIPCEYC9K" localSheetId="12" hidden="1">#REF!</definedName>
    <definedName name="BEx3L4YQ0J7ZU0M5QM6YIPCEYC9K" localSheetId="14" hidden="1">#REF!</definedName>
    <definedName name="BEx3L4YQ0J7ZU0M5QM6YIPCEYC9K" localSheetId="13" hidden="1">#REF!</definedName>
    <definedName name="BEx3L4YQ0J7ZU0M5QM6YIPCEYC9K" localSheetId="15" hidden="1">#REF!</definedName>
    <definedName name="BEx3L4YQ0J7ZU0M5QM6YIPCEYC9K" localSheetId="16" hidden="1">#REF!</definedName>
    <definedName name="BEx3L4YQ0J7ZU0M5QM6YIPCEYC9K" localSheetId="17" hidden="1">#REF!</definedName>
    <definedName name="BEx3L4YQ0J7ZU0M5QM6YIPCEYC9K" localSheetId="18" hidden="1">#REF!</definedName>
    <definedName name="BEx3L4YQ0J7ZU0M5QM6YIPCEYC9K" localSheetId="19" hidden="1">#REF!</definedName>
    <definedName name="BEx3L4YQ0J7ZU0M5QM6YIPCEYC9K" localSheetId="20" hidden="1">#REF!</definedName>
    <definedName name="BEx3L4YQ0J7ZU0M5QM6YIPCEYC9K" hidden="1">#REF!</definedName>
    <definedName name="BEx3L60DJOR7NQN42G7YSAODP1EX" localSheetId="7" hidden="1">#REF!</definedName>
    <definedName name="BEx3L60DJOR7NQN42G7YSAODP1EX" localSheetId="9" hidden="1">#REF!</definedName>
    <definedName name="BEx3L60DJOR7NQN42G7YSAODP1EX" localSheetId="10" hidden="1">#REF!</definedName>
    <definedName name="BEx3L60DJOR7NQN42G7YSAODP1EX" localSheetId="11" hidden="1">#REF!</definedName>
    <definedName name="BEx3L60DJOR7NQN42G7YSAODP1EX" localSheetId="12" hidden="1">#REF!</definedName>
    <definedName name="BEx3L60DJOR7NQN42G7YSAODP1EX" localSheetId="14" hidden="1">#REF!</definedName>
    <definedName name="BEx3L60DJOR7NQN42G7YSAODP1EX" localSheetId="13" hidden="1">#REF!</definedName>
    <definedName name="BEx3L60DJOR7NQN42G7YSAODP1EX" localSheetId="15" hidden="1">#REF!</definedName>
    <definedName name="BEx3L60DJOR7NQN42G7YSAODP1EX" localSheetId="16" hidden="1">#REF!</definedName>
    <definedName name="BEx3L60DJOR7NQN42G7YSAODP1EX" localSheetId="17" hidden="1">#REF!</definedName>
    <definedName name="BEx3L60DJOR7NQN42G7YSAODP1EX" localSheetId="18" hidden="1">#REF!</definedName>
    <definedName name="BEx3L60DJOR7NQN42G7YSAODP1EX" localSheetId="19" hidden="1">#REF!</definedName>
    <definedName name="BEx3L60DJOR7NQN42G7YSAODP1EX" localSheetId="20" hidden="1">#REF!</definedName>
    <definedName name="BEx3L60DJOR7NQN42G7YSAODP1EX" hidden="1">#REF!</definedName>
    <definedName name="BEx3L7D0PI38HWZ7VADU16C9E33D" localSheetId="7" hidden="1">#REF!</definedName>
    <definedName name="BEx3L7D0PI38HWZ7VADU16C9E33D" localSheetId="9" hidden="1">#REF!</definedName>
    <definedName name="BEx3L7D0PI38HWZ7VADU16C9E33D" localSheetId="10" hidden="1">#REF!</definedName>
    <definedName name="BEx3L7D0PI38HWZ7VADU16C9E33D" localSheetId="11" hidden="1">#REF!</definedName>
    <definedName name="BEx3L7D0PI38HWZ7VADU16C9E33D" localSheetId="12" hidden="1">#REF!</definedName>
    <definedName name="BEx3L7D0PI38HWZ7VADU16C9E33D" localSheetId="14" hidden="1">#REF!</definedName>
    <definedName name="BEx3L7D0PI38HWZ7VADU16C9E33D" localSheetId="13" hidden="1">#REF!</definedName>
    <definedName name="BEx3L7D0PI38HWZ7VADU16C9E33D" localSheetId="15" hidden="1">#REF!</definedName>
    <definedName name="BEx3L7D0PI38HWZ7VADU16C9E33D" localSheetId="16" hidden="1">#REF!</definedName>
    <definedName name="BEx3L7D0PI38HWZ7VADU16C9E33D" localSheetId="17" hidden="1">#REF!</definedName>
    <definedName name="BEx3L7D0PI38HWZ7VADU16C9E33D" localSheetId="18" hidden="1">#REF!</definedName>
    <definedName name="BEx3L7D0PI38HWZ7VADU16C9E33D" localSheetId="19" hidden="1">#REF!</definedName>
    <definedName name="BEx3L7D0PI38HWZ7VADU16C9E33D" localSheetId="20" hidden="1">#REF!</definedName>
    <definedName name="BEx3L7D0PI38HWZ7VADU16C9E33D" hidden="1">#REF!</definedName>
    <definedName name="BEx3L7NTB2BHXP26B5F4A3PRTY0Z" localSheetId="7" hidden="1">#REF!</definedName>
    <definedName name="BEx3L7NTB2BHXP26B5F4A3PRTY0Z" localSheetId="9" hidden="1">#REF!</definedName>
    <definedName name="BEx3L7NTB2BHXP26B5F4A3PRTY0Z" localSheetId="10" hidden="1">#REF!</definedName>
    <definedName name="BEx3L7NTB2BHXP26B5F4A3PRTY0Z" localSheetId="11" hidden="1">#REF!</definedName>
    <definedName name="BEx3L7NTB2BHXP26B5F4A3PRTY0Z" localSheetId="12" hidden="1">#REF!</definedName>
    <definedName name="BEx3L7NTB2BHXP26B5F4A3PRTY0Z" localSheetId="14" hidden="1">#REF!</definedName>
    <definedName name="BEx3L7NTB2BHXP26B5F4A3PRTY0Z" localSheetId="13" hidden="1">#REF!</definedName>
    <definedName name="BEx3L7NTB2BHXP26B5F4A3PRTY0Z" localSheetId="15" hidden="1">#REF!</definedName>
    <definedName name="BEx3L7NTB2BHXP26B5F4A3PRTY0Z" localSheetId="16" hidden="1">#REF!</definedName>
    <definedName name="BEx3L7NTB2BHXP26B5F4A3PRTY0Z" localSheetId="17" hidden="1">#REF!</definedName>
    <definedName name="BEx3L7NTB2BHXP26B5F4A3PRTY0Z" localSheetId="18" hidden="1">#REF!</definedName>
    <definedName name="BEx3L7NTB2BHXP26B5F4A3PRTY0Z" localSheetId="19" hidden="1">#REF!</definedName>
    <definedName name="BEx3L7NTB2BHXP26B5F4A3PRTY0Z" localSheetId="20" hidden="1">#REF!</definedName>
    <definedName name="BEx3L7NTB2BHXP26B5F4A3PRTY0Z" hidden="1">#REF!</definedName>
    <definedName name="BEx3LM1PR4Y7KINKMTMKR984GX8Q" localSheetId="7" hidden="1">#REF!</definedName>
    <definedName name="BEx3LM1PR4Y7KINKMTMKR984GX8Q" localSheetId="9" hidden="1">#REF!</definedName>
    <definedName name="BEx3LM1PR4Y7KINKMTMKR984GX8Q" localSheetId="10" hidden="1">#REF!</definedName>
    <definedName name="BEx3LM1PR4Y7KINKMTMKR984GX8Q" localSheetId="11" hidden="1">#REF!</definedName>
    <definedName name="BEx3LM1PR4Y7KINKMTMKR984GX8Q" localSheetId="12" hidden="1">#REF!</definedName>
    <definedName name="BEx3LM1PR4Y7KINKMTMKR984GX8Q" localSheetId="14" hidden="1">#REF!</definedName>
    <definedName name="BEx3LM1PR4Y7KINKMTMKR984GX8Q" localSheetId="13" hidden="1">#REF!</definedName>
    <definedName name="BEx3LM1PR4Y7KINKMTMKR984GX8Q" localSheetId="15" hidden="1">#REF!</definedName>
    <definedName name="BEx3LM1PR4Y7KINKMTMKR984GX8Q" localSheetId="16" hidden="1">#REF!</definedName>
    <definedName name="BEx3LM1PR4Y7KINKMTMKR984GX8Q" localSheetId="17" hidden="1">#REF!</definedName>
    <definedName name="BEx3LM1PR4Y7KINKMTMKR984GX8Q" localSheetId="18" hidden="1">#REF!</definedName>
    <definedName name="BEx3LM1PR4Y7KINKMTMKR984GX8Q" localSheetId="19" hidden="1">#REF!</definedName>
    <definedName name="BEx3LM1PR4Y7KINKMTMKR984GX8Q" localSheetId="20" hidden="1">#REF!</definedName>
    <definedName name="BEx3LM1PR4Y7KINKMTMKR984GX8Q" hidden="1">#REF!</definedName>
    <definedName name="BEx3LPCEZ1C0XEKNCM3YT09JWCUO" localSheetId="7" hidden="1">#REF!</definedName>
    <definedName name="BEx3LPCEZ1C0XEKNCM3YT09JWCUO" localSheetId="9" hidden="1">#REF!</definedName>
    <definedName name="BEx3LPCEZ1C0XEKNCM3YT09JWCUO" localSheetId="10" hidden="1">#REF!</definedName>
    <definedName name="BEx3LPCEZ1C0XEKNCM3YT09JWCUO" localSheetId="11" hidden="1">#REF!</definedName>
    <definedName name="BEx3LPCEZ1C0XEKNCM3YT09JWCUO" localSheetId="12" hidden="1">#REF!</definedName>
    <definedName name="BEx3LPCEZ1C0XEKNCM3YT09JWCUO" localSheetId="14" hidden="1">#REF!</definedName>
    <definedName name="BEx3LPCEZ1C0XEKNCM3YT09JWCUO" localSheetId="13" hidden="1">#REF!</definedName>
    <definedName name="BEx3LPCEZ1C0XEKNCM3YT09JWCUO" localSheetId="15" hidden="1">#REF!</definedName>
    <definedName name="BEx3LPCEZ1C0XEKNCM3YT09JWCUO" localSheetId="16" hidden="1">#REF!</definedName>
    <definedName name="BEx3LPCEZ1C0XEKNCM3YT09JWCUO" localSheetId="17" hidden="1">#REF!</definedName>
    <definedName name="BEx3LPCEZ1C0XEKNCM3YT09JWCUO" localSheetId="18" hidden="1">#REF!</definedName>
    <definedName name="BEx3LPCEZ1C0XEKNCM3YT09JWCUO" localSheetId="19" hidden="1">#REF!</definedName>
    <definedName name="BEx3LPCEZ1C0XEKNCM3YT09JWCUO" localSheetId="20" hidden="1">#REF!</definedName>
    <definedName name="BEx3LPCEZ1C0XEKNCM3YT09JWCUO" hidden="1">#REF!</definedName>
    <definedName name="BEx3LTU80DDHQRJRLVN79J3RC5Z0" localSheetId="7" hidden="1">#REF!</definedName>
    <definedName name="BEx3LTU80DDHQRJRLVN79J3RC5Z0" localSheetId="9" hidden="1">#REF!</definedName>
    <definedName name="BEx3LTU80DDHQRJRLVN79J3RC5Z0" localSheetId="10" hidden="1">#REF!</definedName>
    <definedName name="BEx3LTU80DDHQRJRLVN79J3RC5Z0" localSheetId="11" hidden="1">#REF!</definedName>
    <definedName name="BEx3LTU80DDHQRJRLVN79J3RC5Z0" localSheetId="12" hidden="1">#REF!</definedName>
    <definedName name="BEx3LTU80DDHQRJRLVN79J3RC5Z0" localSheetId="14" hidden="1">#REF!</definedName>
    <definedName name="BEx3LTU80DDHQRJRLVN79J3RC5Z0" localSheetId="13" hidden="1">#REF!</definedName>
    <definedName name="BEx3LTU80DDHQRJRLVN79J3RC5Z0" localSheetId="15" hidden="1">#REF!</definedName>
    <definedName name="BEx3LTU80DDHQRJRLVN79J3RC5Z0" localSheetId="16" hidden="1">#REF!</definedName>
    <definedName name="BEx3LTU80DDHQRJRLVN79J3RC5Z0" localSheetId="17" hidden="1">#REF!</definedName>
    <definedName name="BEx3LTU80DDHQRJRLVN79J3RC5Z0" localSheetId="18" hidden="1">#REF!</definedName>
    <definedName name="BEx3LTU80DDHQRJRLVN79J3RC5Z0" localSheetId="19" hidden="1">#REF!</definedName>
    <definedName name="BEx3LTU80DDHQRJRLVN79J3RC5Z0" localSheetId="20" hidden="1">#REF!</definedName>
    <definedName name="BEx3LTU80DDHQRJRLVN79J3RC5Z0" hidden="1">#REF!</definedName>
    <definedName name="BEx3LUL5EICSTN6KP1M6B7NAHYVO" localSheetId="7" hidden="1">#REF!</definedName>
    <definedName name="BEx3LUL5EICSTN6KP1M6B7NAHYVO" localSheetId="9" hidden="1">#REF!</definedName>
    <definedName name="BEx3LUL5EICSTN6KP1M6B7NAHYVO" localSheetId="10" hidden="1">#REF!</definedName>
    <definedName name="BEx3LUL5EICSTN6KP1M6B7NAHYVO" localSheetId="11" hidden="1">#REF!</definedName>
    <definedName name="BEx3LUL5EICSTN6KP1M6B7NAHYVO" localSheetId="12" hidden="1">#REF!</definedName>
    <definedName name="BEx3LUL5EICSTN6KP1M6B7NAHYVO" localSheetId="14" hidden="1">#REF!</definedName>
    <definedName name="BEx3LUL5EICSTN6KP1M6B7NAHYVO" localSheetId="13" hidden="1">#REF!</definedName>
    <definedName name="BEx3LUL5EICSTN6KP1M6B7NAHYVO" localSheetId="15" hidden="1">#REF!</definedName>
    <definedName name="BEx3LUL5EICSTN6KP1M6B7NAHYVO" localSheetId="16" hidden="1">#REF!</definedName>
    <definedName name="BEx3LUL5EICSTN6KP1M6B7NAHYVO" localSheetId="17" hidden="1">#REF!</definedName>
    <definedName name="BEx3LUL5EICSTN6KP1M6B7NAHYVO" localSheetId="18" hidden="1">#REF!</definedName>
    <definedName name="BEx3LUL5EICSTN6KP1M6B7NAHYVO" localSheetId="19" hidden="1">#REF!</definedName>
    <definedName name="BEx3LUL5EICSTN6KP1M6B7NAHYVO" localSheetId="20" hidden="1">#REF!</definedName>
    <definedName name="BEx3LUL5EICSTN6KP1M6B7NAHYVO" hidden="1">#REF!</definedName>
    <definedName name="BEx3M1MR1K1NQD03H74BFWOK4MWQ" localSheetId="7" hidden="1">#REF!</definedName>
    <definedName name="BEx3M1MR1K1NQD03H74BFWOK4MWQ" localSheetId="9" hidden="1">#REF!</definedName>
    <definedName name="BEx3M1MR1K1NQD03H74BFWOK4MWQ" localSheetId="10" hidden="1">#REF!</definedName>
    <definedName name="BEx3M1MR1K1NQD03H74BFWOK4MWQ" localSheetId="11" hidden="1">#REF!</definedName>
    <definedName name="BEx3M1MR1K1NQD03H74BFWOK4MWQ" localSheetId="12" hidden="1">#REF!</definedName>
    <definedName name="BEx3M1MR1K1NQD03H74BFWOK4MWQ" localSheetId="14" hidden="1">#REF!</definedName>
    <definedName name="BEx3M1MR1K1NQD03H74BFWOK4MWQ" localSheetId="13" hidden="1">#REF!</definedName>
    <definedName name="BEx3M1MR1K1NQD03H74BFWOK4MWQ" localSheetId="15" hidden="1">#REF!</definedName>
    <definedName name="BEx3M1MR1K1NQD03H74BFWOK4MWQ" localSheetId="16" hidden="1">#REF!</definedName>
    <definedName name="BEx3M1MR1K1NQD03H74BFWOK4MWQ" localSheetId="17" hidden="1">#REF!</definedName>
    <definedName name="BEx3M1MR1K1NQD03H74BFWOK4MWQ" localSheetId="18" hidden="1">#REF!</definedName>
    <definedName name="BEx3M1MR1K1NQD03H74BFWOK4MWQ" localSheetId="19" hidden="1">#REF!</definedName>
    <definedName name="BEx3M1MR1K1NQD03H74BFWOK4MWQ" localSheetId="20" hidden="1">#REF!</definedName>
    <definedName name="BEx3M1MR1K1NQD03H74BFWOK4MWQ" hidden="1">#REF!</definedName>
    <definedName name="BEx3M4H77MYUKOOD31H9F80NMVK8" localSheetId="7" hidden="1">#REF!</definedName>
    <definedName name="BEx3M4H77MYUKOOD31H9F80NMVK8" localSheetId="9" hidden="1">#REF!</definedName>
    <definedName name="BEx3M4H77MYUKOOD31H9F80NMVK8" localSheetId="10" hidden="1">#REF!</definedName>
    <definedName name="BEx3M4H77MYUKOOD31H9F80NMVK8" localSheetId="11" hidden="1">#REF!</definedName>
    <definedName name="BEx3M4H77MYUKOOD31H9F80NMVK8" localSheetId="12" hidden="1">#REF!</definedName>
    <definedName name="BEx3M4H77MYUKOOD31H9F80NMVK8" localSheetId="14" hidden="1">#REF!</definedName>
    <definedName name="BEx3M4H77MYUKOOD31H9F80NMVK8" localSheetId="13" hidden="1">#REF!</definedName>
    <definedName name="BEx3M4H77MYUKOOD31H9F80NMVK8" localSheetId="15" hidden="1">#REF!</definedName>
    <definedName name="BEx3M4H77MYUKOOD31H9F80NMVK8" localSheetId="16" hidden="1">#REF!</definedName>
    <definedName name="BEx3M4H77MYUKOOD31H9F80NMVK8" localSheetId="17" hidden="1">#REF!</definedName>
    <definedName name="BEx3M4H77MYUKOOD31H9F80NMVK8" localSheetId="18" hidden="1">#REF!</definedName>
    <definedName name="BEx3M4H77MYUKOOD31H9F80NMVK8" localSheetId="19" hidden="1">#REF!</definedName>
    <definedName name="BEx3M4H77MYUKOOD31H9F80NMVK8" localSheetId="20" hidden="1">#REF!</definedName>
    <definedName name="BEx3M4H77MYUKOOD31H9F80NMVK8" hidden="1">#REF!</definedName>
    <definedName name="BEx3M885DQ9KX2HJ6T6P6HDY9GC4" localSheetId="7" hidden="1">#REF!</definedName>
    <definedName name="BEx3M885DQ9KX2HJ6T6P6HDY9GC4" localSheetId="9" hidden="1">#REF!</definedName>
    <definedName name="BEx3M885DQ9KX2HJ6T6P6HDY9GC4" localSheetId="10" hidden="1">#REF!</definedName>
    <definedName name="BEx3M885DQ9KX2HJ6T6P6HDY9GC4" localSheetId="11" hidden="1">#REF!</definedName>
    <definedName name="BEx3M885DQ9KX2HJ6T6P6HDY9GC4" localSheetId="12" hidden="1">#REF!</definedName>
    <definedName name="BEx3M885DQ9KX2HJ6T6P6HDY9GC4" localSheetId="14" hidden="1">#REF!</definedName>
    <definedName name="BEx3M885DQ9KX2HJ6T6P6HDY9GC4" localSheetId="13" hidden="1">#REF!</definedName>
    <definedName name="BEx3M885DQ9KX2HJ6T6P6HDY9GC4" localSheetId="15" hidden="1">#REF!</definedName>
    <definedName name="BEx3M885DQ9KX2HJ6T6P6HDY9GC4" localSheetId="16" hidden="1">#REF!</definedName>
    <definedName name="BEx3M885DQ9KX2HJ6T6P6HDY9GC4" localSheetId="17" hidden="1">#REF!</definedName>
    <definedName name="BEx3M885DQ9KX2HJ6T6P6HDY9GC4" localSheetId="18" hidden="1">#REF!</definedName>
    <definedName name="BEx3M885DQ9KX2HJ6T6P6HDY9GC4" localSheetId="19" hidden="1">#REF!</definedName>
    <definedName name="BEx3M885DQ9KX2HJ6T6P6HDY9GC4" localSheetId="20" hidden="1">#REF!</definedName>
    <definedName name="BEx3M885DQ9KX2HJ6T6P6HDY9GC4" hidden="1">#REF!</definedName>
    <definedName name="BEx3M9VFX329PZWYC4DMZ6P3W9R2" localSheetId="7" hidden="1">#REF!</definedName>
    <definedName name="BEx3M9VFX329PZWYC4DMZ6P3W9R2" localSheetId="9" hidden="1">#REF!</definedName>
    <definedName name="BEx3M9VFX329PZWYC4DMZ6P3W9R2" localSheetId="10" hidden="1">#REF!</definedName>
    <definedName name="BEx3M9VFX329PZWYC4DMZ6P3W9R2" localSheetId="11" hidden="1">#REF!</definedName>
    <definedName name="BEx3M9VFX329PZWYC4DMZ6P3W9R2" localSheetId="12" hidden="1">#REF!</definedName>
    <definedName name="BEx3M9VFX329PZWYC4DMZ6P3W9R2" localSheetId="14" hidden="1">#REF!</definedName>
    <definedName name="BEx3M9VFX329PZWYC4DMZ6P3W9R2" localSheetId="13" hidden="1">#REF!</definedName>
    <definedName name="BEx3M9VFX329PZWYC4DMZ6P3W9R2" localSheetId="15" hidden="1">#REF!</definedName>
    <definedName name="BEx3M9VFX329PZWYC4DMZ6P3W9R2" localSheetId="16" hidden="1">#REF!</definedName>
    <definedName name="BEx3M9VFX329PZWYC4DMZ6P3W9R2" localSheetId="17" hidden="1">#REF!</definedName>
    <definedName name="BEx3M9VFX329PZWYC4DMZ6P3W9R2" localSheetId="18" hidden="1">#REF!</definedName>
    <definedName name="BEx3M9VFX329PZWYC4DMZ6P3W9R2" localSheetId="19" hidden="1">#REF!</definedName>
    <definedName name="BEx3M9VFX329PZWYC4DMZ6P3W9R2" localSheetId="20" hidden="1">#REF!</definedName>
    <definedName name="BEx3M9VFX329PZWYC4DMZ6P3W9R2" hidden="1">#REF!</definedName>
    <definedName name="BEx3MCQ0L5NQSPA1DGA0QTYSLHNP" localSheetId="7" hidden="1">#REF!</definedName>
    <definedName name="BEx3MCQ0L5NQSPA1DGA0QTYSLHNP" localSheetId="9" hidden="1">#REF!</definedName>
    <definedName name="BEx3MCQ0L5NQSPA1DGA0QTYSLHNP" localSheetId="10" hidden="1">#REF!</definedName>
    <definedName name="BEx3MCQ0L5NQSPA1DGA0QTYSLHNP" localSheetId="11" hidden="1">#REF!</definedName>
    <definedName name="BEx3MCQ0L5NQSPA1DGA0QTYSLHNP" localSheetId="12" hidden="1">#REF!</definedName>
    <definedName name="BEx3MCQ0L5NQSPA1DGA0QTYSLHNP" localSheetId="14" hidden="1">#REF!</definedName>
    <definedName name="BEx3MCQ0L5NQSPA1DGA0QTYSLHNP" localSheetId="13" hidden="1">#REF!</definedName>
    <definedName name="BEx3MCQ0L5NQSPA1DGA0QTYSLHNP" localSheetId="15" hidden="1">#REF!</definedName>
    <definedName name="BEx3MCQ0L5NQSPA1DGA0QTYSLHNP" localSheetId="16" hidden="1">#REF!</definedName>
    <definedName name="BEx3MCQ0L5NQSPA1DGA0QTYSLHNP" localSheetId="17" hidden="1">#REF!</definedName>
    <definedName name="BEx3MCQ0L5NQSPA1DGA0QTYSLHNP" localSheetId="18" hidden="1">#REF!</definedName>
    <definedName name="BEx3MCQ0L5NQSPA1DGA0QTYSLHNP" localSheetId="19" hidden="1">#REF!</definedName>
    <definedName name="BEx3MCQ0L5NQSPA1DGA0QTYSLHNP" localSheetId="20" hidden="1">#REF!</definedName>
    <definedName name="BEx3MCQ0L5NQSPA1DGA0QTYSLHNP" hidden="1">#REF!</definedName>
    <definedName name="BEx3MCQ0VEBV0CZXDS505L38EQ8N" localSheetId="7" hidden="1">#REF!</definedName>
    <definedName name="BEx3MCQ0VEBV0CZXDS505L38EQ8N" localSheetId="9" hidden="1">#REF!</definedName>
    <definedName name="BEx3MCQ0VEBV0CZXDS505L38EQ8N" localSheetId="10" hidden="1">#REF!</definedName>
    <definedName name="BEx3MCQ0VEBV0CZXDS505L38EQ8N" localSheetId="11" hidden="1">#REF!</definedName>
    <definedName name="BEx3MCQ0VEBV0CZXDS505L38EQ8N" localSheetId="12" hidden="1">#REF!</definedName>
    <definedName name="BEx3MCQ0VEBV0CZXDS505L38EQ8N" localSheetId="14" hidden="1">#REF!</definedName>
    <definedName name="BEx3MCQ0VEBV0CZXDS505L38EQ8N" localSheetId="13" hidden="1">#REF!</definedName>
    <definedName name="BEx3MCQ0VEBV0CZXDS505L38EQ8N" localSheetId="15" hidden="1">#REF!</definedName>
    <definedName name="BEx3MCQ0VEBV0CZXDS505L38EQ8N" localSheetId="16" hidden="1">#REF!</definedName>
    <definedName name="BEx3MCQ0VEBV0CZXDS505L38EQ8N" localSheetId="17" hidden="1">#REF!</definedName>
    <definedName name="BEx3MCQ0VEBV0CZXDS505L38EQ8N" localSheetId="18" hidden="1">#REF!</definedName>
    <definedName name="BEx3MCQ0VEBV0CZXDS505L38EQ8N" localSheetId="19" hidden="1">#REF!</definedName>
    <definedName name="BEx3MCQ0VEBV0CZXDS505L38EQ8N" localSheetId="20" hidden="1">#REF!</definedName>
    <definedName name="BEx3MCQ0VEBV0CZXDS505L38EQ8N" hidden="1">#REF!</definedName>
    <definedName name="BEx3ME2HC294KYAUDR73NXYGVDW0" localSheetId="7" hidden="1">#REF!</definedName>
    <definedName name="BEx3ME2HC294KYAUDR73NXYGVDW0" localSheetId="9" hidden="1">#REF!</definedName>
    <definedName name="BEx3ME2HC294KYAUDR73NXYGVDW0" localSheetId="10" hidden="1">#REF!</definedName>
    <definedName name="BEx3ME2HC294KYAUDR73NXYGVDW0" localSheetId="11" hidden="1">#REF!</definedName>
    <definedName name="BEx3ME2HC294KYAUDR73NXYGVDW0" localSheetId="12" hidden="1">#REF!</definedName>
    <definedName name="BEx3ME2HC294KYAUDR73NXYGVDW0" localSheetId="14" hidden="1">#REF!</definedName>
    <definedName name="BEx3ME2HC294KYAUDR73NXYGVDW0" localSheetId="13" hidden="1">#REF!</definedName>
    <definedName name="BEx3ME2HC294KYAUDR73NXYGVDW0" localSheetId="15" hidden="1">#REF!</definedName>
    <definedName name="BEx3ME2HC294KYAUDR73NXYGVDW0" localSheetId="16" hidden="1">#REF!</definedName>
    <definedName name="BEx3ME2HC294KYAUDR73NXYGVDW0" localSheetId="17" hidden="1">#REF!</definedName>
    <definedName name="BEx3ME2HC294KYAUDR73NXYGVDW0" localSheetId="18" hidden="1">#REF!</definedName>
    <definedName name="BEx3ME2HC294KYAUDR73NXYGVDW0" localSheetId="19" hidden="1">#REF!</definedName>
    <definedName name="BEx3ME2HC294KYAUDR73NXYGVDW0" localSheetId="20" hidden="1">#REF!</definedName>
    <definedName name="BEx3ME2HC294KYAUDR73NXYGVDW0" hidden="1">#REF!</definedName>
    <definedName name="BEx3MEYV5LQY0BAL7V3CFAFVOM3T" localSheetId="7" hidden="1">#REF!</definedName>
    <definedName name="BEx3MEYV5LQY0BAL7V3CFAFVOM3T" localSheetId="9" hidden="1">#REF!</definedName>
    <definedName name="BEx3MEYV5LQY0BAL7V3CFAFVOM3T" localSheetId="10" hidden="1">#REF!</definedName>
    <definedName name="BEx3MEYV5LQY0BAL7V3CFAFVOM3T" localSheetId="11" hidden="1">#REF!</definedName>
    <definedName name="BEx3MEYV5LQY0BAL7V3CFAFVOM3T" localSheetId="12" hidden="1">#REF!</definedName>
    <definedName name="BEx3MEYV5LQY0BAL7V3CFAFVOM3T" localSheetId="14" hidden="1">#REF!</definedName>
    <definedName name="BEx3MEYV5LQY0BAL7V3CFAFVOM3T" localSheetId="13" hidden="1">#REF!</definedName>
    <definedName name="BEx3MEYV5LQY0BAL7V3CFAFVOM3T" localSheetId="15" hidden="1">#REF!</definedName>
    <definedName name="BEx3MEYV5LQY0BAL7V3CFAFVOM3T" localSheetId="16" hidden="1">#REF!</definedName>
    <definedName name="BEx3MEYV5LQY0BAL7V3CFAFVOM3T" localSheetId="17" hidden="1">#REF!</definedName>
    <definedName name="BEx3MEYV5LQY0BAL7V3CFAFVOM3T" localSheetId="18" hidden="1">#REF!</definedName>
    <definedName name="BEx3MEYV5LQY0BAL7V3CFAFVOM3T" localSheetId="19" hidden="1">#REF!</definedName>
    <definedName name="BEx3MEYV5LQY0BAL7V3CFAFVOM3T" localSheetId="20" hidden="1">#REF!</definedName>
    <definedName name="BEx3MEYV5LQY0BAL7V3CFAFVOM3T" hidden="1">#REF!</definedName>
    <definedName name="BEx3MREOFWJQEYMCMBL7ZE06NBN6" localSheetId="7" hidden="1">#REF!</definedName>
    <definedName name="BEx3MREOFWJQEYMCMBL7ZE06NBN6" localSheetId="9" hidden="1">#REF!</definedName>
    <definedName name="BEx3MREOFWJQEYMCMBL7ZE06NBN6" localSheetId="10" hidden="1">#REF!</definedName>
    <definedName name="BEx3MREOFWJQEYMCMBL7ZE06NBN6" localSheetId="11" hidden="1">#REF!</definedName>
    <definedName name="BEx3MREOFWJQEYMCMBL7ZE06NBN6" localSheetId="12" hidden="1">#REF!</definedName>
    <definedName name="BEx3MREOFWJQEYMCMBL7ZE06NBN6" localSheetId="14" hidden="1">#REF!</definedName>
    <definedName name="BEx3MREOFWJQEYMCMBL7ZE06NBN6" localSheetId="13" hidden="1">#REF!</definedName>
    <definedName name="BEx3MREOFWJQEYMCMBL7ZE06NBN6" localSheetId="15" hidden="1">#REF!</definedName>
    <definedName name="BEx3MREOFWJQEYMCMBL7ZE06NBN6" localSheetId="16" hidden="1">#REF!</definedName>
    <definedName name="BEx3MREOFWJQEYMCMBL7ZE06NBN6" localSheetId="17" hidden="1">#REF!</definedName>
    <definedName name="BEx3MREOFWJQEYMCMBL7ZE06NBN6" localSheetId="18" hidden="1">#REF!</definedName>
    <definedName name="BEx3MREOFWJQEYMCMBL7ZE06NBN6" localSheetId="19" hidden="1">#REF!</definedName>
    <definedName name="BEx3MREOFWJQEYMCMBL7ZE06NBN6" localSheetId="20" hidden="1">#REF!</definedName>
    <definedName name="BEx3MREOFWJQEYMCMBL7ZE06NBN6" hidden="1">#REF!</definedName>
    <definedName name="BEx3MRPHDEYR919ZKPYTH3O7DQTY" localSheetId="7" hidden="1">#REF!</definedName>
    <definedName name="BEx3MRPHDEYR919ZKPYTH3O7DQTY" localSheetId="9" hidden="1">#REF!</definedName>
    <definedName name="BEx3MRPHDEYR919ZKPYTH3O7DQTY" localSheetId="10" hidden="1">#REF!</definedName>
    <definedName name="BEx3MRPHDEYR919ZKPYTH3O7DQTY" localSheetId="11" hidden="1">#REF!</definedName>
    <definedName name="BEx3MRPHDEYR919ZKPYTH3O7DQTY" localSheetId="12" hidden="1">#REF!</definedName>
    <definedName name="BEx3MRPHDEYR919ZKPYTH3O7DQTY" localSheetId="14" hidden="1">#REF!</definedName>
    <definedName name="BEx3MRPHDEYR919ZKPYTH3O7DQTY" localSheetId="13" hidden="1">#REF!</definedName>
    <definedName name="BEx3MRPHDEYR919ZKPYTH3O7DQTY" localSheetId="15" hidden="1">#REF!</definedName>
    <definedName name="BEx3MRPHDEYR919ZKPYTH3O7DQTY" localSheetId="16" hidden="1">#REF!</definedName>
    <definedName name="BEx3MRPHDEYR919ZKPYTH3O7DQTY" localSheetId="17" hidden="1">#REF!</definedName>
    <definedName name="BEx3MRPHDEYR919ZKPYTH3O7DQTY" localSheetId="18" hidden="1">#REF!</definedName>
    <definedName name="BEx3MRPHDEYR919ZKPYTH3O7DQTY" localSheetId="19" hidden="1">#REF!</definedName>
    <definedName name="BEx3MRPHDEYR919ZKPYTH3O7DQTY" localSheetId="20" hidden="1">#REF!</definedName>
    <definedName name="BEx3MRPHDEYR919ZKPYTH3O7DQTY" hidden="1">#REF!</definedName>
    <definedName name="BEx3NKXF7GYXHBK75UI6MDRUSU0J" localSheetId="7" hidden="1">#REF!</definedName>
    <definedName name="BEx3NKXF7GYXHBK75UI6MDRUSU0J" localSheetId="9" hidden="1">#REF!</definedName>
    <definedName name="BEx3NKXF7GYXHBK75UI6MDRUSU0J" localSheetId="10" hidden="1">#REF!</definedName>
    <definedName name="BEx3NKXF7GYXHBK75UI6MDRUSU0J" localSheetId="11" hidden="1">#REF!</definedName>
    <definedName name="BEx3NKXF7GYXHBK75UI6MDRUSU0J" localSheetId="12" hidden="1">#REF!</definedName>
    <definedName name="BEx3NKXF7GYXHBK75UI6MDRUSU0J" localSheetId="14" hidden="1">#REF!</definedName>
    <definedName name="BEx3NKXF7GYXHBK75UI6MDRUSU0J" localSheetId="13" hidden="1">#REF!</definedName>
    <definedName name="BEx3NKXF7GYXHBK75UI6MDRUSU0J" localSheetId="15" hidden="1">#REF!</definedName>
    <definedName name="BEx3NKXF7GYXHBK75UI6MDRUSU0J" localSheetId="16" hidden="1">#REF!</definedName>
    <definedName name="BEx3NKXF7GYXHBK75UI6MDRUSU0J" localSheetId="17" hidden="1">#REF!</definedName>
    <definedName name="BEx3NKXF7GYXHBK75UI6MDRUSU0J" localSheetId="18" hidden="1">#REF!</definedName>
    <definedName name="BEx3NKXF7GYXHBK75UI6MDRUSU0J" localSheetId="19" hidden="1">#REF!</definedName>
    <definedName name="BEx3NKXF7GYXHBK75UI6MDRUSU0J" localSheetId="20" hidden="1">#REF!</definedName>
    <definedName name="BEx3NKXF7GYXHBK75UI6MDRUSU0J" hidden="1">#REF!</definedName>
    <definedName name="BEx3NLIZ7PHF2XE59ECZ3MD04ZG1" localSheetId="7" hidden="1">#REF!</definedName>
    <definedName name="BEx3NLIZ7PHF2XE59ECZ3MD04ZG1" localSheetId="9" hidden="1">#REF!</definedName>
    <definedName name="BEx3NLIZ7PHF2XE59ECZ3MD04ZG1" localSheetId="10" hidden="1">#REF!</definedName>
    <definedName name="BEx3NLIZ7PHF2XE59ECZ3MD04ZG1" localSheetId="11" hidden="1">#REF!</definedName>
    <definedName name="BEx3NLIZ7PHF2XE59ECZ3MD04ZG1" localSheetId="12" hidden="1">#REF!</definedName>
    <definedName name="BEx3NLIZ7PHF2XE59ECZ3MD04ZG1" localSheetId="14" hidden="1">#REF!</definedName>
    <definedName name="BEx3NLIZ7PHF2XE59ECZ3MD04ZG1" localSheetId="13" hidden="1">#REF!</definedName>
    <definedName name="BEx3NLIZ7PHF2XE59ECZ3MD04ZG1" localSheetId="15" hidden="1">#REF!</definedName>
    <definedName name="BEx3NLIZ7PHF2XE59ECZ3MD04ZG1" localSheetId="16" hidden="1">#REF!</definedName>
    <definedName name="BEx3NLIZ7PHF2XE59ECZ3MD04ZG1" localSheetId="17" hidden="1">#REF!</definedName>
    <definedName name="BEx3NLIZ7PHF2XE59ECZ3MD04ZG1" localSheetId="18" hidden="1">#REF!</definedName>
    <definedName name="BEx3NLIZ7PHF2XE59ECZ3MD04ZG1" localSheetId="19" hidden="1">#REF!</definedName>
    <definedName name="BEx3NLIZ7PHF2XE59ECZ3MD04ZG1" localSheetId="20" hidden="1">#REF!</definedName>
    <definedName name="BEx3NLIZ7PHF2XE59ECZ3MD04ZG1" hidden="1">#REF!</definedName>
    <definedName name="BEx3NMQ4BVC94728AUM7CCX7UHTU" localSheetId="7" hidden="1">#REF!</definedName>
    <definedName name="BEx3NMQ4BVC94728AUM7CCX7UHTU" localSheetId="9" hidden="1">#REF!</definedName>
    <definedName name="BEx3NMQ4BVC94728AUM7CCX7UHTU" localSheetId="10" hidden="1">#REF!</definedName>
    <definedName name="BEx3NMQ4BVC94728AUM7CCX7UHTU" localSheetId="11" hidden="1">#REF!</definedName>
    <definedName name="BEx3NMQ4BVC94728AUM7CCX7UHTU" localSheetId="12" hidden="1">#REF!</definedName>
    <definedName name="BEx3NMQ4BVC94728AUM7CCX7UHTU" localSheetId="14" hidden="1">#REF!</definedName>
    <definedName name="BEx3NMQ4BVC94728AUM7CCX7UHTU" localSheetId="13" hidden="1">#REF!</definedName>
    <definedName name="BEx3NMQ4BVC94728AUM7CCX7UHTU" localSheetId="15" hidden="1">#REF!</definedName>
    <definedName name="BEx3NMQ4BVC94728AUM7CCX7UHTU" localSheetId="16" hidden="1">#REF!</definedName>
    <definedName name="BEx3NMQ4BVC94728AUM7CCX7UHTU" localSheetId="17" hidden="1">#REF!</definedName>
    <definedName name="BEx3NMQ4BVC94728AUM7CCX7UHTU" localSheetId="18" hidden="1">#REF!</definedName>
    <definedName name="BEx3NMQ4BVC94728AUM7CCX7UHTU" localSheetId="19" hidden="1">#REF!</definedName>
    <definedName name="BEx3NMQ4BVC94728AUM7CCX7UHTU" localSheetId="20" hidden="1">#REF!</definedName>
    <definedName name="BEx3NMQ4BVC94728AUM7CCX7UHTU" hidden="1">#REF!</definedName>
    <definedName name="BEx3NNBPZUO6BZU0DLA11SQERG4L" localSheetId="7" hidden="1">#REF!</definedName>
    <definedName name="BEx3NNBPZUO6BZU0DLA11SQERG4L" localSheetId="9" hidden="1">#REF!</definedName>
    <definedName name="BEx3NNBPZUO6BZU0DLA11SQERG4L" localSheetId="10" hidden="1">#REF!</definedName>
    <definedName name="BEx3NNBPZUO6BZU0DLA11SQERG4L" localSheetId="11" hidden="1">#REF!</definedName>
    <definedName name="BEx3NNBPZUO6BZU0DLA11SQERG4L" localSheetId="12" hidden="1">#REF!</definedName>
    <definedName name="BEx3NNBPZUO6BZU0DLA11SQERG4L" localSheetId="14" hidden="1">#REF!</definedName>
    <definedName name="BEx3NNBPZUO6BZU0DLA11SQERG4L" localSheetId="13" hidden="1">#REF!</definedName>
    <definedName name="BEx3NNBPZUO6BZU0DLA11SQERG4L" localSheetId="15" hidden="1">#REF!</definedName>
    <definedName name="BEx3NNBPZUO6BZU0DLA11SQERG4L" localSheetId="16" hidden="1">#REF!</definedName>
    <definedName name="BEx3NNBPZUO6BZU0DLA11SQERG4L" localSheetId="17" hidden="1">#REF!</definedName>
    <definedName name="BEx3NNBPZUO6BZU0DLA11SQERG4L" localSheetId="18" hidden="1">#REF!</definedName>
    <definedName name="BEx3NNBPZUO6BZU0DLA11SQERG4L" localSheetId="19" hidden="1">#REF!</definedName>
    <definedName name="BEx3NNBPZUO6BZU0DLA11SQERG4L" localSheetId="20" hidden="1">#REF!</definedName>
    <definedName name="BEx3NNBPZUO6BZU0DLA11SQERG4L" hidden="1">#REF!</definedName>
    <definedName name="BEx3NR2I4OUFP3Z2QZEDU2PIFIDI" localSheetId="7" hidden="1">#REF!</definedName>
    <definedName name="BEx3NR2I4OUFP3Z2QZEDU2PIFIDI" localSheetId="9" hidden="1">#REF!</definedName>
    <definedName name="BEx3NR2I4OUFP3Z2QZEDU2PIFIDI" localSheetId="10" hidden="1">#REF!</definedName>
    <definedName name="BEx3NR2I4OUFP3Z2QZEDU2PIFIDI" localSheetId="11" hidden="1">#REF!</definedName>
    <definedName name="BEx3NR2I4OUFP3Z2QZEDU2PIFIDI" localSheetId="12" hidden="1">#REF!</definedName>
    <definedName name="BEx3NR2I4OUFP3Z2QZEDU2PIFIDI" localSheetId="14" hidden="1">#REF!</definedName>
    <definedName name="BEx3NR2I4OUFP3Z2QZEDU2PIFIDI" localSheetId="13" hidden="1">#REF!</definedName>
    <definedName name="BEx3NR2I4OUFP3Z2QZEDU2PIFIDI" localSheetId="15" hidden="1">#REF!</definedName>
    <definedName name="BEx3NR2I4OUFP3Z2QZEDU2PIFIDI" localSheetId="16" hidden="1">#REF!</definedName>
    <definedName name="BEx3NR2I4OUFP3Z2QZEDU2PIFIDI" localSheetId="17" hidden="1">#REF!</definedName>
    <definedName name="BEx3NR2I4OUFP3Z2QZEDU2PIFIDI" localSheetId="18" hidden="1">#REF!</definedName>
    <definedName name="BEx3NR2I4OUFP3Z2QZEDU2PIFIDI" localSheetId="19" hidden="1">#REF!</definedName>
    <definedName name="BEx3NR2I4OUFP3Z2QZEDU2PIFIDI" localSheetId="20" hidden="1">#REF!</definedName>
    <definedName name="BEx3NR2I4OUFP3Z2QZEDU2PIFIDI" hidden="1">#REF!</definedName>
    <definedName name="BEx3NVV3RL4UV2EU430NY5LKTPXD" localSheetId="7" hidden="1">#REF!</definedName>
    <definedName name="BEx3NVV3RL4UV2EU430NY5LKTPXD" localSheetId="9" hidden="1">#REF!</definedName>
    <definedName name="BEx3NVV3RL4UV2EU430NY5LKTPXD" localSheetId="10" hidden="1">#REF!</definedName>
    <definedName name="BEx3NVV3RL4UV2EU430NY5LKTPXD" localSheetId="11" hidden="1">#REF!</definedName>
    <definedName name="BEx3NVV3RL4UV2EU430NY5LKTPXD" localSheetId="12" hidden="1">#REF!</definedName>
    <definedName name="BEx3NVV3RL4UV2EU430NY5LKTPXD" localSheetId="14" hidden="1">#REF!</definedName>
    <definedName name="BEx3NVV3RL4UV2EU430NY5LKTPXD" localSheetId="13" hidden="1">#REF!</definedName>
    <definedName name="BEx3NVV3RL4UV2EU430NY5LKTPXD" localSheetId="15" hidden="1">#REF!</definedName>
    <definedName name="BEx3NVV3RL4UV2EU430NY5LKTPXD" localSheetId="16" hidden="1">#REF!</definedName>
    <definedName name="BEx3NVV3RL4UV2EU430NY5LKTPXD" localSheetId="17" hidden="1">#REF!</definedName>
    <definedName name="BEx3NVV3RL4UV2EU430NY5LKTPXD" localSheetId="18" hidden="1">#REF!</definedName>
    <definedName name="BEx3NVV3RL4UV2EU430NY5LKTPXD" localSheetId="19" hidden="1">#REF!</definedName>
    <definedName name="BEx3NVV3RL4UV2EU430NY5LKTPXD" localSheetId="20" hidden="1">#REF!</definedName>
    <definedName name="BEx3NVV3RL4UV2EU430NY5LKTPXD" hidden="1">#REF!</definedName>
    <definedName name="BEx3O1420BO99ELGBDOEK6YUS2AH" localSheetId="7" hidden="1">#REF!</definedName>
    <definedName name="BEx3O1420BO99ELGBDOEK6YUS2AH" localSheetId="9" hidden="1">#REF!</definedName>
    <definedName name="BEx3O1420BO99ELGBDOEK6YUS2AH" localSheetId="10" hidden="1">#REF!</definedName>
    <definedName name="BEx3O1420BO99ELGBDOEK6YUS2AH" localSheetId="11" hidden="1">#REF!</definedName>
    <definedName name="BEx3O1420BO99ELGBDOEK6YUS2AH" localSheetId="12" hidden="1">#REF!</definedName>
    <definedName name="BEx3O1420BO99ELGBDOEK6YUS2AH" localSheetId="14" hidden="1">#REF!</definedName>
    <definedName name="BEx3O1420BO99ELGBDOEK6YUS2AH" localSheetId="13" hidden="1">#REF!</definedName>
    <definedName name="BEx3O1420BO99ELGBDOEK6YUS2AH" localSheetId="15" hidden="1">#REF!</definedName>
    <definedName name="BEx3O1420BO99ELGBDOEK6YUS2AH" localSheetId="16" hidden="1">#REF!</definedName>
    <definedName name="BEx3O1420BO99ELGBDOEK6YUS2AH" localSheetId="17" hidden="1">#REF!</definedName>
    <definedName name="BEx3O1420BO99ELGBDOEK6YUS2AH" localSheetId="18" hidden="1">#REF!</definedName>
    <definedName name="BEx3O1420BO99ELGBDOEK6YUS2AH" localSheetId="19" hidden="1">#REF!</definedName>
    <definedName name="BEx3O1420BO99ELGBDOEK6YUS2AH" localSheetId="20" hidden="1">#REF!</definedName>
    <definedName name="BEx3O1420BO99ELGBDOEK6YUS2AH" hidden="1">#REF!</definedName>
    <definedName name="BEx3O19B8FTTAPVT5DZXQGQXWFR8" localSheetId="7" hidden="1">#REF!</definedName>
    <definedName name="BEx3O19B8FTTAPVT5DZXQGQXWFR8" localSheetId="9" hidden="1">#REF!</definedName>
    <definedName name="BEx3O19B8FTTAPVT5DZXQGQXWFR8" localSheetId="10" hidden="1">#REF!</definedName>
    <definedName name="BEx3O19B8FTTAPVT5DZXQGQXWFR8" localSheetId="11" hidden="1">#REF!</definedName>
    <definedName name="BEx3O19B8FTTAPVT5DZXQGQXWFR8" localSheetId="12" hidden="1">#REF!</definedName>
    <definedName name="BEx3O19B8FTTAPVT5DZXQGQXWFR8" localSheetId="14" hidden="1">#REF!</definedName>
    <definedName name="BEx3O19B8FTTAPVT5DZXQGQXWFR8" localSheetId="13" hidden="1">#REF!</definedName>
    <definedName name="BEx3O19B8FTTAPVT5DZXQGQXWFR8" localSheetId="15" hidden="1">#REF!</definedName>
    <definedName name="BEx3O19B8FTTAPVT5DZXQGQXWFR8" localSheetId="16" hidden="1">#REF!</definedName>
    <definedName name="BEx3O19B8FTTAPVT5DZXQGQXWFR8" localSheetId="17" hidden="1">#REF!</definedName>
    <definedName name="BEx3O19B8FTTAPVT5DZXQGQXWFR8" localSheetId="18" hidden="1">#REF!</definedName>
    <definedName name="BEx3O19B8FTTAPVT5DZXQGQXWFR8" localSheetId="19" hidden="1">#REF!</definedName>
    <definedName name="BEx3O19B8FTTAPVT5DZXQGQXWFR8" localSheetId="20" hidden="1">#REF!</definedName>
    <definedName name="BEx3O19B8FTTAPVT5DZXQGQXWFR8" hidden="1">#REF!</definedName>
    <definedName name="BEx3O208V4211X3WMWUFFIW28Y5U" localSheetId="7" hidden="1">#REF!</definedName>
    <definedName name="BEx3O208V4211X3WMWUFFIW28Y5U" localSheetId="9" hidden="1">#REF!</definedName>
    <definedName name="BEx3O208V4211X3WMWUFFIW28Y5U" localSheetId="10" hidden="1">#REF!</definedName>
    <definedName name="BEx3O208V4211X3WMWUFFIW28Y5U" localSheetId="11" hidden="1">#REF!</definedName>
    <definedName name="BEx3O208V4211X3WMWUFFIW28Y5U" localSheetId="12" hidden="1">#REF!</definedName>
    <definedName name="BEx3O208V4211X3WMWUFFIW28Y5U" localSheetId="14" hidden="1">#REF!</definedName>
    <definedName name="BEx3O208V4211X3WMWUFFIW28Y5U" localSheetId="13" hidden="1">#REF!</definedName>
    <definedName name="BEx3O208V4211X3WMWUFFIW28Y5U" localSheetId="15" hidden="1">#REF!</definedName>
    <definedName name="BEx3O208V4211X3WMWUFFIW28Y5U" localSheetId="16" hidden="1">#REF!</definedName>
    <definedName name="BEx3O208V4211X3WMWUFFIW28Y5U" localSheetId="17" hidden="1">#REF!</definedName>
    <definedName name="BEx3O208V4211X3WMWUFFIW28Y5U" localSheetId="18" hidden="1">#REF!</definedName>
    <definedName name="BEx3O208V4211X3WMWUFFIW28Y5U" localSheetId="19" hidden="1">#REF!</definedName>
    <definedName name="BEx3O208V4211X3WMWUFFIW28Y5U" localSheetId="20" hidden="1">#REF!</definedName>
    <definedName name="BEx3O208V4211X3WMWUFFIW28Y5U" hidden="1">#REF!</definedName>
    <definedName name="BEx3O7JY7N5U41CVEUHYIEK343YH" localSheetId="7" hidden="1">#REF!</definedName>
    <definedName name="BEx3O7JY7N5U41CVEUHYIEK343YH" localSheetId="9" hidden="1">#REF!</definedName>
    <definedName name="BEx3O7JY7N5U41CVEUHYIEK343YH" localSheetId="10" hidden="1">#REF!</definedName>
    <definedName name="BEx3O7JY7N5U41CVEUHYIEK343YH" localSheetId="11" hidden="1">#REF!</definedName>
    <definedName name="BEx3O7JY7N5U41CVEUHYIEK343YH" localSheetId="12" hidden="1">#REF!</definedName>
    <definedName name="BEx3O7JY7N5U41CVEUHYIEK343YH" localSheetId="14" hidden="1">#REF!</definedName>
    <definedName name="BEx3O7JY7N5U41CVEUHYIEK343YH" localSheetId="13" hidden="1">#REF!</definedName>
    <definedName name="BEx3O7JY7N5U41CVEUHYIEK343YH" localSheetId="15" hidden="1">#REF!</definedName>
    <definedName name="BEx3O7JY7N5U41CVEUHYIEK343YH" localSheetId="16" hidden="1">#REF!</definedName>
    <definedName name="BEx3O7JY7N5U41CVEUHYIEK343YH" localSheetId="17" hidden="1">#REF!</definedName>
    <definedName name="BEx3O7JY7N5U41CVEUHYIEK343YH" localSheetId="18" hidden="1">#REF!</definedName>
    <definedName name="BEx3O7JY7N5U41CVEUHYIEK343YH" localSheetId="19" hidden="1">#REF!</definedName>
    <definedName name="BEx3O7JY7N5U41CVEUHYIEK343YH" localSheetId="20" hidden="1">#REF!</definedName>
    <definedName name="BEx3O7JY7N5U41CVEUHYIEK343YH" hidden="1">#REF!</definedName>
    <definedName name="BEx3O85IKWARA6NCJOLRBRJFMEWW" localSheetId="7" hidden="1">#REF!</definedName>
    <definedName name="BEx3O85IKWARA6NCJOLRBRJFMEWW" localSheetId="9" hidden="1">#REF!</definedName>
    <definedName name="BEx3O85IKWARA6NCJOLRBRJFMEWW" localSheetId="10" hidden="1">#REF!</definedName>
    <definedName name="BEx3O85IKWARA6NCJOLRBRJFMEWW" localSheetId="11" hidden="1">#REF!</definedName>
    <definedName name="BEx3O85IKWARA6NCJOLRBRJFMEWW" localSheetId="14" hidden="1">#REF!</definedName>
    <definedName name="BEx3O85IKWARA6NCJOLRBRJFMEWW" localSheetId="13" hidden="1">#REF!</definedName>
    <definedName name="BEx3O85IKWARA6NCJOLRBRJFMEWW" localSheetId="16" hidden="1">#REF!</definedName>
    <definedName name="BEx3O85IKWARA6NCJOLRBRJFMEWW" localSheetId="17" hidden="1">#REF!</definedName>
    <definedName name="BEx3O85IKWARA6NCJOLRBRJFMEWW" localSheetId="20" hidden="1">#REF!</definedName>
    <definedName name="BEx3O85IKWARA6NCJOLRBRJFMEWW" hidden="1">#REF!</definedName>
    <definedName name="BEx3OFCGQH8N5QT3C8M44CX5CLHX" localSheetId="7" hidden="1">#REF!</definedName>
    <definedName name="BEx3OFCGQH8N5QT3C8M44CX5CLHX" localSheetId="9" hidden="1">#REF!</definedName>
    <definedName name="BEx3OFCGQH8N5QT3C8M44CX5CLHX" localSheetId="10" hidden="1">#REF!</definedName>
    <definedName name="BEx3OFCGQH8N5QT3C8M44CX5CLHX" localSheetId="11" hidden="1">#REF!</definedName>
    <definedName name="BEx3OFCGQH8N5QT3C8M44CX5CLHX" localSheetId="12" hidden="1">#REF!</definedName>
    <definedName name="BEx3OFCGQH8N5QT3C8M44CX5CLHX" localSheetId="14" hidden="1">#REF!</definedName>
    <definedName name="BEx3OFCGQH8N5QT3C8M44CX5CLHX" localSheetId="13" hidden="1">#REF!</definedName>
    <definedName name="BEx3OFCGQH8N5QT3C8M44CX5CLHX" localSheetId="15" hidden="1">#REF!</definedName>
    <definedName name="BEx3OFCGQH8N5QT3C8M44CX5CLHX" localSheetId="16" hidden="1">#REF!</definedName>
    <definedName name="BEx3OFCGQH8N5QT3C8M44CX5CLHX" localSheetId="17" hidden="1">#REF!</definedName>
    <definedName name="BEx3OFCGQH8N5QT3C8M44CX5CLHX" localSheetId="18" hidden="1">#REF!</definedName>
    <definedName name="BEx3OFCGQH8N5QT3C8M44CX5CLHX" localSheetId="19" hidden="1">#REF!</definedName>
    <definedName name="BEx3OFCGQH8N5QT3C8M44CX5CLHX" localSheetId="20" hidden="1">#REF!</definedName>
    <definedName name="BEx3OFCGQH8N5QT3C8M44CX5CLHX" hidden="1">#REF!</definedName>
    <definedName name="BEx3OJZSCGFRW7SVGBFI0X9DNVMM" localSheetId="7" hidden="1">#REF!</definedName>
    <definedName name="BEx3OJZSCGFRW7SVGBFI0X9DNVMM" localSheetId="9" hidden="1">#REF!</definedName>
    <definedName name="BEx3OJZSCGFRW7SVGBFI0X9DNVMM" localSheetId="10" hidden="1">#REF!</definedName>
    <definedName name="BEx3OJZSCGFRW7SVGBFI0X9DNVMM" localSheetId="11" hidden="1">#REF!</definedName>
    <definedName name="BEx3OJZSCGFRW7SVGBFI0X9DNVMM" localSheetId="12" hidden="1">#REF!</definedName>
    <definedName name="BEx3OJZSCGFRW7SVGBFI0X9DNVMM" localSheetId="14" hidden="1">#REF!</definedName>
    <definedName name="BEx3OJZSCGFRW7SVGBFI0X9DNVMM" localSheetId="13" hidden="1">#REF!</definedName>
    <definedName name="BEx3OJZSCGFRW7SVGBFI0X9DNVMM" localSheetId="15" hidden="1">#REF!</definedName>
    <definedName name="BEx3OJZSCGFRW7SVGBFI0X9DNVMM" localSheetId="16" hidden="1">#REF!</definedName>
    <definedName name="BEx3OJZSCGFRW7SVGBFI0X9DNVMM" localSheetId="17" hidden="1">#REF!</definedName>
    <definedName name="BEx3OJZSCGFRW7SVGBFI0X9DNVMM" localSheetId="18" hidden="1">#REF!</definedName>
    <definedName name="BEx3OJZSCGFRW7SVGBFI0X9DNVMM" localSheetId="19" hidden="1">#REF!</definedName>
    <definedName name="BEx3OJZSCGFRW7SVGBFI0X9DNVMM" localSheetId="20" hidden="1">#REF!</definedName>
    <definedName name="BEx3OJZSCGFRW7SVGBFI0X9DNVMM" hidden="1">#REF!</definedName>
    <definedName name="BEx3ORSBUXAF21MKEY90YJV9AY9A" localSheetId="7" hidden="1">#REF!</definedName>
    <definedName name="BEx3ORSBUXAF21MKEY90YJV9AY9A" localSheetId="9" hidden="1">#REF!</definedName>
    <definedName name="BEx3ORSBUXAF21MKEY90YJV9AY9A" localSheetId="10" hidden="1">#REF!</definedName>
    <definedName name="BEx3ORSBUXAF21MKEY90YJV9AY9A" localSheetId="11" hidden="1">#REF!</definedName>
    <definedName name="BEx3ORSBUXAF21MKEY90YJV9AY9A" localSheetId="12" hidden="1">#REF!</definedName>
    <definedName name="BEx3ORSBUXAF21MKEY90YJV9AY9A" localSheetId="14" hidden="1">#REF!</definedName>
    <definedName name="BEx3ORSBUXAF21MKEY90YJV9AY9A" localSheetId="13" hidden="1">#REF!</definedName>
    <definedName name="BEx3ORSBUXAF21MKEY90YJV9AY9A" localSheetId="15" hidden="1">#REF!</definedName>
    <definedName name="BEx3ORSBUXAF21MKEY90YJV9AY9A" localSheetId="16" hidden="1">#REF!</definedName>
    <definedName name="BEx3ORSBUXAF21MKEY90YJV9AY9A" localSheetId="17" hidden="1">#REF!</definedName>
    <definedName name="BEx3ORSBUXAF21MKEY90YJV9AY9A" localSheetId="18" hidden="1">#REF!</definedName>
    <definedName name="BEx3ORSBUXAF21MKEY90YJV9AY9A" localSheetId="19" hidden="1">#REF!</definedName>
    <definedName name="BEx3ORSBUXAF21MKEY90YJV9AY9A" localSheetId="20" hidden="1">#REF!</definedName>
    <definedName name="BEx3ORSBUXAF21MKEY90YJV9AY9A" hidden="1">#REF!</definedName>
    <definedName name="BEx3OV8BH6PYNZT7C246LOAU9SVX" localSheetId="7" hidden="1">#REF!</definedName>
    <definedName name="BEx3OV8BH6PYNZT7C246LOAU9SVX" localSheetId="9" hidden="1">#REF!</definedName>
    <definedName name="BEx3OV8BH6PYNZT7C246LOAU9SVX" localSheetId="10" hidden="1">#REF!</definedName>
    <definedName name="BEx3OV8BH6PYNZT7C246LOAU9SVX" localSheetId="11" hidden="1">#REF!</definedName>
    <definedName name="BEx3OV8BH6PYNZT7C246LOAU9SVX" localSheetId="12" hidden="1">#REF!</definedName>
    <definedName name="BEx3OV8BH6PYNZT7C246LOAU9SVX" localSheetId="14" hidden="1">#REF!</definedName>
    <definedName name="BEx3OV8BH6PYNZT7C246LOAU9SVX" localSheetId="13" hidden="1">#REF!</definedName>
    <definedName name="BEx3OV8BH6PYNZT7C246LOAU9SVX" localSheetId="15" hidden="1">#REF!</definedName>
    <definedName name="BEx3OV8BH6PYNZT7C246LOAU9SVX" localSheetId="16" hidden="1">#REF!</definedName>
    <definedName name="BEx3OV8BH6PYNZT7C246LOAU9SVX" localSheetId="17" hidden="1">#REF!</definedName>
    <definedName name="BEx3OV8BH6PYNZT7C246LOAU9SVX" localSheetId="18" hidden="1">#REF!</definedName>
    <definedName name="BEx3OV8BH6PYNZT7C246LOAU9SVX" localSheetId="19" hidden="1">#REF!</definedName>
    <definedName name="BEx3OV8BH6PYNZT7C246LOAU9SVX" localSheetId="20" hidden="1">#REF!</definedName>
    <definedName name="BEx3OV8BH6PYNZT7C246LOAU9SVX" hidden="1">#REF!</definedName>
    <definedName name="BEx3OXRYJZUEY6E72UJU0PHLMYAR" localSheetId="7" hidden="1">#REF!</definedName>
    <definedName name="BEx3OXRYJZUEY6E72UJU0PHLMYAR" localSheetId="9" hidden="1">#REF!</definedName>
    <definedName name="BEx3OXRYJZUEY6E72UJU0PHLMYAR" localSheetId="10" hidden="1">#REF!</definedName>
    <definedName name="BEx3OXRYJZUEY6E72UJU0PHLMYAR" localSheetId="11" hidden="1">#REF!</definedName>
    <definedName name="BEx3OXRYJZUEY6E72UJU0PHLMYAR" localSheetId="12" hidden="1">#REF!</definedName>
    <definedName name="BEx3OXRYJZUEY6E72UJU0PHLMYAR" localSheetId="14" hidden="1">#REF!</definedName>
    <definedName name="BEx3OXRYJZUEY6E72UJU0PHLMYAR" localSheetId="13" hidden="1">#REF!</definedName>
    <definedName name="BEx3OXRYJZUEY6E72UJU0PHLMYAR" localSheetId="15" hidden="1">#REF!</definedName>
    <definedName name="BEx3OXRYJZUEY6E72UJU0PHLMYAR" localSheetId="16" hidden="1">#REF!</definedName>
    <definedName name="BEx3OXRYJZUEY6E72UJU0PHLMYAR" localSheetId="17" hidden="1">#REF!</definedName>
    <definedName name="BEx3OXRYJZUEY6E72UJU0PHLMYAR" localSheetId="18" hidden="1">#REF!</definedName>
    <definedName name="BEx3OXRYJZUEY6E72UJU0PHLMYAR" localSheetId="19" hidden="1">#REF!</definedName>
    <definedName name="BEx3OXRYJZUEY6E72UJU0PHLMYAR" localSheetId="20" hidden="1">#REF!</definedName>
    <definedName name="BEx3OXRYJZUEY6E72UJU0PHLMYAR" hidden="1">#REF!</definedName>
    <definedName name="BEx3P59TTRSGQY888P5C1O7M2PQT" localSheetId="7" hidden="1">#REF!</definedName>
    <definedName name="BEx3P59TTRSGQY888P5C1O7M2PQT" localSheetId="9" hidden="1">#REF!</definedName>
    <definedName name="BEx3P59TTRSGQY888P5C1O7M2PQT" localSheetId="10" hidden="1">#REF!</definedName>
    <definedName name="BEx3P59TTRSGQY888P5C1O7M2PQT" localSheetId="11" hidden="1">#REF!</definedName>
    <definedName name="BEx3P59TTRSGQY888P5C1O7M2PQT" localSheetId="12" hidden="1">#REF!</definedName>
    <definedName name="BEx3P59TTRSGQY888P5C1O7M2PQT" localSheetId="14" hidden="1">#REF!</definedName>
    <definedName name="BEx3P59TTRSGQY888P5C1O7M2PQT" localSheetId="13" hidden="1">#REF!</definedName>
    <definedName name="BEx3P59TTRSGQY888P5C1O7M2PQT" localSheetId="15" hidden="1">#REF!</definedName>
    <definedName name="BEx3P59TTRSGQY888P5C1O7M2PQT" localSheetId="16" hidden="1">#REF!</definedName>
    <definedName name="BEx3P59TTRSGQY888P5C1O7M2PQT" localSheetId="17" hidden="1">#REF!</definedName>
    <definedName name="BEx3P59TTRSGQY888P5C1O7M2PQT" localSheetId="18" hidden="1">#REF!</definedName>
    <definedName name="BEx3P59TTRSGQY888P5C1O7M2PQT" localSheetId="19" hidden="1">#REF!</definedName>
    <definedName name="BEx3P59TTRSGQY888P5C1O7M2PQT" localSheetId="20" hidden="1">#REF!</definedName>
    <definedName name="BEx3P59TTRSGQY888P5C1O7M2PQT" hidden="1">#REF!</definedName>
    <definedName name="BEx3PDNRRNKD5GOUBUQFXAHIXLD9" localSheetId="7" hidden="1">#REF!</definedName>
    <definedName name="BEx3PDNRRNKD5GOUBUQFXAHIXLD9" localSheetId="9" hidden="1">#REF!</definedName>
    <definedName name="BEx3PDNRRNKD5GOUBUQFXAHIXLD9" localSheetId="10" hidden="1">#REF!</definedName>
    <definedName name="BEx3PDNRRNKD5GOUBUQFXAHIXLD9" localSheetId="11" hidden="1">#REF!</definedName>
    <definedName name="BEx3PDNRRNKD5GOUBUQFXAHIXLD9" localSheetId="12" hidden="1">#REF!</definedName>
    <definedName name="BEx3PDNRRNKD5GOUBUQFXAHIXLD9" localSheetId="14" hidden="1">#REF!</definedName>
    <definedName name="BEx3PDNRRNKD5GOUBUQFXAHIXLD9" localSheetId="13" hidden="1">#REF!</definedName>
    <definedName name="BEx3PDNRRNKD5GOUBUQFXAHIXLD9" localSheetId="15" hidden="1">#REF!</definedName>
    <definedName name="BEx3PDNRRNKD5GOUBUQFXAHIXLD9" localSheetId="16" hidden="1">#REF!</definedName>
    <definedName name="BEx3PDNRRNKD5GOUBUQFXAHIXLD9" localSheetId="17" hidden="1">#REF!</definedName>
    <definedName name="BEx3PDNRRNKD5GOUBUQFXAHIXLD9" localSheetId="18" hidden="1">#REF!</definedName>
    <definedName name="BEx3PDNRRNKD5GOUBUQFXAHIXLD9" localSheetId="19" hidden="1">#REF!</definedName>
    <definedName name="BEx3PDNRRNKD5GOUBUQFXAHIXLD9" localSheetId="20" hidden="1">#REF!</definedName>
    <definedName name="BEx3PDNRRNKD5GOUBUQFXAHIXLD9" hidden="1">#REF!</definedName>
    <definedName name="BEx3PDT8GNPWLLN02IH1XPV90XYK" localSheetId="7" hidden="1">#REF!</definedName>
    <definedName name="BEx3PDT8GNPWLLN02IH1XPV90XYK" localSheetId="9" hidden="1">#REF!</definedName>
    <definedName name="BEx3PDT8GNPWLLN02IH1XPV90XYK" localSheetId="10" hidden="1">#REF!</definedName>
    <definedName name="BEx3PDT8GNPWLLN02IH1XPV90XYK" localSheetId="11" hidden="1">#REF!</definedName>
    <definedName name="BEx3PDT8GNPWLLN02IH1XPV90XYK" localSheetId="12" hidden="1">#REF!</definedName>
    <definedName name="BEx3PDT8GNPWLLN02IH1XPV90XYK" localSheetId="14" hidden="1">#REF!</definedName>
    <definedName name="BEx3PDT8GNPWLLN02IH1XPV90XYK" localSheetId="13" hidden="1">#REF!</definedName>
    <definedName name="BEx3PDT8GNPWLLN02IH1XPV90XYK" localSheetId="15" hidden="1">#REF!</definedName>
    <definedName name="BEx3PDT8GNPWLLN02IH1XPV90XYK" localSheetId="16" hidden="1">#REF!</definedName>
    <definedName name="BEx3PDT8GNPWLLN02IH1XPV90XYK" localSheetId="17" hidden="1">#REF!</definedName>
    <definedName name="BEx3PDT8GNPWLLN02IH1XPV90XYK" localSheetId="18" hidden="1">#REF!</definedName>
    <definedName name="BEx3PDT8GNPWLLN02IH1XPV90XYK" localSheetId="19" hidden="1">#REF!</definedName>
    <definedName name="BEx3PDT8GNPWLLN02IH1XPV90XYK" localSheetId="20" hidden="1">#REF!</definedName>
    <definedName name="BEx3PDT8GNPWLLN02IH1XPV90XYK" hidden="1">#REF!</definedName>
    <definedName name="BEx3PG24EE6BFX4WK0PD7YR4MWXE" localSheetId="7" hidden="1">#REF!</definedName>
    <definedName name="BEx3PG24EE6BFX4WK0PD7YR4MWXE" localSheetId="9" hidden="1">#REF!</definedName>
    <definedName name="BEx3PG24EE6BFX4WK0PD7YR4MWXE" localSheetId="10" hidden="1">#REF!</definedName>
    <definedName name="BEx3PG24EE6BFX4WK0PD7YR4MWXE" localSheetId="11" hidden="1">#REF!</definedName>
    <definedName name="BEx3PG24EE6BFX4WK0PD7YR4MWXE" localSheetId="12" hidden="1">#REF!</definedName>
    <definedName name="BEx3PG24EE6BFX4WK0PD7YR4MWXE" localSheetId="14" hidden="1">#REF!</definedName>
    <definedName name="BEx3PG24EE6BFX4WK0PD7YR4MWXE" localSheetId="13" hidden="1">#REF!</definedName>
    <definedName name="BEx3PG24EE6BFX4WK0PD7YR4MWXE" localSheetId="15" hidden="1">#REF!</definedName>
    <definedName name="BEx3PG24EE6BFX4WK0PD7YR4MWXE" localSheetId="16" hidden="1">#REF!</definedName>
    <definedName name="BEx3PG24EE6BFX4WK0PD7YR4MWXE" localSheetId="17" hidden="1">#REF!</definedName>
    <definedName name="BEx3PG24EE6BFX4WK0PD7YR4MWXE" localSheetId="18" hidden="1">#REF!</definedName>
    <definedName name="BEx3PG24EE6BFX4WK0PD7YR4MWXE" localSheetId="19" hidden="1">#REF!</definedName>
    <definedName name="BEx3PG24EE6BFX4WK0PD7YR4MWXE" localSheetId="20" hidden="1">#REF!</definedName>
    <definedName name="BEx3PG24EE6BFX4WK0PD7YR4MWXE" hidden="1">#REF!</definedName>
    <definedName name="BEx3PKEMDW8KZEP11IL927C5O7I2" localSheetId="7" hidden="1">#REF!</definedName>
    <definedName name="BEx3PKEMDW8KZEP11IL927C5O7I2" localSheetId="9" hidden="1">#REF!</definedName>
    <definedName name="BEx3PKEMDW8KZEP11IL927C5O7I2" localSheetId="10" hidden="1">#REF!</definedName>
    <definedName name="BEx3PKEMDW8KZEP11IL927C5O7I2" localSheetId="11" hidden="1">#REF!</definedName>
    <definedName name="BEx3PKEMDW8KZEP11IL927C5O7I2" localSheetId="12" hidden="1">#REF!</definedName>
    <definedName name="BEx3PKEMDW8KZEP11IL927C5O7I2" localSheetId="14" hidden="1">#REF!</definedName>
    <definedName name="BEx3PKEMDW8KZEP11IL927C5O7I2" localSheetId="13" hidden="1">#REF!</definedName>
    <definedName name="BEx3PKEMDW8KZEP11IL927C5O7I2" localSheetId="15" hidden="1">#REF!</definedName>
    <definedName name="BEx3PKEMDW8KZEP11IL927C5O7I2" localSheetId="16" hidden="1">#REF!</definedName>
    <definedName name="BEx3PKEMDW8KZEP11IL927C5O7I2" localSheetId="17" hidden="1">#REF!</definedName>
    <definedName name="BEx3PKEMDW8KZEP11IL927C5O7I2" localSheetId="18" hidden="1">#REF!</definedName>
    <definedName name="BEx3PKEMDW8KZEP11IL927C5O7I2" localSheetId="19" hidden="1">#REF!</definedName>
    <definedName name="BEx3PKEMDW8KZEP11IL927C5O7I2" localSheetId="20" hidden="1">#REF!</definedName>
    <definedName name="BEx3PKEMDW8KZEP11IL927C5O7I2" hidden="1">#REF!</definedName>
    <definedName name="BEx3PKJZ1Z7L9S6KV8KXVS6B2FX4" localSheetId="7" hidden="1">#REF!</definedName>
    <definedName name="BEx3PKJZ1Z7L9S6KV8KXVS6B2FX4" localSheetId="9" hidden="1">#REF!</definedName>
    <definedName name="BEx3PKJZ1Z7L9S6KV8KXVS6B2FX4" localSheetId="10" hidden="1">#REF!</definedName>
    <definedName name="BEx3PKJZ1Z7L9S6KV8KXVS6B2FX4" localSheetId="11" hidden="1">#REF!</definedName>
    <definedName name="BEx3PKJZ1Z7L9S6KV8KXVS6B2FX4" localSheetId="12" hidden="1">#REF!</definedName>
    <definedName name="BEx3PKJZ1Z7L9S6KV8KXVS6B2FX4" localSheetId="14" hidden="1">#REF!</definedName>
    <definedName name="BEx3PKJZ1Z7L9S6KV8KXVS6B2FX4" localSheetId="13" hidden="1">#REF!</definedName>
    <definedName name="BEx3PKJZ1Z7L9S6KV8KXVS6B2FX4" localSheetId="15" hidden="1">#REF!</definedName>
    <definedName name="BEx3PKJZ1Z7L9S6KV8KXVS6B2FX4" localSheetId="16" hidden="1">#REF!</definedName>
    <definedName name="BEx3PKJZ1Z7L9S6KV8KXVS6B2FX4" localSheetId="17" hidden="1">#REF!</definedName>
    <definedName name="BEx3PKJZ1Z7L9S6KV8KXVS6B2FX4" localSheetId="18" hidden="1">#REF!</definedName>
    <definedName name="BEx3PKJZ1Z7L9S6KV8KXVS6B2FX4" localSheetId="19" hidden="1">#REF!</definedName>
    <definedName name="BEx3PKJZ1Z7L9S6KV8KXVS6B2FX4" localSheetId="20" hidden="1">#REF!</definedName>
    <definedName name="BEx3PKJZ1Z7L9S6KV8KXVS6B2FX4" hidden="1">#REF!</definedName>
    <definedName name="BEx3PMNG53Z5HY138H99QOMTX8W3" localSheetId="7" hidden="1">#REF!</definedName>
    <definedName name="BEx3PMNG53Z5HY138H99QOMTX8W3" localSheetId="9" hidden="1">#REF!</definedName>
    <definedName name="BEx3PMNG53Z5HY138H99QOMTX8W3" localSheetId="10" hidden="1">#REF!</definedName>
    <definedName name="BEx3PMNG53Z5HY138H99QOMTX8W3" localSheetId="11" hidden="1">#REF!</definedName>
    <definedName name="BEx3PMNG53Z5HY138H99QOMTX8W3" localSheetId="12" hidden="1">#REF!</definedName>
    <definedName name="BEx3PMNG53Z5HY138H99QOMTX8W3" localSheetId="14" hidden="1">#REF!</definedName>
    <definedName name="BEx3PMNG53Z5HY138H99QOMTX8W3" localSheetId="13" hidden="1">#REF!</definedName>
    <definedName name="BEx3PMNG53Z5HY138H99QOMTX8W3" localSheetId="15" hidden="1">#REF!</definedName>
    <definedName name="BEx3PMNG53Z5HY138H99QOMTX8W3" localSheetId="16" hidden="1">#REF!</definedName>
    <definedName name="BEx3PMNG53Z5HY138H99QOMTX8W3" localSheetId="17" hidden="1">#REF!</definedName>
    <definedName name="BEx3PMNG53Z5HY138H99QOMTX8W3" localSheetId="18" hidden="1">#REF!</definedName>
    <definedName name="BEx3PMNG53Z5HY138H99QOMTX8W3" localSheetId="19" hidden="1">#REF!</definedName>
    <definedName name="BEx3PMNG53Z5HY138H99QOMTX8W3" localSheetId="20" hidden="1">#REF!</definedName>
    <definedName name="BEx3PMNG53Z5HY138H99QOMTX8W3" hidden="1">#REF!</definedName>
    <definedName name="BEx3PP1RRSFZ8UC0JC9R91W6LNKW" localSheetId="7" hidden="1">#REF!</definedName>
    <definedName name="BEx3PP1RRSFZ8UC0JC9R91W6LNKW" localSheetId="9" hidden="1">#REF!</definedName>
    <definedName name="BEx3PP1RRSFZ8UC0JC9R91W6LNKW" localSheetId="10" hidden="1">#REF!</definedName>
    <definedName name="BEx3PP1RRSFZ8UC0JC9R91W6LNKW" localSheetId="11" hidden="1">#REF!</definedName>
    <definedName name="BEx3PP1RRSFZ8UC0JC9R91W6LNKW" localSheetId="12" hidden="1">#REF!</definedName>
    <definedName name="BEx3PP1RRSFZ8UC0JC9R91W6LNKW" localSheetId="14" hidden="1">#REF!</definedName>
    <definedName name="BEx3PP1RRSFZ8UC0JC9R91W6LNKW" localSheetId="13" hidden="1">#REF!</definedName>
    <definedName name="BEx3PP1RRSFZ8UC0JC9R91W6LNKW" localSheetId="15" hidden="1">#REF!</definedName>
    <definedName name="BEx3PP1RRSFZ8UC0JC9R91W6LNKW" localSheetId="16" hidden="1">#REF!</definedName>
    <definedName name="BEx3PP1RRSFZ8UC0JC9R91W6LNKW" localSheetId="17" hidden="1">#REF!</definedName>
    <definedName name="BEx3PP1RRSFZ8UC0JC9R91W6LNKW" localSheetId="18" hidden="1">#REF!</definedName>
    <definedName name="BEx3PP1RRSFZ8UC0JC9R91W6LNKW" localSheetId="19" hidden="1">#REF!</definedName>
    <definedName name="BEx3PP1RRSFZ8UC0JC9R91W6LNKW" localSheetId="20" hidden="1">#REF!</definedName>
    <definedName name="BEx3PP1RRSFZ8UC0JC9R91W6LNKW" hidden="1">#REF!</definedName>
    <definedName name="BEx3PPCKN624WDXN9HIU6BDOOFL1" localSheetId="7" hidden="1">#REF!</definedName>
    <definedName name="BEx3PPCKN624WDXN9HIU6BDOOFL1" localSheetId="9" hidden="1">#REF!</definedName>
    <definedName name="BEx3PPCKN624WDXN9HIU6BDOOFL1" localSheetId="10" hidden="1">#REF!</definedName>
    <definedName name="BEx3PPCKN624WDXN9HIU6BDOOFL1" localSheetId="11" hidden="1">#REF!</definedName>
    <definedName name="BEx3PPCKN624WDXN9HIU6BDOOFL1" localSheetId="12" hidden="1">#REF!</definedName>
    <definedName name="BEx3PPCKN624WDXN9HIU6BDOOFL1" localSheetId="14" hidden="1">#REF!</definedName>
    <definedName name="BEx3PPCKN624WDXN9HIU6BDOOFL1" localSheetId="13" hidden="1">#REF!</definedName>
    <definedName name="BEx3PPCKN624WDXN9HIU6BDOOFL1" localSheetId="15" hidden="1">#REF!</definedName>
    <definedName name="BEx3PPCKN624WDXN9HIU6BDOOFL1" localSheetId="16" hidden="1">#REF!</definedName>
    <definedName name="BEx3PPCKN624WDXN9HIU6BDOOFL1" localSheetId="17" hidden="1">#REF!</definedName>
    <definedName name="BEx3PPCKN624WDXN9HIU6BDOOFL1" localSheetId="18" hidden="1">#REF!</definedName>
    <definedName name="BEx3PPCKN624WDXN9HIU6BDOOFL1" localSheetId="19" hidden="1">#REF!</definedName>
    <definedName name="BEx3PPCKN624WDXN9HIU6BDOOFL1" localSheetId="20" hidden="1">#REF!</definedName>
    <definedName name="BEx3PPCKN624WDXN9HIU6BDOOFL1" hidden="1">#REF!</definedName>
    <definedName name="BEx3PVXYZC8WB9ZJE7OCKUXZ46EA" localSheetId="7" hidden="1">#REF!</definedName>
    <definedName name="BEx3PVXYZC8WB9ZJE7OCKUXZ46EA" localSheetId="9" hidden="1">#REF!</definedName>
    <definedName name="BEx3PVXYZC8WB9ZJE7OCKUXZ46EA" localSheetId="10" hidden="1">#REF!</definedName>
    <definedName name="BEx3PVXYZC8WB9ZJE7OCKUXZ46EA" localSheetId="11" hidden="1">#REF!</definedName>
    <definedName name="BEx3PVXYZC8WB9ZJE7OCKUXZ46EA" localSheetId="12" hidden="1">#REF!</definedName>
    <definedName name="BEx3PVXYZC8WB9ZJE7OCKUXZ46EA" localSheetId="14" hidden="1">#REF!</definedName>
    <definedName name="BEx3PVXYZC8WB9ZJE7OCKUXZ46EA" localSheetId="13" hidden="1">#REF!</definedName>
    <definedName name="BEx3PVXYZC8WB9ZJE7OCKUXZ46EA" localSheetId="15" hidden="1">#REF!</definedName>
    <definedName name="BEx3PVXYZC8WB9ZJE7OCKUXZ46EA" localSheetId="16" hidden="1">#REF!</definedName>
    <definedName name="BEx3PVXYZC8WB9ZJE7OCKUXZ46EA" localSheetId="17" hidden="1">#REF!</definedName>
    <definedName name="BEx3PVXYZC8WB9ZJE7OCKUXZ46EA" localSheetId="18" hidden="1">#REF!</definedName>
    <definedName name="BEx3PVXYZC8WB9ZJE7OCKUXZ46EA" localSheetId="19" hidden="1">#REF!</definedName>
    <definedName name="BEx3PVXYZC8WB9ZJE7OCKUXZ46EA" localSheetId="20" hidden="1">#REF!</definedName>
    <definedName name="BEx3PVXYZC8WB9ZJE7OCKUXZ46EA" hidden="1">#REF!</definedName>
    <definedName name="BEx3Q0VWPU5EQECK7MQ47TYJ3SWW" localSheetId="7" hidden="1">#REF!</definedName>
    <definedName name="BEx3Q0VWPU5EQECK7MQ47TYJ3SWW" localSheetId="9" hidden="1">#REF!</definedName>
    <definedName name="BEx3Q0VWPU5EQECK7MQ47TYJ3SWW" localSheetId="10" hidden="1">#REF!</definedName>
    <definedName name="BEx3Q0VWPU5EQECK7MQ47TYJ3SWW" localSheetId="11" hidden="1">#REF!</definedName>
    <definedName name="BEx3Q0VWPU5EQECK7MQ47TYJ3SWW" localSheetId="12" hidden="1">#REF!</definedName>
    <definedName name="BEx3Q0VWPU5EQECK7MQ47TYJ3SWW" localSheetId="14" hidden="1">#REF!</definedName>
    <definedName name="BEx3Q0VWPU5EQECK7MQ47TYJ3SWW" localSheetId="13" hidden="1">#REF!</definedName>
    <definedName name="BEx3Q0VWPU5EQECK7MQ47TYJ3SWW" localSheetId="15" hidden="1">#REF!</definedName>
    <definedName name="BEx3Q0VWPU5EQECK7MQ47TYJ3SWW" localSheetId="16" hidden="1">#REF!</definedName>
    <definedName name="BEx3Q0VWPU5EQECK7MQ47TYJ3SWW" localSheetId="17" hidden="1">#REF!</definedName>
    <definedName name="BEx3Q0VWPU5EQECK7MQ47TYJ3SWW" localSheetId="18" hidden="1">#REF!</definedName>
    <definedName name="BEx3Q0VWPU5EQECK7MQ47TYJ3SWW" localSheetId="19" hidden="1">#REF!</definedName>
    <definedName name="BEx3Q0VWPU5EQECK7MQ47TYJ3SWW" localSheetId="20" hidden="1">#REF!</definedName>
    <definedName name="BEx3Q0VWPU5EQECK7MQ47TYJ3SWW" hidden="1">#REF!</definedName>
    <definedName name="BEx3Q7BZ9PUXK2RLIOFSIS9AHU1B" localSheetId="7" hidden="1">#REF!</definedName>
    <definedName name="BEx3Q7BZ9PUXK2RLIOFSIS9AHU1B" localSheetId="9" hidden="1">#REF!</definedName>
    <definedName name="BEx3Q7BZ9PUXK2RLIOFSIS9AHU1B" localSheetId="10" hidden="1">#REF!</definedName>
    <definedName name="BEx3Q7BZ9PUXK2RLIOFSIS9AHU1B" localSheetId="11" hidden="1">#REF!</definedName>
    <definedName name="BEx3Q7BZ9PUXK2RLIOFSIS9AHU1B" localSheetId="12" hidden="1">#REF!</definedName>
    <definedName name="BEx3Q7BZ9PUXK2RLIOFSIS9AHU1B" localSheetId="14" hidden="1">#REF!</definedName>
    <definedName name="BEx3Q7BZ9PUXK2RLIOFSIS9AHU1B" localSheetId="13" hidden="1">#REF!</definedName>
    <definedName name="BEx3Q7BZ9PUXK2RLIOFSIS9AHU1B" localSheetId="15" hidden="1">#REF!</definedName>
    <definedName name="BEx3Q7BZ9PUXK2RLIOFSIS9AHU1B" localSheetId="16" hidden="1">#REF!</definedName>
    <definedName name="BEx3Q7BZ9PUXK2RLIOFSIS9AHU1B" localSheetId="17" hidden="1">#REF!</definedName>
    <definedName name="BEx3Q7BZ9PUXK2RLIOFSIS9AHU1B" localSheetId="18" hidden="1">#REF!</definedName>
    <definedName name="BEx3Q7BZ9PUXK2RLIOFSIS9AHU1B" localSheetId="19" hidden="1">#REF!</definedName>
    <definedName name="BEx3Q7BZ9PUXK2RLIOFSIS9AHU1B" localSheetId="20" hidden="1">#REF!</definedName>
    <definedName name="BEx3Q7BZ9PUXK2RLIOFSIS9AHU1B" hidden="1">#REF!</definedName>
    <definedName name="BEx3Q8J42S9VU6EAN2Y28MR6DF88" localSheetId="7" hidden="1">#REF!</definedName>
    <definedName name="BEx3Q8J42S9VU6EAN2Y28MR6DF88" localSheetId="9" hidden="1">#REF!</definedName>
    <definedName name="BEx3Q8J42S9VU6EAN2Y28MR6DF88" localSheetId="10" hidden="1">#REF!</definedName>
    <definedName name="BEx3Q8J42S9VU6EAN2Y28MR6DF88" localSheetId="11" hidden="1">#REF!</definedName>
    <definedName name="BEx3Q8J42S9VU6EAN2Y28MR6DF88" localSheetId="12" hidden="1">#REF!</definedName>
    <definedName name="BEx3Q8J42S9VU6EAN2Y28MR6DF88" localSheetId="14" hidden="1">#REF!</definedName>
    <definedName name="BEx3Q8J42S9VU6EAN2Y28MR6DF88" localSheetId="13" hidden="1">#REF!</definedName>
    <definedName name="BEx3Q8J42S9VU6EAN2Y28MR6DF88" localSheetId="15" hidden="1">#REF!</definedName>
    <definedName name="BEx3Q8J42S9VU6EAN2Y28MR6DF88" localSheetId="16" hidden="1">#REF!</definedName>
    <definedName name="BEx3Q8J42S9VU6EAN2Y28MR6DF88" localSheetId="17" hidden="1">#REF!</definedName>
    <definedName name="BEx3Q8J42S9VU6EAN2Y28MR6DF88" localSheetId="18" hidden="1">#REF!</definedName>
    <definedName name="BEx3Q8J42S9VU6EAN2Y28MR6DF88" localSheetId="19" hidden="1">#REF!</definedName>
    <definedName name="BEx3Q8J42S9VU6EAN2Y28MR6DF88" localSheetId="20" hidden="1">#REF!</definedName>
    <definedName name="BEx3Q8J42S9VU6EAN2Y28MR6DF88" hidden="1">#REF!</definedName>
    <definedName name="BEx3QEDFOYFY5NBTININ5W4RLD4Q" localSheetId="7" hidden="1">#REF!</definedName>
    <definedName name="BEx3QEDFOYFY5NBTININ5W4RLD4Q" localSheetId="9" hidden="1">#REF!</definedName>
    <definedName name="BEx3QEDFOYFY5NBTININ5W4RLD4Q" localSheetId="10" hidden="1">#REF!</definedName>
    <definedName name="BEx3QEDFOYFY5NBTININ5W4RLD4Q" localSheetId="11" hidden="1">#REF!</definedName>
    <definedName name="BEx3QEDFOYFY5NBTININ5W4RLD4Q" localSheetId="12" hidden="1">#REF!</definedName>
    <definedName name="BEx3QEDFOYFY5NBTININ5W4RLD4Q" localSheetId="14" hidden="1">#REF!</definedName>
    <definedName name="BEx3QEDFOYFY5NBTININ5W4RLD4Q" localSheetId="13" hidden="1">#REF!</definedName>
    <definedName name="BEx3QEDFOYFY5NBTININ5W4RLD4Q" localSheetId="15" hidden="1">#REF!</definedName>
    <definedName name="BEx3QEDFOYFY5NBTININ5W4RLD4Q" localSheetId="16" hidden="1">#REF!</definedName>
    <definedName name="BEx3QEDFOYFY5NBTININ5W4RLD4Q" localSheetId="17" hidden="1">#REF!</definedName>
    <definedName name="BEx3QEDFOYFY5NBTININ5W4RLD4Q" localSheetId="18" hidden="1">#REF!</definedName>
    <definedName name="BEx3QEDFOYFY5NBTININ5W4RLD4Q" localSheetId="19" hidden="1">#REF!</definedName>
    <definedName name="BEx3QEDFOYFY5NBTININ5W4RLD4Q" localSheetId="20" hidden="1">#REF!</definedName>
    <definedName name="BEx3QEDFOYFY5NBTININ5W4RLD4Q" hidden="1">#REF!</definedName>
    <definedName name="BEx3QIKJ3U962US1Q564NZDLU8LD" localSheetId="7" hidden="1">#REF!</definedName>
    <definedName name="BEx3QIKJ3U962US1Q564NZDLU8LD" localSheetId="9" hidden="1">#REF!</definedName>
    <definedName name="BEx3QIKJ3U962US1Q564NZDLU8LD" localSheetId="10" hidden="1">#REF!</definedName>
    <definedName name="BEx3QIKJ3U962US1Q564NZDLU8LD" localSheetId="11" hidden="1">#REF!</definedName>
    <definedName name="BEx3QIKJ3U962US1Q564NZDLU8LD" localSheetId="12" hidden="1">#REF!</definedName>
    <definedName name="BEx3QIKJ3U962US1Q564NZDLU8LD" localSheetId="14" hidden="1">#REF!</definedName>
    <definedName name="BEx3QIKJ3U962US1Q564NZDLU8LD" localSheetId="13" hidden="1">#REF!</definedName>
    <definedName name="BEx3QIKJ3U962US1Q564NZDLU8LD" localSheetId="15" hidden="1">#REF!</definedName>
    <definedName name="BEx3QIKJ3U962US1Q564NZDLU8LD" localSheetId="16" hidden="1">#REF!</definedName>
    <definedName name="BEx3QIKJ3U962US1Q564NZDLU8LD" localSheetId="17" hidden="1">#REF!</definedName>
    <definedName name="BEx3QIKJ3U962US1Q564NZDLU8LD" localSheetId="18" hidden="1">#REF!</definedName>
    <definedName name="BEx3QIKJ3U962US1Q564NZDLU8LD" localSheetId="19" hidden="1">#REF!</definedName>
    <definedName name="BEx3QIKJ3U962US1Q564NZDLU8LD" localSheetId="20" hidden="1">#REF!</definedName>
    <definedName name="BEx3QIKJ3U962US1Q564NZDLU8LD" hidden="1">#REF!</definedName>
    <definedName name="BEx3QLKKMOCYGB7DSNC29XGRU52O" localSheetId="7" hidden="1">#REF!</definedName>
    <definedName name="BEx3QLKKMOCYGB7DSNC29XGRU52O" localSheetId="9" hidden="1">#REF!</definedName>
    <definedName name="BEx3QLKKMOCYGB7DSNC29XGRU52O" localSheetId="10" hidden="1">#REF!</definedName>
    <definedName name="BEx3QLKKMOCYGB7DSNC29XGRU52O" localSheetId="11" hidden="1">#REF!</definedName>
    <definedName name="BEx3QLKKMOCYGB7DSNC29XGRU52O" localSheetId="12" hidden="1">#REF!</definedName>
    <definedName name="BEx3QLKKMOCYGB7DSNC29XGRU52O" localSheetId="14" hidden="1">#REF!</definedName>
    <definedName name="BEx3QLKKMOCYGB7DSNC29XGRU52O" localSheetId="13" hidden="1">#REF!</definedName>
    <definedName name="BEx3QLKKMOCYGB7DSNC29XGRU52O" localSheetId="15" hidden="1">#REF!</definedName>
    <definedName name="BEx3QLKKMOCYGB7DSNC29XGRU52O" localSheetId="16" hidden="1">#REF!</definedName>
    <definedName name="BEx3QLKKMOCYGB7DSNC29XGRU52O" localSheetId="17" hidden="1">#REF!</definedName>
    <definedName name="BEx3QLKKMOCYGB7DSNC29XGRU52O" localSheetId="18" hidden="1">#REF!</definedName>
    <definedName name="BEx3QLKKMOCYGB7DSNC29XGRU52O" localSheetId="19" hidden="1">#REF!</definedName>
    <definedName name="BEx3QLKKMOCYGB7DSNC29XGRU52O" localSheetId="20" hidden="1">#REF!</definedName>
    <definedName name="BEx3QLKKMOCYGB7DSNC29XGRU52O" hidden="1">#REF!</definedName>
    <definedName name="BEx3QR9D45DHW50VQ7Y3Q1AXPOB9" localSheetId="7" hidden="1">#REF!</definedName>
    <definedName name="BEx3QR9D45DHW50VQ7Y3Q1AXPOB9" localSheetId="9" hidden="1">#REF!</definedName>
    <definedName name="BEx3QR9D45DHW50VQ7Y3Q1AXPOB9" localSheetId="10" hidden="1">#REF!</definedName>
    <definedName name="BEx3QR9D45DHW50VQ7Y3Q1AXPOB9" localSheetId="11" hidden="1">#REF!</definedName>
    <definedName name="BEx3QR9D45DHW50VQ7Y3Q1AXPOB9" localSheetId="12" hidden="1">#REF!</definedName>
    <definedName name="BEx3QR9D45DHW50VQ7Y3Q1AXPOB9" localSheetId="14" hidden="1">#REF!</definedName>
    <definedName name="BEx3QR9D45DHW50VQ7Y3Q1AXPOB9" localSheetId="13" hidden="1">#REF!</definedName>
    <definedName name="BEx3QR9D45DHW50VQ7Y3Q1AXPOB9" localSheetId="15" hidden="1">#REF!</definedName>
    <definedName name="BEx3QR9D45DHW50VQ7Y3Q1AXPOB9" localSheetId="16" hidden="1">#REF!</definedName>
    <definedName name="BEx3QR9D45DHW50VQ7Y3Q1AXPOB9" localSheetId="17" hidden="1">#REF!</definedName>
    <definedName name="BEx3QR9D45DHW50VQ7Y3Q1AXPOB9" localSheetId="18" hidden="1">#REF!</definedName>
    <definedName name="BEx3QR9D45DHW50VQ7Y3Q1AXPOB9" localSheetId="19" hidden="1">#REF!</definedName>
    <definedName name="BEx3QR9D45DHW50VQ7Y3Q1AXPOB9" localSheetId="20" hidden="1">#REF!</definedName>
    <definedName name="BEx3QR9D45DHW50VQ7Y3Q1AXPOB9" hidden="1">#REF!</definedName>
    <definedName name="BEx3QSWT2S5KWG6U2V9711IYDQBM" localSheetId="7" hidden="1">#REF!</definedName>
    <definedName name="BEx3QSWT2S5KWG6U2V9711IYDQBM" localSheetId="9" hidden="1">#REF!</definedName>
    <definedName name="BEx3QSWT2S5KWG6U2V9711IYDQBM" localSheetId="10" hidden="1">#REF!</definedName>
    <definedName name="BEx3QSWT2S5KWG6U2V9711IYDQBM" localSheetId="11" hidden="1">#REF!</definedName>
    <definedName name="BEx3QSWT2S5KWG6U2V9711IYDQBM" localSheetId="12" hidden="1">#REF!</definedName>
    <definedName name="BEx3QSWT2S5KWG6U2V9711IYDQBM" localSheetId="14" hidden="1">#REF!</definedName>
    <definedName name="BEx3QSWT2S5KWG6U2V9711IYDQBM" localSheetId="13" hidden="1">#REF!</definedName>
    <definedName name="BEx3QSWT2S5KWG6U2V9711IYDQBM" localSheetId="15" hidden="1">#REF!</definedName>
    <definedName name="BEx3QSWT2S5KWG6U2V9711IYDQBM" localSheetId="16" hidden="1">#REF!</definedName>
    <definedName name="BEx3QSWT2S5KWG6U2V9711IYDQBM" localSheetId="17" hidden="1">#REF!</definedName>
    <definedName name="BEx3QSWT2S5KWG6U2V9711IYDQBM" localSheetId="18" hidden="1">#REF!</definedName>
    <definedName name="BEx3QSWT2S5KWG6U2V9711IYDQBM" localSheetId="19" hidden="1">#REF!</definedName>
    <definedName name="BEx3QSWT2S5KWG6U2V9711IYDQBM" localSheetId="20" hidden="1">#REF!</definedName>
    <definedName name="BEx3QSWT2S5KWG6U2V9711IYDQBM" hidden="1">#REF!</definedName>
    <definedName name="BEx3QU9AM2D9N0887SF1H9427JKU" localSheetId="7" hidden="1">#REF!</definedName>
    <definedName name="BEx3QU9AM2D9N0887SF1H9427JKU" localSheetId="9" hidden="1">#REF!</definedName>
    <definedName name="BEx3QU9AM2D9N0887SF1H9427JKU" localSheetId="10" hidden="1">#REF!</definedName>
    <definedName name="BEx3QU9AM2D9N0887SF1H9427JKU" localSheetId="11" hidden="1">#REF!</definedName>
    <definedName name="BEx3QU9AM2D9N0887SF1H9427JKU" localSheetId="12" hidden="1">#REF!</definedName>
    <definedName name="BEx3QU9AM2D9N0887SF1H9427JKU" localSheetId="14" hidden="1">#REF!</definedName>
    <definedName name="BEx3QU9AM2D9N0887SF1H9427JKU" localSheetId="13" hidden="1">#REF!</definedName>
    <definedName name="BEx3QU9AM2D9N0887SF1H9427JKU" localSheetId="15" hidden="1">#REF!</definedName>
    <definedName name="BEx3QU9AM2D9N0887SF1H9427JKU" localSheetId="16" hidden="1">#REF!</definedName>
    <definedName name="BEx3QU9AM2D9N0887SF1H9427JKU" localSheetId="17" hidden="1">#REF!</definedName>
    <definedName name="BEx3QU9AM2D9N0887SF1H9427JKU" localSheetId="18" hidden="1">#REF!</definedName>
    <definedName name="BEx3QU9AM2D9N0887SF1H9427JKU" localSheetId="19" hidden="1">#REF!</definedName>
    <definedName name="BEx3QU9AM2D9N0887SF1H9427JKU" localSheetId="20" hidden="1">#REF!</definedName>
    <definedName name="BEx3QU9AM2D9N0887SF1H9427JKU" hidden="1">#REF!</definedName>
    <definedName name="BEx3QVGG7Q2X4HZHJAM35A8T3VR7" localSheetId="7" hidden="1">#REF!</definedName>
    <definedName name="BEx3QVGG7Q2X4HZHJAM35A8T3VR7" localSheetId="9" hidden="1">#REF!</definedName>
    <definedName name="BEx3QVGG7Q2X4HZHJAM35A8T3VR7" localSheetId="10" hidden="1">#REF!</definedName>
    <definedName name="BEx3QVGG7Q2X4HZHJAM35A8T3VR7" localSheetId="11" hidden="1">#REF!</definedName>
    <definedName name="BEx3QVGG7Q2X4HZHJAM35A8T3VR7" localSheetId="12" hidden="1">#REF!</definedName>
    <definedName name="BEx3QVGG7Q2X4HZHJAM35A8T3VR7" localSheetId="14" hidden="1">#REF!</definedName>
    <definedName name="BEx3QVGG7Q2X4HZHJAM35A8T3VR7" localSheetId="13" hidden="1">#REF!</definedName>
    <definedName name="BEx3QVGG7Q2X4HZHJAM35A8T3VR7" localSheetId="15" hidden="1">#REF!</definedName>
    <definedName name="BEx3QVGG7Q2X4HZHJAM35A8T3VR7" localSheetId="16" hidden="1">#REF!</definedName>
    <definedName name="BEx3QVGG7Q2X4HZHJAM35A8T3VR7" localSheetId="17" hidden="1">#REF!</definedName>
    <definedName name="BEx3QVGG7Q2X4HZHJAM35A8T3VR7" localSheetId="18" hidden="1">#REF!</definedName>
    <definedName name="BEx3QVGG7Q2X4HZHJAM35A8T3VR7" localSheetId="19" hidden="1">#REF!</definedName>
    <definedName name="BEx3QVGG7Q2X4HZHJAM35A8T3VR7" localSheetId="20" hidden="1">#REF!</definedName>
    <definedName name="BEx3QVGG7Q2X4HZHJAM35A8T3VR7" hidden="1">#REF!</definedName>
    <definedName name="BEx3R0JUB9YN8PHPPQTAMIT1IHWK" localSheetId="7" hidden="1">#REF!</definedName>
    <definedName name="BEx3R0JUB9YN8PHPPQTAMIT1IHWK" localSheetId="9" hidden="1">#REF!</definedName>
    <definedName name="BEx3R0JUB9YN8PHPPQTAMIT1IHWK" localSheetId="10" hidden="1">#REF!</definedName>
    <definedName name="BEx3R0JUB9YN8PHPPQTAMIT1IHWK" localSheetId="11" hidden="1">#REF!</definedName>
    <definedName name="BEx3R0JUB9YN8PHPPQTAMIT1IHWK" localSheetId="12" hidden="1">#REF!</definedName>
    <definedName name="BEx3R0JUB9YN8PHPPQTAMIT1IHWK" localSheetId="14" hidden="1">#REF!</definedName>
    <definedName name="BEx3R0JUB9YN8PHPPQTAMIT1IHWK" localSheetId="13" hidden="1">#REF!</definedName>
    <definedName name="BEx3R0JUB9YN8PHPPQTAMIT1IHWK" localSheetId="15" hidden="1">#REF!</definedName>
    <definedName name="BEx3R0JUB9YN8PHPPQTAMIT1IHWK" localSheetId="16" hidden="1">#REF!</definedName>
    <definedName name="BEx3R0JUB9YN8PHPPQTAMIT1IHWK" localSheetId="17" hidden="1">#REF!</definedName>
    <definedName name="BEx3R0JUB9YN8PHPPQTAMIT1IHWK" localSheetId="18" hidden="1">#REF!</definedName>
    <definedName name="BEx3R0JUB9YN8PHPPQTAMIT1IHWK" localSheetId="19" hidden="1">#REF!</definedName>
    <definedName name="BEx3R0JUB9YN8PHPPQTAMIT1IHWK" localSheetId="20" hidden="1">#REF!</definedName>
    <definedName name="BEx3R0JUB9YN8PHPPQTAMIT1IHWK" hidden="1">#REF!</definedName>
    <definedName name="BEx3R81NFRO7M81VHVKOBFT0QBIL" localSheetId="7" hidden="1">#REF!</definedName>
    <definedName name="BEx3R81NFRO7M81VHVKOBFT0QBIL" localSheetId="9" hidden="1">#REF!</definedName>
    <definedName name="BEx3R81NFRO7M81VHVKOBFT0QBIL" localSheetId="10" hidden="1">#REF!</definedName>
    <definedName name="BEx3R81NFRO7M81VHVKOBFT0QBIL" localSheetId="11" hidden="1">#REF!</definedName>
    <definedName name="BEx3R81NFRO7M81VHVKOBFT0QBIL" localSheetId="12" hidden="1">#REF!</definedName>
    <definedName name="BEx3R81NFRO7M81VHVKOBFT0QBIL" localSheetId="14" hidden="1">#REF!</definedName>
    <definedName name="BEx3R81NFRO7M81VHVKOBFT0QBIL" localSheetId="13" hidden="1">#REF!</definedName>
    <definedName name="BEx3R81NFRO7M81VHVKOBFT0QBIL" localSheetId="15" hidden="1">#REF!</definedName>
    <definedName name="BEx3R81NFRO7M81VHVKOBFT0QBIL" localSheetId="16" hidden="1">#REF!</definedName>
    <definedName name="BEx3R81NFRO7M81VHVKOBFT0QBIL" localSheetId="17" hidden="1">#REF!</definedName>
    <definedName name="BEx3R81NFRO7M81VHVKOBFT0QBIL" localSheetId="18" hidden="1">#REF!</definedName>
    <definedName name="BEx3R81NFRO7M81VHVKOBFT0QBIL" localSheetId="19" hidden="1">#REF!</definedName>
    <definedName name="BEx3R81NFRO7M81VHVKOBFT0QBIL" localSheetId="20" hidden="1">#REF!</definedName>
    <definedName name="BEx3R81NFRO7M81VHVKOBFT0QBIL" hidden="1">#REF!</definedName>
    <definedName name="BEx3R8N7YCUKJFKXRC8VVKDGUCWT" localSheetId="7" hidden="1">#REF!</definedName>
    <definedName name="BEx3R8N7YCUKJFKXRC8VVKDGUCWT" localSheetId="9" hidden="1">#REF!</definedName>
    <definedName name="BEx3R8N7YCUKJFKXRC8VVKDGUCWT" localSheetId="10" hidden="1">#REF!</definedName>
    <definedName name="BEx3R8N7YCUKJFKXRC8VVKDGUCWT" localSheetId="11" hidden="1">#REF!</definedName>
    <definedName name="BEx3R8N7YCUKJFKXRC8VVKDGUCWT" localSheetId="12" hidden="1">#REF!</definedName>
    <definedName name="BEx3R8N7YCUKJFKXRC8VVKDGUCWT" localSheetId="14" hidden="1">#REF!</definedName>
    <definedName name="BEx3R8N7YCUKJFKXRC8VVKDGUCWT" localSheetId="13" hidden="1">#REF!</definedName>
    <definedName name="BEx3R8N7YCUKJFKXRC8VVKDGUCWT" localSheetId="15" hidden="1">#REF!</definedName>
    <definedName name="BEx3R8N7YCUKJFKXRC8VVKDGUCWT" localSheetId="16" hidden="1">#REF!</definedName>
    <definedName name="BEx3R8N7YCUKJFKXRC8VVKDGUCWT" localSheetId="17" hidden="1">#REF!</definedName>
    <definedName name="BEx3R8N7YCUKJFKXRC8VVKDGUCWT" localSheetId="18" hidden="1">#REF!</definedName>
    <definedName name="BEx3R8N7YCUKJFKXRC8VVKDGUCWT" localSheetId="19" hidden="1">#REF!</definedName>
    <definedName name="BEx3R8N7YCUKJFKXRC8VVKDGUCWT" localSheetId="20" hidden="1">#REF!</definedName>
    <definedName name="BEx3R8N7YCUKJFKXRC8VVKDGUCWT" hidden="1">#REF!</definedName>
    <definedName name="BEx3RFJCSRTFFKD3A8DC3F4ZHW92" localSheetId="7" hidden="1">#REF!</definedName>
    <definedName name="BEx3RFJCSRTFFKD3A8DC3F4ZHW92" localSheetId="9" hidden="1">#REF!</definedName>
    <definedName name="BEx3RFJCSRTFFKD3A8DC3F4ZHW92" localSheetId="10" hidden="1">#REF!</definedName>
    <definedName name="BEx3RFJCSRTFFKD3A8DC3F4ZHW92" localSheetId="11" hidden="1">#REF!</definedName>
    <definedName name="BEx3RFJCSRTFFKD3A8DC3F4ZHW92" localSheetId="12" hidden="1">#REF!</definedName>
    <definedName name="BEx3RFJCSRTFFKD3A8DC3F4ZHW92" localSheetId="14" hidden="1">#REF!</definedName>
    <definedName name="BEx3RFJCSRTFFKD3A8DC3F4ZHW92" localSheetId="13" hidden="1">#REF!</definedName>
    <definedName name="BEx3RFJCSRTFFKD3A8DC3F4ZHW92" localSheetId="15" hidden="1">#REF!</definedName>
    <definedName name="BEx3RFJCSRTFFKD3A8DC3F4ZHW92" localSheetId="16" hidden="1">#REF!</definedName>
    <definedName name="BEx3RFJCSRTFFKD3A8DC3F4ZHW92" localSheetId="17" hidden="1">#REF!</definedName>
    <definedName name="BEx3RFJCSRTFFKD3A8DC3F4ZHW92" localSheetId="18" hidden="1">#REF!</definedName>
    <definedName name="BEx3RFJCSRTFFKD3A8DC3F4ZHW92" localSheetId="19" hidden="1">#REF!</definedName>
    <definedName name="BEx3RFJCSRTFFKD3A8DC3F4ZHW92" localSheetId="20" hidden="1">#REF!</definedName>
    <definedName name="BEx3RFJCSRTFFKD3A8DC3F4ZHW92" hidden="1">#REF!</definedName>
    <definedName name="BEx3RHC2ZD5UFS6QD4OPFCNNMWH1" localSheetId="7" hidden="1">#REF!</definedName>
    <definedName name="BEx3RHC2ZD5UFS6QD4OPFCNNMWH1" localSheetId="9" hidden="1">#REF!</definedName>
    <definedName name="BEx3RHC2ZD5UFS6QD4OPFCNNMWH1" localSheetId="10" hidden="1">#REF!</definedName>
    <definedName name="BEx3RHC2ZD5UFS6QD4OPFCNNMWH1" localSheetId="11" hidden="1">#REF!</definedName>
    <definedName name="BEx3RHC2ZD5UFS6QD4OPFCNNMWH1" localSheetId="12" hidden="1">#REF!</definedName>
    <definedName name="BEx3RHC2ZD5UFS6QD4OPFCNNMWH1" localSheetId="14" hidden="1">#REF!</definedName>
    <definedName name="BEx3RHC2ZD5UFS6QD4OPFCNNMWH1" localSheetId="13" hidden="1">#REF!</definedName>
    <definedName name="BEx3RHC2ZD5UFS6QD4OPFCNNMWH1" localSheetId="15" hidden="1">#REF!</definedName>
    <definedName name="BEx3RHC2ZD5UFS6QD4OPFCNNMWH1" localSheetId="16" hidden="1">#REF!</definedName>
    <definedName name="BEx3RHC2ZD5UFS6QD4OPFCNNMWH1" localSheetId="17" hidden="1">#REF!</definedName>
    <definedName name="BEx3RHC2ZD5UFS6QD4OPFCNNMWH1" localSheetId="18" hidden="1">#REF!</definedName>
    <definedName name="BEx3RHC2ZD5UFS6QD4OPFCNNMWH1" localSheetId="19" hidden="1">#REF!</definedName>
    <definedName name="BEx3RHC2ZD5UFS6QD4OPFCNNMWH1" localSheetId="20" hidden="1">#REF!</definedName>
    <definedName name="BEx3RHC2ZD5UFS6QD4OPFCNNMWH1" hidden="1">#REF!</definedName>
    <definedName name="BEx3RHMVYSP3UJFE4JFGYN439AJK" localSheetId="7" hidden="1">#REF!</definedName>
    <definedName name="BEx3RHMVYSP3UJFE4JFGYN439AJK" localSheetId="9" hidden="1">#REF!</definedName>
    <definedName name="BEx3RHMVYSP3UJFE4JFGYN439AJK" localSheetId="10" hidden="1">#REF!</definedName>
    <definedName name="BEx3RHMVYSP3UJFE4JFGYN439AJK" localSheetId="11" hidden="1">#REF!</definedName>
    <definedName name="BEx3RHMVYSP3UJFE4JFGYN439AJK" localSheetId="12" hidden="1">#REF!</definedName>
    <definedName name="BEx3RHMVYSP3UJFE4JFGYN439AJK" localSheetId="14" hidden="1">#REF!</definedName>
    <definedName name="BEx3RHMVYSP3UJFE4JFGYN439AJK" localSheetId="13" hidden="1">#REF!</definedName>
    <definedName name="BEx3RHMVYSP3UJFE4JFGYN439AJK" localSheetId="15" hidden="1">#REF!</definedName>
    <definedName name="BEx3RHMVYSP3UJFE4JFGYN439AJK" localSheetId="16" hidden="1">#REF!</definedName>
    <definedName name="BEx3RHMVYSP3UJFE4JFGYN439AJK" localSheetId="17" hidden="1">#REF!</definedName>
    <definedName name="BEx3RHMVYSP3UJFE4JFGYN439AJK" localSheetId="18" hidden="1">#REF!</definedName>
    <definedName name="BEx3RHMVYSP3UJFE4JFGYN439AJK" localSheetId="19" hidden="1">#REF!</definedName>
    <definedName name="BEx3RHMVYSP3UJFE4JFGYN439AJK" localSheetId="20" hidden="1">#REF!</definedName>
    <definedName name="BEx3RHMVYSP3UJFE4JFGYN439AJK" hidden="1">#REF!</definedName>
    <definedName name="BEx3RKHARL8IJX5B7DY70B7NIRVT" localSheetId="7" hidden="1">#REF!</definedName>
    <definedName name="BEx3RKHARL8IJX5B7DY70B7NIRVT" localSheetId="9" hidden="1">#REF!</definedName>
    <definedName name="BEx3RKHARL8IJX5B7DY70B7NIRVT" localSheetId="10" hidden="1">#REF!</definedName>
    <definedName name="BEx3RKHARL8IJX5B7DY70B7NIRVT" localSheetId="11" hidden="1">#REF!</definedName>
    <definedName name="BEx3RKHARL8IJX5B7DY70B7NIRVT" localSheetId="12" hidden="1">#REF!</definedName>
    <definedName name="BEx3RKHARL8IJX5B7DY70B7NIRVT" localSheetId="14" hidden="1">#REF!</definedName>
    <definedName name="BEx3RKHARL8IJX5B7DY70B7NIRVT" localSheetId="13" hidden="1">#REF!</definedName>
    <definedName name="BEx3RKHARL8IJX5B7DY70B7NIRVT" localSheetId="15" hidden="1">#REF!</definedName>
    <definedName name="BEx3RKHARL8IJX5B7DY70B7NIRVT" localSheetId="16" hidden="1">#REF!</definedName>
    <definedName name="BEx3RKHARL8IJX5B7DY70B7NIRVT" localSheetId="17" hidden="1">#REF!</definedName>
    <definedName name="BEx3RKHARL8IJX5B7DY70B7NIRVT" localSheetId="18" hidden="1">#REF!</definedName>
    <definedName name="BEx3RKHARL8IJX5B7DY70B7NIRVT" localSheetId="19" hidden="1">#REF!</definedName>
    <definedName name="BEx3RKHARL8IJX5B7DY70B7NIRVT" localSheetId="20" hidden="1">#REF!</definedName>
    <definedName name="BEx3RKHARL8IJX5B7DY70B7NIRVT" hidden="1">#REF!</definedName>
    <definedName name="BEx3RQ10QIWBAPHALAA91BUUCM2X" localSheetId="7" hidden="1">#REF!</definedName>
    <definedName name="BEx3RQ10QIWBAPHALAA91BUUCM2X" localSheetId="9" hidden="1">#REF!</definedName>
    <definedName name="BEx3RQ10QIWBAPHALAA91BUUCM2X" localSheetId="10" hidden="1">#REF!</definedName>
    <definedName name="BEx3RQ10QIWBAPHALAA91BUUCM2X" localSheetId="11" hidden="1">#REF!</definedName>
    <definedName name="BEx3RQ10QIWBAPHALAA91BUUCM2X" localSheetId="12" hidden="1">#REF!</definedName>
    <definedName name="BEx3RQ10QIWBAPHALAA91BUUCM2X" localSheetId="14" hidden="1">#REF!</definedName>
    <definedName name="BEx3RQ10QIWBAPHALAA91BUUCM2X" localSheetId="13" hidden="1">#REF!</definedName>
    <definedName name="BEx3RQ10QIWBAPHALAA91BUUCM2X" localSheetId="15" hidden="1">#REF!</definedName>
    <definedName name="BEx3RQ10QIWBAPHALAA91BUUCM2X" localSheetId="16" hidden="1">#REF!</definedName>
    <definedName name="BEx3RQ10QIWBAPHALAA91BUUCM2X" localSheetId="17" hidden="1">#REF!</definedName>
    <definedName name="BEx3RQ10QIWBAPHALAA91BUUCM2X" localSheetId="18" hidden="1">#REF!</definedName>
    <definedName name="BEx3RQ10QIWBAPHALAA91BUUCM2X" localSheetId="19" hidden="1">#REF!</definedName>
    <definedName name="BEx3RQ10QIWBAPHALAA91BUUCM2X" localSheetId="20" hidden="1">#REF!</definedName>
    <definedName name="BEx3RQ10QIWBAPHALAA91BUUCM2X" hidden="1">#REF!</definedName>
    <definedName name="BEx3RV4E1WT43SZBUN09RTB8EK1O" localSheetId="7" hidden="1">#REF!</definedName>
    <definedName name="BEx3RV4E1WT43SZBUN09RTB8EK1O" localSheetId="9" hidden="1">#REF!</definedName>
    <definedName name="BEx3RV4E1WT43SZBUN09RTB8EK1O" localSheetId="10" hidden="1">#REF!</definedName>
    <definedName name="BEx3RV4E1WT43SZBUN09RTB8EK1O" localSheetId="11" hidden="1">#REF!</definedName>
    <definedName name="BEx3RV4E1WT43SZBUN09RTB8EK1O" localSheetId="12" hidden="1">#REF!</definedName>
    <definedName name="BEx3RV4E1WT43SZBUN09RTB8EK1O" localSheetId="14" hidden="1">#REF!</definedName>
    <definedName name="BEx3RV4E1WT43SZBUN09RTB8EK1O" localSheetId="13" hidden="1">#REF!</definedName>
    <definedName name="BEx3RV4E1WT43SZBUN09RTB8EK1O" localSheetId="15" hidden="1">#REF!</definedName>
    <definedName name="BEx3RV4E1WT43SZBUN09RTB8EK1O" localSheetId="16" hidden="1">#REF!</definedName>
    <definedName name="BEx3RV4E1WT43SZBUN09RTB8EK1O" localSheetId="17" hidden="1">#REF!</definedName>
    <definedName name="BEx3RV4E1WT43SZBUN09RTB8EK1O" localSheetId="18" hidden="1">#REF!</definedName>
    <definedName name="BEx3RV4E1WT43SZBUN09RTB8EK1O" localSheetId="19" hidden="1">#REF!</definedName>
    <definedName name="BEx3RV4E1WT43SZBUN09RTB8EK1O" localSheetId="20" hidden="1">#REF!</definedName>
    <definedName name="BEx3RV4E1WT43SZBUN09RTB8EK1O" hidden="1">#REF!</definedName>
    <definedName name="BEx3RXO31FBRRLV0JNYV5WKXBI0B" localSheetId="7" hidden="1">#REF!</definedName>
    <definedName name="BEx3RXO31FBRRLV0JNYV5WKXBI0B" localSheetId="9" hidden="1">#REF!</definedName>
    <definedName name="BEx3RXO31FBRRLV0JNYV5WKXBI0B" localSheetId="10" hidden="1">#REF!</definedName>
    <definedName name="BEx3RXO31FBRRLV0JNYV5WKXBI0B" localSheetId="11" hidden="1">#REF!</definedName>
    <definedName name="BEx3RXO31FBRRLV0JNYV5WKXBI0B" localSheetId="12" hidden="1">#REF!</definedName>
    <definedName name="BEx3RXO31FBRRLV0JNYV5WKXBI0B" localSheetId="14" hidden="1">#REF!</definedName>
    <definedName name="BEx3RXO31FBRRLV0JNYV5WKXBI0B" localSheetId="13" hidden="1">#REF!</definedName>
    <definedName name="BEx3RXO31FBRRLV0JNYV5WKXBI0B" localSheetId="15" hidden="1">#REF!</definedName>
    <definedName name="BEx3RXO31FBRRLV0JNYV5WKXBI0B" localSheetId="16" hidden="1">#REF!</definedName>
    <definedName name="BEx3RXO31FBRRLV0JNYV5WKXBI0B" localSheetId="17" hidden="1">#REF!</definedName>
    <definedName name="BEx3RXO31FBRRLV0JNYV5WKXBI0B" localSheetId="18" hidden="1">#REF!</definedName>
    <definedName name="BEx3RXO31FBRRLV0JNYV5WKXBI0B" localSheetId="19" hidden="1">#REF!</definedName>
    <definedName name="BEx3RXO31FBRRLV0JNYV5WKXBI0B" localSheetId="20" hidden="1">#REF!</definedName>
    <definedName name="BEx3RXO31FBRRLV0JNYV5WKXBI0B" hidden="1">#REF!</definedName>
    <definedName name="BEx3RXYU0QLFXSFTM5EB20GD03W5" localSheetId="7" hidden="1">#REF!</definedName>
    <definedName name="BEx3RXYU0QLFXSFTM5EB20GD03W5" localSheetId="9" hidden="1">#REF!</definedName>
    <definedName name="BEx3RXYU0QLFXSFTM5EB20GD03W5" localSheetId="10" hidden="1">#REF!</definedName>
    <definedName name="BEx3RXYU0QLFXSFTM5EB20GD03W5" localSheetId="11" hidden="1">#REF!</definedName>
    <definedName name="BEx3RXYU0QLFXSFTM5EB20GD03W5" localSheetId="12" hidden="1">#REF!</definedName>
    <definedName name="BEx3RXYU0QLFXSFTM5EB20GD03W5" localSheetId="14" hidden="1">#REF!</definedName>
    <definedName name="BEx3RXYU0QLFXSFTM5EB20GD03W5" localSheetId="13" hidden="1">#REF!</definedName>
    <definedName name="BEx3RXYU0QLFXSFTM5EB20GD03W5" localSheetId="15" hidden="1">#REF!</definedName>
    <definedName name="BEx3RXYU0QLFXSFTM5EB20GD03W5" localSheetId="16" hidden="1">#REF!</definedName>
    <definedName name="BEx3RXYU0QLFXSFTM5EB20GD03W5" localSheetId="17" hidden="1">#REF!</definedName>
    <definedName name="BEx3RXYU0QLFXSFTM5EB20GD03W5" localSheetId="18" hidden="1">#REF!</definedName>
    <definedName name="BEx3RXYU0QLFXSFTM5EB20GD03W5" localSheetId="19" hidden="1">#REF!</definedName>
    <definedName name="BEx3RXYU0QLFXSFTM5EB20GD03W5" localSheetId="20" hidden="1">#REF!</definedName>
    <definedName name="BEx3RXYU0QLFXSFTM5EB20GD03W5" hidden="1">#REF!</definedName>
    <definedName name="BEx3RYKLC3QQO3XTUN7BEW2AQL98" localSheetId="7" hidden="1">#REF!</definedName>
    <definedName name="BEx3RYKLC3QQO3XTUN7BEW2AQL98" localSheetId="9" hidden="1">#REF!</definedName>
    <definedName name="BEx3RYKLC3QQO3XTUN7BEW2AQL98" localSheetId="10" hidden="1">#REF!</definedName>
    <definedName name="BEx3RYKLC3QQO3XTUN7BEW2AQL98" localSheetId="11" hidden="1">#REF!</definedName>
    <definedName name="BEx3RYKLC3QQO3XTUN7BEW2AQL98" localSheetId="12" hidden="1">#REF!</definedName>
    <definedName name="BEx3RYKLC3QQO3XTUN7BEW2AQL98" localSheetId="14" hidden="1">#REF!</definedName>
    <definedName name="BEx3RYKLC3QQO3XTUN7BEW2AQL98" localSheetId="13" hidden="1">#REF!</definedName>
    <definedName name="BEx3RYKLC3QQO3XTUN7BEW2AQL98" localSheetId="15" hidden="1">#REF!</definedName>
    <definedName name="BEx3RYKLC3QQO3XTUN7BEW2AQL98" localSheetId="16" hidden="1">#REF!</definedName>
    <definedName name="BEx3RYKLC3QQO3XTUN7BEW2AQL98" localSheetId="17" hidden="1">#REF!</definedName>
    <definedName name="BEx3RYKLC3QQO3XTUN7BEW2AQL98" localSheetId="18" hidden="1">#REF!</definedName>
    <definedName name="BEx3RYKLC3QQO3XTUN7BEW2AQL98" localSheetId="19" hidden="1">#REF!</definedName>
    <definedName name="BEx3RYKLC3QQO3XTUN7BEW2AQL98" localSheetId="20" hidden="1">#REF!</definedName>
    <definedName name="BEx3RYKLC3QQO3XTUN7BEW2AQL98" hidden="1">#REF!</definedName>
    <definedName name="BEx3S0D6JUMB108LOCZDSMZJEEJ5" localSheetId="7" hidden="1">#REF!</definedName>
    <definedName name="BEx3S0D6JUMB108LOCZDSMZJEEJ5" localSheetId="9" hidden="1">#REF!</definedName>
    <definedName name="BEx3S0D6JUMB108LOCZDSMZJEEJ5" localSheetId="10" hidden="1">#REF!</definedName>
    <definedName name="BEx3S0D6JUMB108LOCZDSMZJEEJ5" localSheetId="11" hidden="1">#REF!</definedName>
    <definedName name="BEx3S0D6JUMB108LOCZDSMZJEEJ5" localSheetId="12" hidden="1">#REF!</definedName>
    <definedName name="BEx3S0D6JUMB108LOCZDSMZJEEJ5" localSheetId="14" hidden="1">#REF!</definedName>
    <definedName name="BEx3S0D6JUMB108LOCZDSMZJEEJ5" localSheetId="13" hidden="1">#REF!</definedName>
    <definedName name="BEx3S0D6JUMB108LOCZDSMZJEEJ5" localSheetId="15" hidden="1">#REF!</definedName>
    <definedName name="BEx3S0D6JUMB108LOCZDSMZJEEJ5" localSheetId="16" hidden="1">#REF!</definedName>
    <definedName name="BEx3S0D6JUMB108LOCZDSMZJEEJ5" localSheetId="17" hidden="1">#REF!</definedName>
    <definedName name="BEx3S0D6JUMB108LOCZDSMZJEEJ5" localSheetId="18" hidden="1">#REF!</definedName>
    <definedName name="BEx3S0D6JUMB108LOCZDSMZJEEJ5" localSheetId="19" hidden="1">#REF!</definedName>
    <definedName name="BEx3S0D6JUMB108LOCZDSMZJEEJ5" localSheetId="20" hidden="1">#REF!</definedName>
    <definedName name="BEx3S0D6JUMB108LOCZDSMZJEEJ5" hidden="1">#REF!</definedName>
    <definedName name="BEx3SHWF5FZ1ENNWE8YT6JTBCDWU" localSheetId="7" hidden="1">#REF!</definedName>
    <definedName name="BEx3SHWF5FZ1ENNWE8YT6JTBCDWU" localSheetId="9" hidden="1">#REF!</definedName>
    <definedName name="BEx3SHWF5FZ1ENNWE8YT6JTBCDWU" localSheetId="10" hidden="1">#REF!</definedName>
    <definedName name="BEx3SHWF5FZ1ENNWE8YT6JTBCDWU" localSheetId="11" hidden="1">#REF!</definedName>
    <definedName name="BEx3SHWF5FZ1ENNWE8YT6JTBCDWU" localSheetId="12" hidden="1">#REF!</definedName>
    <definedName name="BEx3SHWF5FZ1ENNWE8YT6JTBCDWU" localSheetId="14" hidden="1">#REF!</definedName>
    <definedName name="BEx3SHWF5FZ1ENNWE8YT6JTBCDWU" localSheetId="13" hidden="1">#REF!</definedName>
    <definedName name="BEx3SHWF5FZ1ENNWE8YT6JTBCDWU" localSheetId="15" hidden="1">#REF!</definedName>
    <definedName name="BEx3SHWF5FZ1ENNWE8YT6JTBCDWU" localSheetId="16" hidden="1">#REF!</definedName>
    <definedName name="BEx3SHWF5FZ1ENNWE8YT6JTBCDWU" localSheetId="17" hidden="1">#REF!</definedName>
    <definedName name="BEx3SHWF5FZ1ENNWE8YT6JTBCDWU" localSheetId="18" hidden="1">#REF!</definedName>
    <definedName name="BEx3SHWF5FZ1ENNWE8YT6JTBCDWU" localSheetId="19" hidden="1">#REF!</definedName>
    <definedName name="BEx3SHWF5FZ1ENNWE8YT6JTBCDWU" localSheetId="20" hidden="1">#REF!</definedName>
    <definedName name="BEx3SHWF5FZ1ENNWE8YT6JTBCDWU" hidden="1">#REF!</definedName>
    <definedName name="BEx3SICJ45BYT6FHBER86PJT25FC" localSheetId="7" hidden="1">#REF!</definedName>
    <definedName name="BEx3SICJ45BYT6FHBER86PJT25FC" localSheetId="9" hidden="1">#REF!</definedName>
    <definedName name="BEx3SICJ45BYT6FHBER86PJT25FC" localSheetId="10" hidden="1">#REF!</definedName>
    <definedName name="BEx3SICJ45BYT6FHBER86PJT25FC" localSheetId="11" hidden="1">#REF!</definedName>
    <definedName name="BEx3SICJ45BYT6FHBER86PJT25FC" localSheetId="12" hidden="1">#REF!</definedName>
    <definedName name="BEx3SICJ45BYT6FHBER86PJT25FC" localSheetId="14" hidden="1">#REF!</definedName>
    <definedName name="BEx3SICJ45BYT6FHBER86PJT25FC" localSheetId="13" hidden="1">#REF!</definedName>
    <definedName name="BEx3SICJ45BYT6FHBER86PJT25FC" localSheetId="15" hidden="1">#REF!</definedName>
    <definedName name="BEx3SICJ45BYT6FHBER86PJT25FC" localSheetId="16" hidden="1">#REF!</definedName>
    <definedName name="BEx3SICJ45BYT6FHBER86PJT25FC" localSheetId="17" hidden="1">#REF!</definedName>
    <definedName name="BEx3SICJ45BYT6FHBER86PJT25FC" localSheetId="18" hidden="1">#REF!</definedName>
    <definedName name="BEx3SICJ45BYT6FHBER86PJT25FC" localSheetId="19" hidden="1">#REF!</definedName>
    <definedName name="BEx3SICJ45BYT6FHBER86PJT25FC" localSheetId="20" hidden="1">#REF!</definedName>
    <definedName name="BEx3SICJ45BYT6FHBER86PJT25FC" hidden="1">#REF!</definedName>
    <definedName name="BEx3SMUCMJVGQ2H4EHQI5ZFHEF0P" localSheetId="7" hidden="1">#REF!</definedName>
    <definedName name="BEx3SMUCMJVGQ2H4EHQI5ZFHEF0P" localSheetId="9" hidden="1">#REF!</definedName>
    <definedName name="BEx3SMUCMJVGQ2H4EHQI5ZFHEF0P" localSheetId="10" hidden="1">#REF!</definedName>
    <definedName name="BEx3SMUCMJVGQ2H4EHQI5ZFHEF0P" localSheetId="11" hidden="1">#REF!</definedName>
    <definedName name="BEx3SMUCMJVGQ2H4EHQI5ZFHEF0P" localSheetId="12" hidden="1">#REF!</definedName>
    <definedName name="BEx3SMUCMJVGQ2H4EHQI5ZFHEF0P" localSheetId="14" hidden="1">#REF!</definedName>
    <definedName name="BEx3SMUCMJVGQ2H4EHQI5ZFHEF0P" localSheetId="13" hidden="1">#REF!</definedName>
    <definedName name="BEx3SMUCMJVGQ2H4EHQI5ZFHEF0P" localSheetId="15" hidden="1">#REF!</definedName>
    <definedName name="BEx3SMUCMJVGQ2H4EHQI5ZFHEF0P" localSheetId="16" hidden="1">#REF!</definedName>
    <definedName name="BEx3SMUCMJVGQ2H4EHQI5ZFHEF0P" localSheetId="17" hidden="1">#REF!</definedName>
    <definedName name="BEx3SMUCMJVGQ2H4EHQI5ZFHEF0P" localSheetId="18" hidden="1">#REF!</definedName>
    <definedName name="BEx3SMUCMJVGQ2H4EHQI5ZFHEF0P" localSheetId="19" hidden="1">#REF!</definedName>
    <definedName name="BEx3SMUCMJVGQ2H4EHQI5ZFHEF0P" localSheetId="20" hidden="1">#REF!</definedName>
    <definedName name="BEx3SMUCMJVGQ2H4EHQI5ZFHEF0P" hidden="1">#REF!</definedName>
    <definedName name="BEx3SN56F03CPDRDA7LZ763V0N4I" localSheetId="7" hidden="1">#REF!</definedName>
    <definedName name="BEx3SN56F03CPDRDA7LZ763V0N4I" localSheetId="9" hidden="1">#REF!</definedName>
    <definedName name="BEx3SN56F03CPDRDA7LZ763V0N4I" localSheetId="10" hidden="1">#REF!</definedName>
    <definedName name="BEx3SN56F03CPDRDA7LZ763V0N4I" localSheetId="11" hidden="1">#REF!</definedName>
    <definedName name="BEx3SN56F03CPDRDA7LZ763V0N4I" localSheetId="12" hidden="1">#REF!</definedName>
    <definedName name="BEx3SN56F03CPDRDA7LZ763V0N4I" localSheetId="14" hidden="1">#REF!</definedName>
    <definedName name="BEx3SN56F03CPDRDA7LZ763V0N4I" localSheetId="13" hidden="1">#REF!</definedName>
    <definedName name="BEx3SN56F03CPDRDA7LZ763V0N4I" localSheetId="15" hidden="1">#REF!</definedName>
    <definedName name="BEx3SN56F03CPDRDA7LZ763V0N4I" localSheetId="16" hidden="1">#REF!</definedName>
    <definedName name="BEx3SN56F03CPDRDA7LZ763V0N4I" localSheetId="17" hidden="1">#REF!</definedName>
    <definedName name="BEx3SN56F03CPDRDA7LZ763V0N4I" localSheetId="18" hidden="1">#REF!</definedName>
    <definedName name="BEx3SN56F03CPDRDA7LZ763V0N4I" localSheetId="19" hidden="1">#REF!</definedName>
    <definedName name="BEx3SN56F03CPDRDA7LZ763V0N4I" localSheetId="20" hidden="1">#REF!</definedName>
    <definedName name="BEx3SN56F03CPDRDA7LZ763V0N4I" hidden="1">#REF!</definedName>
    <definedName name="BEx3SPE6N1ORXPRCDL3JPZD73Z9F" localSheetId="7" hidden="1">#REF!</definedName>
    <definedName name="BEx3SPE6N1ORXPRCDL3JPZD73Z9F" localSheetId="9" hidden="1">#REF!</definedName>
    <definedName name="BEx3SPE6N1ORXPRCDL3JPZD73Z9F" localSheetId="10" hidden="1">#REF!</definedName>
    <definedName name="BEx3SPE6N1ORXPRCDL3JPZD73Z9F" localSheetId="11" hidden="1">#REF!</definedName>
    <definedName name="BEx3SPE6N1ORXPRCDL3JPZD73Z9F" localSheetId="12" hidden="1">#REF!</definedName>
    <definedName name="BEx3SPE6N1ORXPRCDL3JPZD73Z9F" localSheetId="14" hidden="1">#REF!</definedName>
    <definedName name="BEx3SPE6N1ORXPRCDL3JPZD73Z9F" localSheetId="13" hidden="1">#REF!</definedName>
    <definedName name="BEx3SPE6N1ORXPRCDL3JPZD73Z9F" localSheetId="15" hidden="1">#REF!</definedName>
    <definedName name="BEx3SPE6N1ORXPRCDL3JPZD73Z9F" localSheetId="16" hidden="1">#REF!</definedName>
    <definedName name="BEx3SPE6N1ORXPRCDL3JPZD73Z9F" localSheetId="17" hidden="1">#REF!</definedName>
    <definedName name="BEx3SPE6N1ORXPRCDL3JPZD73Z9F" localSheetId="18" hidden="1">#REF!</definedName>
    <definedName name="BEx3SPE6N1ORXPRCDL3JPZD73Z9F" localSheetId="19" hidden="1">#REF!</definedName>
    <definedName name="BEx3SPE6N1ORXPRCDL3JPZD73Z9F" localSheetId="20" hidden="1">#REF!</definedName>
    <definedName name="BEx3SPE6N1ORXPRCDL3JPZD73Z9F" hidden="1">#REF!</definedName>
    <definedName name="BEx3T29ZTULQE0OMSMWUMZDU9ZZ0" localSheetId="7" hidden="1">#REF!</definedName>
    <definedName name="BEx3T29ZTULQE0OMSMWUMZDU9ZZ0" localSheetId="9" hidden="1">#REF!</definedName>
    <definedName name="BEx3T29ZTULQE0OMSMWUMZDU9ZZ0" localSheetId="10" hidden="1">#REF!</definedName>
    <definedName name="BEx3T29ZTULQE0OMSMWUMZDU9ZZ0" localSheetId="11" hidden="1">#REF!</definedName>
    <definedName name="BEx3T29ZTULQE0OMSMWUMZDU9ZZ0" localSheetId="12" hidden="1">#REF!</definedName>
    <definedName name="BEx3T29ZTULQE0OMSMWUMZDU9ZZ0" localSheetId="14" hidden="1">#REF!</definedName>
    <definedName name="BEx3T29ZTULQE0OMSMWUMZDU9ZZ0" localSheetId="13" hidden="1">#REF!</definedName>
    <definedName name="BEx3T29ZTULQE0OMSMWUMZDU9ZZ0" localSheetId="15" hidden="1">#REF!</definedName>
    <definedName name="BEx3T29ZTULQE0OMSMWUMZDU9ZZ0" localSheetId="16" hidden="1">#REF!</definedName>
    <definedName name="BEx3T29ZTULQE0OMSMWUMZDU9ZZ0" localSheetId="17" hidden="1">#REF!</definedName>
    <definedName name="BEx3T29ZTULQE0OMSMWUMZDU9ZZ0" localSheetId="18" hidden="1">#REF!</definedName>
    <definedName name="BEx3T29ZTULQE0OMSMWUMZDU9ZZ0" localSheetId="19" hidden="1">#REF!</definedName>
    <definedName name="BEx3T29ZTULQE0OMSMWUMZDU9ZZ0" localSheetId="20" hidden="1">#REF!</definedName>
    <definedName name="BEx3T29ZTULQE0OMSMWUMZDU9ZZ0" hidden="1">#REF!</definedName>
    <definedName name="BEx3T6MJ1QDJ929WMUDVZ0O3UW0Y" localSheetId="7" hidden="1">#REF!</definedName>
    <definedName name="BEx3T6MJ1QDJ929WMUDVZ0O3UW0Y" localSheetId="9" hidden="1">#REF!</definedName>
    <definedName name="BEx3T6MJ1QDJ929WMUDVZ0O3UW0Y" localSheetId="10" hidden="1">#REF!</definedName>
    <definedName name="BEx3T6MJ1QDJ929WMUDVZ0O3UW0Y" localSheetId="11" hidden="1">#REF!</definedName>
    <definedName name="BEx3T6MJ1QDJ929WMUDVZ0O3UW0Y" localSheetId="12" hidden="1">#REF!</definedName>
    <definedName name="BEx3T6MJ1QDJ929WMUDVZ0O3UW0Y" localSheetId="14" hidden="1">#REF!</definedName>
    <definedName name="BEx3T6MJ1QDJ929WMUDVZ0O3UW0Y" localSheetId="13" hidden="1">#REF!</definedName>
    <definedName name="BEx3T6MJ1QDJ929WMUDVZ0O3UW0Y" localSheetId="15" hidden="1">#REF!</definedName>
    <definedName name="BEx3T6MJ1QDJ929WMUDVZ0O3UW0Y" localSheetId="16" hidden="1">#REF!</definedName>
    <definedName name="BEx3T6MJ1QDJ929WMUDVZ0O3UW0Y" localSheetId="17" hidden="1">#REF!</definedName>
    <definedName name="BEx3T6MJ1QDJ929WMUDVZ0O3UW0Y" localSheetId="18" hidden="1">#REF!</definedName>
    <definedName name="BEx3T6MJ1QDJ929WMUDVZ0O3UW0Y" localSheetId="19" hidden="1">#REF!</definedName>
    <definedName name="BEx3T6MJ1QDJ929WMUDVZ0O3UW0Y" localSheetId="20" hidden="1">#REF!</definedName>
    <definedName name="BEx3T6MJ1QDJ929WMUDVZ0O3UW0Y" hidden="1">#REF!</definedName>
    <definedName name="BEx3T90SRPHVFZGKZPEL156PTBLG" localSheetId="7" hidden="1">#REF!</definedName>
    <definedName name="BEx3T90SRPHVFZGKZPEL156PTBLG" localSheetId="9" hidden="1">#REF!</definedName>
    <definedName name="BEx3T90SRPHVFZGKZPEL156PTBLG" localSheetId="10" hidden="1">#REF!</definedName>
    <definedName name="BEx3T90SRPHVFZGKZPEL156PTBLG" localSheetId="11" hidden="1">#REF!</definedName>
    <definedName name="BEx3T90SRPHVFZGKZPEL156PTBLG" localSheetId="12" hidden="1">#REF!</definedName>
    <definedName name="BEx3T90SRPHVFZGKZPEL156PTBLG" localSheetId="14" hidden="1">#REF!</definedName>
    <definedName name="BEx3T90SRPHVFZGKZPEL156PTBLG" localSheetId="13" hidden="1">#REF!</definedName>
    <definedName name="BEx3T90SRPHVFZGKZPEL156PTBLG" localSheetId="15" hidden="1">#REF!</definedName>
    <definedName name="BEx3T90SRPHVFZGKZPEL156PTBLG" localSheetId="16" hidden="1">#REF!</definedName>
    <definedName name="BEx3T90SRPHVFZGKZPEL156PTBLG" localSheetId="17" hidden="1">#REF!</definedName>
    <definedName name="BEx3T90SRPHVFZGKZPEL156PTBLG" localSheetId="18" hidden="1">#REF!</definedName>
    <definedName name="BEx3T90SRPHVFZGKZPEL156PTBLG" localSheetId="19" hidden="1">#REF!</definedName>
    <definedName name="BEx3T90SRPHVFZGKZPEL156PTBLG" localSheetId="20" hidden="1">#REF!</definedName>
    <definedName name="BEx3T90SRPHVFZGKZPEL156PTBLG" hidden="1">#REF!</definedName>
    <definedName name="BEx3TMNO7NM03FQTML6ZEBRQXY0M" localSheetId="7" hidden="1">#REF!</definedName>
    <definedName name="BEx3TMNO7NM03FQTML6ZEBRQXY0M" localSheetId="9" hidden="1">#REF!</definedName>
    <definedName name="BEx3TMNO7NM03FQTML6ZEBRQXY0M" localSheetId="10" hidden="1">#REF!</definedName>
    <definedName name="BEx3TMNO7NM03FQTML6ZEBRQXY0M" localSheetId="11" hidden="1">#REF!</definedName>
    <definedName name="BEx3TMNO7NM03FQTML6ZEBRQXY0M" localSheetId="12" hidden="1">#REF!</definedName>
    <definedName name="BEx3TMNO7NM03FQTML6ZEBRQXY0M" localSheetId="14" hidden="1">#REF!</definedName>
    <definedName name="BEx3TMNO7NM03FQTML6ZEBRQXY0M" localSheetId="13" hidden="1">#REF!</definedName>
    <definedName name="BEx3TMNO7NM03FQTML6ZEBRQXY0M" localSheetId="15" hidden="1">#REF!</definedName>
    <definedName name="BEx3TMNO7NM03FQTML6ZEBRQXY0M" localSheetId="16" hidden="1">#REF!</definedName>
    <definedName name="BEx3TMNO7NM03FQTML6ZEBRQXY0M" localSheetId="17" hidden="1">#REF!</definedName>
    <definedName name="BEx3TMNO7NM03FQTML6ZEBRQXY0M" localSheetId="18" hidden="1">#REF!</definedName>
    <definedName name="BEx3TMNO7NM03FQTML6ZEBRQXY0M" localSheetId="19" hidden="1">#REF!</definedName>
    <definedName name="BEx3TMNO7NM03FQTML6ZEBRQXY0M" localSheetId="20" hidden="1">#REF!</definedName>
    <definedName name="BEx3TMNO7NM03FQTML6ZEBRQXY0M" hidden="1">#REF!</definedName>
    <definedName name="BEx3TPCSI16OAB2L9M9IULQMQ9J9" localSheetId="7" hidden="1">#REF!</definedName>
    <definedName name="BEx3TPCSI16OAB2L9M9IULQMQ9J9" localSheetId="9" hidden="1">#REF!</definedName>
    <definedName name="BEx3TPCSI16OAB2L9M9IULQMQ9J9" localSheetId="10" hidden="1">#REF!</definedName>
    <definedName name="BEx3TPCSI16OAB2L9M9IULQMQ9J9" localSheetId="11" hidden="1">#REF!</definedName>
    <definedName name="BEx3TPCSI16OAB2L9M9IULQMQ9J9" localSheetId="12" hidden="1">#REF!</definedName>
    <definedName name="BEx3TPCSI16OAB2L9M9IULQMQ9J9" localSheetId="14" hidden="1">#REF!</definedName>
    <definedName name="BEx3TPCSI16OAB2L9M9IULQMQ9J9" localSheetId="13" hidden="1">#REF!</definedName>
    <definedName name="BEx3TPCSI16OAB2L9M9IULQMQ9J9" localSheetId="15" hidden="1">#REF!</definedName>
    <definedName name="BEx3TPCSI16OAB2L9M9IULQMQ9J9" localSheetId="16" hidden="1">#REF!</definedName>
    <definedName name="BEx3TPCSI16OAB2L9M9IULQMQ9J9" localSheetId="17" hidden="1">#REF!</definedName>
    <definedName name="BEx3TPCSI16OAB2L9M9IULQMQ9J9" localSheetId="18" hidden="1">#REF!</definedName>
    <definedName name="BEx3TPCSI16OAB2L9M9IULQMQ9J9" localSheetId="19" hidden="1">#REF!</definedName>
    <definedName name="BEx3TPCSI16OAB2L9M9IULQMQ9J9" localSheetId="20" hidden="1">#REF!</definedName>
    <definedName name="BEx3TPCSI16OAB2L9M9IULQMQ9J9" hidden="1">#REF!</definedName>
    <definedName name="BEx3U64YUOZ419BAJS2W78UMATAW" localSheetId="7" hidden="1">#REF!</definedName>
    <definedName name="BEx3U64YUOZ419BAJS2W78UMATAW" localSheetId="9" hidden="1">#REF!</definedName>
    <definedName name="BEx3U64YUOZ419BAJS2W78UMATAW" localSheetId="10" hidden="1">#REF!</definedName>
    <definedName name="BEx3U64YUOZ419BAJS2W78UMATAW" localSheetId="11" hidden="1">#REF!</definedName>
    <definedName name="BEx3U64YUOZ419BAJS2W78UMATAW" localSheetId="12" hidden="1">#REF!</definedName>
    <definedName name="BEx3U64YUOZ419BAJS2W78UMATAW" localSheetId="14" hidden="1">#REF!</definedName>
    <definedName name="BEx3U64YUOZ419BAJS2W78UMATAW" localSheetId="13" hidden="1">#REF!</definedName>
    <definedName name="BEx3U64YUOZ419BAJS2W78UMATAW" localSheetId="15" hidden="1">#REF!</definedName>
    <definedName name="BEx3U64YUOZ419BAJS2W78UMATAW" localSheetId="16" hidden="1">#REF!</definedName>
    <definedName name="BEx3U64YUOZ419BAJS2W78UMATAW" localSheetId="17" hidden="1">#REF!</definedName>
    <definedName name="BEx3U64YUOZ419BAJS2W78UMATAW" localSheetId="18" hidden="1">#REF!</definedName>
    <definedName name="BEx3U64YUOZ419BAJS2W78UMATAW" localSheetId="19" hidden="1">#REF!</definedName>
    <definedName name="BEx3U64YUOZ419BAJS2W78UMATAW" localSheetId="20" hidden="1">#REF!</definedName>
    <definedName name="BEx3U64YUOZ419BAJS2W78UMATAW" hidden="1">#REF!</definedName>
    <definedName name="BEx3U94WCEA5DKMWBEX1GU0LKYG2" localSheetId="7" hidden="1">#REF!</definedName>
    <definedName name="BEx3U94WCEA5DKMWBEX1GU0LKYG2" localSheetId="9" hidden="1">#REF!</definedName>
    <definedName name="BEx3U94WCEA5DKMWBEX1GU0LKYG2" localSheetId="10" hidden="1">#REF!</definedName>
    <definedName name="BEx3U94WCEA5DKMWBEX1GU0LKYG2" localSheetId="11" hidden="1">#REF!</definedName>
    <definedName name="BEx3U94WCEA5DKMWBEX1GU0LKYG2" localSheetId="12" hidden="1">#REF!</definedName>
    <definedName name="BEx3U94WCEA5DKMWBEX1GU0LKYG2" localSheetId="14" hidden="1">#REF!</definedName>
    <definedName name="BEx3U94WCEA5DKMWBEX1GU0LKYG2" localSheetId="13" hidden="1">#REF!</definedName>
    <definedName name="BEx3U94WCEA5DKMWBEX1GU0LKYG2" localSheetId="15" hidden="1">#REF!</definedName>
    <definedName name="BEx3U94WCEA5DKMWBEX1GU0LKYG2" localSheetId="16" hidden="1">#REF!</definedName>
    <definedName name="BEx3U94WCEA5DKMWBEX1GU0LKYG2" localSheetId="17" hidden="1">#REF!</definedName>
    <definedName name="BEx3U94WCEA5DKMWBEX1GU0LKYG2" localSheetId="18" hidden="1">#REF!</definedName>
    <definedName name="BEx3U94WCEA5DKMWBEX1GU0LKYG2" localSheetId="19" hidden="1">#REF!</definedName>
    <definedName name="BEx3U94WCEA5DKMWBEX1GU0LKYG2" localSheetId="20" hidden="1">#REF!</definedName>
    <definedName name="BEx3U94WCEA5DKMWBEX1GU0LKYG2" hidden="1">#REF!</definedName>
    <definedName name="BEx3U9VZ8SQVYS6ZA038J7AP7ZGW" localSheetId="7" hidden="1">#REF!</definedName>
    <definedName name="BEx3U9VZ8SQVYS6ZA038J7AP7ZGW" localSheetId="9" hidden="1">#REF!</definedName>
    <definedName name="BEx3U9VZ8SQVYS6ZA038J7AP7ZGW" localSheetId="10" hidden="1">#REF!</definedName>
    <definedName name="BEx3U9VZ8SQVYS6ZA038J7AP7ZGW" localSheetId="11" hidden="1">#REF!</definedName>
    <definedName name="BEx3U9VZ8SQVYS6ZA038J7AP7ZGW" localSheetId="12" hidden="1">#REF!</definedName>
    <definedName name="BEx3U9VZ8SQVYS6ZA038J7AP7ZGW" localSheetId="14" hidden="1">#REF!</definedName>
    <definedName name="BEx3U9VZ8SQVYS6ZA038J7AP7ZGW" localSheetId="13" hidden="1">#REF!</definedName>
    <definedName name="BEx3U9VZ8SQVYS6ZA038J7AP7ZGW" localSheetId="15" hidden="1">#REF!</definedName>
    <definedName name="BEx3U9VZ8SQVYS6ZA038J7AP7ZGW" localSheetId="16" hidden="1">#REF!</definedName>
    <definedName name="BEx3U9VZ8SQVYS6ZA038J7AP7ZGW" localSheetId="17" hidden="1">#REF!</definedName>
    <definedName name="BEx3U9VZ8SQVYS6ZA038J7AP7ZGW" localSheetId="18" hidden="1">#REF!</definedName>
    <definedName name="BEx3U9VZ8SQVYS6ZA038J7AP7ZGW" localSheetId="19" hidden="1">#REF!</definedName>
    <definedName name="BEx3U9VZ8SQVYS6ZA038J7AP7ZGW" localSheetId="20" hidden="1">#REF!</definedName>
    <definedName name="BEx3U9VZ8SQVYS6ZA038J7AP7ZGW" hidden="1">#REF!</definedName>
    <definedName name="BEx3UG11PSVRK9DW5ZNKOB4T24MN" localSheetId="7" hidden="1">#REF!</definedName>
    <definedName name="BEx3UG11PSVRK9DW5ZNKOB4T24MN" localSheetId="9" hidden="1">#REF!</definedName>
    <definedName name="BEx3UG11PSVRK9DW5ZNKOB4T24MN" localSheetId="10" hidden="1">#REF!</definedName>
    <definedName name="BEx3UG11PSVRK9DW5ZNKOB4T24MN" localSheetId="11" hidden="1">#REF!</definedName>
    <definedName name="BEx3UG11PSVRK9DW5ZNKOB4T24MN" localSheetId="14" hidden="1">#REF!</definedName>
    <definedName name="BEx3UG11PSVRK9DW5ZNKOB4T24MN" localSheetId="13" hidden="1">#REF!</definedName>
    <definedName name="BEx3UG11PSVRK9DW5ZNKOB4T24MN" localSheetId="16" hidden="1">#REF!</definedName>
    <definedName name="BEx3UG11PSVRK9DW5ZNKOB4T24MN" localSheetId="17" hidden="1">#REF!</definedName>
    <definedName name="BEx3UG11PSVRK9DW5ZNKOB4T24MN" localSheetId="20" hidden="1">#REF!</definedName>
    <definedName name="BEx3UG11PSVRK9DW5ZNKOB4T24MN" hidden="1">#REF!</definedName>
    <definedName name="BEx3UIQ5B7PL8QJ6RI0LF7QJWLLO" localSheetId="7" hidden="1">#REF!</definedName>
    <definedName name="BEx3UIQ5B7PL8QJ6RI0LF7QJWLLO" localSheetId="9" hidden="1">#REF!</definedName>
    <definedName name="BEx3UIQ5B7PL8QJ6RI0LF7QJWLLO" localSheetId="10" hidden="1">#REF!</definedName>
    <definedName name="BEx3UIQ5B7PL8QJ6RI0LF7QJWLLO" localSheetId="11" hidden="1">#REF!</definedName>
    <definedName name="BEx3UIQ5B7PL8QJ6RI0LF7QJWLLO" localSheetId="12" hidden="1">#REF!</definedName>
    <definedName name="BEx3UIQ5B7PL8QJ6RI0LF7QJWLLO" localSheetId="14" hidden="1">#REF!</definedName>
    <definedName name="BEx3UIQ5B7PL8QJ6RI0LF7QJWLLO" localSheetId="13" hidden="1">#REF!</definedName>
    <definedName name="BEx3UIQ5B7PL8QJ6RI0LF7QJWLLO" localSheetId="15" hidden="1">#REF!</definedName>
    <definedName name="BEx3UIQ5B7PL8QJ6RI0LF7QJWLLO" localSheetId="16" hidden="1">#REF!</definedName>
    <definedName name="BEx3UIQ5B7PL8QJ6RI0LF7QJWLLO" localSheetId="17" hidden="1">#REF!</definedName>
    <definedName name="BEx3UIQ5B7PL8QJ6RI0LF7QJWLLO" localSheetId="18" hidden="1">#REF!</definedName>
    <definedName name="BEx3UIQ5B7PL8QJ6RI0LF7QJWLLO" localSheetId="19" hidden="1">#REF!</definedName>
    <definedName name="BEx3UIQ5B7PL8QJ6RI0LF7QJWLLO" localSheetId="20" hidden="1">#REF!</definedName>
    <definedName name="BEx3UIQ5B7PL8QJ6RI0LF7QJWLLO" hidden="1">#REF!</definedName>
    <definedName name="BEx3UIQ5WRJBGNTFCCLOR4N7B1OQ" localSheetId="7" hidden="1">#REF!</definedName>
    <definedName name="BEx3UIQ5WRJBGNTFCCLOR4N7B1OQ" localSheetId="9" hidden="1">#REF!</definedName>
    <definedName name="BEx3UIQ5WRJBGNTFCCLOR4N7B1OQ" localSheetId="10" hidden="1">#REF!</definedName>
    <definedName name="BEx3UIQ5WRJBGNTFCCLOR4N7B1OQ" localSheetId="11" hidden="1">#REF!</definedName>
    <definedName name="BEx3UIQ5WRJBGNTFCCLOR4N7B1OQ" localSheetId="12" hidden="1">#REF!</definedName>
    <definedName name="BEx3UIQ5WRJBGNTFCCLOR4N7B1OQ" localSheetId="14" hidden="1">#REF!</definedName>
    <definedName name="BEx3UIQ5WRJBGNTFCCLOR4N7B1OQ" localSheetId="13" hidden="1">#REF!</definedName>
    <definedName name="BEx3UIQ5WRJBGNTFCCLOR4N7B1OQ" localSheetId="15" hidden="1">#REF!</definedName>
    <definedName name="BEx3UIQ5WRJBGNTFCCLOR4N7B1OQ" localSheetId="16" hidden="1">#REF!</definedName>
    <definedName name="BEx3UIQ5WRJBGNTFCCLOR4N7B1OQ" localSheetId="17" hidden="1">#REF!</definedName>
    <definedName name="BEx3UIQ5WRJBGNTFCCLOR4N7B1OQ" localSheetId="18" hidden="1">#REF!</definedName>
    <definedName name="BEx3UIQ5WRJBGNTFCCLOR4N7B1OQ" localSheetId="19" hidden="1">#REF!</definedName>
    <definedName name="BEx3UIQ5WRJBGNTFCCLOR4N7B1OQ" localSheetId="20" hidden="1">#REF!</definedName>
    <definedName name="BEx3UIQ5WRJBGNTFCCLOR4N7B1OQ" hidden="1">#REF!</definedName>
    <definedName name="BEx3UJMIX2NUSSWGMSI25A5DM4CH" localSheetId="7" hidden="1">#REF!</definedName>
    <definedName name="BEx3UJMIX2NUSSWGMSI25A5DM4CH" localSheetId="9" hidden="1">#REF!</definedName>
    <definedName name="BEx3UJMIX2NUSSWGMSI25A5DM4CH" localSheetId="10" hidden="1">#REF!</definedName>
    <definedName name="BEx3UJMIX2NUSSWGMSI25A5DM4CH" localSheetId="11" hidden="1">#REF!</definedName>
    <definedName name="BEx3UJMIX2NUSSWGMSI25A5DM4CH" localSheetId="12" hidden="1">#REF!</definedName>
    <definedName name="BEx3UJMIX2NUSSWGMSI25A5DM4CH" localSheetId="14" hidden="1">#REF!</definedName>
    <definedName name="BEx3UJMIX2NUSSWGMSI25A5DM4CH" localSheetId="13" hidden="1">#REF!</definedName>
    <definedName name="BEx3UJMIX2NUSSWGMSI25A5DM4CH" localSheetId="15" hidden="1">#REF!</definedName>
    <definedName name="BEx3UJMIX2NUSSWGMSI25A5DM4CH" localSheetId="16" hidden="1">#REF!</definedName>
    <definedName name="BEx3UJMIX2NUSSWGMSI25A5DM4CH" localSheetId="17" hidden="1">#REF!</definedName>
    <definedName name="BEx3UJMIX2NUSSWGMSI25A5DM4CH" localSheetId="18" hidden="1">#REF!</definedName>
    <definedName name="BEx3UJMIX2NUSSWGMSI25A5DM4CH" localSheetId="19" hidden="1">#REF!</definedName>
    <definedName name="BEx3UJMIX2NUSSWGMSI25A5DM4CH" localSheetId="20" hidden="1">#REF!</definedName>
    <definedName name="BEx3UJMIX2NUSSWGMSI25A5DM4CH" hidden="1">#REF!</definedName>
    <definedName name="BEx3UKOCOQG7S1YQ436S997K1KWV" localSheetId="7" hidden="1">#REF!</definedName>
    <definedName name="BEx3UKOCOQG7S1YQ436S997K1KWV" localSheetId="9" hidden="1">#REF!</definedName>
    <definedName name="BEx3UKOCOQG7S1YQ436S997K1KWV" localSheetId="10" hidden="1">#REF!</definedName>
    <definedName name="BEx3UKOCOQG7S1YQ436S997K1KWV" localSheetId="11" hidden="1">#REF!</definedName>
    <definedName name="BEx3UKOCOQG7S1YQ436S997K1KWV" localSheetId="12" hidden="1">#REF!</definedName>
    <definedName name="BEx3UKOCOQG7S1YQ436S997K1KWV" localSheetId="14" hidden="1">#REF!</definedName>
    <definedName name="BEx3UKOCOQG7S1YQ436S997K1KWV" localSheetId="13" hidden="1">#REF!</definedName>
    <definedName name="BEx3UKOCOQG7S1YQ436S997K1KWV" localSheetId="15" hidden="1">#REF!</definedName>
    <definedName name="BEx3UKOCOQG7S1YQ436S997K1KWV" localSheetId="16" hidden="1">#REF!</definedName>
    <definedName name="BEx3UKOCOQG7S1YQ436S997K1KWV" localSheetId="17" hidden="1">#REF!</definedName>
    <definedName name="BEx3UKOCOQG7S1YQ436S997K1KWV" localSheetId="18" hidden="1">#REF!</definedName>
    <definedName name="BEx3UKOCOQG7S1YQ436S997K1KWV" localSheetId="19" hidden="1">#REF!</definedName>
    <definedName name="BEx3UKOCOQG7S1YQ436S997K1KWV" localSheetId="20" hidden="1">#REF!</definedName>
    <definedName name="BEx3UKOCOQG7S1YQ436S997K1KWV" hidden="1">#REF!</definedName>
    <definedName name="BEx3UQ7WT8T56S476IYJBFTP1FBY" localSheetId="7" hidden="1">#REF!</definedName>
    <definedName name="BEx3UQ7WT8T56S476IYJBFTP1FBY" localSheetId="9" hidden="1">#REF!</definedName>
    <definedName name="BEx3UQ7WT8T56S476IYJBFTP1FBY" localSheetId="10" hidden="1">#REF!</definedName>
    <definedName name="BEx3UQ7WT8T56S476IYJBFTP1FBY" localSheetId="11" hidden="1">#REF!</definedName>
    <definedName name="BEx3UQ7WT8T56S476IYJBFTP1FBY" localSheetId="14" hidden="1">#REF!</definedName>
    <definedName name="BEx3UQ7WT8T56S476IYJBFTP1FBY" localSheetId="13" hidden="1">#REF!</definedName>
    <definedName name="BEx3UQ7WT8T56S476IYJBFTP1FBY" localSheetId="16" hidden="1">#REF!</definedName>
    <definedName name="BEx3UQ7WT8T56S476IYJBFTP1FBY" localSheetId="17" hidden="1">#REF!</definedName>
    <definedName name="BEx3UQ7WT8T56S476IYJBFTP1FBY" localSheetId="20" hidden="1">#REF!</definedName>
    <definedName name="BEx3UQ7WT8T56S476IYJBFTP1FBY" hidden="1">#REF!</definedName>
    <definedName name="BEx3UU46FGPB8C5GM6QZZZNI8FY1" localSheetId="7" hidden="1">#REF!</definedName>
    <definedName name="BEx3UU46FGPB8C5GM6QZZZNI8FY1" localSheetId="9" hidden="1">#REF!</definedName>
    <definedName name="BEx3UU46FGPB8C5GM6QZZZNI8FY1" localSheetId="10" hidden="1">#REF!</definedName>
    <definedName name="BEx3UU46FGPB8C5GM6QZZZNI8FY1" localSheetId="11" hidden="1">#REF!</definedName>
    <definedName name="BEx3UU46FGPB8C5GM6QZZZNI8FY1" localSheetId="12" hidden="1">#REF!</definedName>
    <definedName name="BEx3UU46FGPB8C5GM6QZZZNI8FY1" localSheetId="14" hidden="1">#REF!</definedName>
    <definedName name="BEx3UU46FGPB8C5GM6QZZZNI8FY1" localSheetId="13" hidden="1">#REF!</definedName>
    <definedName name="BEx3UU46FGPB8C5GM6QZZZNI8FY1" localSheetId="15" hidden="1">#REF!</definedName>
    <definedName name="BEx3UU46FGPB8C5GM6QZZZNI8FY1" localSheetId="16" hidden="1">#REF!</definedName>
    <definedName name="BEx3UU46FGPB8C5GM6QZZZNI8FY1" localSheetId="17" hidden="1">#REF!</definedName>
    <definedName name="BEx3UU46FGPB8C5GM6QZZZNI8FY1" localSheetId="18" hidden="1">#REF!</definedName>
    <definedName name="BEx3UU46FGPB8C5GM6QZZZNI8FY1" localSheetId="19" hidden="1">#REF!</definedName>
    <definedName name="BEx3UU46FGPB8C5GM6QZZZNI8FY1" localSheetId="20" hidden="1">#REF!</definedName>
    <definedName name="BEx3UU46FGPB8C5GM6QZZZNI8FY1" hidden="1">#REF!</definedName>
    <definedName name="BEx3UYM19VIXLA0EU7LB9NHA77PB" localSheetId="7" hidden="1">#REF!</definedName>
    <definedName name="BEx3UYM19VIXLA0EU7LB9NHA77PB" localSheetId="9" hidden="1">#REF!</definedName>
    <definedName name="BEx3UYM19VIXLA0EU7LB9NHA77PB" localSheetId="10" hidden="1">#REF!</definedName>
    <definedName name="BEx3UYM19VIXLA0EU7LB9NHA77PB" localSheetId="11" hidden="1">#REF!</definedName>
    <definedName name="BEx3UYM19VIXLA0EU7LB9NHA77PB" localSheetId="12" hidden="1">#REF!</definedName>
    <definedName name="BEx3UYM19VIXLA0EU7LB9NHA77PB" localSheetId="14" hidden="1">#REF!</definedName>
    <definedName name="BEx3UYM19VIXLA0EU7LB9NHA77PB" localSheetId="13" hidden="1">#REF!</definedName>
    <definedName name="BEx3UYM19VIXLA0EU7LB9NHA77PB" localSheetId="15" hidden="1">#REF!</definedName>
    <definedName name="BEx3UYM19VIXLA0EU7LB9NHA77PB" localSheetId="16" hidden="1">#REF!</definedName>
    <definedName name="BEx3UYM19VIXLA0EU7LB9NHA77PB" localSheetId="17" hidden="1">#REF!</definedName>
    <definedName name="BEx3UYM19VIXLA0EU7LB9NHA77PB" localSheetId="18" hidden="1">#REF!</definedName>
    <definedName name="BEx3UYM19VIXLA0EU7LB9NHA77PB" localSheetId="19" hidden="1">#REF!</definedName>
    <definedName name="BEx3UYM19VIXLA0EU7LB9NHA77PB" localSheetId="20" hidden="1">#REF!</definedName>
    <definedName name="BEx3UYM19VIXLA0EU7LB9NHA77PB" hidden="1">#REF!</definedName>
    <definedName name="BEx3V0EPR8DD44FA1TJFATXBJ5BA" localSheetId="7" hidden="1">#REF!</definedName>
    <definedName name="BEx3V0EPR8DD44FA1TJFATXBJ5BA" localSheetId="9" hidden="1">#REF!</definedName>
    <definedName name="BEx3V0EPR8DD44FA1TJFATXBJ5BA" localSheetId="10" hidden="1">#REF!</definedName>
    <definedName name="BEx3V0EPR8DD44FA1TJFATXBJ5BA" localSheetId="11" hidden="1">#REF!</definedName>
    <definedName name="BEx3V0EPR8DD44FA1TJFATXBJ5BA" localSheetId="12" hidden="1">#REF!</definedName>
    <definedName name="BEx3V0EPR8DD44FA1TJFATXBJ5BA" localSheetId="14" hidden="1">#REF!</definedName>
    <definedName name="BEx3V0EPR8DD44FA1TJFATXBJ5BA" localSheetId="13" hidden="1">#REF!</definedName>
    <definedName name="BEx3V0EPR8DD44FA1TJFATXBJ5BA" localSheetId="15" hidden="1">#REF!</definedName>
    <definedName name="BEx3V0EPR8DD44FA1TJFATXBJ5BA" localSheetId="16" hidden="1">#REF!</definedName>
    <definedName name="BEx3V0EPR8DD44FA1TJFATXBJ5BA" localSheetId="17" hidden="1">#REF!</definedName>
    <definedName name="BEx3V0EPR8DD44FA1TJFATXBJ5BA" localSheetId="18" hidden="1">#REF!</definedName>
    <definedName name="BEx3V0EPR8DD44FA1TJFATXBJ5BA" localSheetId="19" hidden="1">#REF!</definedName>
    <definedName name="BEx3V0EPR8DD44FA1TJFATXBJ5BA" localSheetId="20" hidden="1">#REF!</definedName>
    <definedName name="BEx3V0EPR8DD44FA1TJFATXBJ5BA" hidden="1">#REF!</definedName>
    <definedName name="BEx3VML7CG70HPISMVYIUEN3711Q" localSheetId="7" hidden="1">#REF!</definedName>
    <definedName name="BEx3VML7CG70HPISMVYIUEN3711Q" localSheetId="9" hidden="1">#REF!</definedName>
    <definedName name="BEx3VML7CG70HPISMVYIUEN3711Q" localSheetId="10" hidden="1">#REF!</definedName>
    <definedName name="BEx3VML7CG70HPISMVYIUEN3711Q" localSheetId="11" hidden="1">#REF!</definedName>
    <definedName name="BEx3VML7CG70HPISMVYIUEN3711Q" localSheetId="12" hidden="1">#REF!</definedName>
    <definedName name="BEx3VML7CG70HPISMVYIUEN3711Q" localSheetId="14" hidden="1">#REF!</definedName>
    <definedName name="BEx3VML7CG70HPISMVYIUEN3711Q" localSheetId="13" hidden="1">#REF!</definedName>
    <definedName name="BEx3VML7CG70HPISMVYIUEN3711Q" localSheetId="15" hidden="1">#REF!</definedName>
    <definedName name="BEx3VML7CG70HPISMVYIUEN3711Q" localSheetId="16" hidden="1">#REF!</definedName>
    <definedName name="BEx3VML7CG70HPISMVYIUEN3711Q" localSheetId="17" hidden="1">#REF!</definedName>
    <definedName name="BEx3VML7CG70HPISMVYIUEN3711Q" localSheetId="18" hidden="1">#REF!</definedName>
    <definedName name="BEx3VML7CG70HPISMVYIUEN3711Q" localSheetId="19" hidden="1">#REF!</definedName>
    <definedName name="BEx3VML7CG70HPISMVYIUEN3711Q" localSheetId="20" hidden="1">#REF!</definedName>
    <definedName name="BEx3VML7CG70HPISMVYIUEN3711Q" hidden="1">#REF!</definedName>
    <definedName name="BEx56ZID5H04P9AIYLP1OASFGV56" localSheetId="7" hidden="1">#REF!</definedName>
    <definedName name="BEx56ZID5H04P9AIYLP1OASFGV56" localSheetId="9" hidden="1">#REF!</definedName>
    <definedName name="BEx56ZID5H04P9AIYLP1OASFGV56" localSheetId="10" hidden="1">#REF!</definedName>
    <definedName name="BEx56ZID5H04P9AIYLP1OASFGV56" localSheetId="11" hidden="1">#REF!</definedName>
    <definedName name="BEx56ZID5H04P9AIYLP1OASFGV56" localSheetId="12" hidden="1">#REF!</definedName>
    <definedName name="BEx56ZID5H04P9AIYLP1OASFGV56" localSheetId="14" hidden="1">#REF!</definedName>
    <definedName name="BEx56ZID5H04P9AIYLP1OASFGV56" localSheetId="13" hidden="1">#REF!</definedName>
    <definedName name="BEx56ZID5H04P9AIYLP1OASFGV56" localSheetId="15" hidden="1">#REF!</definedName>
    <definedName name="BEx56ZID5H04P9AIYLP1OASFGV56" localSheetId="16" hidden="1">#REF!</definedName>
    <definedName name="BEx56ZID5H04P9AIYLP1OASFGV56" localSheetId="17" hidden="1">#REF!</definedName>
    <definedName name="BEx56ZID5H04P9AIYLP1OASFGV56" localSheetId="18" hidden="1">#REF!</definedName>
    <definedName name="BEx56ZID5H04P9AIYLP1OASFGV56" localSheetId="19" hidden="1">#REF!</definedName>
    <definedName name="BEx56ZID5H04P9AIYLP1OASFGV56" localSheetId="20" hidden="1">#REF!</definedName>
    <definedName name="BEx56ZID5H04P9AIYLP1OASFGV56" hidden="1">#REF!</definedName>
    <definedName name="BEx57VVOKGYOTHR9Z8AJNKRDSU20" localSheetId="7" hidden="1">#REF!</definedName>
    <definedName name="BEx57VVOKGYOTHR9Z8AJNKRDSU20" localSheetId="9" hidden="1">#REF!</definedName>
    <definedName name="BEx57VVOKGYOTHR9Z8AJNKRDSU20" localSheetId="10" hidden="1">#REF!</definedName>
    <definedName name="BEx57VVOKGYOTHR9Z8AJNKRDSU20" localSheetId="11" hidden="1">#REF!</definedName>
    <definedName name="BEx57VVOKGYOTHR9Z8AJNKRDSU20" localSheetId="12" hidden="1">#REF!</definedName>
    <definedName name="BEx57VVOKGYOTHR9Z8AJNKRDSU20" localSheetId="14" hidden="1">#REF!</definedName>
    <definedName name="BEx57VVOKGYOTHR9Z8AJNKRDSU20" localSheetId="13" hidden="1">#REF!</definedName>
    <definedName name="BEx57VVOKGYOTHR9Z8AJNKRDSU20" localSheetId="15" hidden="1">#REF!</definedName>
    <definedName name="BEx57VVOKGYOTHR9Z8AJNKRDSU20" localSheetId="16" hidden="1">#REF!</definedName>
    <definedName name="BEx57VVOKGYOTHR9Z8AJNKRDSU20" localSheetId="17" hidden="1">#REF!</definedName>
    <definedName name="BEx57VVOKGYOTHR9Z8AJNKRDSU20" localSheetId="18" hidden="1">#REF!</definedName>
    <definedName name="BEx57VVOKGYOTHR9Z8AJNKRDSU20" localSheetId="19" hidden="1">#REF!</definedName>
    <definedName name="BEx57VVOKGYOTHR9Z8AJNKRDSU20" localSheetId="20" hidden="1">#REF!</definedName>
    <definedName name="BEx57VVOKGYOTHR9Z8AJNKRDSU20" hidden="1">#REF!</definedName>
    <definedName name="BEx587EYSS57E3PI8DT973HLJM9E" localSheetId="7" hidden="1">#REF!</definedName>
    <definedName name="BEx587EYSS57E3PI8DT973HLJM9E" localSheetId="9" hidden="1">#REF!</definedName>
    <definedName name="BEx587EYSS57E3PI8DT973HLJM9E" localSheetId="10" hidden="1">#REF!</definedName>
    <definedName name="BEx587EYSS57E3PI8DT973HLJM9E" localSheetId="11" hidden="1">#REF!</definedName>
    <definedName name="BEx587EYSS57E3PI8DT973HLJM9E" localSheetId="12" hidden="1">#REF!</definedName>
    <definedName name="BEx587EYSS57E3PI8DT973HLJM9E" localSheetId="14" hidden="1">#REF!</definedName>
    <definedName name="BEx587EYSS57E3PI8DT973HLJM9E" localSheetId="13" hidden="1">#REF!</definedName>
    <definedName name="BEx587EYSS57E3PI8DT973HLJM9E" localSheetId="15" hidden="1">#REF!</definedName>
    <definedName name="BEx587EYSS57E3PI8DT973HLJM9E" localSheetId="16" hidden="1">#REF!</definedName>
    <definedName name="BEx587EYSS57E3PI8DT973HLJM9E" localSheetId="17" hidden="1">#REF!</definedName>
    <definedName name="BEx587EYSS57E3PI8DT973HLJM9E" localSheetId="18" hidden="1">#REF!</definedName>
    <definedName name="BEx587EYSS57E3PI8DT973HLJM9E" localSheetId="19" hidden="1">#REF!</definedName>
    <definedName name="BEx587EYSS57E3PI8DT973HLJM9E" localSheetId="20" hidden="1">#REF!</definedName>
    <definedName name="BEx587EYSS57E3PI8DT973HLJM9E" hidden="1">#REF!</definedName>
    <definedName name="BEx587KFQ3VKCOCY1SA5F24PQGUI" localSheetId="7" hidden="1">#REF!</definedName>
    <definedName name="BEx587KFQ3VKCOCY1SA5F24PQGUI" localSheetId="9" hidden="1">#REF!</definedName>
    <definedName name="BEx587KFQ3VKCOCY1SA5F24PQGUI" localSheetId="10" hidden="1">#REF!</definedName>
    <definedName name="BEx587KFQ3VKCOCY1SA5F24PQGUI" localSheetId="11" hidden="1">#REF!</definedName>
    <definedName name="BEx587KFQ3VKCOCY1SA5F24PQGUI" localSheetId="12" hidden="1">#REF!</definedName>
    <definedName name="BEx587KFQ3VKCOCY1SA5F24PQGUI" localSheetId="14" hidden="1">#REF!</definedName>
    <definedName name="BEx587KFQ3VKCOCY1SA5F24PQGUI" localSheetId="13" hidden="1">#REF!</definedName>
    <definedName name="BEx587KFQ3VKCOCY1SA5F24PQGUI" localSheetId="15" hidden="1">#REF!</definedName>
    <definedName name="BEx587KFQ3VKCOCY1SA5F24PQGUI" localSheetId="16" hidden="1">#REF!</definedName>
    <definedName name="BEx587KFQ3VKCOCY1SA5F24PQGUI" localSheetId="17" hidden="1">#REF!</definedName>
    <definedName name="BEx587KFQ3VKCOCY1SA5F24PQGUI" localSheetId="18" hidden="1">#REF!</definedName>
    <definedName name="BEx587KFQ3VKCOCY1SA5F24PQGUI" localSheetId="19" hidden="1">#REF!</definedName>
    <definedName name="BEx587KFQ3VKCOCY1SA5F24PQGUI" localSheetId="20" hidden="1">#REF!</definedName>
    <definedName name="BEx587KFQ3VKCOCY1SA5F24PQGUI" hidden="1">#REF!</definedName>
    <definedName name="BEx589YSF6Z3BES2WDO9VJF6J7RD" localSheetId="7" hidden="1">#REF!</definedName>
    <definedName name="BEx589YSF6Z3BES2WDO9VJF6J7RD" localSheetId="9" hidden="1">#REF!</definedName>
    <definedName name="BEx589YSF6Z3BES2WDO9VJF6J7RD" localSheetId="10" hidden="1">#REF!</definedName>
    <definedName name="BEx589YSF6Z3BES2WDO9VJF6J7RD" localSheetId="11" hidden="1">#REF!</definedName>
    <definedName name="BEx589YSF6Z3BES2WDO9VJF6J7RD" localSheetId="12" hidden="1">#REF!</definedName>
    <definedName name="BEx589YSF6Z3BES2WDO9VJF6J7RD" localSheetId="14" hidden="1">#REF!</definedName>
    <definedName name="BEx589YSF6Z3BES2WDO9VJF6J7RD" localSheetId="13" hidden="1">#REF!</definedName>
    <definedName name="BEx589YSF6Z3BES2WDO9VJF6J7RD" localSheetId="15" hidden="1">#REF!</definedName>
    <definedName name="BEx589YSF6Z3BES2WDO9VJF6J7RD" localSheetId="16" hidden="1">#REF!</definedName>
    <definedName name="BEx589YSF6Z3BES2WDO9VJF6J7RD" localSheetId="17" hidden="1">#REF!</definedName>
    <definedName name="BEx589YSF6Z3BES2WDO9VJF6J7RD" localSheetId="18" hidden="1">#REF!</definedName>
    <definedName name="BEx589YSF6Z3BES2WDO9VJF6J7RD" localSheetId="19" hidden="1">#REF!</definedName>
    <definedName name="BEx589YSF6Z3BES2WDO9VJF6J7RD" localSheetId="20" hidden="1">#REF!</definedName>
    <definedName name="BEx589YSF6Z3BES2WDO9VJF6J7RD" hidden="1">#REF!</definedName>
    <definedName name="BEx58HRBEO7GYHL70I9S0DIIR5Y3" localSheetId="7" hidden="1">#REF!</definedName>
    <definedName name="BEx58HRBEO7GYHL70I9S0DIIR5Y3" localSheetId="9" hidden="1">#REF!</definedName>
    <definedName name="BEx58HRBEO7GYHL70I9S0DIIR5Y3" localSheetId="10" hidden="1">#REF!</definedName>
    <definedName name="BEx58HRBEO7GYHL70I9S0DIIR5Y3" localSheetId="11" hidden="1">#REF!</definedName>
    <definedName name="BEx58HRBEO7GYHL70I9S0DIIR5Y3" localSheetId="12" hidden="1">#REF!</definedName>
    <definedName name="BEx58HRBEO7GYHL70I9S0DIIR5Y3" localSheetId="14" hidden="1">#REF!</definedName>
    <definedName name="BEx58HRBEO7GYHL70I9S0DIIR5Y3" localSheetId="13" hidden="1">#REF!</definedName>
    <definedName name="BEx58HRBEO7GYHL70I9S0DIIR5Y3" localSheetId="15" hidden="1">#REF!</definedName>
    <definedName name="BEx58HRBEO7GYHL70I9S0DIIR5Y3" localSheetId="16" hidden="1">#REF!</definedName>
    <definedName name="BEx58HRBEO7GYHL70I9S0DIIR5Y3" localSheetId="17" hidden="1">#REF!</definedName>
    <definedName name="BEx58HRBEO7GYHL70I9S0DIIR5Y3" localSheetId="18" hidden="1">#REF!</definedName>
    <definedName name="BEx58HRBEO7GYHL70I9S0DIIR5Y3" localSheetId="19" hidden="1">#REF!</definedName>
    <definedName name="BEx58HRBEO7GYHL70I9S0DIIR5Y3" localSheetId="20" hidden="1">#REF!</definedName>
    <definedName name="BEx58HRBEO7GYHL70I9S0DIIR5Y3" hidden="1">#REF!</definedName>
    <definedName name="BEx58O1WGJ5ARYSTQ7E7Z9CZ70FW" localSheetId="7" hidden="1">#REF!</definedName>
    <definedName name="BEx58O1WGJ5ARYSTQ7E7Z9CZ70FW" localSheetId="9" hidden="1">#REF!</definedName>
    <definedName name="BEx58O1WGJ5ARYSTQ7E7Z9CZ70FW" localSheetId="10" hidden="1">#REF!</definedName>
    <definedName name="BEx58O1WGJ5ARYSTQ7E7Z9CZ70FW" localSheetId="11" hidden="1">#REF!</definedName>
    <definedName name="BEx58O1WGJ5ARYSTQ7E7Z9CZ70FW" localSheetId="12" hidden="1">#REF!</definedName>
    <definedName name="BEx58O1WGJ5ARYSTQ7E7Z9CZ70FW" localSheetId="14" hidden="1">#REF!</definedName>
    <definedName name="BEx58O1WGJ5ARYSTQ7E7Z9CZ70FW" localSheetId="13" hidden="1">#REF!</definedName>
    <definedName name="BEx58O1WGJ5ARYSTQ7E7Z9CZ70FW" localSheetId="15" hidden="1">#REF!</definedName>
    <definedName name="BEx58O1WGJ5ARYSTQ7E7Z9CZ70FW" localSheetId="16" hidden="1">#REF!</definedName>
    <definedName name="BEx58O1WGJ5ARYSTQ7E7Z9CZ70FW" localSheetId="17" hidden="1">#REF!</definedName>
    <definedName name="BEx58O1WGJ5ARYSTQ7E7Z9CZ70FW" localSheetId="18" hidden="1">#REF!</definedName>
    <definedName name="BEx58O1WGJ5ARYSTQ7E7Z9CZ70FW" localSheetId="19" hidden="1">#REF!</definedName>
    <definedName name="BEx58O1WGJ5ARYSTQ7E7Z9CZ70FW" localSheetId="20" hidden="1">#REF!</definedName>
    <definedName name="BEx58O1WGJ5ARYSTQ7E7Z9CZ70FW" hidden="1">#REF!</definedName>
    <definedName name="BEx58O780PQ05NF0Z1SKKRB3N099" localSheetId="7" hidden="1">#REF!</definedName>
    <definedName name="BEx58O780PQ05NF0Z1SKKRB3N099" localSheetId="9" hidden="1">#REF!</definedName>
    <definedName name="BEx58O780PQ05NF0Z1SKKRB3N099" localSheetId="10" hidden="1">#REF!</definedName>
    <definedName name="BEx58O780PQ05NF0Z1SKKRB3N099" localSheetId="11" hidden="1">#REF!</definedName>
    <definedName name="BEx58O780PQ05NF0Z1SKKRB3N099" localSheetId="12" hidden="1">#REF!</definedName>
    <definedName name="BEx58O780PQ05NF0Z1SKKRB3N099" localSheetId="14" hidden="1">#REF!</definedName>
    <definedName name="BEx58O780PQ05NF0Z1SKKRB3N099" localSheetId="13" hidden="1">#REF!</definedName>
    <definedName name="BEx58O780PQ05NF0Z1SKKRB3N099" localSheetId="15" hidden="1">#REF!</definedName>
    <definedName name="BEx58O780PQ05NF0Z1SKKRB3N099" localSheetId="16" hidden="1">#REF!</definedName>
    <definedName name="BEx58O780PQ05NF0Z1SKKRB3N099" localSheetId="17" hidden="1">#REF!</definedName>
    <definedName name="BEx58O780PQ05NF0Z1SKKRB3N099" localSheetId="18" hidden="1">#REF!</definedName>
    <definedName name="BEx58O780PQ05NF0Z1SKKRB3N099" localSheetId="19" hidden="1">#REF!</definedName>
    <definedName name="BEx58O780PQ05NF0Z1SKKRB3N099" localSheetId="20" hidden="1">#REF!</definedName>
    <definedName name="BEx58O780PQ05NF0Z1SKKRB3N099" hidden="1">#REF!</definedName>
    <definedName name="BEx58XHO7ZULLF2EUD7YIS0MGQJ5" localSheetId="7" hidden="1">#REF!</definedName>
    <definedName name="BEx58XHO7ZULLF2EUD7YIS0MGQJ5" localSheetId="9" hidden="1">#REF!</definedName>
    <definedName name="BEx58XHO7ZULLF2EUD7YIS0MGQJ5" localSheetId="10" hidden="1">#REF!</definedName>
    <definedName name="BEx58XHO7ZULLF2EUD7YIS0MGQJ5" localSheetId="11" hidden="1">#REF!</definedName>
    <definedName name="BEx58XHO7ZULLF2EUD7YIS0MGQJ5" localSheetId="12" hidden="1">#REF!</definedName>
    <definedName name="BEx58XHO7ZULLF2EUD7YIS0MGQJ5" localSheetId="14" hidden="1">#REF!</definedName>
    <definedName name="BEx58XHO7ZULLF2EUD7YIS0MGQJ5" localSheetId="13" hidden="1">#REF!</definedName>
    <definedName name="BEx58XHO7ZULLF2EUD7YIS0MGQJ5" localSheetId="15" hidden="1">#REF!</definedName>
    <definedName name="BEx58XHO7ZULLF2EUD7YIS0MGQJ5" localSheetId="16" hidden="1">#REF!</definedName>
    <definedName name="BEx58XHO7ZULLF2EUD7YIS0MGQJ5" localSheetId="17" hidden="1">#REF!</definedName>
    <definedName name="BEx58XHO7ZULLF2EUD7YIS0MGQJ5" localSheetId="18" hidden="1">#REF!</definedName>
    <definedName name="BEx58XHO7ZULLF2EUD7YIS0MGQJ5" localSheetId="19" hidden="1">#REF!</definedName>
    <definedName name="BEx58XHO7ZULLF2EUD7YIS0MGQJ5" localSheetId="20" hidden="1">#REF!</definedName>
    <definedName name="BEx58XHO7ZULLF2EUD7YIS0MGQJ5" hidden="1">#REF!</definedName>
    <definedName name="BEx58ZW0HAIGIPEX9CVA1PQQTR6X" localSheetId="7" hidden="1">#REF!</definedName>
    <definedName name="BEx58ZW0HAIGIPEX9CVA1PQQTR6X" localSheetId="9" hidden="1">#REF!</definedName>
    <definedName name="BEx58ZW0HAIGIPEX9CVA1PQQTR6X" localSheetId="10" hidden="1">#REF!</definedName>
    <definedName name="BEx58ZW0HAIGIPEX9CVA1PQQTR6X" localSheetId="11" hidden="1">#REF!</definedName>
    <definedName name="BEx58ZW0HAIGIPEX9CVA1PQQTR6X" localSheetId="12" hidden="1">#REF!</definedName>
    <definedName name="BEx58ZW0HAIGIPEX9CVA1PQQTR6X" localSheetId="14" hidden="1">#REF!</definedName>
    <definedName name="BEx58ZW0HAIGIPEX9CVA1PQQTR6X" localSheetId="13" hidden="1">#REF!</definedName>
    <definedName name="BEx58ZW0HAIGIPEX9CVA1PQQTR6X" localSheetId="15" hidden="1">#REF!</definedName>
    <definedName name="BEx58ZW0HAIGIPEX9CVA1PQQTR6X" localSheetId="16" hidden="1">#REF!</definedName>
    <definedName name="BEx58ZW0HAIGIPEX9CVA1PQQTR6X" localSheetId="17" hidden="1">#REF!</definedName>
    <definedName name="BEx58ZW0HAIGIPEX9CVA1PQQTR6X" localSheetId="18" hidden="1">#REF!</definedName>
    <definedName name="BEx58ZW0HAIGIPEX9CVA1PQQTR6X" localSheetId="19" hidden="1">#REF!</definedName>
    <definedName name="BEx58ZW0HAIGIPEX9CVA1PQQTR6X" localSheetId="20" hidden="1">#REF!</definedName>
    <definedName name="BEx58ZW0HAIGIPEX9CVA1PQQTR6X" hidden="1">#REF!</definedName>
    <definedName name="BEx59BA1KH3RG6K1LHL7YS2VB79N" localSheetId="7" hidden="1">#REF!</definedName>
    <definedName name="BEx59BA1KH3RG6K1LHL7YS2VB79N" localSheetId="9" hidden="1">#REF!</definedName>
    <definedName name="BEx59BA1KH3RG6K1LHL7YS2VB79N" localSheetId="10" hidden="1">#REF!</definedName>
    <definedName name="BEx59BA1KH3RG6K1LHL7YS2VB79N" localSheetId="11" hidden="1">#REF!</definedName>
    <definedName name="BEx59BA1KH3RG6K1LHL7YS2VB79N" localSheetId="12" hidden="1">#REF!</definedName>
    <definedName name="BEx59BA1KH3RG6K1LHL7YS2VB79N" localSheetId="14" hidden="1">#REF!</definedName>
    <definedName name="BEx59BA1KH3RG6K1LHL7YS2VB79N" localSheetId="13" hidden="1">#REF!</definedName>
    <definedName name="BEx59BA1KH3RG6K1LHL7YS2VB79N" localSheetId="15" hidden="1">#REF!</definedName>
    <definedName name="BEx59BA1KH3RG6K1LHL7YS2VB79N" localSheetId="16" hidden="1">#REF!</definedName>
    <definedName name="BEx59BA1KH3RG6K1LHL7YS2VB79N" localSheetId="17" hidden="1">#REF!</definedName>
    <definedName name="BEx59BA1KH3RG6K1LHL7YS2VB79N" localSheetId="18" hidden="1">#REF!</definedName>
    <definedName name="BEx59BA1KH3RG6K1LHL7YS2VB79N" localSheetId="19" hidden="1">#REF!</definedName>
    <definedName name="BEx59BA1KH3RG6K1LHL7YS2VB79N" localSheetId="20" hidden="1">#REF!</definedName>
    <definedName name="BEx59BA1KH3RG6K1LHL7YS2VB79N" hidden="1">#REF!</definedName>
    <definedName name="BEx59E9WABJP2TN71QAIKK79HPK9" localSheetId="7" hidden="1">#REF!</definedName>
    <definedName name="BEx59E9WABJP2TN71QAIKK79HPK9" localSheetId="9" hidden="1">#REF!</definedName>
    <definedName name="BEx59E9WABJP2TN71QAIKK79HPK9" localSheetId="10" hidden="1">#REF!</definedName>
    <definedName name="BEx59E9WABJP2TN71QAIKK79HPK9" localSheetId="11" hidden="1">#REF!</definedName>
    <definedName name="BEx59E9WABJP2TN71QAIKK79HPK9" localSheetId="12" hidden="1">#REF!</definedName>
    <definedName name="BEx59E9WABJP2TN71QAIKK79HPK9" localSheetId="14" hidden="1">#REF!</definedName>
    <definedName name="BEx59E9WABJP2TN71QAIKK79HPK9" localSheetId="13" hidden="1">#REF!</definedName>
    <definedName name="BEx59E9WABJP2TN71QAIKK79HPK9" localSheetId="15" hidden="1">#REF!</definedName>
    <definedName name="BEx59E9WABJP2TN71QAIKK79HPK9" localSheetId="16" hidden="1">#REF!</definedName>
    <definedName name="BEx59E9WABJP2TN71QAIKK79HPK9" localSheetId="17" hidden="1">#REF!</definedName>
    <definedName name="BEx59E9WABJP2TN71QAIKK79HPK9" localSheetId="18" hidden="1">#REF!</definedName>
    <definedName name="BEx59E9WABJP2TN71QAIKK79HPK9" localSheetId="19" hidden="1">#REF!</definedName>
    <definedName name="BEx59E9WABJP2TN71QAIKK79HPK9" localSheetId="20" hidden="1">#REF!</definedName>
    <definedName name="BEx59E9WABJP2TN71QAIKK79HPK9" hidden="1">#REF!</definedName>
    <definedName name="BEx59P7MAPNU129ZTC5H3EH892G1" localSheetId="7" hidden="1">#REF!</definedName>
    <definedName name="BEx59P7MAPNU129ZTC5H3EH892G1" localSheetId="9" hidden="1">#REF!</definedName>
    <definedName name="BEx59P7MAPNU129ZTC5H3EH892G1" localSheetId="10" hidden="1">#REF!</definedName>
    <definedName name="BEx59P7MAPNU129ZTC5H3EH892G1" localSheetId="11" hidden="1">#REF!</definedName>
    <definedName name="BEx59P7MAPNU129ZTC5H3EH892G1" localSheetId="12" hidden="1">#REF!</definedName>
    <definedName name="BEx59P7MAPNU129ZTC5H3EH892G1" localSheetId="14" hidden="1">#REF!</definedName>
    <definedName name="BEx59P7MAPNU129ZTC5H3EH892G1" localSheetId="13" hidden="1">#REF!</definedName>
    <definedName name="BEx59P7MAPNU129ZTC5H3EH892G1" localSheetId="15" hidden="1">#REF!</definedName>
    <definedName name="BEx59P7MAPNU129ZTC5H3EH892G1" localSheetId="16" hidden="1">#REF!</definedName>
    <definedName name="BEx59P7MAPNU129ZTC5H3EH892G1" localSheetId="17" hidden="1">#REF!</definedName>
    <definedName name="BEx59P7MAPNU129ZTC5H3EH892G1" localSheetId="18" hidden="1">#REF!</definedName>
    <definedName name="BEx59P7MAPNU129ZTC5H3EH892G1" localSheetId="19" hidden="1">#REF!</definedName>
    <definedName name="BEx59P7MAPNU129ZTC5H3EH892G1" localSheetId="20" hidden="1">#REF!</definedName>
    <definedName name="BEx59P7MAPNU129ZTC5H3EH892G1" hidden="1">#REF!</definedName>
    <definedName name="BEx5A11WZRQSIE089QE119AOX9ZG" localSheetId="7" hidden="1">#REF!</definedName>
    <definedName name="BEx5A11WZRQSIE089QE119AOX9ZG" localSheetId="9" hidden="1">#REF!</definedName>
    <definedName name="BEx5A11WZRQSIE089QE119AOX9ZG" localSheetId="10" hidden="1">#REF!</definedName>
    <definedName name="BEx5A11WZRQSIE089QE119AOX9ZG" localSheetId="11" hidden="1">#REF!</definedName>
    <definedName name="BEx5A11WZRQSIE089QE119AOX9ZG" localSheetId="12" hidden="1">#REF!</definedName>
    <definedName name="BEx5A11WZRQSIE089QE119AOX9ZG" localSheetId="14" hidden="1">#REF!</definedName>
    <definedName name="BEx5A11WZRQSIE089QE119AOX9ZG" localSheetId="13" hidden="1">#REF!</definedName>
    <definedName name="BEx5A11WZRQSIE089QE119AOX9ZG" localSheetId="15" hidden="1">#REF!</definedName>
    <definedName name="BEx5A11WZRQSIE089QE119AOX9ZG" localSheetId="16" hidden="1">#REF!</definedName>
    <definedName name="BEx5A11WZRQSIE089QE119AOX9ZG" localSheetId="17" hidden="1">#REF!</definedName>
    <definedName name="BEx5A11WZRQSIE089QE119AOX9ZG" localSheetId="18" hidden="1">#REF!</definedName>
    <definedName name="BEx5A11WZRQSIE089QE119AOX9ZG" localSheetId="19" hidden="1">#REF!</definedName>
    <definedName name="BEx5A11WZRQSIE089QE119AOX9ZG" localSheetId="20" hidden="1">#REF!</definedName>
    <definedName name="BEx5A11WZRQSIE089QE119AOX9ZG" hidden="1">#REF!</definedName>
    <definedName name="BEx5A6ATFUVEJ0HUDROD1OO0CGV5" localSheetId="7" hidden="1">#REF!</definedName>
    <definedName name="BEx5A6ATFUVEJ0HUDROD1OO0CGV5" localSheetId="9" hidden="1">#REF!</definedName>
    <definedName name="BEx5A6ATFUVEJ0HUDROD1OO0CGV5" localSheetId="10" hidden="1">#REF!</definedName>
    <definedName name="BEx5A6ATFUVEJ0HUDROD1OO0CGV5" localSheetId="11" hidden="1">#REF!</definedName>
    <definedName name="BEx5A6ATFUVEJ0HUDROD1OO0CGV5" localSheetId="12" hidden="1">#REF!</definedName>
    <definedName name="BEx5A6ATFUVEJ0HUDROD1OO0CGV5" localSheetId="14" hidden="1">#REF!</definedName>
    <definedName name="BEx5A6ATFUVEJ0HUDROD1OO0CGV5" localSheetId="13" hidden="1">#REF!</definedName>
    <definedName name="BEx5A6ATFUVEJ0HUDROD1OO0CGV5" localSheetId="15" hidden="1">#REF!</definedName>
    <definedName name="BEx5A6ATFUVEJ0HUDROD1OO0CGV5" localSheetId="16" hidden="1">#REF!</definedName>
    <definedName name="BEx5A6ATFUVEJ0HUDROD1OO0CGV5" localSheetId="17" hidden="1">#REF!</definedName>
    <definedName name="BEx5A6ATFUVEJ0HUDROD1OO0CGV5" localSheetId="18" hidden="1">#REF!</definedName>
    <definedName name="BEx5A6ATFUVEJ0HUDROD1OO0CGV5" localSheetId="19" hidden="1">#REF!</definedName>
    <definedName name="BEx5A6ATFUVEJ0HUDROD1OO0CGV5" localSheetId="20" hidden="1">#REF!</definedName>
    <definedName name="BEx5A6ATFUVEJ0HUDROD1OO0CGV5" hidden="1">#REF!</definedName>
    <definedName name="BEx5A7CIGCOTHJKHGUBDZG91JGPZ" localSheetId="7" hidden="1">#REF!</definedName>
    <definedName name="BEx5A7CIGCOTHJKHGUBDZG91JGPZ" localSheetId="9" hidden="1">#REF!</definedName>
    <definedName name="BEx5A7CIGCOTHJKHGUBDZG91JGPZ" localSheetId="10" hidden="1">#REF!</definedName>
    <definedName name="BEx5A7CIGCOTHJKHGUBDZG91JGPZ" localSheetId="11" hidden="1">#REF!</definedName>
    <definedName name="BEx5A7CIGCOTHJKHGUBDZG91JGPZ" localSheetId="12" hidden="1">#REF!</definedName>
    <definedName name="BEx5A7CIGCOTHJKHGUBDZG91JGPZ" localSheetId="14" hidden="1">#REF!</definedName>
    <definedName name="BEx5A7CIGCOTHJKHGUBDZG91JGPZ" localSheetId="13" hidden="1">#REF!</definedName>
    <definedName name="BEx5A7CIGCOTHJKHGUBDZG91JGPZ" localSheetId="15" hidden="1">#REF!</definedName>
    <definedName name="BEx5A7CIGCOTHJKHGUBDZG91JGPZ" localSheetId="16" hidden="1">#REF!</definedName>
    <definedName name="BEx5A7CIGCOTHJKHGUBDZG91JGPZ" localSheetId="17" hidden="1">#REF!</definedName>
    <definedName name="BEx5A7CIGCOTHJKHGUBDZG91JGPZ" localSheetId="18" hidden="1">#REF!</definedName>
    <definedName name="BEx5A7CIGCOTHJKHGUBDZG91JGPZ" localSheetId="19" hidden="1">#REF!</definedName>
    <definedName name="BEx5A7CIGCOTHJKHGUBDZG91JGPZ" localSheetId="20" hidden="1">#REF!</definedName>
    <definedName name="BEx5A7CIGCOTHJKHGUBDZG91JGPZ" hidden="1">#REF!</definedName>
    <definedName name="BEx5A8UFLT2SWVSG5COFA9B8P376" localSheetId="7" hidden="1">#REF!</definedName>
    <definedName name="BEx5A8UFLT2SWVSG5COFA9B8P376" localSheetId="9" hidden="1">#REF!</definedName>
    <definedName name="BEx5A8UFLT2SWVSG5COFA9B8P376" localSheetId="10" hidden="1">#REF!</definedName>
    <definedName name="BEx5A8UFLT2SWVSG5COFA9B8P376" localSheetId="11" hidden="1">#REF!</definedName>
    <definedName name="BEx5A8UFLT2SWVSG5COFA9B8P376" localSheetId="12" hidden="1">#REF!</definedName>
    <definedName name="BEx5A8UFLT2SWVSG5COFA9B8P376" localSheetId="14" hidden="1">#REF!</definedName>
    <definedName name="BEx5A8UFLT2SWVSG5COFA9B8P376" localSheetId="13" hidden="1">#REF!</definedName>
    <definedName name="BEx5A8UFLT2SWVSG5COFA9B8P376" localSheetId="15" hidden="1">#REF!</definedName>
    <definedName name="BEx5A8UFLT2SWVSG5COFA9B8P376" localSheetId="16" hidden="1">#REF!</definedName>
    <definedName name="BEx5A8UFLT2SWVSG5COFA9B8P376" localSheetId="17" hidden="1">#REF!</definedName>
    <definedName name="BEx5A8UFLT2SWVSG5COFA9B8P376" localSheetId="18" hidden="1">#REF!</definedName>
    <definedName name="BEx5A8UFLT2SWVSG5COFA9B8P376" localSheetId="19" hidden="1">#REF!</definedName>
    <definedName name="BEx5A8UFLT2SWVSG5COFA9B8P376" localSheetId="20" hidden="1">#REF!</definedName>
    <definedName name="BEx5A8UFLT2SWVSG5COFA9B8P376" hidden="1">#REF!</definedName>
    <definedName name="BEx5AFFTN3IXIBHDKM0FYC4OFL1S" localSheetId="7" hidden="1">#REF!</definedName>
    <definedName name="BEx5AFFTN3IXIBHDKM0FYC4OFL1S" localSheetId="9" hidden="1">#REF!</definedName>
    <definedName name="BEx5AFFTN3IXIBHDKM0FYC4OFL1S" localSheetId="10" hidden="1">#REF!</definedName>
    <definedName name="BEx5AFFTN3IXIBHDKM0FYC4OFL1S" localSheetId="11" hidden="1">#REF!</definedName>
    <definedName name="BEx5AFFTN3IXIBHDKM0FYC4OFL1S" localSheetId="12" hidden="1">#REF!</definedName>
    <definedName name="BEx5AFFTN3IXIBHDKM0FYC4OFL1S" localSheetId="14" hidden="1">#REF!</definedName>
    <definedName name="BEx5AFFTN3IXIBHDKM0FYC4OFL1S" localSheetId="13" hidden="1">#REF!</definedName>
    <definedName name="BEx5AFFTN3IXIBHDKM0FYC4OFL1S" localSheetId="15" hidden="1">#REF!</definedName>
    <definedName name="BEx5AFFTN3IXIBHDKM0FYC4OFL1S" localSheetId="16" hidden="1">#REF!</definedName>
    <definedName name="BEx5AFFTN3IXIBHDKM0FYC4OFL1S" localSheetId="17" hidden="1">#REF!</definedName>
    <definedName name="BEx5AFFTN3IXIBHDKM0FYC4OFL1S" localSheetId="18" hidden="1">#REF!</definedName>
    <definedName name="BEx5AFFTN3IXIBHDKM0FYC4OFL1S" localSheetId="19" hidden="1">#REF!</definedName>
    <definedName name="BEx5AFFTN3IXIBHDKM0FYC4OFL1S" localSheetId="20" hidden="1">#REF!</definedName>
    <definedName name="BEx5AFFTN3IXIBHDKM0FYC4OFL1S" hidden="1">#REF!</definedName>
    <definedName name="BEx5AOFIO8KVRHIZ1RII337AA8ML" localSheetId="7" hidden="1">#REF!</definedName>
    <definedName name="BEx5AOFIO8KVRHIZ1RII337AA8ML" localSheetId="9" hidden="1">#REF!</definedName>
    <definedName name="BEx5AOFIO8KVRHIZ1RII337AA8ML" localSheetId="10" hidden="1">#REF!</definedName>
    <definedName name="BEx5AOFIO8KVRHIZ1RII337AA8ML" localSheetId="11" hidden="1">#REF!</definedName>
    <definedName name="BEx5AOFIO8KVRHIZ1RII337AA8ML" localSheetId="12" hidden="1">#REF!</definedName>
    <definedName name="BEx5AOFIO8KVRHIZ1RII337AA8ML" localSheetId="14" hidden="1">#REF!</definedName>
    <definedName name="BEx5AOFIO8KVRHIZ1RII337AA8ML" localSheetId="13" hidden="1">#REF!</definedName>
    <definedName name="BEx5AOFIO8KVRHIZ1RII337AA8ML" localSheetId="15" hidden="1">#REF!</definedName>
    <definedName name="BEx5AOFIO8KVRHIZ1RII337AA8ML" localSheetId="16" hidden="1">#REF!</definedName>
    <definedName name="BEx5AOFIO8KVRHIZ1RII337AA8ML" localSheetId="17" hidden="1">#REF!</definedName>
    <definedName name="BEx5AOFIO8KVRHIZ1RII337AA8ML" localSheetId="18" hidden="1">#REF!</definedName>
    <definedName name="BEx5AOFIO8KVRHIZ1RII337AA8ML" localSheetId="19" hidden="1">#REF!</definedName>
    <definedName name="BEx5AOFIO8KVRHIZ1RII337AA8ML" localSheetId="20" hidden="1">#REF!</definedName>
    <definedName name="BEx5AOFIO8KVRHIZ1RII337AA8ML" hidden="1">#REF!</definedName>
    <definedName name="BEx5APRZ66L5BWHFE8E4YYNEDTI4" localSheetId="7" hidden="1">#REF!</definedName>
    <definedName name="BEx5APRZ66L5BWHFE8E4YYNEDTI4" localSheetId="9" hidden="1">#REF!</definedName>
    <definedName name="BEx5APRZ66L5BWHFE8E4YYNEDTI4" localSheetId="10" hidden="1">#REF!</definedName>
    <definedName name="BEx5APRZ66L5BWHFE8E4YYNEDTI4" localSheetId="11" hidden="1">#REF!</definedName>
    <definedName name="BEx5APRZ66L5BWHFE8E4YYNEDTI4" localSheetId="12" hidden="1">#REF!</definedName>
    <definedName name="BEx5APRZ66L5BWHFE8E4YYNEDTI4" localSheetId="14" hidden="1">#REF!</definedName>
    <definedName name="BEx5APRZ66L5BWHFE8E4YYNEDTI4" localSheetId="13" hidden="1">#REF!</definedName>
    <definedName name="BEx5APRZ66L5BWHFE8E4YYNEDTI4" localSheetId="15" hidden="1">#REF!</definedName>
    <definedName name="BEx5APRZ66L5BWHFE8E4YYNEDTI4" localSheetId="16" hidden="1">#REF!</definedName>
    <definedName name="BEx5APRZ66L5BWHFE8E4YYNEDTI4" localSheetId="17" hidden="1">#REF!</definedName>
    <definedName name="BEx5APRZ66L5BWHFE8E4YYNEDTI4" localSheetId="18" hidden="1">#REF!</definedName>
    <definedName name="BEx5APRZ66L5BWHFE8E4YYNEDTI4" localSheetId="19" hidden="1">#REF!</definedName>
    <definedName name="BEx5APRZ66L5BWHFE8E4YYNEDTI4" localSheetId="20" hidden="1">#REF!</definedName>
    <definedName name="BEx5APRZ66L5BWHFE8E4YYNEDTI4" hidden="1">#REF!</definedName>
    <definedName name="BEx5ARVI26GBOMZ6NBHE2KUBTNSP" localSheetId="7" hidden="1">#REF!</definedName>
    <definedName name="BEx5ARVI26GBOMZ6NBHE2KUBTNSP" localSheetId="9" hidden="1">#REF!</definedName>
    <definedName name="BEx5ARVI26GBOMZ6NBHE2KUBTNSP" localSheetId="10" hidden="1">#REF!</definedName>
    <definedName name="BEx5ARVI26GBOMZ6NBHE2KUBTNSP" localSheetId="11" hidden="1">#REF!</definedName>
    <definedName name="BEx5ARVI26GBOMZ6NBHE2KUBTNSP" localSheetId="14" hidden="1">#REF!</definedName>
    <definedName name="BEx5ARVI26GBOMZ6NBHE2KUBTNSP" localSheetId="13" hidden="1">#REF!</definedName>
    <definedName name="BEx5ARVI26GBOMZ6NBHE2KUBTNSP" localSheetId="16" hidden="1">#REF!</definedName>
    <definedName name="BEx5ARVI26GBOMZ6NBHE2KUBTNSP" localSheetId="17" hidden="1">#REF!</definedName>
    <definedName name="BEx5ARVI26GBOMZ6NBHE2KUBTNSP" localSheetId="20" hidden="1">#REF!</definedName>
    <definedName name="BEx5ARVI26GBOMZ6NBHE2KUBTNSP" hidden="1">#REF!</definedName>
    <definedName name="BEx5AUVDSQ35VO4BD9AKKGBM5S7D" localSheetId="7" hidden="1">#REF!</definedName>
    <definedName name="BEx5AUVDSQ35VO4BD9AKKGBM5S7D" localSheetId="9" hidden="1">#REF!</definedName>
    <definedName name="BEx5AUVDSQ35VO4BD9AKKGBM5S7D" localSheetId="10" hidden="1">#REF!</definedName>
    <definedName name="BEx5AUVDSQ35VO4BD9AKKGBM5S7D" localSheetId="11" hidden="1">#REF!</definedName>
    <definedName name="BEx5AUVDSQ35VO4BD9AKKGBM5S7D" localSheetId="12" hidden="1">#REF!</definedName>
    <definedName name="BEx5AUVDSQ35VO4BD9AKKGBM5S7D" localSheetId="14" hidden="1">#REF!</definedName>
    <definedName name="BEx5AUVDSQ35VO4BD9AKKGBM5S7D" localSheetId="13" hidden="1">#REF!</definedName>
    <definedName name="BEx5AUVDSQ35VO4BD9AKKGBM5S7D" localSheetId="15" hidden="1">#REF!</definedName>
    <definedName name="BEx5AUVDSQ35VO4BD9AKKGBM5S7D" localSheetId="16" hidden="1">#REF!</definedName>
    <definedName name="BEx5AUVDSQ35VO4BD9AKKGBM5S7D" localSheetId="17" hidden="1">#REF!</definedName>
    <definedName name="BEx5AUVDSQ35VO4BD9AKKGBM5S7D" localSheetId="18" hidden="1">#REF!</definedName>
    <definedName name="BEx5AUVDSQ35VO4BD9AKKGBM5S7D" localSheetId="19" hidden="1">#REF!</definedName>
    <definedName name="BEx5AUVDSQ35VO4BD9AKKGBM5S7D" localSheetId="20" hidden="1">#REF!</definedName>
    <definedName name="BEx5AUVDSQ35VO4BD9AKKGBM5S7D" hidden="1">#REF!</definedName>
    <definedName name="BEx5B4RHHX0J1BF2FZKEA0SPP29O" localSheetId="7" hidden="1">#REF!</definedName>
    <definedName name="BEx5B4RHHX0J1BF2FZKEA0SPP29O" localSheetId="9" hidden="1">#REF!</definedName>
    <definedName name="BEx5B4RHHX0J1BF2FZKEA0SPP29O" localSheetId="10" hidden="1">#REF!</definedName>
    <definedName name="BEx5B4RHHX0J1BF2FZKEA0SPP29O" localSheetId="11" hidden="1">#REF!</definedName>
    <definedName name="BEx5B4RHHX0J1BF2FZKEA0SPP29O" localSheetId="12" hidden="1">#REF!</definedName>
    <definedName name="BEx5B4RHHX0J1BF2FZKEA0SPP29O" localSheetId="14" hidden="1">#REF!</definedName>
    <definedName name="BEx5B4RHHX0J1BF2FZKEA0SPP29O" localSheetId="13" hidden="1">#REF!</definedName>
    <definedName name="BEx5B4RHHX0J1BF2FZKEA0SPP29O" localSheetId="15" hidden="1">#REF!</definedName>
    <definedName name="BEx5B4RHHX0J1BF2FZKEA0SPP29O" localSheetId="16" hidden="1">#REF!</definedName>
    <definedName name="BEx5B4RHHX0J1BF2FZKEA0SPP29O" localSheetId="17" hidden="1">#REF!</definedName>
    <definedName name="BEx5B4RHHX0J1BF2FZKEA0SPP29O" localSheetId="18" hidden="1">#REF!</definedName>
    <definedName name="BEx5B4RHHX0J1BF2FZKEA0SPP29O" localSheetId="19" hidden="1">#REF!</definedName>
    <definedName name="BEx5B4RHHX0J1BF2FZKEA0SPP29O" localSheetId="20" hidden="1">#REF!</definedName>
    <definedName name="BEx5B4RHHX0J1BF2FZKEA0SPP29O" hidden="1">#REF!</definedName>
    <definedName name="BEx5B5YMSWP0OVI5CIQRP5V18D0C" localSheetId="7" hidden="1">#REF!</definedName>
    <definedName name="BEx5B5YMSWP0OVI5CIQRP5V18D0C" localSheetId="9" hidden="1">#REF!</definedName>
    <definedName name="BEx5B5YMSWP0OVI5CIQRP5V18D0C" localSheetId="10" hidden="1">#REF!</definedName>
    <definedName name="BEx5B5YMSWP0OVI5CIQRP5V18D0C" localSheetId="11" hidden="1">#REF!</definedName>
    <definedName name="BEx5B5YMSWP0OVI5CIQRP5V18D0C" localSheetId="12" hidden="1">#REF!</definedName>
    <definedName name="BEx5B5YMSWP0OVI5CIQRP5V18D0C" localSheetId="14" hidden="1">#REF!</definedName>
    <definedName name="BEx5B5YMSWP0OVI5CIQRP5V18D0C" localSheetId="13" hidden="1">#REF!</definedName>
    <definedName name="BEx5B5YMSWP0OVI5CIQRP5V18D0C" localSheetId="15" hidden="1">#REF!</definedName>
    <definedName name="BEx5B5YMSWP0OVI5CIQRP5V18D0C" localSheetId="16" hidden="1">#REF!</definedName>
    <definedName name="BEx5B5YMSWP0OVI5CIQRP5V18D0C" localSheetId="17" hidden="1">#REF!</definedName>
    <definedName name="BEx5B5YMSWP0OVI5CIQRP5V18D0C" localSheetId="18" hidden="1">#REF!</definedName>
    <definedName name="BEx5B5YMSWP0OVI5CIQRP5V18D0C" localSheetId="19" hidden="1">#REF!</definedName>
    <definedName name="BEx5B5YMSWP0OVI5CIQRP5V18D0C" localSheetId="20" hidden="1">#REF!</definedName>
    <definedName name="BEx5B5YMSWP0OVI5CIQRP5V18D0C" hidden="1">#REF!</definedName>
    <definedName name="BEx5B825RW35M5H0UB2IZGGRS4ER" localSheetId="7" hidden="1">#REF!</definedName>
    <definedName name="BEx5B825RW35M5H0UB2IZGGRS4ER" localSheetId="9" hidden="1">#REF!</definedName>
    <definedName name="BEx5B825RW35M5H0UB2IZGGRS4ER" localSheetId="10" hidden="1">#REF!</definedName>
    <definedName name="BEx5B825RW35M5H0UB2IZGGRS4ER" localSheetId="11" hidden="1">#REF!</definedName>
    <definedName name="BEx5B825RW35M5H0UB2IZGGRS4ER" localSheetId="12" hidden="1">#REF!</definedName>
    <definedName name="BEx5B825RW35M5H0UB2IZGGRS4ER" localSheetId="14" hidden="1">#REF!</definedName>
    <definedName name="BEx5B825RW35M5H0UB2IZGGRS4ER" localSheetId="13" hidden="1">#REF!</definedName>
    <definedName name="BEx5B825RW35M5H0UB2IZGGRS4ER" localSheetId="15" hidden="1">#REF!</definedName>
    <definedName name="BEx5B825RW35M5H0UB2IZGGRS4ER" localSheetId="16" hidden="1">#REF!</definedName>
    <definedName name="BEx5B825RW35M5H0UB2IZGGRS4ER" localSheetId="17" hidden="1">#REF!</definedName>
    <definedName name="BEx5B825RW35M5H0UB2IZGGRS4ER" localSheetId="18" hidden="1">#REF!</definedName>
    <definedName name="BEx5B825RW35M5H0UB2IZGGRS4ER" localSheetId="19" hidden="1">#REF!</definedName>
    <definedName name="BEx5B825RW35M5H0UB2IZGGRS4ER" localSheetId="20" hidden="1">#REF!</definedName>
    <definedName name="BEx5B825RW35M5H0UB2IZGGRS4ER" hidden="1">#REF!</definedName>
    <definedName name="BEx5BAWPMY0TL684WDXX6KKJLRCN" localSheetId="7" hidden="1">#REF!</definedName>
    <definedName name="BEx5BAWPMY0TL684WDXX6KKJLRCN" localSheetId="9" hidden="1">#REF!</definedName>
    <definedName name="BEx5BAWPMY0TL684WDXX6KKJLRCN" localSheetId="10" hidden="1">#REF!</definedName>
    <definedName name="BEx5BAWPMY0TL684WDXX6KKJLRCN" localSheetId="11" hidden="1">#REF!</definedName>
    <definedName name="BEx5BAWPMY0TL684WDXX6KKJLRCN" localSheetId="12" hidden="1">#REF!</definedName>
    <definedName name="BEx5BAWPMY0TL684WDXX6KKJLRCN" localSheetId="14" hidden="1">#REF!</definedName>
    <definedName name="BEx5BAWPMY0TL684WDXX6KKJLRCN" localSheetId="13" hidden="1">#REF!</definedName>
    <definedName name="BEx5BAWPMY0TL684WDXX6KKJLRCN" localSheetId="15" hidden="1">#REF!</definedName>
    <definedName name="BEx5BAWPMY0TL684WDXX6KKJLRCN" localSheetId="16" hidden="1">#REF!</definedName>
    <definedName name="BEx5BAWPMY0TL684WDXX6KKJLRCN" localSheetId="17" hidden="1">#REF!</definedName>
    <definedName name="BEx5BAWPMY0TL684WDXX6KKJLRCN" localSheetId="18" hidden="1">#REF!</definedName>
    <definedName name="BEx5BAWPMY0TL684WDXX6KKJLRCN" localSheetId="19" hidden="1">#REF!</definedName>
    <definedName name="BEx5BAWPMY0TL684WDXX6KKJLRCN" localSheetId="20" hidden="1">#REF!</definedName>
    <definedName name="BEx5BAWPMY0TL684WDXX6KKJLRCN" hidden="1">#REF!</definedName>
    <definedName name="BEx5BBI61U4Y65GD0ARMTALPP7SJ" localSheetId="7" hidden="1">#REF!</definedName>
    <definedName name="BEx5BBI61U4Y65GD0ARMTALPP7SJ" localSheetId="9" hidden="1">#REF!</definedName>
    <definedName name="BEx5BBI61U4Y65GD0ARMTALPP7SJ" localSheetId="10" hidden="1">#REF!</definedName>
    <definedName name="BEx5BBI61U4Y65GD0ARMTALPP7SJ" localSheetId="11" hidden="1">#REF!</definedName>
    <definedName name="BEx5BBI61U4Y65GD0ARMTALPP7SJ" localSheetId="12" hidden="1">#REF!</definedName>
    <definedName name="BEx5BBI61U4Y65GD0ARMTALPP7SJ" localSheetId="14" hidden="1">#REF!</definedName>
    <definedName name="BEx5BBI61U4Y65GD0ARMTALPP7SJ" localSheetId="13" hidden="1">#REF!</definedName>
    <definedName name="BEx5BBI61U4Y65GD0ARMTALPP7SJ" localSheetId="15" hidden="1">#REF!</definedName>
    <definedName name="BEx5BBI61U4Y65GD0ARMTALPP7SJ" localSheetId="16" hidden="1">#REF!</definedName>
    <definedName name="BEx5BBI61U4Y65GD0ARMTALPP7SJ" localSheetId="17" hidden="1">#REF!</definedName>
    <definedName name="BEx5BBI61U4Y65GD0ARMTALPP7SJ" localSheetId="18" hidden="1">#REF!</definedName>
    <definedName name="BEx5BBI61U4Y65GD0ARMTALPP7SJ" localSheetId="19" hidden="1">#REF!</definedName>
    <definedName name="BEx5BBI61U4Y65GD0ARMTALPP7SJ" localSheetId="20" hidden="1">#REF!</definedName>
    <definedName name="BEx5BBI61U4Y65GD0ARMTALPP7SJ" hidden="1">#REF!</definedName>
    <definedName name="BEx5BD5L6LIQ99M87XJMWWNL031Z" localSheetId="7" hidden="1">#REF!</definedName>
    <definedName name="BEx5BD5L6LIQ99M87XJMWWNL031Z" localSheetId="9" hidden="1">#REF!</definedName>
    <definedName name="BEx5BD5L6LIQ99M87XJMWWNL031Z" localSheetId="10" hidden="1">#REF!</definedName>
    <definedName name="BEx5BD5L6LIQ99M87XJMWWNL031Z" localSheetId="11" hidden="1">#REF!</definedName>
    <definedName name="BEx5BD5L6LIQ99M87XJMWWNL031Z" localSheetId="12" hidden="1">#REF!</definedName>
    <definedName name="BEx5BD5L6LIQ99M87XJMWWNL031Z" localSheetId="14" hidden="1">#REF!</definedName>
    <definedName name="BEx5BD5L6LIQ99M87XJMWWNL031Z" localSheetId="13" hidden="1">#REF!</definedName>
    <definedName name="BEx5BD5L6LIQ99M87XJMWWNL031Z" localSheetId="15" hidden="1">#REF!</definedName>
    <definedName name="BEx5BD5L6LIQ99M87XJMWWNL031Z" localSheetId="16" hidden="1">#REF!</definedName>
    <definedName name="BEx5BD5L6LIQ99M87XJMWWNL031Z" localSheetId="17" hidden="1">#REF!</definedName>
    <definedName name="BEx5BD5L6LIQ99M87XJMWWNL031Z" localSheetId="18" hidden="1">#REF!</definedName>
    <definedName name="BEx5BD5L6LIQ99M87XJMWWNL031Z" localSheetId="19" hidden="1">#REF!</definedName>
    <definedName name="BEx5BD5L6LIQ99M87XJMWWNL031Z" localSheetId="20" hidden="1">#REF!</definedName>
    <definedName name="BEx5BD5L6LIQ99M87XJMWWNL031Z" hidden="1">#REF!</definedName>
    <definedName name="BEx5BDR56MEV4IHY6CIH2SVNG1UB" localSheetId="7" hidden="1">#REF!</definedName>
    <definedName name="BEx5BDR56MEV4IHY6CIH2SVNG1UB" localSheetId="9" hidden="1">#REF!</definedName>
    <definedName name="BEx5BDR56MEV4IHY6CIH2SVNG1UB" localSheetId="10" hidden="1">#REF!</definedName>
    <definedName name="BEx5BDR56MEV4IHY6CIH2SVNG1UB" localSheetId="11" hidden="1">#REF!</definedName>
    <definedName name="BEx5BDR56MEV4IHY6CIH2SVNG1UB" localSheetId="12" hidden="1">#REF!</definedName>
    <definedName name="BEx5BDR56MEV4IHY6CIH2SVNG1UB" localSheetId="14" hidden="1">#REF!</definedName>
    <definedName name="BEx5BDR56MEV4IHY6CIH2SVNG1UB" localSheetId="13" hidden="1">#REF!</definedName>
    <definedName name="BEx5BDR56MEV4IHY6CIH2SVNG1UB" localSheetId="15" hidden="1">#REF!</definedName>
    <definedName name="BEx5BDR56MEV4IHY6CIH2SVNG1UB" localSheetId="16" hidden="1">#REF!</definedName>
    <definedName name="BEx5BDR56MEV4IHY6CIH2SVNG1UB" localSheetId="17" hidden="1">#REF!</definedName>
    <definedName name="BEx5BDR56MEV4IHY6CIH2SVNG1UB" localSheetId="18" hidden="1">#REF!</definedName>
    <definedName name="BEx5BDR56MEV4IHY6CIH2SVNG1UB" localSheetId="19" hidden="1">#REF!</definedName>
    <definedName name="BEx5BDR56MEV4IHY6CIH2SVNG1UB" localSheetId="20" hidden="1">#REF!</definedName>
    <definedName name="BEx5BDR56MEV4IHY6CIH2SVNG1UB" hidden="1">#REF!</definedName>
    <definedName name="BEx5BESZC5H329SKHGJOHZFILYJJ" localSheetId="7" hidden="1">#REF!</definedName>
    <definedName name="BEx5BESZC5H329SKHGJOHZFILYJJ" localSheetId="9" hidden="1">#REF!</definedName>
    <definedName name="BEx5BESZC5H329SKHGJOHZFILYJJ" localSheetId="10" hidden="1">#REF!</definedName>
    <definedName name="BEx5BESZC5H329SKHGJOHZFILYJJ" localSheetId="11" hidden="1">#REF!</definedName>
    <definedName name="BEx5BESZC5H329SKHGJOHZFILYJJ" localSheetId="12" hidden="1">#REF!</definedName>
    <definedName name="BEx5BESZC5H329SKHGJOHZFILYJJ" localSheetId="14" hidden="1">#REF!</definedName>
    <definedName name="BEx5BESZC5H329SKHGJOHZFILYJJ" localSheetId="13" hidden="1">#REF!</definedName>
    <definedName name="BEx5BESZC5H329SKHGJOHZFILYJJ" localSheetId="15" hidden="1">#REF!</definedName>
    <definedName name="BEx5BESZC5H329SKHGJOHZFILYJJ" localSheetId="16" hidden="1">#REF!</definedName>
    <definedName name="BEx5BESZC5H329SKHGJOHZFILYJJ" localSheetId="17" hidden="1">#REF!</definedName>
    <definedName name="BEx5BESZC5H329SKHGJOHZFILYJJ" localSheetId="18" hidden="1">#REF!</definedName>
    <definedName name="BEx5BESZC5H329SKHGJOHZFILYJJ" localSheetId="19" hidden="1">#REF!</definedName>
    <definedName name="BEx5BESZC5H329SKHGJOHZFILYJJ" localSheetId="20" hidden="1">#REF!</definedName>
    <definedName name="BEx5BESZC5H329SKHGJOHZFILYJJ" hidden="1">#REF!</definedName>
    <definedName name="BEx5BHSQ42B50IU1TEQFUXFX9XQD" localSheetId="7" hidden="1">#REF!</definedName>
    <definedName name="BEx5BHSQ42B50IU1TEQFUXFX9XQD" localSheetId="9" hidden="1">#REF!</definedName>
    <definedName name="BEx5BHSQ42B50IU1TEQFUXFX9XQD" localSheetId="10" hidden="1">#REF!</definedName>
    <definedName name="BEx5BHSQ42B50IU1TEQFUXFX9XQD" localSheetId="11" hidden="1">#REF!</definedName>
    <definedName name="BEx5BHSQ42B50IU1TEQFUXFX9XQD" localSheetId="12" hidden="1">#REF!</definedName>
    <definedName name="BEx5BHSQ42B50IU1TEQFUXFX9XQD" localSheetId="14" hidden="1">#REF!</definedName>
    <definedName name="BEx5BHSQ42B50IU1TEQFUXFX9XQD" localSheetId="13" hidden="1">#REF!</definedName>
    <definedName name="BEx5BHSQ42B50IU1TEQFUXFX9XQD" localSheetId="15" hidden="1">#REF!</definedName>
    <definedName name="BEx5BHSQ42B50IU1TEQFUXFX9XQD" localSheetId="16" hidden="1">#REF!</definedName>
    <definedName name="BEx5BHSQ42B50IU1TEQFUXFX9XQD" localSheetId="17" hidden="1">#REF!</definedName>
    <definedName name="BEx5BHSQ42B50IU1TEQFUXFX9XQD" localSheetId="18" hidden="1">#REF!</definedName>
    <definedName name="BEx5BHSQ42B50IU1TEQFUXFX9XQD" localSheetId="19" hidden="1">#REF!</definedName>
    <definedName name="BEx5BHSQ42B50IU1TEQFUXFX9XQD" localSheetId="20" hidden="1">#REF!</definedName>
    <definedName name="BEx5BHSQ42B50IU1TEQFUXFX9XQD" hidden="1">#REF!</definedName>
    <definedName name="BEx5BKHUCQEM4FA2DEQUKKC2QEYR" localSheetId="7" hidden="1">#REF!</definedName>
    <definedName name="BEx5BKHUCQEM4FA2DEQUKKC2QEYR" localSheetId="9" hidden="1">#REF!</definedName>
    <definedName name="BEx5BKHUCQEM4FA2DEQUKKC2QEYR" localSheetId="10" hidden="1">#REF!</definedName>
    <definedName name="BEx5BKHUCQEM4FA2DEQUKKC2QEYR" localSheetId="11" hidden="1">#REF!</definedName>
    <definedName name="BEx5BKHUCQEM4FA2DEQUKKC2QEYR" localSheetId="12" hidden="1">#REF!</definedName>
    <definedName name="BEx5BKHUCQEM4FA2DEQUKKC2QEYR" localSheetId="14" hidden="1">#REF!</definedName>
    <definedName name="BEx5BKHUCQEM4FA2DEQUKKC2QEYR" localSheetId="13" hidden="1">#REF!</definedName>
    <definedName name="BEx5BKHUCQEM4FA2DEQUKKC2QEYR" localSheetId="15" hidden="1">#REF!</definedName>
    <definedName name="BEx5BKHUCQEM4FA2DEQUKKC2QEYR" localSheetId="16" hidden="1">#REF!</definedName>
    <definedName name="BEx5BKHUCQEM4FA2DEQUKKC2QEYR" localSheetId="17" hidden="1">#REF!</definedName>
    <definedName name="BEx5BKHUCQEM4FA2DEQUKKC2QEYR" localSheetId="18" hidden="1">#REF!</definedName>
    <definedName name="BEx5BKHUCQEM4FA2DEQUKKC2QEYR" localSheetId="19" hidden="1">#REF!</definedName>
    <definedName name="BEx5BKHUCQEM4FA2DEQUKKC2QEYR" localSheetId="20" hidden="1">#REF!</definedName>
    <definedName name="BEx5BKHUCQEM4FA2DEQUKKC2QEYR" hidden="1">#REF!</definedName>
    <definedName name="BEx5BKSM4UN4C1DM3EYKM79MRC5K" localSheetId="7" hidden="1">#REF!</definedName>
    <definedName name="BEx5BKSM4UN4C1DM3EYKM79MRC5K" localSheetId="9" hidden="1">#REF!</definedName>
    <definedName name="BEx5BKSM4UN4C1DM3EYKM79MRC5K" localSheetId="10" hidden="1">#REF!</definedName>
    <definedName name="BEx5BKSM4UN4C1DM3EYKM79MRC5K" localSheetId="11" hidden="1">#REF!</definedName>
    <definedName name="BEx5BKSM4UN4C1DM3EYKM79MRC5K" localSheetId="12" hidden="1">#REF!</definedName>
    <definedName name="BEx5BKSM4UN4C1DM3EYKM79MRC5K" localSheetId="14" hidden="1">#REF!</definedName>
    <definedName name="BEx5BKSM4UN4C1DM3EYKM79MRC5K" localSheetId="13" hidden="1">#REF!</definedName>
    <definedName name="BEx5BKSM4UN4C1DM3EYKM79MRC5K" localSheetId="15" hidden="1">#REF!</definedName>
    <definedName name="BEx5BKSM4UN4C1DM3EYKM79MRC5K" localSheetId="16" hidden="1">#REF!</definedName>
    <definedName name="BEx5BKSM4UN4C1DM3EYKM79MRC5K" localSheetId="17" hidden="1">#REF!</definedName>
    <definedName name="BEx5BKSM4UN4C1DM3EYKM79MRC5K" localSheetId="18" hidden="1">#REF!</definedName>
    <definedName name="BEx5BKSM4UN4C1DM3EYKM79MRC5K" localSheetId="19" hidden="1">#REF!</definedName>
    <definedName name="BEx5BKSM4UN4C1DM3EYKM79MRC5K" localSheetId="20" hidden="1">#REF!</definedName>
    <definedName name="BEx5BKSM4UN4C1DM3EYKM79MRC5K" hidden="1">#REF!</definedName>
    <definedName name="BEx5BNN8NPH9KVOBARB9CDD9WLB6" localSheetId="7" hidden="1">#REF!</definedName>
    <definedName name="BEx5BNN8NPH9KVOBARB9CDD9WLB6" localSheetId="9" hidden="1">#REF!</definedName>
    <definedName name="BEx5BNN8NPH9KVOBARB9CDD9WLB6" localSheetId="10" hidden="1">#REF!</definedName>
    <definedName name="BEx5BNN8NPH9KVOBARB9CDD9WLB6" localSheetId="11" hidden="1">#REF!</definedName>
    <definedName name="BEx5BNN8NPH9KVOBARB9CDD9WLB6" localSheetId="12" hidden="1">#REF!</definedName>
    <definedName name="BEx5BNN8NPH9KVOBARB9CDD9WLB6" localSheetId="14" hidden="1">#REF!</definedName>
    <definedName name="BEx5BNN8NPH9KVOBARB9CDD9WLB6" localSheetId="13" hidden="1">#REF!</definedName>
    <definedName name="BEx5BNN8NPH9KVOBARB9CDD9WLB6" localSheetId="15" hidden="1">#REF!</definedName>
    <definedName name="BEx5BNN8NPH9KVOBARB9CDD9WLB6" localSheetId="16" hidden="1">#REF!</definedName>
    <definedName name="BEx5BNN8NPH9KVOBARB9CDD9WLB6" localSheetId="17" hidden="1">#REF!</definedName>
    <definedName name="BEx5BNN8NPH9KVOBARB9CDD9WLB6" localSheetId="18" hidden="1">#REF!</definedName>
    <definedName name="BEx5BNN8NPH9KVOBARB9CDD9WLB6" localSheetId="19" hidden="1">#REF!</definedName>
    <definedName name="BEx5BNN8NPH9KVOBARB9CDD9WLB6" localSheetId="20" hidden="1">#REF!</definedName>
    <definedName name="BEx5BNN8NPH9KVOBARB9CDD9WLB6" hidden="1">#REF!</definedName>
    <definedName name="BEx5BQ6UF5C89VX5ZUUUNN7Q2S3Z" localSheetId="7" hidden="1">#REF!</definedName>
    <definedName name="BEx5BQ6UF5C89VX5ZUUUNN7Q2S3Z" localSheetId="9" hidden="1">#REF!</definedName>
    <definedName name="BEx5BQ6UF5C89VX5ZUUUNN7Q2S3Z" localSheetId="10" hidden="1">#REF!</definedName>
    <definedName name="BEx5BQ6UF5C89VX5ZUUUNN7Q2S3Z" localSheetId="11" hidden="1">#REF!</definedName>
    <definedName name="BEx5BQ6UF5C89VX5ZUUUNN7Q2S3Z" localSheetId="12" hidden="1">#REF!</definedName>
    <definedName name="BEx5BQ6UF5C89VX5ZUUUNN7Q2S3Z" localSheetId="14" hidden="1">#REF!</definedName>
    <definedName name="BEx5BQ6UF5C89VX5ZUUUNN7Q2S3Z" localSheetId="13" hidden="1">#REF!</definedName>
    <definedName name="BEx5BQ6UF5C89VX5ZUUUNN7Q2S3Z" localSheetId="15" hidden="1">#REF!</definedName>
    <definedName name="BEx5BQ6UF5C89VX5ZUUUNN7Q2S3Z" localSheetId="16" hidden="1">#REF!</definedName>
    <definedName name="BEx5BQ6UF5C89VX5ZUUUNN7Q2S3Z" localSheetId="17" hidden="1">#REF!</definedName>
    <definedName name="BEx5BQ6UF5C89VX5ZUUUNN7Q2S3Z" localSheetId="18" hidden="1">#REF!</definedName>
    <definedName name="BEx5BQ6UF5C89VX5ZUUUNN7Q2S3Z" localSheetId="19" hidden="1">#REF!</definedName>
    <definedName name="BEx5BQ6UF5C89VX5ZUUUNN7Q2S3Z" localSheetId="20" hidden="1">#REF!</definedName>
    <definedName name="BEx5BQ6UF5C89VX5ZUUUNN7Q2S3Z" hidden="1">#REF!</definedName>
    <definedName name="BEx5BWC3RHNNZZNXQ3IJ1GNNZW7M" localSheetId="7" hidden="1">#REF!</definedName>
    <definedName name="BEx5BWC3RHNNZZNXQ3IJ1GNNZW7M" localSheetId="9" hidden="1">#REF!</definedName>
    <definedName name="BEx5BWC3RHNNZZNXQ3IJ1GNNZW7M" localSheetId="10" hidden="1">#REF!</definedName>
    <definedName name="BEx5BWC3RHNNZZNXQ3IJ1GNNZW7M" localSheetId="11" hidden="1">#REF!</definedName>
    <definedName name="BEx5BWC3RHNNZZNXQ3IJ1GNNZW7M" localSheetId="12" hidden="1">#REF!</definedName>
    <definedName name="BEx5BWC3RHNNZZNXQ3IJ1GNNZW7M" localSheetId="14" hidden="1">#REF!</definedName>
    <definedName name="BEx5BWC3RHNNZZNXQ3IJ1GNNZW7M" localSheetId="13" hidden="1">#REF!</definedName>
    <definedName name="BEx5BWC3RHNNZZNXQ3IJ1GNNZW7M" localSheetId="15" hidden="1">#REF!</definedName>
    <definedName name="BEx5BWC3RHNNZZNXQ3IJ1GNNZW7M" localSheetId="16" hidden="1">#REF!</definedName>
    <definedName name="BEx5BWC3RHNNZZNXQ3IJ1GNNZW7M" localSheetId="17" hidden="1">#REF!</definedName>
    <definedName name="BEx5BWC3RHNNZZNXQ3IJ1GNNZW7M" localSheetId="18" hidden="1">#REF!</definedName>
    <definedName name="BEx5BWC3RHNNZZNXQ3IJ1GNNZW7M" localSheetId="19" hidden="1">#REF!</definedName>
    <definedName name="BEx5BWC3RHNNZZNXQ3IJ1GNNZW7M" localSheetId="20" hidden="1">#REF!</definedName>
    <definedName name="BEx5BWC3RHNNZZNXQ3IJ1GNNZW7M" hidden="1">#REF!</definedName>
    <definedName name="BEx5BXJATFA4GZNILN2UJ1D2AOGO" localSheetId="7" hidden="1">#REF!</definedName>
    <definedName name="BEx5BXJATFA4GZNILN2UJ1D2AOGO" localSheetId="9" hidden="1">#REF!</definedName>
    <definedName name="BEx5BXJATFA4GZNILN2UJ1D2AOGO" localSheetId="10" hidden="1">#REF!</definedName>
    <definedName name="BEx5BXJATFA4GZNILN2UJ1D2AOGO" localSheetId="11" hidden="1">#REF!</definedName>
    <definedName name="BEx5BXJATFA4GZNILN2UJ1D2AOGO" localSheetId="12" hidden="1">#REF!</definedName>
    <definedName name="BEx5BXJATFA4GZNILN2UJ1D2AOGO" localSheetId="14" hidden="1">#REF!</definedName>
    <definedName name="BEx5BXJATFA4GZNILN2UJ1D2AOGO" localSheetId="13" hidden="1">#REF!</definedName>
    <definedName name="BEx5BXJATFA4GZNILN2UJ1D2AOGO" localSheetId="15" hidden="1">#REF!</definedName>
    <definedName name="BEx5BXJATFA4GZNILN2UJ1D2AOGO" localSheetId="16" hidden="1">#REF!</definedName>
    <definedName name="BEx5BXJATFA4GZNILN2UJ1D2AOGO" localSheetId="17" hidden="1">#REF!</definedName>
    <definedName name="BEx5BXJATFA4GZNILN2UJ1D2AOGO" localSheetId="18" hidden="1">#REF!</definedName>
    <definedName name="BEx5BXJATFA4GZNILN2UJ1D2AOGO" localSheetId="19" hidden="1">#REF!</definedName>
    <definedName name="BEx5BXJATFA4GZNILN2UJ1D2AOGO" localSheetId="20" hidden="1">#REF!</definedName>
    <definedName name="BEx5BXJATFA4GZNILN2UJ1D2AOGO" hidden="1">#REF!</definedName>
    <definedName name="BEx5BYFMZ80TDDN2EZO8CF39AIAC" localSheetId="7" hidden="1">#REF!</definedName>
    <definedName name="BEx5BYFMZ80TDDN2EZO8CF39AIAC" localSheetId="9" hidden="1">#REF!</definedName>
    <definedName name="BEx5BYFMZ80TDDN2EZO8CF39AIAC" localSheetId="10" hidden="1">#REF!</definedName>
    <definedName name="BEx5BYFMZ80TDDN2EZO8CF39AIAC" localSheetId="11" hidden="1">#REF!</definedName>
    <definedName name="BEx5BYFMZ80TDDN2EZO8CF39AIAC" localSheetId="12" hidden="1">#REF!</definedName>
    <definedName name="BEx5BYFMZ80TDDN2EZO8CF39AIAC" localSheetId="14" hidden="1">#REF!</definedName>
    <definedName name="BEx5BYFMZ80TDDN2EZO8CF39AIAC" localSheetId="13" hidden="1">#REF!</definedName>
    <definedName name="BEx5BYFMZ80TDDN2EZO8CF39AIAC" localSheetId="15" hidden="1">#REF!</definedName>
    <definedName name="BEx5BYFMZ80TDDN2EZO8CF39AIAC" localSheetId="16" hidden="1">#REF!</definedName>
    <definedName name="BEx5BYFMZ80TDDN2EZO8CF39AIAC" localSheetId="17" hidden="1">#REF!</definedName>
    <definedName name="BEx5BYFMZ80TDDN2EZO8CF39AIAC" localSheetId="18" hidden="1">#REF!</definedName>
    <definedName name="BEx5BYFMZ80TDDN2EZO8CF39AIAC" localSheetId="19" hidden="1">#REF!</definedName>
    <definedName name="BEx5BYFMZ80TDDN2EZO8CF39AIAC" localSheetId="20" hidden="1">#REF!</definedName>
    <definedName name="BEx5BYFMZ80TDDN2EZO8CF39AIAC" hidden="1">#REF!</definedName>
    <definedName name="BEx5C2BWFW6SHZBFDEISKGXHZCQW" localSheetId="7" hidden="1">#REF!</definedName>
    <definedName name="BEx5C2BWFW6SHZBFDEISKGXHZCQW" localSheetId="9" hidden="1">#REF!</definedName>
    <definedName name="BEx5C2BWFW6SHZBFDEISKGXHZCQW" localSheetId="10" hidden="1">#REF!</definedName>
    <definedName name="BEx5C2BWFW6SHZBFDEISKGXHZCQW" localSheetId="11" hidden="1">#REF!</definedName>
    <definedName name="BEx5C2BWFW6SHZBFDEISKGXHZCQW" localSheetId="12" hidden="1">#REF!</definedName>
    <definedName name="BEx5C2BWFW6SHZBFDEISKGXHZCQW" localSheetId="14" hidden="1">#REF!</definedName>
    <definedName name="BEx5C2BWFW6SHZBFDEISKGXHZCQW" localSheetId="13" hidden="1">#REF!</definedName>
    <definedName name="BEx5C2BWFW6SHZBFDEISKGXHZCQW" localSheetId="15" hidden="1">#REF!</definedName>
    <definedName name="BEx5C2BWFW6SHZBFDEISKGXHZCQW" localSheetId="16" hidden="1">#REF!</definedName>
    <definedName name="BEx5C2BWFW6SHZBFDEISKGXHZCQW" localSheetId="17" hidden="1">#REF!</definedName>
    <definedName name="BEx5C2BWFW6SHZBFDEISKGXHZCQW" localSheetId="18" hidden="1">#REF!</definedName>
    <definedName name="BEx5C2BWFW6SHZBFDEISKGXHZCQW" localSheetId="19" hidden="1">#REF!</definedName>
    <definedName name="BEx5C2BWFW6SHZBFDEISKGXHZCQW" localSheetId="20" hidden="1">#REF!</definedName>
    <definedName name="BEx5C2BWFW6SHZBFDEISKGXHZCQW" hidden="1">#REF!</definedName>
    <definedName name="BEx5C49ZFH8TO9ZU55729C3F7XG7" localSheetId="7" hidden="1">#REF!</definedName>
    <definedName name="BEx5C49ZFH8TO9ZU55729C3F7XG7" localSheetId="9" hidden="1">#REF!</definedName>
    <definedName name="BEx5C49ZFH8TO9ZU55729C3F7XG7" localSheetId="10" hidden="1">#REF!</definedName>
    <definedName name="BEx5C49ZFH8TO9ZU55729C3F7XG7" localSheetId="11" hidden="1">#REF!</definedName>
    <definedName name="BEx5C49ZFH8TO9ZU55729C3F7XG7" localSheetId="12" hidden="1">#REF!</definedName>
    <definedName name="BEx5C49ZFH8TO9ZU55729C3F7XG7" localSheetId="14" hidden="1">#REF!</definedName>
    <definedName name="BEx5C49ZFH8TO9ZU55729C3F7XG7" localSheetId="13" hidden="1">#REF!</definedName>
    <definedName name="BEx5C49ZFH8TO9ZU55729C3F7XG7" localSheetId="15" hidden="1">#REF!</definedName>
    <definedName name="BEx5C49ZFH8TO9ZU55729C3F7XG7" localSheetId="16" hidden="1">#REF!</definedName>
    <definedName name="BEx5C49ZFH8TO9ZU55729C3F7XG7" localSheetId="17" hidden="1">#REF!</definedName>
    <definedName name="BEx5C49ZFH8TO9ZU55729C3F7XG7" localSheetId="18" hidden="1">#REF!</definedName>
    <definedName name="BEx5C49ZFH8TO9ZU55729C3F7XG7" localSheetId="19" hidden="1">#REF!</definedName>
    <definedName name="BEx5C49ZFH8TO9ZU55729C3F7XG7" localSheetId="20" hidden="1">#REF!</definedName>
    <definedName name="BEx5C49ZFH8TO9ZU55729C3F7XG7" hidden="1">#REF!</definedName>
    <definedName name="BEx5C8GZQK13G60ZM70P63I5OS0L" localSheetId="7" hidden="1">#REF!</definedName>
    <definedName name="BEx5C8GZQK13G60ZM70P63I5OS0L" localSheetId="9" hidden="1">#REF!</definedName>
    <definedName name="BEx5C8GZQK13G60ZM70P63I5OS0L" localSheetId="10" hidden="1">#REF!</definedName>
    <definedName name="BEx5C8GZQK13G60ZM70P63I5OS0L" localSheetId="11" hidden="1">#REF!</definedName>
    <definedName name="BEx5C8GZQK13G60ZM70P63I5OS0L" localSheetId="12" hidden="1">#REF!</definedName>
    <definedName name="BEx5C8GZQK13G60ZM70P63I5OS0L" localSheetId="14" hidden="1">#REF!</definedName>
    <definedName name="BEx5C8GZQK13G60ZM70P63I5OS0L" localSheetId="13" hidden="1">#REF!</definedName>
    <definedName name="BEx5C8GZQK13G60ZM70P63I5OS0L" localSheetId="15" hidden="1">#REF!</definedName>
    <definedName name="BEx5C8GZQK13G60ZM70P63I5OS0L" localSheetId="16" hidden="1">#REF!</definedName>
    <definedName name="BEx5C8GZQK13G60ZM70P63I5OS0L" localSheetId="17" hidden="1">#REF!</definedName>
    <definedName name="BEx5C8GZQK13G60ZM70P63I5OS0L" localSheetId="18" hidden="1">#REF!</definedName>
    <definedName name="BEx5C8GZQK13G60ZM70P63I5OS0L" localSheetId="19" hidden="1">#REF!</definedName>
    <definedName name="BEx5C8GZQK13G60ZM70P63I5OS0L" localSheetId="20" hidden="1">#REF!</definedName>
    <definedName name="BEx5C8GZQK13G60ZM70P63I5OS0L" hidden="1">#REF!</definedName>
    <definedName name="BEx5CAPTVN2NBT3UOMA1UFAL1C2R" localSheetId="7" hidden="1">#REF!</definedName>
    <definedName name="BEx5CAPTVN2NBT3UOMA1UFAL1C2R" localSheetId="9" hidden="1">#REF!</definedName>
    <definedName name="BEx5CAPTVN2NBT3UOMA1UFAL1C2R" localSheetId="10" hidden="1">#REF!</definedName>
    <definedName name="BEx5CAPTVN2NBT3UOMA1UFAL1C2R" localSheetId="11" hidden="1">#REF!</definedName>
    <definedName name="BEx5CAPTVN2NBT3UOMA1UFAL1C2R" localSheetId="12" hidden="1">#REF!</definedName>
    <definedName name="BEx5CAPTVN2NBT3UOMA1UFAL1C2R" localSheetId="14" hidden="1">#REF!</definedName>
    <definedName name="BEx5CAPTVN2NBT3UOMA1UFAL1C2R" localSheetId="13" hidden="1">#REF!</definedName>
    <definedName name="BEx5CAPTVN2NBT3UOMA1UFAL1C2R" localSheetId="15" hidden="1">#REF!</definedName>
    <definedName name="BEx5CAPTVN2NBT3UOMA1UFAL1C2R" localSheetId="16" hidden="1">#REF!</definedName>
    <definedName name="BEx5CAPTVN2NBT3UOMA1UFAL1C2R" localSheetId="17" hidden="1">#REF!</definedName>
    <definedName name="BEx5CAPTVN2NBT3UOMA1UFAL1C2R" localSheetId="18" hidden="1">#REF!</definedName>
    <definedName name="BEx5CAPTVN2NBT3UOMA1UFAL1C2R" localSheetId="19" hidden="1">#REF!</definedName>
    <definedName name="BEx5CAPTVN2NBT3UOMA1UFAL1C2R" localSheetId="20" hidden="1">#REF!</definedName>
    <definedName name="BEx5CAPTVN2NBT3UOMA1UFAL1C2R" hidden="1">#REF!</definedName>
    <definedName name="BEx5CEM3SYF9XP0ZZVE0GEPCLV3F" localSheetId="7" hidden="1">#REF!</definedName>
    <definedName name="BEx5CEM3SYF9XP0ZZVE0GEPCLV3F" localSheetId="9" hidden="1">#REF!</definedName>
    <definedName name="BEx5CEM3SYF9XP0ZZVE0GEPCLV3F" localSheetId="10" hidden="1">#REF!</definedName>
    <definedName name="BEx5CEM3SYF9XP0ZZVE0GEPCLV3F" localSheetId="11" hidden="1">#REF!</definedName>
    <definedName name="BEx5CEM3SYF9XP0ZZVE0GEPCLV3F" localSheetId="12" hidden="1">#REF!</definedName>
    <definedName name="BEx5CEM3SYF9XP0ZZVE0GEPCLV3F" localSheetId="14" hidden="1">#REF!</definedName>
    <definedName name="BEx5CEM3SYF9XP0ZZVE0GEPCLV3F" localSheetId="13" hidden="1">#REF!</definedName>
    <definedName name="BEx5CEM3SYF9XP0ZZVE0GEPCLV3F" localSheetId="15" hidden="1">#REF!</definedName>
    <definedName name="BEx5CEM3SYF9XP0ZZVE0GEPCLV3F" localSheetId="16" hidden="1">#REF!</definedName>
    <definedName name="BEx5CEM3SYF9XP0ZZVE0GEPCLV3F" localSheetId="17" hidden="1">#REF!</definedName>
    <definedName name="BEx5CEM3SYF9XP0ZZVE0GEPCLV3F" localSheetId="18" hidden="1">#REF!</definedName>
    <definedName name="BEx5CEM3SYF9XP0ZZVE0GEPCLV3F" localSheetId="19" hidden="1">#REF!</definedName>
    <definedName name="BEx5CEM3SYF9XP0ZZVE0GEPCLV3F" localSheetId="20" hidden="1">#REF!</definedName>
    <definedName name="BEx5CEM3SYF9XP0ZZVE0GEPCLV3F" hidden="1">#REF!</definedName>
    <definedName name="BEx5CFYQ0F1Z6P8SCVJ0I3UPVFE4" localSheetId="7" hidden="1">#REF!</definedName>
    <definedName name="BEx5CFYQ0F1Z6P8SCVJ0I3UPVFE4" localSheetId="9" hidden="1">#REF!</definedName>
    <definedName name="BEx5CFYQ0F1Z6P8SCVJ0I3UPVFE4" localSheetId="10" hidden="1">#REF!</definedName>
    <definedName name="BEx5CFYQ0F1Z6P8SCVJ0I3UPVFE4" localSheetId="11" hidden="1">#REF!</definedName>
    <definedName name="BEx5CFYQ0F1Z6P8SCVJ0I3UPVFE4" localSheetId="12" hidden="1">#REF!</definedName>
    <definedName name="BEx5CFYQ0F1Z6P8SCVJ0I3UPVFE4" localSheetId="14" hidden="1">#REF!</definedName>
    <definedName name="BEx5CFYQ0F1Z6P8SCVJ0I3UPVFE4" localSheetId="13" hidden="1">#REF!</definedName>
    <definedName name="BEx5CFYQ0F1Z6P8SCVJ0I3UPVFE4" localSheetId="15" hidden="1">#REF!</definedName>
    <definedName name="BEx5CFYQ0F1Z6P8SCVJ0I3UPVFE4" localSheetId="16" hidden="1">#REF!</definedName>
    <definedName name="BEx5CFYQ0F1Z6P8SCVJ0I3UPVFE4" localSheetId="17" hidden="1">#REF!</definedName>
    <definedName name="BEx5CFYQ0F1Z6P8SCVJ0I3UPVFE4" localSheetId="18" hidden="1">#REF!</definedName>
    <definedName name="BEx5CFYQ0F1Z6P8SCVJ0I3UPVFE4" localSheetId="19" hidden="1">#REF!</definedName>
    <definedName name="BEx5CFYQ0F1Z6P8SCVJ0I3UPVFE4" localSheetId="20" hidden="1">#REF!</definedName>
    <definedName name="BEx5CFYQ0F1Z6P8SCVJ0I3UPVFE4" hidden="1">#REF!</definedName>
    <definedName name="BEx5CINUDCSDCAJSNNV7XVNU8Q79" localSheetId="7" hidden="1">#REF!</definedName>
    <definedName name="BEx5CINUDCSDCAJSNNV7XVNU8Q79" localSheetId="9" hidden="1">#REF!</definedName>
    <definedName name="BEx5CINUDCSDCAJSNNV7XVNU8Q79" localSheetId="10" hidden="1">#REF!</definedName>
    <definedName name="BEx5CINUDCSDCAJSNNV7XVNU8Q79" localSheetId="11" hidden="1">#REF!</definedName>
    <definedName name="BEx5CINUDCSDCAJSNNV7XVNU8Q79" localSheetId="12" hidden="1">#REF!</definedName>
    <definedName name="BEx5CINUDCSDCAJSNNV7XVNU8Q79" localSheetId="14" hidden="1">#REF!</definedName>
    <definedName name="BEx5CINUDCSDCAJSNNV7XVNU8Q79" localSheetId="13" hidden="1">#REF!</definedName>
    <definedName name="BEx5CINUDCSDCAJSNNV7XVNU8Q79" localSheetId="15" hidden="1">#REF!</definedName>
    <definedName name="BEx5CINUDCSDCAJSNNV7XVNU8Q79" localSheetId="16" hidden="1">#REF!</definedName>
    <definedName name="BEx5CINUDCSDCAJSNNV7XVNU8Q79" localSheetId="17" hidden="1">#REF!</definedName>
    <definedName name="BEx5CINUDCSDCAJSNNV7XVNU8Q79" localSheetId="18" hidden="1">#REF!</definedName>
    <definedName name="BEx5CINUDCSDCAJSNNV7XVNU8Q79" localSheetId="19" hidden="1">#REF!</definedName>
    <definedName name="BEx5CINUDCSDCAJSNNV7XVNU8Q79" localSheetId="20" hidden="1">#REF!</definedName>
    <definedName name="BEx5CINUDCSDCAJSNNV7XVNU8Q79" hidden="1">#REF!</definedName>
    <definedName name="BEx5CNLUIOYU8EODGA03Z3547I9T" localSheetId="7" hidden="1">#REF!</definedName>
    <definedName name="BEx5CNLUIOYU8EODGA03Z3547I9T" localSheetId="9" hidden="1">#REF!</definedName>
    <definedName name="BEx5CNLUIOYU8EODGA03Z3547I9T" localSheetId="10" hidden="1">#REF!</definedName>
    <definedName name="BEx5CNLUIOYU8EODGA03Z3547I9T" localSheetId="11" hidden="1">#REF!</definedName>
    <definedName name="BEx5CNLUIOYU8EODGA03Z3547I9T" localSheetId="12" hidden="1">#REF!</definedName>
    <definedName name="BEx5CNLUIOYU8EODGA03Z3547I9T" localSheetId="14" hidden="1">#REF!</definedName>
    <definedName name="BEx5CNLUIOYU8EODGA03Z3547I9T" localSheetId="13" hidden="1">#REF!</definedName>
    <definedName name="BEx5CNLUIOYU8EODGA03Z3547I9T" localSheetId="15" hidden="1">#REF!</definedName>
    <definedName name="BEx5CNLUIOYU8EODGA03Z3547I9T" localSheetId="16" hidden="1">#REF!</definedName>
    <definedName name="BEx5CNLUIOYU8EODGA03Z3547I9T" localSheetId="17" hidden="1">#REF!</definedName>
    <definedName name="BEx5CNLUIOYU8EODGA03Z3547I9T" localSheetId="18" hidden="1">#REF!</definedName>
    <definedName name="BEx5CNLUIOYU8EODGA03Z3547I9T" localSheetId="19" hidden="1">#REF!</definedName>
    <definedName name="BEx5CNLUIOYU8EODGA03Z3547I9T" localSheetId="20" hidden="1">#REF!</definedName>
    <definedName name="BEx5CNLUIOYU8EODGA03Z3547I9T" hidden="1">#REF!</definedName>
    <definedName name="BEx5CPEKNSJORIPFQC2E1LTRYY8L" localSheetId="7" hidden="1">#REF!</definedName>
    <definedName name="BEx5CPEKNSJORIPFQC2E1LTRYY8L" localSheetId="9" hidden="1">#REF!</definedName>
    <definedName name="BEx5CPEKNSJORIPFQC2E1LTRYY8L" localSheetId="10" hidden="1">#REF!</definedName>
    <definedName name="BEx5CPEKNSJORIPFQC2E1LTRYY8L" localSheetId="11" hidden="1">#REF!</definedName>
    <definedName name="BEx5CPEKNSJORIPFQC2E1LTRYY8L" localSheetId="12" hidden="1">#REF!</definedName>
    <definedName name="BEx5CPEKNSJORIPFQC2E1LTRYY8L" localSheetId="14" hidden="1">#REF!</definedName>
    <definedName name="BEx5CPEKNSJORIPFQC2E1LTRYY8L" localSheetId="13" hidden="1">#REF!</definedName>
    <definedName name="BEx5CPEKNSJORIPFQC2E1LTRYY8L" localSheetId="15" hidden="1">#REF!</definedName>
    <definedName name="BEx5CPEKNSJORIPFQC2E1LTRYY8L" localSheetId="16" hidden="1">#REF!</definedName>
    <definedName name="BEx5CPEKNSJORIPFQC2E1LTRYY8L" localSheetId="17" hidden="1">#REF!</definedName>
    <definedName name="BEx5CPEKNSJORIPFQC2E1LTRYY8L" localSheetId="18" hidden="1">#REF!</definedName>
    <definedName name="BEx5CPEKNSJORIPFQC2E1LTRYY8L" localSheetId="19" hidden="1">#REF!</definedName>
    <definedName name="BEx5CPEKNSJORIPFQC2E1LTRYY8L" localSheetId="20" hidden="1">#REF!</definedName>
    <definedName name="BEx5CPEKNSJORIPFQC2E1LTRYY8L" hidden="1">#REF!</definedName>
    <definedName name="BEx5CSUOL05D8PAM2TRDA9VRJT1O" localSheetId="7" hidden="1">#REF!</definedName>
    <definedName name="BEx5CSUOL05D8PAM2TRDA9VRJT1O" localSheetId="9" hidden="1">#REF!</definedName>
    <definedName name="BEx5CSUOL05D8PAM2TRDA9VRJT1O" localSheetId="10" hidden="1">#REF!</definedName>
    <definedName name="BEx5CSUOL05D8PAM2TRDA9VRJT1O" localSheetId="11" hidden="1">#REF!</definedName>
    <definedName name="BEx5CSUOL05D8PAM2TRDA9VRJT1O" localSheetId="12" hidden="1">#REF!</definedName>
    <definedName name="BEx5CSUOL05D8PAM2TRDA9VRJT1O" localSheetId="14" hidden="1">#REF!</definedName>
    <definedName name="BEx5CSUOL05D8PAM2TRDA9VRJT1O" localSheetId="13" hidden="1">#REF!</definedName>
    <definedName name="BEx5CSUOL05D8PAM2TRDA9VRJT1O" localSheetId="15" hidden="1">#REF!</definedName>
    <definedName name="BEx5CSUOL05D8PAM2TRDA9VRJT1O" localSheetId="16" hidden="1">#REF!</definedName>
    <definedName name="BEx5CSUOL05D8PAM2TRDA9VRJT1O" localSheetId="17" hidden="1">#REF!</definedName>
    <definedName name="BEx5CSUOL05D8PAM2TRDA9VRJT1O" localSheetId="18" hidden="1">#REF!</definedName>
    <definedName name="BEx5CSUOL05D8PAM2TRDA9VRJT1O" localSheetId="19" hidden="1">#REF!</definedName>
    <definedName name="BEx5CSUOL05D8PAM2TRDA9VRJT1O" localSheetId="20" hidden="1">#REF!</definedName>
    <definedName name="BEx5CSUOL05D8PAM2TRDA9VRJT1O" hidden="1">#REF!</definedName>
    <definedName name="BEx5CUNFOO4YDFJ22HCMI2QKIGKM" localSheetId="7" hidden="1">#REF!</definedName>
    <definedName name="BEx5CUNFOO4YDFJ22HCMI2QKIGKM" localSheetId="9" hidden="1">#REF!</definedName>
    <definedName name="BEx5CUNFOO4YDFJ22HCMI2QKIGKM" localSheetId="10" hidden="1">#REF!</definedName>
    <definedName name="BEx5CUNFOO4YDFJ22HCMI2QKIGKM" localSheetId="11" hidden="1">#REF!</definedName>
    <definedName name="BEx5CUNFOO4YDFJ22HCMI2QKIGKM" localSheetId="12" hidden="1">#REF!</definedName>
    <definedName name="BEx5CUNFOO4YDFJ22HCMI2QKIGKM" localSheetId="14" hidden="1">#REF!</definedName>
    <definedName name="BEx5CUNFOO4YDFJ22HCMI2QKIGKM" localSheetId="13" hidden="1">#REF!</definedName>
    <definedName name="BEx5CUNFOO4YDFJ22HCMI2QKIGKM" localSheetId="15" hidden="1">#REF!</definedName>
    <definedName name="BEx5CUNFOO4YDFJ22HCMI2QKIGKM" localSheetId="16" hidden="1">#REF!</definedName>
    <definedName name="BEx5CUNFOO4YDFJ22HCMI2QKIGKM" localSheetId="17" hidden="1">#REF!</definedName>
    <definedName name="BEx5CUNFOO4YDFJ22HCMI2QKIGKM" localSheetId="18" hidden="1">#REF!</definedName>
    <definedName name="BEx5CUNFOO4YDFJ22HCMI2QKIGKM" localSheetId="19" hidden="1">#REF!</definedName>
    <definedName name="BEx5CUNFOO4YDFJ22HCMI2QKIGKM" localSheetId="20" hidden="1">#REF!</definedName>
    <definedName name="BEx5CUNFOO4YDFJ22HCMI2QKIGKM" hidden="1">#REF!</definedName>
    <definedName name="BEx5D2W3OTZO7F8Q91CV254Q4LKE" localSheetId="7" hidden="1">#REF!</definedName>
    <definedName name="BEx5D2W3OTZO7F8Q91CV254Q4LKE" localSheetId="9" hidden="1">#REF!</definedName>
    <definedName name="BEx5D2W3OTZO7F8Q91CV254Q4LKE" localSheetId="10" hidden="1">#REF!</definedName>
    <definedName name="BEx5D2W3OTZO7F8Q91CV254Q4LKE" localSheetId="11" hidden="1">#REF!</definedName>
    <definedName name="BEx5D2W3OTZO7F8Q91CV254Q4LKE" localSheetId="12" hidden="1">#REF!</definedName>
    <definedName name="BEx5D2W3OTZO7F8Q91CV254Q4LKE" localSheetId="14" hidden="1">#REF!</definedName>
    <definedName name="BEx5D2W3OTZO7F8Q91CV254Q4LKE" localSheetId="13" hidden="1">#REF!</definedName>
    <definedName name="BEx5D2W3OTZO7F8Q91CV254Q4LKE" localSheetId="15" hidden="1">#REF!</definedName>
    <definedName name="BEx5D2W3OTZO7F8Q91CV254Q4LKE" localSheetId="16" hidden="1">#REF!</definedName>
    <definedName name="BEx5D2W3OTZO7F8Q91CV254Q4LKE" localSheetId="17" hidden="1">#REF!</definedName>
    <definedName name="BEx5D2W3OTZO7F8Q91CV254Q4LKE" localSheetId="18" hidden="1">#REF!</definedName>
    <definedName name="BEx5D2W3OTZO7F8Q91CV254Q4LKE" localSheetId="19" hidden="1">#REF!</definedName>
    <definedName name="BEx5D2W3OTZO7F8Q91CV254Q4LKE" localSheetId="20" hidden="1">#REF!</definedName>
    <definedName name="BEx5D2W3OTZO7F8Q91CV254Q4LKE" hidden="1">#REF!</definedName>
    <definedName name="BEx5D5W0OED6788ZKXNBW6BMYRB4" localSheetId="7" hidden="1">#REF!</definedName>
    <definedName name="BEx5D5W0OED6788ZKXNBW6BMYRB4" localSheetId="9" hidden="1">#REF!</definedName>
    <definedName name="BEx5D5W0OED6788ZKXNBW6BMYRB4" localSheetId="10" hidden="1">#REF!</definedName>
    <definedName name="BEx5D5W0OED6788ZKXNBW6BMYRB4" localSheetId="11" hidden="1">#REF!</definedName>
    <definedName name="BEx5D5W0OED6788ZKXNBW6BMYRB4" localSheetId="12" hidden="1">#REF!</definedName>
    <definedName name="BEx5D5W0OED6788ZKXNBW6BMYRB4" localSheetId="14" hidden="1">#REF!</definedName>
    <definedName name="BEx5D5W0OED6788ZKXNBW6BMYRB4" localSheetId="13" hidden="1">#REF!</definedName>
    <definedName name="BEx5D5W0OED6788ZKXNBW6BMYRB4" localSheetId="15" hidden="1">#REF!</definedName>
    <definedName name="BEx5D5W0OED6788ZKXNBW6BMYRB4" localSheetId="16" hidden="1">#REF!</definedName>
    <definedName name="BEx5D5W0OED6788ZKXNBW6BMYRB4" localSheetId="17" hidden="1">#REF!</definedName>
    <definedName name="BEx5D5W0OED6788ZKXNBW6BMYRB4" localSheetId="18" hidden="1">#REF!</definedName>
    <definedName name="BEx5D5W0OED6788ZKXNBW6BMYRB4" localSheetId="19" hidden="1">#REF!</definedName>
    <definedName name="BEx5D5W0OED6788ZKXNBW6BMYRB4" localSheetId="20" hidden="1">#REF!</definedName>
    <definedName name="BEx5D5W0OED6788ZKXNBW6BMYRB4" hidden="1">#REF!</definedName>
    <definedName name="BEx5D8L47OF0WHBPFWXGZINZWUBZ" localSheetId="7" hidden="1">#REF!</definedName>
    <definedName name="BEx5D8L47OF0WHBPFWXGZINZWUBZ" localSheetId="9" hidden="1">#REF!</definedName>
    <definedName name="BEx5D8L47OF0WHBPFWXGZINZWUBZ" localSheetId="10" hidden="1">#REF!</definedName>
    <definedName name="BEx5D8L47OF0WHBPFWXGZINZWUBZ" localSheetId="11" hidden="1">#REF!</definedName>
    <definedName name="BEx5D8L47OF0WHBPFWXGZINZWUBZ" localSheetId="12" hidden="1">#REF!</definedName>
    <definedName name="BEx5D8L47OF0WHBPFWXGZINZWUBZ" localSheetId="14" hidden="1">#REF!</definedName>
    <definedName name="BEx5D8L47OF0WHBPFWXGZINZWUBZ" localSheetId="13" hidden="1">#REF!</definedName>
    <definedName name="BEx5D8L47OF0WHBPFWXGZINZWUBZ" localSheetId="15" hidden="1">#REF!</definedName>
    <definedName name="BEx5D8L47OF0WHBPFWXGZINZWUBZ" localSheetId="16" hidden="1">#REF!</definedName>
    <definedName name="BEx5D8L47OF0WHBPFWXGZINZWUBZ" localSheetId="17" hidden="1">#REF!</definedName>
    <definedName name="BEx5D8L47OF0WHBPFWXGZINZWUBZ" localSheetId="18" hidden="1">#REF!</definedName>
    <definedName name="BEx5D8L47OF0WHBPFWXGZINZWUBZ" localSheetId="19" hidden="1">#REF!</definedName>
    <definedName name="BEx5D8L47OF0WHBPFWXGZINZWUBZ" localSheetId="20" hidden="1">#REF!</definedName>
    <definedName name="BEx5D8L47OF0WHBPFWXGZINZWUBZ" hidden="1">#REF!</definedName>
    <definedName name="BEx5DAJAHQ2SKUPCKSCR3PYML67L" localSheetId="7" hidden="1">#REF!</definedName>
    <definedName name="BEx5DAJAHQ2SKUPCKSCR3PYML67L" localSheetId="9" hidden="1">#REF!</definedName>
    <definedName name="BEx5DAJAHQ2SKUPCKSCR3PYML67L" localSheetId="10" hidden="1">#REF!</definedName>
    <definedName name="BEx5DAJAHQ2SKUPCKSCR3PYML67L" localSheetId="11" hidden="1">#REF!</definedName>
    <definedName name="BEx5DAJAHQ2SKUPCKSCR3PYML67L" localSheetId="12" hidden="1">#REF!</definedName>
    <definedName name="BEx5DAJAHQ2SKUPCKSCR3PYML67L" localSheetId="14" hidden="1">#REF!</definedName>
    <definedName name="BEx5DAJAHQ2SKUPCKSCR3PYML67L" localSheetId="13" hidden="1">#REF!</definedName>
    <definedName name="BEx5DAJAHQ2SKUPCKSCR3PYML67L" localSheetId="15" hidden="1">#REF!</definedName>
    <definedName name="BEx5DAJAHQ2SKUPCKSCR3PYML67L" localSheetId="16" hidden="1">#REF!</definedName>
    <definedName name="BEx5DAJAHQ2SKUPCKSCR3PYML67L" localSheetId="17" hidden="1">#REF!</definedName>
    <definedName name="BEx5DAJAHQ2SKUPCKSCR3PYML67L" localSheetId="18" hidden="1">#REF!</definedName>
    <definedName name="BEx5DAJAHQ2SKUPCKSCR3PYML67L" localSheetId="19" hidden="1">#REF!</definedName>
    <definedName name="BEx5DAJAHQ2SKUPCKSCR3PYML67L" localSheetId="20" hidden="1">#REF!</definedName>
    <definedName name="BEx5DAJAHQ2SKUPCKSCR3PYML67L" hidden="1">#REF!</definedName>
    <definedName name="BEx5DC18JM1KJCV44PF18E0LNRKA" localSheetId="7" hidden="1">#REF!</definedName>
    <definedName name="BEx5DC18JM1KJCV44PF18E0LNRKA" localSheetId="9" hidden="1">#REF!</definedName>
    <definedName name="BEx5DC18JM1KJCV44PF18E0LNRKA" localSheetId="10" hidden="1">#REF!</definedName>
    <definedName name="BEx5DC18JM1KJCV44PF18E0LNRKA" localSheetId="11" hidden="1">#REF!</definedName>
    <definedName name="BEx5DC18JM1KJCV44PF18E0LNRKA" localSheetId="12" hidden="1">#REF!</definedName>
    <definedName name="BEx5DC18JM1KJCV44PF18E0LNRKA" localSheetId="14" hidden="1">#REF!</definedName>
    <definedName name="BEx5DC18JM1KJCV44PF18E0LNRKA" localSheetId="13" hidden="1">#REF!</definedName>
    <definedName name="BEx5DC18JM1KJCV44PF18E0LNRKA" localSheetId="15" hidden="1">#REF!</definedName>
    <definedName name="BEx5DC18JM1KJCV44PF18E0LNRKA" localSheetId="16" hidden="1">#REF!</definedName>
    <definedName name="BEx5DC18JM1KJCV44PF18E0LNRKA" localSheetId="17" hidden="1">#REF!</definedName>
    <definedName name="BEx5DC18JM1KJCV44PF18E0LNRKA" localSheetId="18" hidden="1">#REF!</definedName>
    <definedName name="BEx5DC18JM1KJCV44PF18E0LNRKA" localSheetId="19" hidden="1">#REF!</definedName>
    <definedName name="BEx5DC18JM1KJCV44PF18E0LNRKA" localSheetId="20" hidden="1">#REF!</definedName>
    <definedName name="BEx5DC18JM1KJCV44PF18E0LNRKA" hidden="1">#REF!</definedName>
    <definedName name="BEx5DJIZBTNS011R9IIG2OQ2L6ZX" localSheetId="7" hidden="1">#REF!</definedName>
    <definedName name="BEx5DJIZBTNS011R9IIG2OQ2L6ZX" localSheetId="9" hidden="1">#REF!</definedName>
    <definedName name="BEx5DJIZBTNS011R9IIG2OQ2L6ZX" localSheetId="10" hidden="1">#REF!</definedName>
    <definedName name="BEx5DJIZBTNS011R9IIG2OQ2L6ZX" localSheetId="11" hidden="1">#REF!</definedName>
    <definedName name="BEx5DJIZBTNS011R9IIG2OQ2L6ZX" localSheetId="12" hidden="1">#REF!</definedName>
    <definedName name="BEx5DJIZBTNS011R9IIG2OQ2L6ZX" localSheetId="14" hidden="1">#REF!</definedName>
    <definedName name="BEx5DJIZBTNS011R9IIG2OQ2L6ZX" localSheetId="13" hidden="1">#REF!</definedName>
    <definedName name="BEx5DJIZBTNS011R9IIG2OQ2L6ZX" localSheetId="15" hidden="1">#REF!</definedName>
    <definedName name="BEx5DJIZBTNS011R9IIG2OQ2L6ZX" localSheetId="16" hidden="1">#REF!</definedName>
    <definedName name="BEx5DJIZBTNS011R9IIG2OQ2L6ZX" localSheetId="17" hidden="1">#REF!</definedName>
    <definedName name="BEx5DJIZBTNS011R9IIG2OQ2L6ZX" localSheetId="18" hidden="1">#REF!</definedName>
    <definedName name="BEx5DJIZBTNS011R9IIG2OQ2L6ZX" localSheetId="19" hidden="1">#REF!</definedName>
    <definedName name="BEx5DJIZBTNS011R9IIG2OQ2L6ZX" localSheetId="20" hidden="1">#REF!</definedName>
    <definedName name="BEx5DJIZBTNS011R9IIG2OQ2L6ZX" hidden="1">#REF!</definedName>
    <definedName name="BEx5E123OLO9WQUOIRIDJ967KAGK" localSheetId="7" hidden="1">#REF!</definedName>
    <definedName name="BEx5E123OLO9WQUOIRIDJ967KAGK" localSheetId="9" hidden="1">#REF!</definedName>
    <definedName name="BEx5E123OLO9WQUOIRIDJ967KAGK" localSheetId="10" hidden="1">#REF!</definedName>
    <definedName name="BEx5E123OLO9WQUOIRIDJ967KAGK" localSheetId="11" hidden="1">#REF!</definedName>
    <definedName name="BEx5E123OLO9WQUOIRIDJ967KAGK" localSheetId="12" hidden="1">#REF!</definedName>
    <definedName name="BEx5E123OLO9WQUOIRIDJ967KAGK" localSheetId="14" hidden="1">#REF!</definedName>
    <definedName name="BEx5E123OLO9WQUOIRIDJ967KAGK" localSheetId="13" hidden="1">#REF!</definedName>
    <definedName name="BEx5E123OLO9WQUOIRIDJ967KAGK" localSheetId="15" hidden="1">#REF!</definedName>
    <definedName name="BEx5E123OLO9WQUOIRIDJ967KAGK" localSheetId="16" hidden="1">#REF!</definedName>
    <definedName name="BEx5E123OLO9WQUOIRIDJ967KAGK" localSheetId="17" hidden="1">#REF!</definedName>
    <definedName name="BEx5E123OLO9WQUOIRIDJ967KAGK" localSheetId="18" hidden="1">#REF!</definedName>
    <definedName name="BEx5E123OLO9WQUOIRIDJ967KAGK" localSheetId="19" hidden="1">#REF!</definedName>
    <definedName name="BEx5E123OLO9WQUOIRIDJ967KAGK" localSheetId="20" hidden="1">#REF!</definedName>
    <definedName name="BEx5E123OLO9WQUOIRIDJ967KAGK" hidden="1">#REF!</definedName>
    <definedName name="BEx5E2UU5NES6W779W2OZTZOB4O7" localSheetId="7" hidden="1">#REF!</definedName>
    <definedName name="BEx5E2UU5NES6W779W2OZTZOB4O7" localSheetId="9" hidden="1">#REF!</definedName>
    <definedName name="BEx5E2UU5NES6W779W2OZTZOB4O7" localSheetId="10" hidden="1">#REF!</definedName>
    <definedName name="BEx5E2UU5NES6W779W2OZTZOB4O7" localSheetId="11" hidden="1">#REF!</definedName>
    <definedName name="BEx5E2UU5NES6W779W2OZTZOB4O7" localSheetId="12" hidden="1">#REF!</definedName>
    <definedName name="BEx5E2UU5NES6W779W2OZTZOB4O7" localSheetId="14" hidden="1">#REF!</definedName>
    <definedName name="BEx5E2UU5NES6W779W2OZTZOB4O7" localSheetId="13" hidden="1">#REF!</definedName>
    <definedName name="BEx5E2UU5NES6W779W2OZTZOB4O7" localSheetId="15" hidden="1">#REF!</definedName>
    <definedName name="BEx5E2UU5NES6W779W2OZTZOB4O7" localSheetId="16" hidden="1">#REF!</definedName>
    <definedName name="BEx5E2UU5NES6W779W2OZTZOB4O7" localSheetId="17" hidden="1">#REF!</definedName>
    <definedName name="BEx5E2UU5NES6W779W2OZTZOB4O7" localSheetId="18" hidden="1">#REF!</definedName>
    <definedName name="BEx5E2UU5NES6W779W2OZTZOB4O7" localSheetId="19" hidden="1">#REF!</definedName>
    <definedName name="BEx5E2UU5NES6W779W2OZTZOB4O7" localSheetId="20" hidden="1">#REF!</definedName>
    <definedName name="BEx5E2UU5NES6W779W2OZTZOB4O7" hidden="1">#REF!</definedName>
    <definedName name="BEx5E4CSE5G83J5K32WENF7BXL82" localSheetId="7" hidden="1">#REF!</definedName>
    <definedName name="BEx5E4CSE5G83J5K32WENF7BXL82" localSheetId="9" hidden="1">#REF!</definedName>
    <definedName name="BEx5E4CSE5G83J5K32WENF7BXL82" localSheetId="10" hidden="1">#REF!</definedName>
    <definedName name="BEx5E4CSE5G83J5K32WENF7BXL82" localSheetId="11" hidden="1">#REF!</definedName>
    <definedName name="BEx5E4CSE5G83J5K32WENF7BXL82" localSheetId="12" hidden="1">#REF!</definedName>
    <definedName name="BEx5E4CSE5G83J5K32WENF7BXL82" localSheetId="14" hidden="1">#REF!</definedName>
    <definedName name="BEx5E4CSE5G83J5K32WENF7BXL82" localSheetId="13" hidden="1">#REF!</definedName>
    <definedName name="BEx5E4CSE5G83J5K32WENF7BXL82" localSheetId="15" hidden="1">#REF!</definedName>
    <definedName name="BEx5E4CSE5G83J5K32WENF7BXL82" localSheetId="16" hidden="1">#REF!</definedName>
    <definedName name="BEx5E4CSE5G83J5K32WENF7BXL82" localSheetId="17" hidden="1">#REF!</definedName>
    <definedName name="BEx5E4CSE5G83J5K32WENF7BXL82" localSheetId="18" hidden="1">#REF!</definedName>
    <definedName name="BEx5E4CSE5G83J5K32WENF7BXL82" localSheetId="19" hidden="1">#REF!</definedName>
    <definedName name="BEx5E4CSE5G83J5K32WENF7BXL82" localSheetId="20" hidden="1">#REF!</definedName>
    <definedName name="BEx5E4CSE5G83J5K32WENF7BXL82" hidden="1">#REF!</definedName>
    <definedName name="BEx5ELQL9B0VR6UT18KP11DHOTFX" localSheetId="7" hidden="1">#REF!</definedName>
    <definedName name="BEx5ELQL9B0VR6UT18KP11DHOTFX" localSheetId="9" hidden="1">#REF!</definedName>
    <definedName name="BEx5ELQL9B0VR6UT18KP11DHOTFX" localSheetId="10" hidden="1">#REF!</definedName>
    <definedName name="BEx5ELQL9B0VR6UT18KP11DHOTFX" localSheetId="11" hidden="1">#REF!</definedName>
    <definedName name="BEx5ELQL9B0VR6UT18KP11DHOTFX" localSheetId="12" hidden="1">#REF!</definedName>
    <definedName name="BEx5ELQL9B0VR6UT18KP11DHOTFX" localSheetId="14" hidden="1">#REF!</definedName>
    <definedName name="BEx5ELQL9B0VR6UT18KP11DHOTFX" localSheetId="13" hidden="1">#REF!</definedName>
    <definedName name="BEx5ELQL9B0VR6UT18KP11DHOTFX" localSheetId="15" hidden="1">#REF!</definedName>
    <definedName name="BEx5ELQL9B0VR6UT18KP11DHOTFX" localSheetId="16" hidden="1">#REF!</definedName>
    <definedName name="BEx5ELQL9B0VR6UT18KP11DHOTFX" localSheetId="17" hidden="1">#REF!</definedName>
    <definedName name="BEx5ELQL9B0VR6UT18KP11DHOTFX" localSheetId="18" hidden="1">#REF!</definedName>
    <definedName name="BEx5ELQL9B0VR6UT18KP11DHOTFX" localSheetId="19" hidden="1">#REF!</definedName>
    <definedName name="BEx5ELQL9B0VR6UT18KP11DHOTFX" localSheetId="20" hidden="1">#REF!</definedName>
    <definedName name="BEx5ELQL9B0VR6UT18KP11DHOTFX" hidden="1">#REF!</definedName>
    <definedName name="BEx5ER4TJTFPN7IB1MNEB1ZFR5M6" localSheetId="7" hidden="1">#REF!</definedName>
    <definedName name="BEx5ER4TJTFPN7IB1MNEB1ZFR5M6" localSheetId="9" hidden="1">#REF!</definedName>
    <definedName name="BEx5ER4TJTFPN7IB1MNEB1ZFR5M6" localSheetId="10" hidden="1">#REF!</definedName>
    <definedName name="BEx5ER4TJTFPN7IB1MNEB1ZFR5M6" localSheetId="11" hidden="1">#REF!</definedName>
    <definedName name="BEx5ER4TJTFPN7IB1MNEB1ZFR5M6" localSheetId="12" hidden="1">#REF!</definedName>
    <definedName name="BEx5ER4TJTFPN7IB1MNEB1ZFR5M6" localSheetId="14" hidden="1">#REF!</definedName>
    <definedName name="BEx5ER4TJTFPN7IB1MNEB1ZFR5M6" localSheetId="13" hidden="1">#REF!</definedName>
    <definedName name="BEx5ER4TJTFPN7IB1MNEB1ZFR5M6" localSheetId="15" hidden="1">#REF!</definedName>
    <definedName name="BEx5ER4TJTFPN7IB1MNEB1ZFR5M6" localSheetId="16" hidden="1">#REF!</definedName>
    <definedName name="BEx5ER4TJTFPN7IB1MNEB1ZFR5M6" localSheetId="17" hidden="1">#REF!</definedName>
    <definedName name="BEx5ER4TJTFPN7IB1MNEB1ZFR5M6" localSheetId="18" hidden="1">#REF!</definedName>
    <definedName name="BEx5ER4TJTFPN7IB1MNEB1ZFR5M6" localSheetId="19" hidden="1">#REF!</definedName>
    <definedName name="BEx5ER4TJTFPN7IB1MNEB1ZFR5M6" localSheetId="20" hidden="1">#REF!</definedName>
    <definedName name="BEx5ER4TJTFPN7IB1MNEB1ZFR5M6" hidden="1">#REF!</definedName>
    <definedName name="BEx5EW87ACRI46LAKG0VDJVFLG7R" localSheetId="7" hidden="1">#REF!</definedName>
    <definedName name="BEx5EW87ACRI46LAKG0VDJVFLG7R" localSheetId="9" hidden="1">#REF!</definedName>
    <definedName name="BEx5EW87ACRI46LAKG0VDJVFLG7R" localSheetId="10" hidden="1">#REF!</definedName>
    <definedName name="BEx5EW87ACRI46LAKG0VDJVFLG7R" localSheetId="11" hidden="1">#REF!</definedName>
    <definedName name="BEx5EW87ACRI46LAKG0VDJVFLG7R" localSheetId="12" hidden="1">#REF!</definedName>
    <definedName name="BEx5EW87ACRI46LAKG0VDJVFLG7R" localSheetId="14" hidden="1">#REF!</definedName>
    <definedName name="BEx5EW87ACRI46LAKG0VDJVFLG7R" localSheetId="13" hidden="1">#REF!</definedName>
    <definedName name="BEx5EW87ACRI46LAKG0VDJVFLG7R" localSheetId="15" hidden="1">#REF!</definedName>
    <definedName name="BEx5EW87ACRI46LAKG0VDJVFLG7R" localSheetId="16" hidden="1">#REF!</definedName>
    <definedName name="BEx5EW87ACRI46LAKG0VDJVFLG7R" localSheetId="17" hidden="1">#REF!</definedName>
    <definedName name="BEx5EW87ACRI46LAKG0VDJVFLG7R" localSheetId="18" hidden="1">#REF!</definedName>
    <definedName name="BEx5EW87ACRI46LAKG0VDJVFLG7R" localSheetId="19" hidden="1">#REF!</definedName>
    <definedName name="BEx5EW87ACRI46LAKG0VDJVFLG7R" localSheetId="20" hidden="1">#REF!</definedName>
    <definedName name="BEx5EW87ACRI46LAKG0VDJVFLG7R" hidden="1">#REF!</definedName>
    <definedName name="BEx5F6KF3SROYIFF0A1HJRV87YZC" localSheetId="7" hidden="1">#REF!</definedName>
    <definedName name="BEx5F6KF3SROYIFF0A1HJRV87YZC" localSheetId="9" hidden="1">#REF!</definedName>
    <definedName name="BEx5F6KF3SROYIFF0A1HJRV87YZC" localSheetId="10" hidden="1">#REF!</definedName>
    <definedName name="BEx5F6KF3SROYIFF0A1HJRV87YZC" localSheetId="11" hidden="1">#REF!</definedName>
    <definedName name="BEx5F6KF3SROYIFF0A1HJRV87YZC" localSheetId="12" hidden="1">#REF!</definedName>
    <definedName name="BEx5F6KF3SROYIFF0A1HJRV87YZC" localSheetId="14" hidden="1">#REF!</definedName>
    <definedName name="BEx5F6KF3SROYIFF0A1HJRV87YZC" localSheetId="13" hidden="1">#REF!</definedName>
    <definedName name="BEx5F6KF3SROYIFF0A1HJRV87YZC" localSheetId="15" hidden="1">#REF!</definedName>
    <definedName name="BEx5F6KF3SROYIFF0A1HJRV87YZC" localSheetId="16" hidden="1">#REF!</definedName>
    <definedName name="BEx5F6KF3SROYIFF0A1HJRV87YZC" localSheetId="17" hidden="1">#REF!</definedName>
    <definedName name="BEx5F6KF3SROYIFF0A1HJRV87YZC" localSheetId="18" hidden="1">#REF!</definedName>
    <definedName name="BEx5F6KF3SROYIFF0A1HJRV87YZC" localSheetId="19" hidden="1">#REF!</definedName>
    <definedName name="BEx5F6KF3SROYIFF0A1HJRV87YZC" localSheetId="20" hidden="1">#REF!</definedName>
    <definedName name="BEx5F6KF3SROYIFF0A1HJRV87YZC" hidden="1">#REF!</definedName>
    <definedName name="BEx5F6V72QTCK7O39Y59R0EVM6CW" localSheetId="7" hidden="1">#REF!</definedName>
    <definedName name="BEx5F6V72QTCK7O39Y59R0EVM6CW" localSheetId="9" hidden="1">#REF!</definedName>
    <definedName name="BEx5F6V72QTCK7O39Y59R0EVM6CW" localSheetId="10" hidden="1">#REF!</definedName>
    <definedName name="BEx5F6V72QTCK7O39Y59R0EVM6CW" localSheetId="11" hidden="1">#REF!</definedName>
    <definedName name="BEx5F6V72QTCK7O39Y59R0EVM6CW" localSheetId="12" hidden="1">#REF!</definedName>
    <definedName name="BEx5F6V72QTCK7O39Y59R0EVM6CW" localSheetId="14" hidden="1">#REF!</definedName>
    <definedName name="BEx5F6V72QTCK7O39Y59R0EVM6CW" localSheetId="13" hidden="1">#REF!</definedName>
    <definedName name="BEx5F6V72QTCK7O39Y59R0EVM6CW" localSheetId="15" hidden="1">#REF!</definedName>
    <definedName name="BEx5F6V72QTCK7O39Y59R0EVM6CW" localSheetId="16" hidden="1">#REF!</definedName>
    <definedName name="BEx5F6V72QTCK7O39Y59R0EVM6CW" localSheetId="17" hidden="1">#REF!</definedName>
    <definedName name="BEx5F6V72QTCK7O39Y59R0EVM6CW" localSheetId="18" hidden="1">#REF!</definedName>
    <definedName name="BEx5F6V72QTCK7O39Y59R0EVM6CW" localSheetId="19" hidden="1">#REF!</definedName>
    <definedName name="BEx5F6V72QTCK7O39Y59R0EVM6CW" localSheetId="20" hidden="1">#REF!</definedName>
    <definedName name="BEx5F6V72QTCK7O39Y59R0EVM6CW" hidden="1">#REF!</definedName>
    <definedName name="BEx5F9K9B2XA4LVU2LJMI89AW8BO" localSheetId="7" hidden="1">#REF!</definedName>
    <definedName name="BEx5F9K9B2XA4LVU2LJMI89AW8BO" localSheetId="9" hidden="1">#REF!</definedName>
    <definedName name="BEx5F9K9B2XA4LVU2LJMI89AW8BO" localSheetId="10" hidden="1">#REF!</definedName>
    <definedName name="BEx5F9K9B2XA4LVU2LJMI89AW8BO" localSheetId="11" hidden="1">#REF!</definedName>
    <definedName name="BEx5F9K9B2XA4LVU2LJMI89AW8BO" localSheetId="12" hidden="1">#REF!</definedName>
    <definedName name="BEx5F9K9B2XA4LVU2LJMI89AW8BO" localSheetId="14" hidden="1">#REF!</definedName>
    <definedName name="BEx5F9K9B2XA4LVU2LJMI89AW8BO" localSheetId="13" hidden="1">#REF!</definedName>
    <definedName name="BEx5F9K9B2XA4LVU2LJMI89AW8BO" localSheetId="15" hidden="1">#REF!</definedName>
    <definedName name="BEx5F9K9B2XA4LVU2LJMI89AW8BO" localSheetId="16" hidden="1">#REF!</definedName>
    <definedName name="BEx5F9K9B2XA4LVU2LJMI89AW8BO" localSheetId="17" hidden="1">#REF!</definedName>
    <definedName name="BEx5F9K9B2XA4LVU2LJMI89AW8BO" localSheetId="18" hidden="1">#REF!</definedName>
    <definedName name="BEx5F9K9B2XA4LVU2LJMI89AW8BO" localSheetId="19" hidden="1">#REF!</definedName>
    <definedName name="BEx5F9K9B2XA4LVU2LJMI89AW8BO" localSheetId="20" hidden="1">#REF!</definedName>
    <definedName name="BEx5F9K9B2XA4LVU2LJMI89AW8BO" hidden="1">#REF!</definedName>
    <definedName name="BEx5FGLQVACD5F5YZG4DGSCHCGO2" localSheetId="7" hidden="1">#REF!</definedName>
    <definedName name="BEx5FGLQVACD5F5YZG4DGSCHCGO2" localSheetId="9" hidden="1">#REF!</definedName>
    <definedName name="BEx5FGLQVACD5F5YZG4DGSCHCGO2" localSheetId="10" hidden="1">#REF!</definedName>
    <definedName name="BEx5FGLQVACD5F5YZG4DGSCHCGO2" localSheetId="11" hidden="1">#REF!</definedName>
    <definedName name="BEx5FGLQVACD5F5YZG4DGSCHCGO2" localSheetId="12" hidden="1">#REF!</definedName>
    <definedName name="BEx5FGLQVACD5F5YZG4DGSCHCGO2" localSheetId="14" hidden="1">#REF!</definedName>
    <definedName name="BEx5FGLQVACD5F5YZG4DGSCHCGO2" localSheetId="13" hidden="1">#REF!</definedName>
    <definedName name="BEx5FGLQVACD5F5YZG4DGSCHCGO2" localSheetId="15" hidden="1">#REF!</definedName>
    <definedName name="BEx5FGLQVACD5F5YZG4DGSCHCGO2" localSheetId="16" hidden="1">#REF!</definedName>
    <definedName name="BEx5FGLQVACD5F5YZG4DGSCHCGO2" localSheetId="17" hidden="1">#REF!</definedName>
    <definedName name="BEx5FGLQVACD5F5YZG4DGSCHCGO2" localSheetId="18" hidden="1">#REF!</definedName>
    <definedName name="BEx5FGLQVACD5F5YZG4DGSCHCGO2" localSheetId="19" hidden="1">#REF!</definedName>
    <definedName name="BEx5FGLQVACD5F5YZG4DGSCHCGO2" localSheetId="20" hidden="1">#REF!</definedName>
    <definedName name="BEx5FGLQVACD5F5YZG4DGSCHCGO2" hidden="1">#REF!</definedName>
    <definedName name="BEx5FLJWHLW3BTZILDPN5NMA449V" localSheetId="7" hidden="1">#REF!</definedName>
    <definedName name="BEx5FLJWHLW3BTZILDPN5NMA449V" localSheetId="9" hidden="1">#REF!</definedName>
    <definedName name="BEx5FLJWHLW3BTZILDPN5NMA449V" localSheetId="10" hidden="1">#REF!</definedName>
    <definedName name="BEx5FLJWHLW3BTZILDPN5NMA449V" localSheetId="11" hidden="1">#REF!</definedName>
    <definedName name="BEx5FLJWHLW3BTZILDPN5NMA449V" localSheetId="12" hidden="1">#REF!</definedName>
    <definedName name="BEx5FLJWHLW3BTZILDPN5NMA449V" localSheetId="14" hidden="1">#REF!</definedName>
    <definedName name="BEx5FLJWHLW3BTZILDPN5NMA449V" localSheetId="13" hidden="1">#REF!</definedName>
    <definedName name="BEx5FLJWHLW3BTZILDPN5NMA449V" localSheetId="15" hidden="1">#REF!</definedName>
    <definedName name="BEx5FLJWHLW3BTZILDPN5NMA449V" localSheetId="16" hidden="1">#REF!</definedName>
    <definedName name="BEx5FLJWHLW3BTZILDPN5NMA449V" localSheetId="17" hidden="1">#REF!</definedName>
    <definedName name="BEx5FLJWHLW3BTZILDPN5NMA449V" localSheetId="18" hidden="1">#REF!</definedName>
    <definedName name="BEx5FLJWHLW3BTZILDPN5NMA449V" localSheetId="19" hidden="1">#REF!</definedName>
    <definedName name="BEx5FLJWHLW3BTZILDPN5NMA449V" localSheetId="20" hidden="1">#REF!</definedName>
    <definedName name="BEx5FLJWHLW3BTZILDPN5NMA449V" hidden="1">#REF!</definedName>
    <definedName name="BEx5FNI2O10YN2SI1NO4X5GP3GTF" localSheetId="7" hidden="1">#REF!</definedName>
    <definedName name="BEx5FNI2O10YN2SI1NO4X5GP3GTF" localSheetId="9" hidden="1">#REF!</definedName>
    <definedName name="BEx5FNI2O10YN2SI1NO4X5GP3GTF" localSheetId="10" hidden="1">#REF!</definedName>
    <definedName name="BEx5FNI2O10YN2SI1NO4X5GP3GTF" localSheetId="11" hidden="1">#REF!</definedName>
    <definedName name="BEx5FNI2O10YN2SI1NO4X5GP3GTF" localSheetId="12" hidden="1">#REF!</definedName>
    <definedName name="BEx5FNI2O10YN2SI1NO4X5GP3GTF" localSheetId="14" hidden="1">#REF!</definedName>
    <definedName name="BEx5FNI2O10YN2SI1NO4X5GP3GTF" localSheetId="13" hidden="1">#REF!</definedName>
    <definedName name="BEx5FNI2O10YN2SI1NO4X5GP3GTF" localSheetId="15" hidden="1">#REF!</definedName>
    <definedName name="BEx5FNI2O10YN2SI1NO4X5GP3GTF" localSheetId="16" hidden="1">#REF!</definedName>
    <definedName name="BEx5FNI2O10YN2SI1NO4X5GP3GTF" localSheetId="17" hidden="1">#REF!</definedName>
    <definedName name="BEx5FNI2O10YN2SI1NO4X5GP3GTF" localSheetId="18" hidden="1">#REF!</definedName>
    <definedName name="BEx5FNI2O10YN2SI1NO4X5GP3GTF" localSheetId="19" hidden="1">#REF!</definedName>
    <definedName name="BEx5FNI2O10YN2SI1NO4X5GP3GTF" localSheetId="20" hidden="1">#REF!</definedName>
    <definedName name="BEx5FNI2O10YN2SI1NO4X5GP3GTF" hidden="1">#REF!</definedName>
    <definedName name="BEx5FO8YRFSZCG3L608EHIHIHFY4" localSheetId="7" hidden="1">#REF!</definedName>
    <definedName name="BEx5FO8YRFSZCG3L608EHIHIHFY4" localSheetId="9" hidden="1">#REF!</definedName>
    <definedName name="BEx5FO8YRFSZCG3L608EHIHIHFY4" localSheetId="10" hidden="1">#REF!</definedName>
    <definedName name="BEx5FO8YRFSZCG3L608EHIHIHFY4" localSheetId="11" hidden="1">#REF!</definedName>
    <definedName name="BEx5FO8YRFSZCG3L608EHIHIHFY4" localSheetId="12" hidden="1">#REF!</definedName>
    <definedName name="BEx5FO8YRFSZCG3L608EHIHIHFY4" localSheetId="14" hidden="1">#REF!</definedName>
    <definedName name="BEx5FO8YRFSZCG3L608EHIHIHFY4" localSheetId="13" hidden="1">#REF!</definedName>
    <definedName name="BEx5FO8YRFSZCG3L608EHIHIHFY4" localSheetId="15" hidden="1">#REF!</definedName>
    <definedName name="BEx5FO8YRFSZCG3L608EHIHIHFY4" localSheetId="16" hidden="1">#REF!</definedName>
    <definedName name="BEx5FO8YRFSZCG3L608EHIHIHFY4" localSheetId="17" hidden="1">#REF!</definedName>
    <definedName name="BEx5FO8YRFSZCG3L608EHIHIHFY4" localSheetId="18" hidden="1">#REF!</definedName>
    <definedName name="BEx5FO8YRFSZCG3L608EHIHIHFY4" localSheetId="19" hidden="1">#REF!</definedName>
    <definedName name="BEx5FO8YRFSZCG3L608EHIHIHFY4" localSheetId="20" hidden="1">#REF!</definedName>
    <definedName name="BEx5FO8YRFSZCG3L608EHIHIHFY4" hidden="1">#REF!</definedName>
    <definedName name="BEx5FOUK8T0EOTFUKGIWKKOE6F7G" localSheetId="7" hidden="1">#REF!</definedName>
    <definedName name="BEx5FOUK8T0EOTFUKGIWKKOE6F7G" localSheetId="9" hidden="1">#REF!</definedName>
    <definedName name="BEx5FOUK8T0EOTFUKGIWKKOE6F7G" localSheetId="10" hidden="1">#REF!</definedName>
    <definedName name="BEx5FOUK8T0EOTFUKGIWKKOE6F7G" localSheetId="11" hidden="1">#REF!</definedName>
    <definedName name="BEx5FOUK8T0EOTFUKGIWKKOE6F7G" localSheetId="12" hidden="1">#REF!</definedName>
    <definedName name="BEx5FOUK8T0EOTFUKGIWKKOE6F7G" localSheetId="14" hidden="1">#REF!</definedName>
    <definedName name="BEx5FOUK8T0EOTFUKGIWKKOE6F7G" localSheetId="13" hidden="1">#REF!</definedName>
    <definedName name="BEx5FOUK8T0EOTFUKGIWKKOE6F7G" localSheetId="15" hidden="1">#REF!</definedName>
    <definedName name="BEx5FOUK8T0EOTFUKGIWKKOE6F7G" localSheetId="16" hidden="1">#REF!</definedName>
    <definedName name="BEx5FOUK8T0EOTFUKGIWKKOE6F7G" localSheetId="17" hidden="1">#REF!</definedName>
    <definedName name="BEx5FOUK8T0EOTFUKGIWKKOE6F7G" localSheetId="18" hidden="1">#REF!</definedName>
    <definedName name="BEx5FOUK8T0EOTFUKGIWKKOE6F7G" localSheetId="19" hidden="1">#REF!</definedName>
    <definedName name="BEx5FOUK8T0EOTFUKGIWKKOE6F7G" localSheetId="20" hidden="1">#REF!</definedName>
    <definedName name="BEx5FOUK8T0EOTFUKGIWKKOE6F7G" hidden="1">#REF!</definedName>
    <definedName name="BEx5FQNA6V4CNYSH013K45RI4BCV" localSheetId="7" hidden="1">#REF!</definedName>
    <definedName name="BEx5FQNA6V4CNYSH013K45RI4BCV" localSheetId="9" hidden="1">#REF!</definedName>
    <definedName name="BEx5FQNA6V4CNYSH013K45RI4BCV" localSheetId="10" hidden="1">#REF!</definedName>
    <definedName name="BEx5FQNA6V4CNYSH013K45RI4BCV" localSheetId="11" hidden="1">#REF!</definedName>
    <definedName name="BEx5FQNA6V4CNYSH013K45RI4BCV" localSheetId="12" hidden="1">#REF!</definedName>
    <definedName name="BEx5FQNA6V4CNYSH013K45RI4BCV" localSheetId="14" hidden="1">#REF!</definedName>
    <definedName name="BEx5FQNA6V4CNYSH013K45RI4BCV" localSheetId="13" hidden="1">#REF!</definedName>
    <definedName name="BEx5FQNA6V4CNYSH013K45RI4BCV" localSheetId="15" hidden="1">#REF!</definedName>
    <definedName name="BEx5FQNA6V4CNYSH013K45RI4BCV" localSheetId="16" hidden="1">#REF!</definedName>
    <definedName name="BEx5FQNA6V4CNYSH013K45RI4BCV" localSheetId="17" hidden="1">#REF!</definedName>
    <definedName name="BEx5FQNA6V4CNYSH013K45RI4BCV" localSheetId="18" hidden="1">#REF!</definedName>
    <definedName name="BEx5FQNA6V4CNYSH013K45RI4BCV" localSheetId="19" hidden="1">#REF!</definedName>
    <definedName name="BEx5FQNA6V4CNYSH013K45RI4BCV" localSheetId="20" hidden="1">#REF!</definedName>
    <definedName name="BEx5FQNA6V4CNYSH013K45RI4BCV" hidden="1">#REF!</definedName>
    <definedName name="BEx5FVQPPEU32CPNV9RRQ9MNLLVE" localSheetId="7" hidden="1">#REF!</definedName>
    <definedName name="BEx5FVQPPEU32CPNV9RRQ9MNLLVE" localSheetId="9" hidden="1">#REF!</definedName>
    <definedName name="BEx5FVQPPEU32CPNV9RRQ9MNLLVE" localSheetId="10" hidden="1">#REF!</definedName>
    <definedName name="BEx5FVQPPEU32CPNV9RRQ9MNLLVE" localSheetId="11" hidden="1">#REF!</definedName>
    <definedName name="BEx5FVQPPEU32CPNV9RRQ9MNLLVE" localSheetId="12" hidden="1">#REF!</definedName>
    <definedName name="BEx5FVQPPEU32CPNV9RRQ9MNLLVE" localSheetId="14" hidden="1">#REF!</definedName>
    <definedName name="BEx5FVQPPEU32CPNV9RRQ9MNLLVE" localSheetId="13" hidden="1">#REF!</definedName>
    <definedName name="BEx5FVQPPEU32CPNV9RRQ9MNLLVE" localSheetId="15" hidden="1">#REF!</definedName>
    <definedName name="BEx5FVQPPEU32CPNV9RRQ9MNLLVE" localSheetId="16" hidden="1">#REF!</definedName>
    <definedName name="BEx5FVQPPEU32CPNV9RRQ9MNLLVE" localSheetId="17" hidden="1">#REF!</definedName>
    <definedName name="BEx5FVQPPEU32CPNV9RRQ9MNLLVE" localSheetId="18" hidden="1">#REF!</definedName>
    <definedName name="BEx5FVQPPEU32CPNV9RRQ9MNLLVE" localSheetId="19" hidden="1">#REF!</definedName>
    <definedName name="BEx5FVQPPEU32CPNV9RRQ9MNLLVE" localSheetId="20" hidden="1">#REF!</definedName>
    <definedName name="BEx5FVQPPEU32CPNV9RRQ9MNLLVE" hidden="1">#REF!</definedName>
    <definedName name="BEx5FZC6RK92TU32WZ4N099LWYKZ" localSheetId="7" hidden="1">#REF!</definedName>
    <definedName name="BEx5FZC6RK92TU32WZ4N099LWYKZ" localSheetId="9" hidden="1">#REF!</definedName>
    <definedName name="BEx5FZC6RK92TU32WZ4N099LWYKZ" localSheetId="10" hidden="1">#REF!</definedName>
    <definedName name="BEx5FZC6RK92TU32WZ4N099LWYKZ" localSheetId="11" hidden="1">#REF!</definedName>
    <definedName name="BEx5FZC6RK92TU32WZ4N099LWYKZ" localSheetId="12" hidden="1">#REF!</definedName>
    <definedName name="BEx5FZC6RK92TU32WZ4N099LWYKZ" localSheetId="14" hidden="1">#REF!</definedName>
    <definedName name="BEx5FZC6RK92TU32WZ4N099LWYKZ" localSheetId="13" hidden="1">#REF!</definedName>
    <definedName name="BEx5FZC6RK92TU32WZ4N099LWYKZ" localSheetId="15" hidden="1">#REF!</definedName>
    <definedName name="BEx5FZC6RK92TU32WZ4N099LWYKZ" localSheetId="16" hidden="1">#REF!</definedName>
    <definedName name="BEx5FZC6RK92TU32WZ4N099LWYKZ" localSheetId="17" hidden="1">#REF!</definedName>
    <definedName name="BEx5FZC6RK92TU32WZ4N099LWYKZ" localSheetId="18" hidden="1">#REF!</definedName>
    <definedName name="BEx5FZC6RK92TU32WZ4N099LWYKZ" localSheetId="19" hidden="1">#REF!</definedName>
    <definedName name="BEx5FZC6RK92TU32WZ4N099LWYKZ" localSheetId="20" hidden="1">#REF!</definedName>
    <definedName name="BEx5FZC6RK92TU32WZ4N099LWYKZ" hidden="1">#REF!</definedName>
    <definedName name="BEx5G08KGMG5X2AQKDGPFYG5GH94" localSheetId="7" hidden="1">#REF!</definedName>
    <definedName name="BEx5G08KGMG5X2AQKDGPFYG5GH94" localSheetId="9" hidden="1">#REF!</definedName>
    <definedName name="BEx5G08KGMG5X2AQKDGPFYG5GH94" localSheetId="10" hidden="1">#REF!</definedName>
    <definedName name="BEx5G08KGMG5X2AQKDGPFYG5GH94" localSheetId="11" hidden="1">#REF!</definedName>
    <definedName name="BEx5G08KGMG5X2AQKDGPFYG5GH94" localSheetId="12" hidden="1">#REF!</definedName>
    <definedName name="BEx5G08KGMG5X2AQKDGPFYG5GH94" localSheetId="14" hidden="1">#REF!</definedName>
    <definedName name="BEx5G08KGMG5X2AQKDGPFYG5GH94" localSheetId="13" hidden="1">#REF!</definedName>
    <definedName name="BEx5G08KGMG5X2AQKDGPFYG5GH94" localSheetId="15" hidden="1">#REF!</definedName>
    <definedName name="BEx5G08KGMG5X2AQKDGPFYG5GH94" localSheetId="16" hidden="1">#REF!</definedName>
    <definedName name="BEx5G08KGMG5X2AQKDGPFYG5GH94" localSheetId="17" hidden="1">#REF!</definedName>
    <definedName name="BEx5G08KGMG5X2AQKDGPFYG5GH94" localSheetId="18" hidden="1">#REF!</definedName>
    <definedName name="BEx5G08KGMG5X2AQKDGPFYG5GH94" localSheetId="19" hidden="1">#REF!</definedName>
    <definedName name="BEx5G08KGMG5X2AQKDGPFYG5GH94" localSheetId="20" hidden="1">#REF!</definedName>
    <definedName name="BEx5G08KGMG5X2AQKDGPFYG5GH94" hidden="1">#REF!</definedName>
    <definedName name="BEx5G1A8TFN4C4QII35U9DKYNIS8" localSheetId="7" hidden="1">#REF!</definedName>
    <definedName name="BEx5G1A8TFN4C4QII35U9DKYNIS8" localSheetId="9" hidden="1">#REF!</definedName>
    <definedName name="BEx5G1A8TFN4C4QII35U9DKYNIS8" localSheetId="10" hidden="1">#REF!</definedName>
    <definedName name="BEx5G1A8TFN4C4QII35U9DKYNIS8" localSheetId="11" hidden="1">#REF!</definedName>
    <definedName name="BEx5G1A8TFN4C4QII35U9DKYNIS8" localSheetId="12" hidden="1">#REF!</definedName>
    <definedName name="BEx5G1A8TFN4C4QII35U9DKYNIS8" localSheetId="14" hidden="1">#REF!</definedName>
    <definedName name="BEx5G1A8TFN4C4QII35U9DKYNIS8" localSheetId="13" hidden="1">#REF!</definedName>
    <definedName name="BEx5G1A8TFN4C4QII35U9DKYNIS8" localSheetId="15" hidden="1">#REF!</definedName>
    <definedName name="BEx5G1A8TFN4C4QII35U9DKYNIS8" localSheetId="16" hidden="1">#REF!</definedName>
    <definedName name="BEx5G1A8TFN4C4QII35U9DKYNIS8" localSheetId="17" hidden="1">#REF!</definedName>
    <definedName name="BEx5G1A8TFN4C4QII35U9DKYNIS8" localSheetId="18" hidden="1">#REF!</definedName>
    <definedName name="BEx5G1A8TFN4C4QII35U9DKYNIS8" localSheetId="19" hidden="1">#REF!</definedName>
    <definedName name="BEx5G1A8TFN4C4QII35U9DKYNIS8" localSheetId="20" hidden="1">#REF!</definedName>
    <definedName name="BEx5G1A8TFN4C4QII35U9DKYNIS8" hidden="1">#REF!</definedName>
    <definedName name="BEx5G1L0QO91KEPDMV1D8OT4BT73" localSheetId="7" hidden="1">#REF!</definedName>
    <definedName name="BEx5G1L0QO91KEPDMV1D8OT4BT73" localSheetId="9" hidden="1">#REF!</definedName>
    <definedName name="BEx5G1L0QO91KEPDMV1D8OT4BT73" localSheetId="10" hidden="1">#REF!</definedName>
    <definedName name="BEx5G1L0QO91KEPDMV1D8OT4BT73" localSheetId="11" hidden="1">#REF!</definedName>
    <definedName name="BEx5G1L0QO91KEPDMV1D8OT4BT73" localSheetId="12" hidden="1">#REF!</definedName>
    <definedName name="BEx5G1L0QO91KEPDMV1D8OT4BT73" localSheetId="14" hidden="1">#REF!</definedName>
    <definedName name="BEx5G1L0QO91KEPDMV1D8OT4BT73" localSheetId="13" hidden="1">#REF!</definedName>
    <definedName name="BEx5G1L0QO91KEPDMV1D8OT4BT73" localSheetId="15" hidden="1">#REF!</definedName>
    <definedName name="BEx5G1L0QO91KEPDMV1D8OT4BT73" localSheetId="16" hidden="1">#REF!</definedName>
    <definedName name="BEx5G1L0QO91KEPDMV1D8OT4BT73" localSheetId="17" hidden="1">#REF!</definedName>
    <definedName name="BEx5G1L0QO91KEPDMV1D8OT4BT73" localSheetId="18" hidden="1">#REF!</definedName>
    <definedName name="BEx5G1L0QO91KEPDMV1D8OT4BT73" localSheetId="19" hidden="1">#REF!</definedName>
    <definedName name="BEx5G1L0QO91KEPDMV1D8OT4BT73" localSheetId="20" hidden="1">#REF!</definedName>
    <definedName name="BEx5G1L0QO91KEPDMV1D8OT4BT73" hidden="1">#REF!</definedName>
    <definedName name="BEx5G86DZL1VYUX6KWODAP3WFAWP" localSheetId="7" hidden="1">#REF!</definedName>
    <definedName name="BEx5G86DZL1VYUX6KWODAP3WFAWP" localSheetId="9" hidden="1">#REF!</definedName>
    <definedName name="BEx5G86DZL1VYUX6KWODAP3WFAWP" localSheetId="10" hidden="1">#REF!</definedName>
    <definedName name="BEx5G86DZL1VYUX6KWODAP3WFAWP" localSheetId="11" hidden="1">#REF!</definedName>
    <definedName name="BEx5G86DZL1VYUX6KWODAP3WFAWP" localSheetId="12" hidden="1">#REF!</definedName>
    <definedName name="BEx5G86DZL1VYUX6KWODAP3WFAWP" localSheetId="14" hidden="1">#REF!</definedName>
    <definedName name="BEx5G86DZL1VYUX6KWODAP3WFAWP" localSheetId="13" hidden="1">#REF!</definedName>
    <definedName name="BEx5G86DZL1VYUX6KWODAP3WFAWP" localSheetId="15" hidden="1">#REF!</definedName>
    <definedName name="BEx5G86DZL1VYUX6KWODAP3WFAWP" localSheetId="16" hidden="1">#REF!</definedName>
    <definedName name="BEx5G86DZL1VYUX6KWODAP3WFAWP" localSheetId="17" hidden="1">#REF!</definedName>
    <definedName name="BEx5G86DZL1VYUX6KWODAP3WFAWP" localSheetId="18" hidden="1">#REF!</definedName>
    <definedName name="BEx5G86DZL1VYUX6KWODAP3WFAWP" localSheetId="19" hidden="1">#REF!</definedName>
    <definedName name="BEx5G86DZL1VYUX6KWODAP3WFAWP" localSheetId="20" hidden="1">#REF!</definedName>
    <definedName name="BEx5G86DZL1VYUX6KWODAP3WFAWP" hidden="1">#REF!</definedName>
    <definedName name="BEx5G8BV2GIOCM3C7IUFK8L04A6M" localSheetId="7" hidden="1">#REF!</definedName>
    <definedName name="BEx5G8BV2GIOCM3C7IUFK8L04A6M" localSheetId="9" hidden="1">#REF!</definedName>
    <definedName name="BEx5G8BV2GIOCM3C7IUFK8L04A6M" localSheetId="10" hidden="1">#REF!</definedName>
    <definedName name="BEx5G8BV2GIOCM3C7IUFK8L04A6M" localSheetId="11" hidden="1">#REF!</definedName>
    <definedName name="BEx5G8BV2GIOCM3C7IUFK8L04A6M" localSheetId="12" hidden="1">#REF!</definedName>
    <definedName name="BEx5G8BV2GIOCM3C7IUFK8L04A6M" localSheetId="14" hidden="1">#REF!</definedName>
    <definedName name="BEx5G8BV2GIOCM3C7IUFK8L04A6M" localSheetId="13" hidden="1">#REF!</definedName>
    <definedName name="BEx5G8BV2GIOCM3C7IUFK8L04A6M" localSheetId="15" hidden="1">#REF!</definedName>
    <definedName name="BEx5G8BV2GIOCM3C7IUFK8L04A6M" localSheetId="16" hidden="1">#REF!</definedName>
    <definedName name="BEx5G8BV2GIOCM3C7IUFK8L04A6M" localSheetId="17" hidden="1">#REF!</definedName>
    <definedName name="BEx5G8BV2GIOCM3C7IUFK8L04A6M" localSheetId="18" hidden="1">#REF!</definedName>
    <definedName name="BEx5G8BV2GIOCM3C7IUFK8L04A6M" localSheetId="19" hidden="1">#REF!</definedName>
    <definedName name="BEx5G8BV2GIOCM3C7IUFK8L04A6M" localSheetId="20" hidden="1">#REF!</definedName>
    <definedName name="BEx5G8BV2GIOCM3C7IUFK8L04A6M" hidden="1">#REF!</definedName>
    <definedName name="BEx5GID9MVBUPFFT9M8K8B5MO9NV" localSheetId="7" hidden="1">#REF!</definedName>
    <definedName name="BEx5GID9MVBUPFFT9M8K8B5MO9NV" localSheetId="9" hidden="1">#REF!</definedName>
    <definedName name="BEx5GID9MVBUPFFT9M8K8B5MO9NV" localSheetId="10" hidden="1">#REF!</definedName>
    <definedName name="BEx5GID9MVBUPFFT9M8K8B5MO9NV" localSheetId="11" hidden="1">#REF!</definedName>
    <definedName name="BEx5GID9MVBUPFFT9M8K8B5MO9NV" localSheetId="12" hidden="1">#REF!</definedName>
    <definedName name="BEx5GID9MVBUPFFT9M8K8B5MO9NV" localSheetId="14" hidden="1">#REF!</definedName>
    <definedName name="BEx5GID9MVBUPFFT9M8K8B5MO9NV" localSheetId="13" hidden="1">#REF!</definedName>
    <definedName name="BEx5GID9MVBUPFFT9M8K8B5MO9NV" localSheetId="15" hidden="1">#REF!</definedName>
    <definedName name="BEx5GID9MVBUPFFT9M8K8B5MO9NV" localSheetId="16" hidden="1">#REF!</definedName>
    <definedName name="BEx5GID9MVBUPFFT9M8K8B5MO9NV" localSheetId="17" hidden="1">#REF!</definedName>
    <definedName name="BEx5GID9MVBUPFFT9M8K8B5MO9NV" localSheetId="18" hidden="1">#REF!</definedName>
    <definedName name="BEx5GID9MVBUPFFT9M8K8B5MO9NV" localSheetId="19" hidden="1">#REF!</definedName>
    <definedName name="BEx5GID9MVBUPFFT9M8K8B5MO9NV" localSheetId="20" hidden="1">#REF!</definedName>
    <definedName name="BEx5GID9MVBUPFFT9M8K8B5MO9NV" hidden="1">#REF!</definedName>
    <definedName name="BEx5GN0EWA9SCQDPQ7NTUQH82QVK" localSheetId="7" hidden="1">#REF!</definedName>
    <definedName name="BEx5GN0EWA9SCQDPQ7NTUQH82QVK" localSheetId="9" hidden="1">#REF!</definedName>
    <definedName name="BEx5GN0EWA9SCQDPQ7NTUQH82QVK" localSheetId="10" hidden="1">#REF!</definedName>
    <definedName name="BEx5GN0EWA9SCQDPQ7NTUQH82QVK" localSheetId="11" hidden="1">#REF!</definedName>
    <definedName name="BEx5GN0EWA9SCQDPQ7NTUQH82QVK" localSheetId="12" hidden="1">#REF!</definedName>
    <definedName name="BEx5GN0EWA9SCQDPQ7NTUQH82QVK" localSheetId="14" hidden="1">#REF!</definedName>
    <definedName name="BEx5GN0EWA9SCQDPQ7NTUQH82QVK" localSheetId="13" hidden="1">#REF!</definedName>
    <definedName name="BEx5GN0EWA9SCQDPQ7NTUQH82QVK" localSheetId="15" hidden="1">#REF!</definedName>
    <definedName name="BEx5GN0EWA9SCQDPQ7NTUQH82QVK" localSheetId="16" hidden="1">#REF!</definedName>
    <definedName name="BEx5GN0EWA9SCQDPQ7NTUQH82QVK" localSheetId="17" hidden="1">#REF!</definedName>
    <definedName name="BEx5GN0EWA9SCQDPQ7NTUQH82QVK" localSheetId="18" hidden="1">#REF!</definedName>
    <definedName name="BEx5GN0EWA9SCQDPQ7NTUQH82QVK" localSheetId="19" hidden="1">#REF!</definedName>
    <definedName name="BEx5GN0EWA9SCQDPQ7NTUQH82QVK" localSheetId="20" hidden="1">#REF!</definedName>
    <definedName name="BEx5GN0EWA9SCQDPQ7NTUQH82QVK" hidden="1">#REF!</definedName>
    <definedName name="BEx5GNBCU4WZ74I0UXFL9ZG2XSGJ" localSheetId="7" hidden="1">#REF!</definedName>
    <definedName name="BEx5GNBCU4WZ74I0UXFL9ZG2XSGJ" localSheetId="9" hidden="1">#REF!</definedName>
    <definedName name="BEx5GNBCU4WZ74I0UXFL9ZG2XSGJ" localSheetId="10" hidden="1">#REF!</definedName>
    <definedName name="BEx5GNBCU4WZ74I0UXFL9ZG2XSGJ" localSheetId="11" hidden="1">#REF!</definedName>
    <definedName name="BEx5GNBCU4WZ74I0UXFL9ZG2XSGJ" localSheetId="12" hidden="1">#REF!</definedName>
    <definedName name="BEx5GNBCU4WZ74I0UXFL9ZG2XSGJ" localSheetId="14" hidden="1">#REF!</definedName>
    <definedName name="BEx5GNBCU4WZ74I0UXFL9ZG2XSGJ" localSheetId="13" hidden="1">#REF!</definedName>
    <definedName name="BEx5GNBCU4WZ74I0UXFL9ZG2XSGJ" localSheetId="15" hidden="1">#REF!</definedName>
    <definedName name="BEx5GNBCU4WZ74I0UXFL9ZG2XSGJ" localSheetId="16" hidden="1">#REF!</definedName>
    <definedName name="BEx5GNBCU4WZ74I0UXFL9ZG2XSGJ" localSheetId="17" hidden="1">#REF!</definedName>
    <definedName name="BEx5GNBCU4WZ74I0UXFL9ZG2XSGJ" localSheetId="18" hidden="1">#REF!</definedName>
    <definedName name="BEx5GNBCU4WZ74I0UXFL9ZG2XSGJ" localSheetId="19" hidden="1">#REF!</definedName>
    <definedName name="BEx5GNBCU4WZ74I0UXFL9ZG2XSGJ" localSheetId="20" hidden="1">#REF!</definedName>
    <definedName name="BEx5GNBCU4WZ74I0UXFL9ZG2XSGJ" hidden="1">#REF!</definedName>
    <definedName name="BEx5GUCTYC7QCWGWU5BTO7Y7HDZX" localSheetId="7" hidden="1">#REF!</definedName>
    <definedName name="BEx5GUCTYC7QCWGWU5BTO7Y7HDZX" localSheetId="9" hidden="1">#REF!</definedName>
    <definedName name="BEx5GUCTYC7QCWGWU5BTO7Y7HDZX" localSheetId="10" hidden="1">#REF!</definedName>
    <definedName name="BEx5GUCTYC7QCWGWU5BTO7Y7HDZX" localSheetId="11" hidden="1">#REF!</definedName>
    <definedName name="BEx5GUCTYC7QCWGWU5BTO7Y7HDZX" localSheetId="12" hidden="1">#REF!</definedName>
    <definedName name="BEx5GUCTYC7QCWGWU5BTO7Y7HDZX" localSheetId="14" hidden="1">#REF!</definedName>
    <definedName name="BEx5GUCTYC7QCWGWU5BTO7Y7HDZX" localSheetId="13" hidden="1">#REF!</definedName>
    <definedName name="BEx5GUCTYC7QCWGWU5BTO7Y7HDZX" localSheetId="15" hidden="1">#REF!</definedName>
    <definedName name="BEx5GUCTYC7QCWGWU5BTO7Y7HDZX" localSheetId="16" hidden="1">#REF!</definedName>
    <definedName name="BEx5GUCTYC7QCWGWU5BTO7Y7HDZX" localSheetId="17" hidden="1">#REF!</definedName>
    <definedName name="BEx5GUCTYC7QCWGWU5BTO7Y7HDZX" localSheetId="18" hidden="1">#REF!</definedName>
    <definedName name="BEx5GUCTYC7QCWGWU5BTO7Y7HDZX" localSheetId="19" hidden="1">#REF!</definedName>
    <definedName name="BEx5GUCTYC7QCWGWU5BTO7Y7HDZX" localSheetId="20" hidden="1">#REF!</definedName>
    <definedName name="BEx5GUCTYC7QCWGWU5BTO7Y7HDZX" hidden="1">#REF!</definedName>
    <definedName name="BEx5GYUPJULJQ624TEESYFG1NFOH" localSheetId="7" hidden="1">#REF!</definedName>
    <definedName name="BEx5GYUPJULJQ624TEESYFG1NFOH" localSheetId="9" hidden="1">#REF!</definedName>
    <definedName name="BEx5GYUPJULJQ624TEESYFG1NFOH" localSheetId="10" hidden="1">#REF!</definedName>
    <definedName name="BEx5GYUPJULJQ624TEESYFG1NFOH" localSheetId="11" hidden="1">#REF!</definedName>
    <definedName name="BEx5GYUPJULJQ624TEESYFG1NFOH" localSheetId="12" hidden="1">#REF!</definedName>
    <definedName name="BEx5GYUPJULJQ624TEESYFG1NFOH" localSheetId="14" hidden="1">#REF!</definedName>
    <definedName name="BEx5GYUPJULJQ624TEESYFG1NFOH" localSheetId="13" hidden="1">#REF!</definedName>
    <definedName name="BEx5GYUPJULJQ624TEESYFG1NFOH" localSheetId="15" hidden="1">#REF!</definedName>
    <definedName name="BEx5GYUPJULJQ624TEESYFG1NFOH" localSheetId="16" hidden="1">#REF!</definedName>
    <definedName name="BEx5GYUPJULJQ624TEESYFG1NFOH" localSheetId="17" hidden="1">#REF!</definedName>
    <definedName name="BEx5GYUPJULJQ624TEESYFG1NFOH" localSheetId="18" hidden="1">#REF!</definedName>
    <definedName name="BEx5GYUPJULJQ624TEESYFG1NFOH" localSheetId="19" hidden="1">#REF!</definedName>
    <definedName name="BEx5GYUPJULJQ624TEESYFG1NFOH" localSheetId="20" hidden="1">#REF!</definedName>
    <definedName name="BEx5GYUPJULJQ624TEESYFG1NFOH" hidden="1">#REF!</definedName>
    <definedName name="BEx5H0NEE0AIN5E2UHJ9J9ISU9N1" localSheetId="7" hidden="1">#REF!</definedName>
    <definedName name="BEx5H0NEE0AIN5E2UHJ9J9ISU9N1" localSheetId="9" hidden="1">#REF!</definedName>
    <definedName name="BEx5H0NEE0AIN5E2UHJ9J9ISU9N1" localSheetId="10" hidden="1">#REF!</definedName>
    <definedName name="BEx5H0NEE0AIN5E2UHJ9J9ISU9N1" localSheetId="11" hidden="1">#REF!</definedName>
    <definedName name="BEx5H0NEE0AIN5E2UHJ9J9ISU9N1" localSheetId="12" hidden="1">#REF!</definedName>
    <definedName name="BEx5H0NEE0AIN5E2UHJ9J9ISU9N1" localSheetId="14" hidden="1">#REF!</definedName>
    <definedName name="BEx5H0NEE0AIN5E2UHJ9J9ISU9N1" localSheetId="13" hidden="1">#REF!</definedName>
    <definedName name="BEx5H0NEE0AIN5E2UHJ9J9ISU9N1" localSheetId="15" hidden="1">#REF!</definedName>
    <definedName name="BEx5H0NEE0AIN5E2UHJ9J9ISU9N1" localSheetId="16" hidden="1">#REF!</definedName>
    <definedName name="BEx5H0NEE0AIN5E2UHJ9J9ISU9N1" localSheetId="17" hidden="1">#REF!</definedName>
    <definedName name="BEx5H0NEE0AIN5E2UHJ9J9ISU9N1" localSheetId="18" hidden="1">#REF!</definedName>
    <definedName name="BEx5H0NEE0AIN5E2UHJ9J9ISU9N1" localSheetId="19" hidden="1">#REF!</definedName>
    <definedName name="BEx5H0NEE0AIN5E2UHJ9J9ISU9N1" localSheetId="20" hidden="1">#REF!</definedName>
    <definedName name="BEx5H0NEE0AIN5E2UHJ9J9ISU9N1" hidden="1">#REF!</definedName>
    <definedName name="BEx5H1UJSEUQM2K8QHQXO5THVHSO" localSheetId="7" hidden="1">#REF!</definedName>
    <definedName name="BEx5H1UJSEUQM2K8QHQXO5THVHSO" localSheetId="9" hidden="1">#REF!</definedName>
    <definedName name="BEx5H1UJSEUQM2K8QHQXO5THVHSO" localSheetId="10" hidden="1">#REF!</definedName>
    <definedName name="BEx5H1UJSEUQM2K8QHQXO5THVHSO" localSheetId="11" hidden="1">#REF!</definedName>
    <definedName name="BEx5H1UJSEUQM2K8QHQXO5THVHSO" localSheetId="12" hidden="1">#REF!</definedName>
    <definedName name="BEx5H1UJSEUQM2K8QHQXO5THVHSO" localSheetId="14" hidden="1">#REF!</definedName>
    <definedName name="BEx5H1UJSEUQM2K8QHQXO5THVHSO" localSheetId="13" hidden="1">#REF!</definedName>
    <definedName name="BEx5H1UJSEUQM2K8QHQXO5THVHSO" localSheetId="15" hidden="1">#REF!</definedName>
    <definedName name="BEx5H1UJSEUQM2K8QHQXO5THVHSO" localSheetId="16" hidden="1">#REF!</definedName>
    <definedName name="BEx5H1UJSEUQM2K8QHQXO5THVHSO" localSheetId="17" hidden="1">#REF!</definedName>
    <definedName name="BEx5H1UJSEUQM2K8QHQXO5THVHSO" localSheetId="18" hidden="1">#REF!</definedName>
    <definedName name="BEx5H1UJSEUQM2K8QHQXO5THVHSO" localSheetId="19" hidden="1">#REF!</definedName>
    <definedName name="BEx5H1UJSEUQM2K8QHQXO5THVHSO" localSheetId="20" hidden="1">#REF!</definedName>
    <definedName name="BEx5H1UJSEUQM2K8QHQXO5THVHSO" hidden="1">#REF!</definedName>
    <definedName name="BEx5H78SWSMTWKQVAC01YN6480JD" localSheetId="7" hidden="1">#REF!</definedName>
    <definedName name="BEx5H78SWSMTWKQVAC01YN6480JD" localSheetId="9" hidden="1">#REF!</definedName>
    <definedName name="BEx5H78SWSMTWKQVAC01YN6480JD" localSheetId="10" hidden="1">#REF!</definedName>
    <definedName name="BEx5H78SWSMTWKQVAC01YN6480JD" localSheetId="11" hidden="1">#REF!</definedName>
    <definedName name="BEx5H78SWSMTWKQVAC01YN6480JD" localSheetId="12" hidden="1">#REF!</definedName>
    <definedName name="BEx5H78SWSMTWKQVAC01YN6480JD" localSheetId="14" hidden="1">#REF!</definedName>
    <definedName name="BEx5H78SWSMTWKQVAC01YN6480JD" localSheetId="13" hidden="1">#REF!</definedName>
    <definedName name="BEx5H78SWSMTWKQVAC01YN6480JD" localSheetId="15" hidden="1">#REF!</definedName>
    <definedName name="BEx5H78SWSMTWKQVAC01YN6480JD" localSheetId="16" hidden="1">#REF!</definedName>
    <definedName name="BEx5H78SWSMTWKQVAC01YN6480JD" localSheetId="17" hidden="1">#REF!</definedName>
    <definedName name="BEx5H78SWSMTWKQVAC01YN6480JD" localSheetId="18" hidden="1">#REF!</definedName>
    <definedName name="BEx5H78SWSMTWKQVAC01YN6480JD" localSheetId="19" hidden="1">#REF!</definedName>
    <definedName name="BEx5H78SWSMTWKQVAC01YN6480JD" localSheetId="20" hidden="1">#REF!</definedName>
    <definedName name="BEx5H78SWSMTWKQVAC01YN6480JD" hidden="1">#REF!</definedName>
    <definedName name="BEx5HAOT9XWUF7XIFRZZS8B9F5TZ" localSheetId="7" hidden="1">#REF!</definedName>
    <definedName name="BEx5HAOT9XWUF7XIFRZZS8B9F5TZ" localSheetId="9" hidden="1">#REF!</definedName>
    <definedName name="BEx5HAOT9XWUF7XIFRZZS8B9F5TZ" localSheetId="10" hidden="1">#REF!</definedName>
    <definedName name="BEx5HAOT9XWUF7XIFRZZS8B9F5TZ" localSheetId="11" hidden="1">#REF!</definedName>
    <definedName name="BEx5HAOT9XWUF7XIFRZZS8B9F5TZ" localSheetId="12" hidden="1">#REF!</definedName>
    <definedName name="BEx5HAOT9XWUF7XIFRZZS8B9F5TZ" localSheetId="14" hidden="1">#REF!</definedName>
    <definedName name="BEx5HAOT9XWUF7XIFRZZS8B9F5TZ" localSheetId="13" hidden="1">#REF!</definedName>
    <definedName name="BEx5HAOT9XWUF7XIFRZZS8B9F5TZ" localSheetId="15" hidden="1">#REF!</definedName>
    <definedName name="BEx5HAOT9XWUF7XIFRZZS8B9F5TZ" localSheetId="16" hidden="1">#REF!</definedName>
    <definedName name="BEx5HAOT9XWUF7XIFRZZS8B9F5TZ" localSheetId="17" hidden="1">#REF!</definedName>
    <definedName name="BEx5HAOT9XWUF7XIFRZZS8B9F5TZ" localSheetId="18" hidden="1">#REF!</definedName>
    <definedName name="BEx5HAOT9XWUF7XIFRZZS8B9F5TZ" localSheetId="19" hidden="1">#REF!</definedName>
    <definedName name="BEx5HAOT9XWUF7XIFRZZS8B9F5TZ" localSheetId="20" hidden="1">#REF!</definedName>
    <definedName name="BEx5HAOT9XWUF7XIFRZZS8B9F5TZ" hidden="1">#REF!</definedName>
    <definedName name="BEx5HE4XRF9BUY04MENWY9CHHN5H" localSheetId="7" hidden="1">#REF!</definedName>
    <definedName name="BEx5HE4XRF9BUY04MENWY9CHHN5H" localSheetId="9" hidden="1">#REF!</definedName>
    <definedName name="BEx5HE4XRF9BUY04MENWY9CHHN5H" localSheetId="10" hidden="1">#REF!</definedName>
    <definedName name="BEx5HE4XRF9BUY04MENWY9CHHN5H" localSheetId="11" hidden="1">#REF!</definedName>
    <definedName name="BEx5HE4XRF9BUY04MENWY9CHHN5H" localSheetId="12" hidden="1">#REF!</definedName>
    <definedName name="BEx5HE4XRF9BUY04MENWY9CHHN5H" localSheetId="14" hidden="1">#REF!</definedName>
    <definedName name="BEx5HE4XRF9BUY04MENWY9CHHN5H" localSheetId="13" hidden="1">#REF!</definedName>
    <definedName name="BEx5HE4XRF9BUY04MENWY9CHHN5H" localSheetId="15" hidden="1">#REF!</definedName>
    <definedName name="BEx5HE4XRF9BUY04MENWY9CHHN5H" localSheetId="16" hidden="1">#REF!</definedName>
    <definedName name="BEx5HE4XRF9BUY04MENWY9CHHN5H" localSheetId="17" hidden="1">#REF!</definedName>
    <definedName name="BEx5HE4XRF9BUY04MENWY9CHHN5H" localSheetId="18" hidden="1">#REF!</definedName>
    <definedName name="BEx5HE4XRF9BUY04MENWY9CHHN5H" localSheetId="19" hidden="1">#REF!</definedName>
    <definedName name="BEx5HE4XRF9BUY04MENWY9CHHN5H" localSheetId="20" hidden="1">#REF!</definedName>
    <definedName name="BEx5HE4XRF9BUY04MENWY9CHHN5H" hidden="1">#REF!</definedName>
    <definedName name="BEx5HFHMABAT0H9KKS754X4T304E" localSheetId="7" hidden="1">#REF!</definedName>
    <definedName name="BEx5HFHMABAT0H9KKS754X4T304E" localSheetId="9" hidden="1">#REF!</definedName>
    <definedName name="BEx5HFHMABAT0H9KKS754X4T304E" localSheetId="10" hidden="1">#REF!</definedName>
    <definedName name="BEx5HFHMABAT0H9KKS754X4T304E" localSheetId="11" hidden="1">#REF!</definedName>
    <definedName name="BEx5HFHMABAT0H9KKS754X4T304E" localSheetId="12" hidden="1">#REF!</definedName>
    <definedName name="BEx5HFHMABAT0H9KKS754X4T304E" localSheetId="14" hidden="1">#REF!</definedName>
    <definedName name="BEx5HFHMABAT0H9KKS754X4T304E" localSheetId="13" hidden="1">#REF!</definedName>
    <definedName name="BEx5HFHMABAT0H9KKS754X4T304E" localSheetId="15" hidden="1">#REF!</definedName>
    <definedName name="BEx5HFHMABAT0H9KKS754X4T304E" localSheetId="16" hidden="1">#REF!</definedName>
    <definedName name="BEx5HFHMABAT0H9KKS754X4T304E" localSheetId="17" hidden="1">#REF!</definedName>
    <definedName name="BEx5HFHMABAT0H9KKS754X4T304E" localSheetId="18" hidden="1">#REF!</definedName>
    <definedName name="BEx5HFHMABAT0H9KKS754X4T304E" localSheetId="19" hidden="1">#REF!</definedName>
    <definedName name="BEx5HFHMABAT0H9KKS754X4T304E" localSheetId="20" hidden="1">#REF!</definedName>
    <definedName name="BEx5HFHMABAT0H9KKS754X4T304E" hidden="1">#REF!</definedName>
    <definedName name="BEx5HGDZ7MX1S3KNXLRL9WU565V4" localSheetId="7" hidden="1">#REF!</definedName>
    <definedName name="BEx5HGDZ7MX1S3KNXLRL9WU565V4" localSheetId="9" hidden="1">#REF!</definedName>
    <definedName name="BEx5HGDZ7MX1S3KNXLRL9WU565V4" localSheetId="10" hidden="1">#REF!</definedName>
    <definedName name="BEx5HGDZ7MX1S3KNXLRL9WU565V4" localSheetId="11" hidden="1">#REF!</definedName>
    <definedName name="BEx5HGDZ7MX1S3KNXLRL9WU565V4" localSheetId="12" hidden="1">#REF!</definedName>
    <definedName name="BEx5HGDZ7MX1S3KNXLRL9WU565V4" localSheetId="14" hidden="1">#REF!</definedName>
    <definedName name="BEx5HGDZ7MX1S3KNXLRL9WU565V4" localSheetId="13" hidden="1">#REF!</definedName>
    <definedName name="BEx5HGDZ7MX1S3KNXLRL9WU565V4" localSheetId="15" hidden="1">#REF!</definedName>
    <definedName name="BEx5HGDZ7MX1S3KNXLRL9WU565V4" localSheetId="16" hidden="1">#REF!</definedName>
    <definedName name="BEx5HGDZ7MX1S3KNXLRL9WU565V4" localSheetId="17" hidden="1">#REF!</definedName>
    <definedName name="BEx5HGDZ7MX1S3KNXLRL9WU565V4" localSheetId="18" hidden="1">#REF!</definedName>
    <definedName name="BEx5HGDZ7MX1S3KNXLRL9WU565V4" localSheetId="19" hidden="1">#REF!</definedName>
    <definedName name="BEx5HGDZ7MX1S3KNXLRL9WU565V4" localSheetId="20" hidden="1">#REF!</definedName>
    <definedName name="BEx5HGDZ7MX1S3KNXLRL9WU565V4" hidden="1">#REF!</definedName>
    <definedName name="BEx5HJ8DU0ZDRX2BY3TDR7LG7FYG" localSheetId="7" hidden="1">#REF!</definedName>
    <definedName name="BEx5HJ8DU0ZDRX2BY3TDR7LG7FYG" localSheetId="9" hidden="1">#REF!</definedName>
    <definedName name="BEx5HJ8DU0ZDRX2BY3TDR7LG7FYG" localSheetId="10" hidden="1">#REF!</definedName>
    <definedName name="BEx5HJ8DU0ZDRX2BY3TDR7LG7FYG" localSheetId="11" hidden="1">#REF!</definedName>
    <definedName name="BEx5HJ8DU0ZDRX2BY3TDR7LG7FYG" localSheetId="12" hidden="1">#REF!</definedName>
    <definedName name="BEx5HJ8DU0ZDRX2BY3TDR7LG7FYG" localSheetId="14" hidden="1">#REF!</definedName>
    <definedName name="BEx5HJ8DU0ZDRX2BY3TDR7LG7FYG" localSheetId="13" hidden="1">#REF!</definedName>
    <definedName name="BEx5HJ8DU0ZDRX2BY3TDR7LG7FYG" localSheetId="15" hidden="1">#REF!</definedName>
    <definedName name="BEx5HJ8DU0ZDRX2BY3TDR7LG7FYG" localSheetId="16" hidden="1">#REF!</definedName>
    <definedName name="BEx5HJ8DU0ZDRX2BY3TDR7LG7FYG" localSheetId="17" hidden="1">#REF!</definedName>
    <definedName name="BEx5HJ8DU0ZDRX2BY3TDR7LG7FYG" localSheetId="18" hidden="1">#REF!</definedName>
    <definedName name="BEx5HJ8DU0ZDRX2BY3TDR7LG7FYG" localSheetId="19" hidden="1">#REF!</definedName>
    <definedName name="BEx5HJ8DU0ZDRX2BY3TDR7LG7FYG" localSheetId="20" hidden="1">#REF!</definedName>
    <definedName name="BEx5HJ8DU0ZDRX2BY3TDR7LG7FYG" hidden="1">#REF!</definedName>
    <definedName name="BEx5HJZ9FAVNZSSBTAYRPZDYM9NU" localSheetId="7" hidden="1">#REF!</definedName>
    <definedName name="BEx5HJZ9FAVNZSSBTAYRPZDYM9NU" localSheetId="9" hidden="1">#REF!</definedName>
    <definedName name="BEx5HJZ9FAVNZSSBTAYRPZDYM9NU" localSheetId="10" hidden="1">#REF!</definedName>
    <definedName name="BEx5HJZ9FAVNZSSBTAYRPZDYM9NU" localSheetId="11" hidden="1">#REF!</definedName>
    <definedName name="BEx5HJZ9FAVNZSSBTAYRPZDYM9NU" localSheetId="12" hidden="1">#REF!</definedName>
    <definedName name="BEx5HJZ9FAVNZSSBTAYRPZDYM9NU" localSheetId="14" hidden="1">#REF!</definedName>
    <definedName name="BEx5HJZ9FAVNZSSBTAYRPZDYM9NU" localSheetId="13" hidden="1">#REF!</definedName>
    <definedName name="BEx5HJZ9FAVNZSSBTAYRPZDYM9NU" localSheetId="15" hidden="1">#REF!</definedName>
    <definedName name="BEx5HJZ9FAVNZSSBTAYRPZDYM9NU" localSheetId="16" hidden="1">#REF!</definedName>
    <definedName name="BEx5HJZ9FAVNZSSBTAYRPZDYM9NU" localSheetId="17" hidden="1">#REF!</definedName>
    <definedName name="BEx5HJZ9FAVNZSSBTAYRPZDYM9NU" localSheetId="18" hidden="1">#REF!</definedName>
    <definedName name="BEx5HJZ9FAVNZSSBTAYRPZDYM9NU" localSheetId="19" hidden="1">#REF!</definedName>
    <definedName name="BEx5HJZ9FAVNZSSBTAYRPZDYM9NU" localSheetId="20" hidden="1">#REF!</definedName>
    <definedName name="BEx5HJZ9FAVNZSSBTAYRPZDYM9NU" hidden="1">#REF!</definedName>
    <definedName name="BEx5HMDKAGHEFJ193YZUKU547LDS" localSheetId="7" hidden="1">#REF!</definedName>
    <definedName name="BEx5HMDKAGHEFJ193YZUKU547LDS" localSheetId="9" hidden="1">#REF!</definedName>
    <definedName name="BEx5HMDKAGHEFJ193YZUKU547LDS" localSheetId="10" hidden="1">#REF!</definedName>
    <definedName name="BEx5HMDKAGHEFJ193YZUKU547LDS" localSheetId="11" hidden="1">#REF!</definedName>
    <definedName name="BEx5HMDKAGHEFJ193YZUKU547LDS" localSheetId="12" hidden="1">#REF!</definedName>
    <definedName name="BEx5HMDKAGHEFJ193YZUKU547LDS" localSheetId="14" hidden="1">#REF!</definedName>
    <definedName name="BEx5HMDKAGHEFJ193YZUKU547LDS" localSheetId="13" hidden="1">#REF!</definedName>
    <definedName name="BEx5HMDKAGHEFJ193YZUKU547LDS" localSheetId="15" hidden="1">#REF!</definedName>
    <definedName name="BEx5HMDKAGHEFJ193YZUKU547LDS" localSheetId="16" hidden="1">#REF!</definedName>
    <definedName name="BEx5HMDKAGHEFJ193YZUKU547LDS" localSheetId="17" hidden="1">#REF!</definedName>
    <definedName name="BEx5HMDKAGHEFJ193YZUKU547LDS" localSheetId="18" hidden="1">#REF!</definedName>
    <definedName name="BEx5HMDKAGHEFJ193YZUKU547LDS" localSheetId="19" hidden="1">#REF!</definedName>
    <definedName name="BEx5HMDKAGHEFJ193YZUKU547LDS" localSheetId="20" hidden="1">#REF!</definedName>
    <definedName name="BEx5HMDKAGHEFJ193YZUKU547LDS" hidden="1">#REF!</definedName>
    <definedName name="BEx5HZ9JMKHNLFWLVUB1WP5B39BL" localSheetId="7" hidden="1">#REF!</definedName>
    <definedName name="BEx5HZ9JMKHNLFWLVUB1WP5B39BL" localSheetId="9" hidden="1">#REF!</definedName>
    <definedName name="BEx5HZ9JMKHNLFWLVUB1WP5B39BL" localSheetId="10" hidden="1">#REF!</definedName>
    <definedName name="BEx5HZ9JMKHNLFWLVUB1WP5B39BL" localSheetId="11" hidden="1">#REF!</definedName>
    <definedName name="BEx5HZ9JMKHNLFWLVUB1WP5B39BL" localSheetId="12" hidden="1">#REF!</definedName>
    <definedName name="BEx5HZ9JMKHNLFWLVUB1WP5B39BL" localSheetId="14" hidden="1">#REF!</definedName>
    <definedName name="BEx5HZ9JMKHNLFWLVUB1WP5B39BL" localSheetId="13" hidden="1">#REF!</definedName>
    <definedName name="BEx5HZ9JMKHNLFWLVUB1WP5B39BL" localSheetId="15" hidden="1">#REF!</definedName>
    <definedName name="BEx5HZ9JMKHNLFWLVUB1WP5B39BL" localSheetId="16" hidden="1">#REF!</definedName>
    <definedName name="BEx5HZ9JMKHNLFWLVUB1WP5B39BL" localSheetId="17" hidden="1">#REF!</definedName>
    <definedName name="BEx5HZ9JMKHNLFWLVUB1WP5B39BL" localSheetId="18" hidden="1">#REF!</definedName>
    <definedName name="BEx5HZ9JMKHNLFWLVUB1WP5B39BL" localSheetId="19" hidden="1">#REF!</definedName>
    <definedName name="BEx5HZ9JMKHNLFWLVUB1WP5B39BL" localSheetId="20" hidden="1">#REF!</definedName>
    <definedName name="BEx5HZ9JMKHNLFWLVUB1WP5B39BL" hidden="1">#REF!</definedName>
    <definedName name="BEx5I1D22RX2VD9NZESVVM6JZ8G5" localSheetId="7" hidden="1">#REF!</definedName>
    <definedName name="BEx5I1D22RX2VD9NZESVVM6JZ8G5" localSheetId="9" hidden="1">#REF!</definedName>
    <definedName name="BEx5I1D22RX2VD9NZESVVM6JZ8G5" localSheetId="10" hidden="1">#REF!</definedName>
    <definedName name="BEx5I1D22RX2VD9NZESVVM6JZ8G5" localSheetId="11" hidden="1">#REF!</definedName>
    <definedName name="BEx5I1D22RX2VD9NZESVVM6JZ8G5" localSheetId="12" hidden="1">#REF!</definedName>
    <definedName name="BEx5I1D22RX2VD9NZESVVM6JZ8G5" localSheetId="14" hidden="1">#REF!</definedName>
    <definedName name="BEx5I1D22RX2VD9NZESVVM6JZ8G5" localSheetId="13" hidden="1">#REF!</definedName>
    <definedName name="BEx5I1D22RX2VD9NZESVVM6JZ8G5" localSheetId="15" hidden="1">#REF!</definedName>
    <definedName name="BEx5I1D22RX2VD9NZESVVM6JZ8G5" localSheetId="16" hidden="1">#REF!</definedName>
    <definedName name="BEx5I1D22RX2VD9NZESVVM6JZ8G5" localSheetId="17" hidden="1">#REF!</definedName>
    <definedName name="BEx5I1D22RX2VD9NZESVVM6JZ8G5" localSheetId="18" hidden="1">#REF!</definedName>
    <definedName name="BEx5I1D22RX2VD9NZESVVM6JZ8G5" localSheetId="19" hidden="1">#REF!</definedName>
    <definedName name="BEx5I1D22RX2VD9NZESVVM6JZ8G5" localSheetId="20" hidden="1">#REF!</definedName>
    <definedName name="BEx5I1D22RX2VD9NZESVVM6JZ8G5" hidden="1">#REF!</definedName>
    <definedName name="BEx5I244LQHZTF3XI66J8705R9XX" localSheetId="7" hidden="1">#REF!</definedName>
    <definedName name="BEx5I244LQHZTF3XI66J8705R9XX" localSheetId="9" hidden="1">#REF!</definedName>
    <definedName name="BEx5I244LQHZTF3XI66J8705R9XX" localSheetId="10" hidden="1">#REF!</definedName>
    <definedName name="BEx5I244LQHZTF3XI66J8705R9XX" localSheetId="11" hidden="1">#REF!</definedName>
    <definedName name="BEx5I244LQHZTF3XI66J8705R9XX" localSheetId="12" hidden="1">#REF!</definedName>
    <definedName name="BEx5I244LQHZTF3XI66J8705R9XX" localSheetId="14" hidden="1">#REF!</definedName>
    <definedName name="BEx5I244LQHZTF3XI66J8705R9XX" localSheetId="13" hidden="1">#REF!</definedName>
    <definedName name="BEx5I244LQHZTF3XI66J8705R9XX" localSheetId="15" hidden="1">#REF!</definedName>
    <definedName name="BEx5I244LQHZTF3XI66J8705R9XX" localSheetId="16" hidden="1">#REF!</definedName>
    <definedName name="BEx5I244LQHZTF3XI66J8705R9XX" localSheetId="17" hidden="1">#REF!</definedName>
    <definedName name="BEx5I244LQHZTF3XI66J8705R9XX" localSheetId="18" hidden="1">#REF!</definedName>
    <definedName name="BEx5I244LQHZTF3XI66J8705R9XX" localSheetId="19" hidden="1">#REF!</definedName>
    <definedName name="BEx5I244LQHZTF3XI66J8705R9XX" localSheetId="20" hidden="1">#REF!</definedName>
    <definedName name="BEx5I244LQHZTF3XI66J8705R9XX" hidden="1">#REF!</definedName>
    <definedName name="BEx5I5K5UOAJ82FDJ4HULUM3KX7E" localSheetId="7" hidden="1">#REF!</definedName>
    <definedName name="BEx5I5K5UOAJ82FDJ4HULUM3KX7E" localSheetId="9" hidden="1">#REF!</definedName>
    <definedName name="BEx5I5K5UOAJ82FDJ4HULUM3KX7E" localSheetId="10" hidden="1">#REF!</definedName>
    <definedName name="BEx5I5K5UOAJ82FDJ4HULUM3KX7E" localSheetId="11" hidden="1">#REF!</definedName>
    <definedName name="BEx5I5K5UOAJ82FDJ4HULUM3KX7E" localSheetId="12" hidden="1">#REF!</definedName>
    <definedName name="BEx5I5K5UOAJ82FDJ4HULUM3KX7E" localSheetId="14" hidden="1">#REF!</definedName>
    <definedName name="BEx5I5K5UOAJ82FDJ4HULUM3KX7E" localSheetId="13" hidden="1">#REF!</definedName>
    <definedName name="BEx5I5K5UOAJ82FDJ4HULUM3KX7E" localSheetId="15" hidden="1">#REF!</definedName>
    <definedName name="BEx5I5K5UOAJ82FDJ4HULUM3KX7E" localSheetId="16" hidden="1">#REF!</definedName>
    <definedName name="BEx5I5K5UOAJ82FDJ4HULUM3KX7E" localSheetId="17" hidden="1">#REF!</definedName>
    <definedName name="BEx5I5K5UOAJ82FDJ4HULUM3KX7E" localSheetId="18" hidden="1">#REF!</definedName>
    <definedName name="BEx5I5K5UOAJ82FDJ4HULUM3KX7E" localSheetId="19" hidden="1">#REF!</definedName>
    <definedName name="BEx5I5K5UOAJ82FDJ4HULUM3KX7E" localSheetId="20" hidden="1">#REF!</definedName>
    <definedName name="BEx5I5K5UOAJ82FDJ4HULUM3KX7E" hidden="1">#REF!</definedName>
    <definedName name="BEx5I8PBP4LIXDGID5BP0THLO0AQ" localSheetId="7" hidden="1">#REF!</definedName>
    <definedName name="BEx5I8PBP4LIXDGID5BP0THLO0AQ" localSheetId="9" hidden="1">#REF!</definedName>
    <definedName name="BEx5I8PBP4LIXDGID5BP0THLO0AQ" localSheetId="10" hidden="1">#REF!</definedName>
    <definedName name="BEx5I8PBP4LIXDGID5BP0THLO0AQ" localSheetId="11" hidden="1">#REF!</definedName>
    <definedName name="BEx5I8PBP4LIXDGID5BP0THLO0AQ" localSheetId="12" hidden="1">#REF!</definedName>
    <definedName name="BEx5I8PBP4LIXDGID5BP0THLO0AQ" localSheetId="14" hidden="1">#REF!</definedName>
    <definedName name="BEx5I8PBP4LIXDGID5BP0THLO0AQ" localSheetId="13" hidden="1">#REF!</definedName>
    <definedName name="BEx5I8PBP4LIXDGID5BP0THLO0AQ" localSheetId="15" hidden="1">#REF!</definedName>
    <definedName name="BEx5I8PBP4LIXDGID5BP0THLO0AQ" localSheetId="16" hidden="1">#REF!</definedName>
    <definedName name="BEx5I8PBP4LIXDGID5BP0THLO0AQ" localSheetId="17" hidden="1">#REF!</definedName>
    <definedName name="BEx5I8PBP4LIXDGID5BP0THLO0AQ" localSheetId="18" hidden="1">#REF!</definedName>
    <definedName name="BEx5I8PBP4LIXDGID5BP0THLO0AQ" localSheetId="19" hidden="1">#REF!</definedName>
    <definedName name="BEx5I8PBP4LIXDGID5BP0THLO0AQ" localSheetId="20" hidden="1">#REF!</definedName>
    <definedName name="BEx5I8PBP4LIXDGID5BP0THLO0AQ" hidden="1">#REF!</definedName>
    <definedName name="BEx5I8USVUB3JP4S9OXGMZVMOQXR" localSheetId="7" hidden="1">#REF!</definedName>
    <definedName name="BEx5I8USVUB3JP4S9OXGMZVMOQXR" localSheetId="9" hidden="1">#REF!</definedName>
    <definedName name="BEx5I8USVUB3JP4S9OXGMZVMOQXR" localSheetId="10" hidden="1">#REF!</definedName>
    <definedName name="BEx5I8USVUB3JP4S9OXGMZVMOQXR" localSheetId="11" hidden="1">#REF!</definedName>
    <definedName name="BEx5I8USVUB3JP4S9OXGMZVMOQXR" localSheetId="12" hidden="1">#REF!</definedName>
    <definedName name="BEx5I8USVUB3JP4S9OXGMZVMOQXR" localSheetId="14" hidden="1">#REF!</definedName>
    <definedName name="BEx5I8USVUB3JP4S9OXGMZVMOQXR" localSheetId="13" hidden="1">#REF!</definedName>
    <definedName name="BEx5I8USVUB3JP4S9OXGMZVMOQXR" localSheetId="15" hidden="1">#REF!</definedName>
    <definedName name="BEx5I8USVUB3JP4S9OXGMZVMOQXR" localSheetId="16" hidden="1">#REF!</definedName>
    <definedName name="BEx5I8USVUB3JP4S9OXGMZVMOQXR" localSheetId="17" hidden="1">#REF!</definedName>
    <definedName name="BEx5I8USVUB3JP4S9OXGMZVMOQXR" localSheetId="18" hidden="1">#REF!</definedName>
    <definedName name="BEx5I8USVUB3JP4S9OXGMZVMOQXR" localSheetId="19" hidden="1">#REF!</definedName>
    <definedName name="BEx5I8USVUB3JP4S9OXGMZVMOQXR" localSheetId="20" hidden="1">#REF!</definedName>
    <definedName name="BEx5I8USVUB3JP4S9OXGMZVMOQXR" hidden="1">#REF!</definedName>
    <definedName name="BEx5I9GDQSYIAL65UQNDMNFQCS9Y" localSheetId="7" hidden="1">#REF!</definedName>
    <definedName name="BEx5I9GDQSYIAL65UQNDMNFQCS9Y" localSheetId="9" hidden="1">#REF!</definedName>
    <definedName name="BEx5I9GDQSYIAL65UQNDMNFQCS9Y" localSheetId="10" hidden="1">#REF!</definedName>
    <definedName name="BEx5I9GDQSYIAL65UQNDMNFQCS9Y" localSheetId="11" hidden="1">#REF!</definedName>
    <definedName name="BEx5I9GDQSYIAL65UQNDMNFQCS9Y" localSheetId="12" hidden="1">#REF!</definedName>
    <definedName name="BEx5I9GDQSYIAL65UQNDMNFQCS9Y" localSheetId="14" hidden="1">#REF!</definedName>
    <definedName name="BEx5I9GDQSYIAL65UQNDMNFQCS9Y" localSheetId="13" hidden="1">#REF!</definedName>
    <definedName name="BEx5I9GDQSYIAL65UQNDMNFQCS9Y" localSheetId="15" hidden="1">#REF!</definedName>
    <definedName name="BEx5I9GDQSYIAL65UQNDMNFQCS9Y" localSheetId="16" hidden="1">#REF!</definedName>
    <definedName name="BEx5I9GDQSYIAL65UQNDMNFQCS9Y" localSheetId="17" hidden="1">#REF!</definedName>
    <definedName name="BEx5I9GDQSYIAL65UQNDMNFQCS9Y" localSheetId="18" hidden="1">#REF!</definedName>
    <definedName name="BEx5I9GDQSYIAL65UQNDMNFQCS9Y" localSheetId="19" hidden="1">#REF!</definedName>
    <definedName name="BEx5I9GDQSYIAL65UQNDMNFQCS9Y" localSheetId="20" hidden="1">#REF!</definedName>
    <definedName name="BEx5I9GDQSYIAL65UQNDMNFQCS9Y" hidden="1">#REF!</definedName>
    <definedName name="BEx5IBUPG9AWNW5PK7JGRGEJ4OLM" localSheetId="7" hidden="1">#REF!</definedName>
    <definedName name="BEx5IBUPG9AWNW5PK7JGRGEJ4OLM" localSheetId="9" hidden="1">#REF!</definedName>
    <definedName name="BEx5IBUPG9AWNW5PK7JGRGEJ4OLM" localSheetId="10" hidden="1">#REF!</definedName>
    <definedName name="BEx5IBUPG9AWNW5PK7JGRGEJ4OLM" localSheetId="11" hidden="1">#REF!</definedName>
    <definedName name="BEx5IBUPG9AWNW5PK7JGRGEJ4OLM" localSheetId="12" hidden="1">#REF!</definedName>
    <definedName name="BEx5IBUPG9AWNW5PK7JGRGEJ4OLM" localSheetId="14" hidden="1">#REF!</definedName>
    <definedName name="BEx5IBUPG9AWNW5PK7JGRGEJ4OLM" localSheetId="13" hidden="1">#REF!</definedName>
    <definedName name="BEx5IBUPG9AWNW5PK7JGRGEJ4OLM" localSheetId="15" hidden="1">#REF!</definedName>
    <definedName name="BEx5IBUPG9AWNW5PK7JGRGEJ4OLM" localSheetId="16" hidden="1">#REF!</definedName>
    <definedName name="BEx5IBUPG9AWNW5PK7JGRGEJ4OLM" localSheetId="17" hidden="1">#REF!</definedName>
    <definedName name="BEx5IBUPG9AWNW5PK7JGRGEJ4OLM" localSheetId="18" hidden="1">#REF!</definedName>
    <definedName name="BEx5IBUPG9AWNW5PK7JGRGEJ4OLM" localSheetId="19" hidden="1">#REF!</definedName>
    <definedName name="BEx5IBUPG9AWNW5PK7JGRGEJ4OLM" localSheetId="20" hidden="1">#REF!</definedName>
    <definedName name="BEx5IBUPG9AWNW5PK7JGRGEJ4OLM" hidden="1">#REF!</definedName>
    <definedName name="BEx5IC06RVN8BSAEPREVKHKLCJ2L" localSheetId="7" hidden="1">#REF!</definedName>
    <definedName name="BEx5IC06RVN8BSAEPREVKHKLCJ2L" localSheetId="9" hidden="1">#REF!</definedName>
    <definedName name="BEx5IC06RVN8BSAEPREVKHKLCJ2L" localSheetId="10" hidden="1">#REF!</definedName>
    <definedName name="BEx5IC06RVN8BSAEPREVKHKLCJ2L" localSheetId="11" hidden="1">#REF!</definedName>
    <definedName name="BEx5IC06RVN8BSAEPREVKHKLCJ2L" localSheetId="12" hidden="1">#REF!</definedName>
    <definedName name="BEx5IC06RVN8BSAEPREVKHKLCJ2L" localSheetId="14" hidden="1">#REF!</definedName>
    <definedName name="BEx5IC06RVN8BSAEPREVKHKLCJ2L" localSheetId="13" hidden="1">#REF!</definedName>
    <definedName name="BEx5IC06RVN8BSAEPREVKHKLCJ2L" localSheetId="15" hidden="1">#REF!</definedName>
    <definedName name="BEx5IC06RVN8BSAEPREVKHKLCJ2L" localSheetId="16" hidden="1">#REF!</definedName>
    <definedName name="BEx5IC06RVN8BSAEPREVKHKLCJ2L" localSheetId="17" hidden="1">#REF!</definedName>
    <definedName name="BEx5IC06RVN8BSAEPREVKHKLCJ2L" localSheetId="18" hidden="1">#REF!</definedName>
    <definedName name="BEx5IC06RVN8BSAEPREVKHKLCJ2L" localSheetId="19" hidden="1">#REF!</definedName>
    <definedName name="BEx5IC06RVN8BSAEPREVKHKLCJ2L" localSheetId="20" hidden="1">#REF!</definedName>
    <definedName name="BEx5IC06RVN8BSAEPREVKHKLCJ2L" hidden="1">#REF!</definedName>
    <definedName name="BEx5IMN4F143KVYVDFOQYZVJG5X6" localSheetId="7" hidden="1">#REF!</definedName>
    <definedName name="BEx5IMN4F143KVYVDFOQYZVJG5X6" localSheetId="9" hidden="1">#REF!</definedName>
    <definedName name="BEx5IMN4F143KVYVDFOQYZVJG5X6" localSheetId="10" hidden="1">#REF!</definedName>
    <definedName name="BEx5IMN4F143KVYVDFOQYZVJG5X6" localSheetId="11" hidden="1">#REF!</definedName>
    <definedName name="BEx5IMN4F143KVYVDFOQYZVJG5X6" localSheetId="12" hidden="1">#REF!</definedName>
    <definedName name="BEx5IMN4F143KVYVDFOQYZVJG5X6" localSheetId="14" hidden="1">#REF!</definedName>
    <definedName name="BEx5IMN4F143KVYVDFOQYZVJG5X6" localSheetId="13" hidden="1">#REF!</definedName>
    <definedName name="BEx5IMN4F143KVYVDFOQYZVJG5X6" localSheetId="15" hidden="1">#REF!</definedName>
    <definedName name="BEx5IMN4F143KVYVDFOQYZVJG5X6" localSheetId="16" hidden="1">#REF!</definedName>
    <definedName name="BEx5IMN4F143KVYVDFOQYZVJG5X6" localSheetId="17" hidden="1">#REF!</definedName>
    <definedName name="BEx5IMN4F143KVYVDFOQYZVJG5X6" localSheetId="18" hidden="1">#REF!</definedName>
    <definedName name="BEx5IMN4F143KVYVDFOQYZVJG5X6" localSheetId="19" hidden="1">#REF!</definedName>
    <definedName name="BEx5IMN4F143KVYVDFOQYZVJG5X6" localSheetId="20" hidden="1">#REF!</definedName>
    <definedName name="BEx5IMN4F143KVYVDFOQYZVJG5X6" hidden="1">#REF!</definedName>
    <definedName name="BEx5ITU42638OWOBF2BOWE37XFP9" localSheetId="7" hidden="1">#REF!</definedName>
    <definedName name="BEx5ITU42638OWOBF2BOWE37XFP9" localSheetId="9" hidden="1">#REF!</definedName>
    <definedName name="BEx5ITU42638OWOBF2BOWE37XFP9" localSheetId="10" hidden="1">#REF!</definedName>
    <definedName name="BEx5ITU42638OWOBF2BOWE37XFP9" localSheetId="11" hidden="1">#REF!</definedName>
    <definedName name="BEx5ITU42638OWOBF2BOWE37XFP9" localSheetId="12" hidden="1">#REF!</definedName>
    <definedName name="BEx5ITU42638OWOBF2BOWE37XFP9" localSheetId="14" hidden="1">#REF!</definedName>
    <definedName name="BEx5ITU42638OWOBF2BOWE37XFP9" localSheetId="13" hidden="1">#REF!</definedName>
    <definedName name="BEx5ITU42638OWOBF2BOWE37XFP9" localSheetId="15" hidden="1">#REF!</definedName>
    <definedName name="BEx5ITU42638OWOBF2BOWE37XFP9" localSheetId="16" hidden="1">#REF!</definedName>
    <definedName name="BEx5ITU42638OWOBF2BOWE37XFP9" localSheetId="17" hidden="1">#REF!</definedName>
    <definedName name="BEx5ITU42638OWOBF2BOWE37XFP9" localSheetId="18" hidden="1">#REF!</definedName>
    <definedName name="BEx5ITU42638OWOBF2BOWE37XFP9" localSheetId="19" hidden="1">#REF!</definedName>
    <definedName name="BEx5ITU42638OWOBF2BOWE37XFP9" localSheetId="20" hidden="1">#REF!</definedName>
    <definedName name="BEx5ITU42638OWOBF2BOWE37XFP9" hidden="1">#REF!</definedName>
    <definedName name="BEx5J0FFP1KS4NGY20AEJI8VREEA" localSheetId="7" hidden="1">#REF!</definedName>
    <definedName name="BEx5J0FFP1KS4NGY20AEJI8VREEA" localSheetId="9" hidden="1">#REF!</definedName>
    <definedName name="BEx5J0FFP1KS4NGY20AEJI8VREEA" localSheetId="10" hidden="1">#REF!</definedName>
    <definedName name="BEx5J0FFP1KS4NGY20AEJI8VREEA" localSheetId="11" hidden="1">#REF!</definedName>
    <definedName name="BEx5J0FFP1KS4NGY20AEJI8VREEA" localSheetId="12" hidden="1">#REF!</definedName>
    <definedName name="BEx5J0FFP1KS4NGY20AEJI8VREEA" localSheetId="14" hidden="1">#REF!</definedName>
    <definedName name="BEx5J0FFP1KS4NGY20AEJI8VREEA" localSheetId="13" hidden="1">#REF!</definedName>
    <definedName name="BEx5J0FFP1KS4NGY20AEJI8VREEA" localSheetId="15" hidden="1">#REF!</definedName>
    <definedName name="BEx5J0FFP1KS4NGY20AEJI8VREEA" localSheetId="16" hidden="1">#REF!</definedName>
    <definedName name="BEx5J0FFP1KS4NGY20AEJI8VREEA" localSheetId="17" hidden="1">#REF!</definedName>
    <definedName name="BEx5J0FFP1KS4NGY20AEJI8VREEA" localSheetId="18" hidden="1">#REF!</definedName>
    <definedName name="BEx5J0FFP1KS4NGY20AEJI8VREEA" localSheetId="19" hidden="1">#REF!</definedName>
    <definedName name="BEx5J0FFP1KS4NGY20AEJI8VREEA" localSheetId="20" hidden="1">#REF!</definedName>
    <definedName name="BEx5J0FFP1KS4NGY20AEJI8VREEA" hidden="1">#REF!</definedName>
    <definedName name="BEx5JF3ZXLDIS8VNKDCY7ZI7H1CI" localSheetId="7" hidden="1">#REF!</definedName>
    <definedName name="BEx5JF3ZXLDIS8VNKDCY7ZI7H1CI" localSheetId="9" hidden="1">#REF!</definedName>
    <definedName name="BEx5JF3ZXLDIS8VNKDCY7ZI7H1CI" localSheetId="10" hidden="1">#REF!</definedName>
    <definedName name="BEx5JF3ZXLDIS8VNKDCY7ZI7H1CI" localSheetId="11" hidden="1">#REF!</definedName>
    <definedName name="BEx5JF3ZXLDIS8VNKDCY7ZI7H1CI" localSheetId="12" hidden="1">#REF!</definedName>
    <definedName name="BEx5JF3ZXLDIS8VNKDCY7ZI7H1CI" localSheetId="14" hidden="1">#REF!</definedName>
    <definedName name="BEx5JF3ZXLDIS8VNKDCY7ZI7H1CI" localSheetId="13" hidden="1">#REF!</definedName>
    <definedName name="BEx5JF3ZXLDIS8VNKDCY7ZI7H1CI" localSheetId="15" hidden="1">#REF!</definedName>
    <definedName name="BEx5JF3ZXLDIS8VNKDCY7ZI7H1CI" localSheetId="16" hidden="1">#REF!</definedName>
    <definedName name="BEx5JF3ZXLDIS8VNKDCY7ZI7H1CI" localSheetId="17" hidden="1">#REF!</definedName>
    <definedName name="BEx5JF3ZXLDIS8VNKDCY7ZI7H1CI" localSheetId="18" hidden="1">#REF!</definedName>
    <definedName name="BEx5JF3ZXLDIS8VNKDCY7ZI7H1CI" localSheetId="19" hidden="1">#REF!</definedName>
    <definedName name="BEx5JF3ZXLDIS8VNKDCY7ZI7H1CI" localSheetId="20" hidden="1">#REF!</definedName>
    <definedName name="BEx5JF3ZXLDIS8VNKDCY7ZI7H1CI" hidden="1">#REF!</definedName>
    <definedName name="BEx5JHCZJ8G6OOOW6EF3GABXKH6F" localSheetId="7" hidden="1">#REF!</definedName>
    <definedName name="BEx5JHCZJ8G6OOOW6EF3GABXKH6F" localSheetId="9" hidden="1">#REF!</definedName>
    <definedName name="BEx5JHCZJ8G6OOOW6EF3GABXKH6F" localSheetId="10" hidden="1">#REF!</definedName>
    <definedName name="BEx5JHCZJ8G6OOOW6EF3GABXKH6F" localSheetId="11" hidden="1">#REF!</definedName>
    <definedName name="BEx5JHCZJ8G6OOOW6EF3GABXKH6F" localSheetId="12" hidden="1">#REF!</definedName>
    <definedName name="BEx5JHCZJ8G6OOOW6EF3GABXKH6F" localSheetId="14" hidden="1">#REF!</definedName>
    <definedName name="BEx5JHCZJ8G6OOOW6EF3GABXKH6F" localSheetId="13" hidden="1">#REF!</definedName>
    <definedName name="BEx5JHCZJ8G6OOOW6EF3GABXKH6F" localSheetId="15" hidden="1">#REF!</definedName>
    <definedName name="BEx5JHCZJ8G6OOOW6EF3GABXKH6F" localSheetId="16" hidden="1">#REF!</definedName>
    <definedName name="BEx5JHCZJ8G6OOOW6EF3GABXKH6F" localSheetId="17" hidden="1">#REF!</definedName>
    <definedName name="BEx5JHCZJ8G6OOOW6EF3GABXKH6F" localSheetId="18" hidden="1">#REF!</definedName>
    <definedName name="BEx5JHCZJ8G6OOOW6EF3GABXKH6F" localSheetId="19" hidden="1">#REF!</definedName>
    <definedName name="BEx5JHCZJ8G6OOOW6EF3GABXKH6F" localSheetId="20" hidden="1">#REF!</definedName>
    <definedName name="BEx5JHCZJ8G6OOOW6EF3GABXKH6F" hidden="1">#REF!</definedName>
    <definedName name="BEx5JJB6W446THXQCRUKD3I7RKLP" localSheetId="7" hidden="1">#REF!</definedName>
    <definedName name="BEx5JJB6W446THXQCRUKD3I7RKLP" localSheetId="9" hidden="1">#REF!</definedName>
    <definedName name="BEx5JJB6W446THXQCRUKD3I7RKLP" localSheetId="10" hidden="1">#REF!</definedName>
    <definedName name="BEx5JJB6W446THXQCRUKD3I7RKLP" localSheetId="11" hidden="1">#REF!</definedName>
    <definedName name="BEx5JJB6W446THXQCRUKD3I7RKLP" localSheetId="12" hidden="1">#REF!</definedName>
    <definedName name="BEx5JJB6W446THXQCRUKD3I7RKLP" localSheetId="14" hidden="1">#REF!</definedName>
    <definedName name="BEx5JJB6W446THXQCRUKD3I7RKLP" localSheetId="13" hidden="1">#REF!</definedName>
    <definedName name="BEx5JJB6W446THXQCRUKD3I7RKLP" localSheetId="15" hidden="1">#REF!</definedName>
    <definedName name="BEx5JJB6W446THXQCRUKD3I7RKLP" localSheetId="16" hidden="1">#REF!</definedName>
    <definedName name="BEx5JJB6W446THXQCRUKD3I7RKLP" localSheetId="17" hidden="1">#REF!</definedName>
    <definedName name="BEx5JJB6W446THXQCRUKD3I7RKLP" localSheetId="18" hidden="1">#REF!</definedName>
    <definedName name="BEx5JJB6W446THXQCRUKD3I7RKLP" localSheetId="19" hidden="1">#REF!</definedName>
    <definedName name="BEx5JJB6W446THXQCRUKD3I7RKLP" localSheetId="20" hidden="1">#REF!</definedName>
    <definedName name="BEx5JJB6W446THXQCRUKD3I7RKLP" hidden="1">#REF!</definedName>
    <definedName name="BEx5JJWTMI37U3RDEJOYLO93RJ6Z" localSheetId="7" hidden="1">#REF!</definedName>
    <definedName name="BEx5JJWTMI37U3RDEJOYLO93RJ6Z" localSheetId="9" hidden="1">#REF!</definedName>
    <definedName name="BEx5JJWTMI37U3RDEJOYLO93RJ6Z" localSheetId="10" hidden="1">#REF!</definedName>
    <definedName name="BEx5JJWTMI37U3RDEJOYLO93RJ6Z" localSheetId="11" hidden="1">#REF!</definedName>
    <definedName name="BEx5JJWTMI37U3RDEJOYLO93RJ6Z" localSheetId="12" hidden="1">#REF!</definedName>
    <definedName name="BEx5JJWTMI37U3RDEJOYLO93RJ6Z" localSheetId="14" hidden="1">#REF!</definedName>
    <definedName name="BEx5JJWTMI37U3RDEJOYLO93RJ6Z" localSheetId="13" hidden="1">#REF!</definedName>
    <definedName name="BEx5JJWTMI37U3RDEJOYLO93RJ6Z" localSheetId="15" hidden="1">#REF!</definedName>
    <definedName name="BEx5JJWTMI37U3RDEJOYLO93RJ6Z" localSheetId="16" hidden="1">#REF!</definedName>
    <definedName name="BEx5JJWTMI37U3RDEJOYLO93RJ6Z" localSheetId="17" hidden="1">#REF!</definedName>
    <definedName name="BEx5JJWTMI37U3RDEJOYLO93RJ6Z" localSheetId="18" hidden="1">#REF!</definedName>
    <definedName name="BEx5JJWTMI37U3RDEJOYLO93RJ6Z" localSheetId="19" hidden="1">#REF!</definedName>
    <definedName name="BEx5JJWTMI37U3RDEJOYLO93RJ6Z" localSheetId="20" hidden="1">#REF!</definedName>
    <definedName name="BEx5JJWTMI37U3RDEJOYLO93RJ6Z" hidden="1">#REF!</definedName>
    <definedName name="BEx5JNCT8Z7XSSPD5EMNAJELCU2V" localSheetId="7" hidden="1">#REF!</definedName>
    <definedName name="BEx5JNCT8Z7XSSPD5EMNAJELCU2V" localSheetId="9" hidden="1">#REF!</definedName>
    <definedName name="BEx5JNCT8Z7XSSPD5EMNAJELCU2V" localSheetId="10" hidden="1">#REF!</definedName>
    <definedName name="BEx5JNCT8Z7XSSPD5EMNAJELCU2V" localSheetId="11" hidden="1">#REF!</definedName>
    <definedName name="BEx5JNCT8Z7XSSPD5EMNAJELCU2V" localSheetId="12" hidden="1">#REF!</definedName>
    <definedName name="BEx5JNCT8Z7XSSPD5EMNAJELCU2V" localSheetId="14" hidden="1">#REF!</definedName>
    <definedName name="BEx5JNCT8Z7XSSPD5EMNAJELCU2V" localSheetId="13" hidden="1">#REF!</definedName>
    <definedName name="BEx5JNCT8Z7XSSPD5EMNAJELCU2V" localSheetId="15" hidden="1">#REF!</definedName>
    <definedName name="BEx5JNCT8Z7XSSPD5EMNAJELCU2V" localSheetId="16" hidden="1">#REF!</definedName>
    <definedName name="BEx5JNCT8Z7XSSPD5EMNAJELCU2V" localSheetId="17" hidden="1">#REF!</definedName>
    <definedName name="BEx5JNCT8Z7XSSPD5EMNAJELCU2V" localSheetId="18" hidden="1">#REF!</definedName>
    <definedName name="BEx5JNCT8Z7XSSPD5EMNAJELCU2V" localSheetId="19" hidden="1">#REF!</definedName>
    <definedName name="BEx5JNCT8Z7XSSPD5EMNAJELCU2V" localSheetId="20" hidden="1">#REF!</definedName>
    <definedName name="BEx5JNCT8Z7XSSPD5EMNAJELCU2V" hidden="1">#REF!</definedName>
    <definedName name="BEx5JQCNT9Y4RM306CHC8IPY3HBZ" localSheetId="7" hidden="1">#REF!</definedName>
    <definedName name="BEx5JQCNT9Y4RM306CHC8IPY3HBZ" localSheetId="9" hidden="1">#REF!</definedName>
    <definedName name="BEx5JQCNT9Y4RM306CHC8IPY3HBZ" localSheetId="10" hidden="1">#REF!</definedName>
    <definedName name="BEx5JQCNT9Y4RM306CHC8IPY3HBZ" localSheetId="11" hidden="1">#REF!</definedName>
    <definedName name="BEx5JQCNT9Y4RM306CHC8IPY3HBZ" localSheetId="12" hidden="1">#REF!</definedName>
    <definedName name="BEx5JQCNT9Y4RM306CHC8IPY3HBZ" localSheetId="14" hidden="1">#REF!</definedName>
    <definedName name="BEx5JQCNT9Y4RM306CHC8IPY3HBZ" localSheetId="13" hidden="1">#REF!</definedName>
    <definedName name="BEx5JQCNT9Y4RM306CHC8IPY3HBZ" localSheetId="15" hidden="1">#REF!</definedName>
    <definedName name="BEx5JQCNT9Y4RM306CHC8IPY3HBZ" localSheetId="16" hidden="1">#REF!</definedName>
    <definedName name="BEx5JQCNT9Y4RM306CHC8IPY3HBZ" localSheetId="17" hidden="1">#REF!</definedName>
    <definedName name="BEx5JQCNT9Y4RM306CHC8IPY3HBZ" localSheetId="18" hidden="1">#REF!</definedName>
    <definedName name="BEx5JQCNT9Y4RM306CHC8IPY3HBZ" localSheetId="19" hidden="1">#REF!</definedName>
    <definedName name="BEx5JQCNT9Y4RM306CHC8IPY3HBZ" localSheetId="20" hidden="1">#REF!</definedName>
    <definedName name="BEx5JQCNT9Y4RM306CHC8IPY3HBZ" hidden="1">#REF!</definedName>
    <definedName name="BEx5K08PYKE6JOKBYIB006TX619P" localSheetId="7" hidden="1">#REF!</definedName>
    <definedName name="BEx5K08PYKE6JOKBYIB006TX619P" localSheetId="9" hidden="1">#REF!</definedName>
    <definedName name="BEx5K08PYKE6JOKBYIB006TX619P" localSheetId="10" hidden="1">#REF!</definedName>
    <definedName name="BEx5K08PYKE6JOKBYIB006TX619P" localSheetId="11" hidden="1">#REF!</definedName>
    <definedName name="BEx5K08PYKE6JOKBYIB006TX619P" localSheetId="12" hidden="1">#REF!</definedName>
    <definedName name="BEx5K08PYKE6JOKBYIB006TX619P" localSheetId="14" hidden="1">#REF!</definedName>
    <definedName name="BEx5K08PYKE6JOKBYIB006TX619P" localSheetId="13" hidden="1">#REF!</definedName>
    <definedName name="BEx5K08PYKE6JOKBYIB006TX619P" localSheetId="15" hidden="1">#REF!</definedName>
    <definedName name="BEx5K08PYKE6JOKBYIB006TX619P" localSheetId="16" hidden="1">#REF!</definedName>
    <definedName name="BEx5K08PYKE6JOKBYIB006TX619P" localSheetId="17" hidden="1">#REF!</definedName>
    <definedName name="BEx5K08PYKE6JOKBYIB006TX619P" localSheetId="18" hidden="1">#REF!</definedName>
    <definedName name="BEx5K08PYKE6JOKBYIB006TX619P" localSheetId="19" hidden="1">#REF!</definedName>
    <definedName name="BEx5K08PYKE6JOKBYIB006TX619P" localSheetId="20" hidden="1">#REF!</definedName>
    <definedName name="BEx5K08PYKE6JOKBYIB006TX619P" hidden="1">#REF!</definedName>
    <definedName name="BEx5K51DSERT1TR7B4A29R41W4NX" localSheetId="7" hidden="1">#REF!</definedName>
    <definedName name="BEx5K51DSERT1TR7B4A29R41W4NX" localSheetId="9" hidden="1">#REF!</definedName>
    <definedName name="BEx5K51DSERT1TR7B4A29R41W4NX" localSheetId="10" hidden="1">#REF!</definedName>
    <definedName name="BEx5K51DSERT1TR7B4A29R41W4NX" localSheetId="11" hidden="1">#REF!</definedName>
    <definedName name="BEx5K51DSERT1TR7B4A29R41W4NX" localSheetId="12" hidden="1">#REF!</definedName>
    <definedName name="BEx5K51DSERT1TR7B4A29R41W4NX" localSheetId="14" hidden="1">#REF!</definedName>
    <definedName name="BEx5K51DSERT1TR7B4A29R41W4NX" localSheetId="13" hidden="1">#REF!</definedName>
    <definedName name="BEx5K51DSERT1TR7B4A29R41W4NX" localSheetId="15" hidden="1">#REF!</definedName>
    <definedName name="BEx5K51DSERT1TR7B4A29R41W4NX" localSheetId="16" hidden="1">#REF!</definedName>
    <definedName name="BEx5K51DSERT1TR7B4A29R41W4NX" localSheetId="17" hidden="1">#REF!</definedName>
    <definedName name="BEx5K51DSERT1TR7B4A29R41W4NX" localSheetId="18" hidden="1">#REF!</definedName>
    <definedName name="BEx5K51DSERT1TR7B4A29R41W4NX" localSheetId="19" hidden="1">#REF!</definedName>
    <definedName name="BEx5K51DSERT1TR7B4A29R41W4NX" localSheetId="20" hidden="1">#REF!</definedName>
    <definedName name="BEx5K51DSERT1TR7B4A29R41W4NX" hidden="1">#REF!</definedName>
    <definedName name="BEx5KF88OT7666J799PZCTHRBOPU" localSheetId="7" hidden="1">#REF!</definedName>
    <definedName name="BEx5KF88OT7666J799PZCTHRBOPU" localSheetId="9" hidden="1">#REF!</definedName>
    <definedName name="BEx5KF88OT7666J799PZCTHRBOPU" localSheetId="10" hidden="1">#REF!</definedName>
    <definedName name="BEx5KF88OT7666J799PZCTHRBOPU" localSheetId="11" hidden="1">#REF!</definedName>
    <definedName name="BEx5KF88OT7666J799PZCTHRBOPU" localSheetId="12" hidden="1">#REF!</definedName>
    <definedName name="BEx5KF88OT7666J799PZCTHRBOPU" localSheetId="14" hidden="1">#REF!</definedName>
    <definedName name="BEx5KF88OT7666J799PZCTHRBOPU" localSheetId="13" hidden="1">#REF!</definedName>
    <definedName name="BEx5KF88OT7666J799PZCTHRBOPU" localSheetId="15" hidden="1">#REF!</definedName>
    <definedName name="BEx5KF88OT7666J799PZCTHRBOPU" localSheetId="16" hidden="1">#REF!</definedName>
    <definedName name="BEx5KF88OT7666J799PZCTHRBOPU" localSheetId="17" hidden="1">#REF!</definedName>
    <definedName name="BEx5KF88OT7666J799PZCTHRBOPU" localSheetId="18" hidden="1">#REF!</definedName>
    <definedName name="BEx5KF88OT7666J799PZCTHRBOPU" localSheetId="19" hidden="1">#REF!</definedName>
    <definedName name="BEx5KF88OT7666J799PZCTHRBOPU" localSheetId="20" hidden="1">#REF!</definedName>
    <definedName name="BEx5KF88OT7666J799PZCTHRBOPU" hidden="1">#REF!</definedName>
    <definedName name="BEx5KMVAY7UVXRQY7NI5EZYMNGC7" localSheetId="7" hidden="1">#REF!</definedName>
    <definedName name="BEx5KMVAY7UVXRQY7NI5EZYMNGC7" localSheetId="9" hidden="1">#REF!</definedName>
    <definedName name="BEx5KMVAY7UVXRQY7NI5EZYMNGC7" localSheetId="10" hidden="1">#REF!</definedName>
    <definedName name="BEx5KMVAY7UVXRQY7NI5EZYMNGC7" localSheetId="11" hidden="1">#REF!</definedName>
    <definedName name="BEx5KMVAY7UVXRQY7NI5EZYMNGC7" localSheetId="12" hidden="1">#REF!</definedName>
    <definedName name="BEx5KMVAY7UVXRQY7NI5EZYMNGC7" localSheetId="14" hidden="1">#REF!</definedName>
    <definedName name="BEx5KMVAY7UVXRQY7NI5EZYMNGC7" localSheetId="13" hidden="1">#REF!</definedName>
    <definedName name="BEx5KMVAY7UVXRQY7NI5EZYMNGC7" localSheetId="15" hidden="1">#REF!</definedName>
    <definedName name="BEx5KMVAY7UVXRQY7NI5EZYMNGC7" localSheetId="16" hidden="1">#REF!</definedName>
    <definedName name="BEx5KMVAY7UVXRQY7NI5EZYMNGC7" localSheetId="17" hidden="1">#REF!</definedName>
    <definedName name="BEx5KMVAY7UVXRQY7NI5EZYMNGC7" localSheetId="18" hidden="1">#REF!</definedName>
    <definedName name="BEx5KMVAY7UVXRQY7NI5EZYMNGC7" localSheetId="19" hidden="1">#REF!</definedName>
    <definedName name="BEx5KMVAY7UVXRQY7NI5EZYMNGC7" localSheetId="20" hidden="1">#REF!</definedName>
    <definedName name="BEx5KMVAY7UVXRQY7NI5EZYMNGC7" hidden="1">#REF!</definedName>
    <definedName name="BEx5KYER580I4T7WTLMUN7NLNP5K" localSheetId="7" hidden="1">#REF!</definedName>
    <definedName name="BEx5KYER580I4T7WTLMUN7NLNP5K" localSheetId="9" hidden="1">#REF!</definedName>
    <definedName name="BEx5KYER580I4T7WTLMUN7NLNP5K" localSheetId="10" hidden="1">#REF!</definedName>
    <definedName name="BEx5KYER580I4T7WTLMUN7NLNP5K" localSheetId="11" hidden="1">#REF!</definedName>
    <definedName name="BEx5KYER580I4T7WTLMUN7NLNP5K" localSheetId="12" hidden="1">#REF!</definedName>
    <definedName name="BEx5KYER580I4T7WTLMUN7NLNP5K" localSheetId="14" hidden="1">#REF!</definedName>
    <definedName name="BEx5KYER580I4T7WTLMUN7NLNP5K" localSheetId="13" hidden="1">#REF!</definedName>
    <definedName name="BEx5KYER580I4T7WTLMUN7NLNP5K" localSheetId="15" hidden="1">#REF!</definedName>
    <definedName name="BEx5KYER580I4T7WTLMUN7NLNP5K" localSheetId="16" hidden="1">#REF!</definedName>
    <definedName name="BEx5KYER580I4T7WTLMUN7NLNP5K" localSheetId="17" hidden="1">#REF!</definedName>
    <definedName name="BEx5KYER580I4T7WTLMUN7NLNP5K" localSheetId="18" hidden="1">#REF!</definedName>
    <definedName name="BEx5KYER580I4T7WTLMUN7NLNP5K" localSheetId="19" hidden="1">#REF!</definedName>
    <definedName name="BEx5KYER580I4T7WTLMUN7NLNP5K" localSheetId="20" hidden="1">#REF!</definedName>
    <definedName name="BEx5KYER580I4T7WTLMUN7NLNP5K" hidden="1">#REF!</definedName>
    <definedName name="BEx5LHLB3M6K4ZKY2F42QBZT30ZH" localSheetId="7" hidden="1">#REF!</definedName>
    <definedName name="BEx5LHLB3M6K4ZKY2F42QBZT30ZH" localSheetId="9" hidden="1">#REF!</definedName>
    <definedName name="BEx5LHLB3M6K4ZKY2F42QBZT30ZH" localSheetId="10" hidden="1">#REF!</definedName>
    <definedName name="BEx5LHLB3M6K4ZKY2F42QBZT30ZH" localSheetId="11" hidden="1">#REF!</definedName>
    <definedName name="BEx5LHLB3M6K4ZKY2F42QBZT30ZH" localSheetId="12" hidden="1">#REF!</definedName>
    <definedName name="BEx5LHLB3M6K4ZKY2F42QBZT30ZH" localSheetId="14" hidden="1">#REF!</definedName>
    <definedName name="BEx5LHLB3M6K4ZKY2F42QBZT30ZH" localSheetId="13" hidden="1">#REF!</definedName>
    <definedName name="BEx5LHLB3M6K4ZKY2F42QBZT30ZH" localSheetId="15" hidden="1">#REF!</definedName>
    <definedName name="BEx5LHLB3M6K4ZKY2F42QBZT30ZH" localSheetId="16" hidden="1">#REF!</definedName>
    <definedName name="BEx5LHLB3M6K4ZKY2F42QBZT30ZH" localSheetId="17" hidden="1">#REF!</definedName>
    <definedName name="BEx5LHLB3M6K4ZKY2F42QBZT30ZH" localSheetId="18" hidden="1">#REF!</definedName>
    <definedName name="BEx5LHLB3M6K4ZKY2F42QBZT30ZH" localSheetId="19" hidden="1">#REF!</definedName>
    <definedName name="BEx5LHLB3M6K4ZKY2F42QBZT30ZH" localSheetId="20" hidden="1">#REF!</definedName>
    <definedName name="BEx5LHLB3M6K4ZKY2F42QBZT30ZH" hidden="1">#REF!</definedName>
    <definedName name="BEx5LRMNU3HXIE1BUMDHRU31F7JJ" localSheetId="7" hidden="1">#REF!</definedName>
    <definedName name="BEx5LRMNU3HXIE1BUMDHRU31F7JJ" localSheetId="9" hidden="1">#REF!</definedName>
    <definedName name="BEx5LRMNU3HXIE1BUMDHRU31F7JJ" localSheetId="10" hidden="1">#REF!</definedName>
    <definedName name="BEx5LRMNU3HXIE1BUMDHRU31F7JJ" localSheetId="11" hidden="1">#REF!</definedName>
    <definedName name="BEx5LRMNU3HXIE1BUMDHRU31F7JJ" localSheetId="12" hidden="1">#REF!</definedName>
    <definedName name="BEx5LRMNU3HXIE1BUMDHRU31F7JJ" localSheetId="14" hidden="1">#REF!</definedName>
    <definedName name="BEx5LRMNU3HXIE1BUMDHRU31F7JJ" localSheetId="13" hidden="1">#REF!</definedName>
    <definedName name="BEx5LRMNU3HXIE1BUMDHRU31F7JJ" localSheetId="15" hidden="1">#REF!</definedName>
    <definedName name="BEx5LRMNU3HXIE1BUMDHRU31F7JJ" localSheetId="16" hidden="1">#REF!</definedName>
    <definedName name="BEx5LRMNU3HXIE1BUMDHRU31F7JJ" localSheetId="17" hidden="1">#REF!</definedName>
    <definedName name="BEx5LRMNU3HXIE1BUMDHRU31F7JJ" localSheetId="18" hidden="1">#REF!</definedName>
    <definedName name="BEx5LRMNU3HXIE1BUMDHRU31F7JJ" localSheetId="19" hidden="1">#REF!</definedName>
    <definedName name="BEx5LRMNU3HXIE1BUMDHRU31F7JJ" localSheetId="20" hidden="1">#REF!</definedName>
    <definedName name="BEx5LRMNU3HXIE1BUMDHRU31F7JJ" hidden="1">#REF!</definedName>
    <definedName name="BEx5LSJ1LPUAX3ENSPECWPG4J7D1" localSheetId="7" hidden="1">#REF!</definedName>
    <definedName name="BEx5LSJ1LPUAX3ENSPECWPG4J7D1" localSheetId="9" hidden="1">#REF!</definedName>
    <definedName name="BEx5LSJ1LPUAX3ENSPECWPG4J7D1" localSheetId="10" hidden="1">#REF!</definedName>
    <definedName name="BEx5LSJ1LPUAX3ENSPECWPG4J7D1" localSheetId="11" hidden="1">#REF!</definedName>
    <definedName name="BEx5LSJ1LPUAX3ENSPECWPG4J7D1" localSheetId="12" hidden="1">#REF!</definedName>
    <definedName name="BEx5LSJ1LPUAX3ENSPECWPG4J7D1" localSheetId="14" hidden="1">#REF!</definedName>
    <definedName name="BEx5LSJ1LPUAX3ENSPECWPG4J7D1" localSheetId="13" hidden="1">#REF!</definedName>
    <definedName name="BEx5LSJ1LPUAX3ENSPECWPG4J7D1" localSheetId="15" hidden="1">#REF!</definedName>
    <definedName name="BEx5LSJ1LPUAX3ENSPECWPG4J7D1" localSheetId="16" hidden="1">#REF!</definedName>
    <definedName name="BEx5LSJ1LPUAX3ENSPECWPG4J7D1" localSheetId="17" hidden="1">#REF!</definedName>
    <definedName name="BEx5LSJ1LPUAX3ENSPECWPG4J7D1" localSheetId="18" hidden="1">#REF!</definedName>
    <definedName name="BEx5LSJ1LPUAX3ENSPECWPG4J7D1" localSheetId="19" hidden="1">#REF!</definedName>
    <definedName name="BEx5LSJ1LPUAX3ENSPECWPG4J7D1" localSheetId="20" hidden="1">#REF!</definedName>
    <definedName name="BEx5LSJ1LPUAX3ENSPECWPG4J7D1" hidden="1">#REF!</definedName>
    <definedName name="BEx5LTKQ8RQWJE4BC88OP928893U" localSheetId="7" hidden="1">#REF!</definedName>
    <definedName name="BEx5LTKQ8RQWJE4BC88OP928893U" localSheetId="9" hidden="1">#REF!</definedName>
    <definedName name="BEx5LTKQ8RQWJE4BC88OP928893U" localSheetId="10" hidden="1">#REF!</definedName>
    <definedName name="BEx5LTKQ8RQWJE4BC88OP928893U" localSheetId="11" hidden="1">#REF!</definedName>
    <definedName name="BEx5LTKQ8RQWJE4BC88OP928893U" localSheetId="12" hidden="1">#REF!</definedName>
    <definedName name="BEx5LTKQ8RQWJE4BC88OP928893U" localSheetId="14" hidden="1">#REF!</definedName>
    <definedName name="BEx5LTKQ8RQWJE4BC88OP928893U" localSheetId="13" hidden="1">#REF!</definedName>
    <definedName name="BEx5LTKQ8RQWJE4BC88OP928893U" localSheetId="15" hidden="1">#REF!</definedName>
    <definedName name="BEx5LTKQ8RQWJE4BC88OP928893U" localSheetId="16" hidden="1">#REF!</definedName>
    <definedName name="BEx5LTKQ8RQWJE4BC88OP928893U" localSheetId="17" hidden="1">#REF!</definedName>
    <definedName name="BEx5LTKQ8RQWJE4BC88OP928893U" localSheetId="18" hidden="1">#REF!</definedName>
    <definedName name="BEx5LTKQ8RQWJE4BC88OP928893U" localSheetId="19" hidden="1">#REF!</definedName>
    <definedName name="BEx5LTKQ8RQWJE4BC88OP928893U" localSheetId="20" hidden="1">#REF!</definedName>
    <definedName name="BEx5LTKQ8RQWJE4BC88OP928893U" hidden="1">#REF!</definedName>
    <definedName name="BEx5LZ9QXSWRX35EGBF4FB303PNE" localSheetId="7" hidden="1">#REF!</definedName>
    <definedName name="BEx5LZ9QXSWRX35EGBF4FB303PNE" localSheetId="9" hidden="1">#REF!</definedName>
    <definedName name="BEx5LZ9QXSWRX35EGBF4FB303PNE" localSheetId="10" hidden="1">#REF!</definedName>
    <definedName name="BEx5LZ9QXSWRX35EGBF4FB303PNE" localSheetId="11" hidden="1">#REF!</definedName>
    <definedName name="BEx5LZ9QXSWRX35EGBF4FB303PNE" localSheetId="12" hidden="1">#REF!</definedName>
    <definedName name="BEx5LZ9QXSWRX35EGBF4FB303PNE" localSheetId="14" hidden="1">#REF!</definedName>
    <definedName name="BEx5LZ9QXSWRX35EGBF4FB303PNE" localSheetId="13" hidden="1">#REF!</definedName>
    <definedName name="BEx5LZ9QXSWRX35EGBF4FB303PNE" localSheetId="15" hidden="1">#REF!</definedName>
    <definedName name="BEx5LZ9QXSWRX35EGBF4FB303PNE" localSheetId="16" hidden="1">#REF!</definedName>
    <definedName name="BEx5LZ9QXSWRX35EGBF4FB303PNE" localSheetId="17" hidden="1">#REF!</definedName>
    <definedName name="BEx5LZ9QXSWRX35EGBF4FB303PNE" localSheetId="18" hidden="1">#REF!</definedName>
    <definedName name="BEx5LZ9QXSWRX35EGBF4FB303PNE" localSheetId="19" hidden="1">#REF!</definedName>
    <definedName name="BEx5LZ9QXSWRX35EGBF4FB303PNE" localSheetId="20" hidden="1">#REF!</definedName>
    <definedName name="BEx5LZ9QXSWRX35EGBF4FB303PNE" hidden="1">#REF!</definedName>
    <definedName name="BEx5MB9BR71LZDG7XXQ2EO58JC5F" localSheetId="7" hidden="1">#REF!</definedName>
    <definedName name="BEx5MB9BR71LZDG7XXQ2EO58JC5F" localSheetId="9" hidden="1">#REF!</definedName>
    <definedName name="BEx5MB9BR71LZDG7XXQ2EO58JC5F" localSheetId="10" hidden="1">#REF!</definedName>
    <definedName name="BEx5MB9BR71LZDG7XXQ2EO58JC5F" localSheetId="11" hidden="1">#REF!</definedName>
    <definedName name="BEx5MB9BR71LZDG7XXQ2EO58JC5F" localSheetId="12" hidden="1">#REF!</definedName>
    <definedName name="BEx5MB9BR71LZDG7XXQ2EO58JC5F" localSheetId="14" hidden="1">#REF!</definedName>
    <definedName name="BEx5MB9BR71LZDG7XXQ2EO58JC5F" localSheetId="13" hidden="1">#REF!</definedName>
    <definedName name="BEx5MB9BR71LZDG7XXQ2EO58JC5F" localSheetId="15" hidden="1">#REF!</definedName>
    <definedName name="BEx5MB9BR71LZDG7XXQ2EO58JC5F" localSheetId="16" hidden="1">#REF!</definedName>
    <definedName name="BEx5MB9BR71LZDG7XXQ2EO58JC5F" localSheetId="17" hidden="1">#REF!</definedName>
    <definedName name="BEx5MB9BR71LZDG7XXQ2EO58JC5F" localSheetId="18" hidden="1">#REF!</definedName>
    <definedName name="BEx5MB9BR71LZDG7XXQ2EO58JC5F" localSheetId="19" hidden="1">#REF!</definedName>
    <definedName name="BEx5MB9BR71LZDG7XXQ2EO58JC5F" localSheetId="20" hidden="1">#REF!</definedName>
    <definedName name="BEx5MB9BR71LZDG7XXQ2EO58JC5F" hidden="1">#REF!</definedName>
    <definedName name="BEx5MLQZM68YQSKARVWTTPINFQ2C" localSheetId="7" hidden="1">#REF!</definedName>
    <definedName name="BEx5MLQZM68YQSKARVWTTPINFQ2C" localSheetId="9" hidden="1">#REF!</definedName>
    <definedName name="BEx5MLQZM68YQSKARVWTTPINFQ2C" localSheetId="10" hidden="1">#REF!</definedName>
    <definedName name="BEx5MLQZM68YQSKARVWTTPINFQ2C" localSheetId="11" hidden="1">#REF!</definedName>
    <definedName name="BEx5MLQZM68YQSKARVWTTPINFQ2C" localSheetId="14" hidden="1">#REF!</definedName>
    <definedName name="BEx5MLQZM68YQSKARVWTTPINFQ2C" localSheetId="13" hidden="1">#REF!</definedName>
    <definedName name="BEx5MLQZM68YQSKARVWTTPINFQ2C" localSheetId="16" hidden="1">#REF!</definedName>
    <definedName name="BEx5MLQZM68YQSKARVWTTPINFQ2C" localSheetId="17" hidden="1">#REF!</definedName>
    <definedName name="BEx5MLQZM68YQSKARVWTTPINFQ2C" localSheetId="20" hidden="1">#REF!</definedName>
    <definedName name="BEx5MLQZM68YQSKARVWTTPINFQ2C" hidden="1">#REF!</definedName>
    <definedName name="BEx5MVXTKNBXHNWTL43C670E4KXC" localSheetId="7" hidden="1">#REF!</definedName>
    <definedName name="BEx5MVXTKNBXHNWTL43C670E4KXC" localSheetId="9" hidden="1">#REF!</definedName>
    <definedName name="BEx5MVXTKNBXHNWTL43C670E4KXC" localSheetId="10" hidden="1">#REF!</definedName>
    <definedName name="BEx5MVXTKNBXHNWTL43C670E4KXC" localSheetId="11" hidden="1">#REF!</definedName>
    <definedName name="BEx5MVXTKNBXHNWTL43C670E4KXC" localSheetId="12" hidden="1">#REF!</definedName>
    <definedName name="BEx5MVXTKNBXHNWTL43C670E4KXC" localSheetId="14" hidden="1">#REF!</definedName>
    <definedName name="BEx5MVXTKNBXHNWTL43C670E4KXC" localSheetId="13" hidden="1">#REF!</definedName>
    <definedName name="BEx5MVXTKNBXHNWTL43C670E4KXC" localSheetId="15" hidden="1">#REF!</definedName>
    <definedName name="BEx5MVXTKNBXHNWTL43C670E4KXC" localSheetId="16" hidden="1">#REF!</definedName>
    <definedName name="BEx5MVXTKNBXHNWTL43C670E4KXC" localSheetId="17" hidden="1">#REF!</definedName>
    <definedName name="BEx5MVXTKNBXHNWTL43C670E4KXC" localSheetId="18" hidden="1">#REF!</definedName>
    <definedName name="BEx5MVXTKNBXHNWTL43C670E4KXC" localSheetId="19" hidden="1">#REF!</definedName>
    <definedName name="BEx5MVXTKNBXHNWTL43C670E4KXC" localSheetId="20" hidden="1">#REF!</definedName>
    <definedName name="BEx5MVXTKNBXHNWTL43C670E4KXC" hidden="1">#REF!</definedName>
    <definedName name="BEx5N4XI4PWB1W9PMZ4O5R0HWTYD" localSheetId="7" hidden="1">#REF!</definedName>
    <definedName name="BEx5N4XI4PWB1W9PMZ4O5R0HWTYD" localSheetId="9" hidden="1">#REF!</definedName>
    <definedName name="BEx5N4XI4PWB1W9PMZ4O5R0HWTYD" localSheetId="10" hidden="1">#REF!</definedName>
    <definedName name="BEx5N4XI4PWB1W9PMZ4O5R0HWTYD" localSheetId="11" hidden="1">#REF!</definedName>
    <definedName name="BEx5N4XI4PWB1W9PMZ4O5R0HWTYD" localSheetId="12" hidden="1">#REF!</definedName>
    <definedName name="BEx5N4XI4PWB1W9PMZ4O5R0HWTYD" localSheetId="14" hidden="1">#REF!</definedName>
    <definedName name="BEx5N4XI4PWB1W9PMZ4O5R0HWTYD" localSheetId="13" hidden="1">#REF!</definedName>
    <definedName name="BEx5N4XI4PWB1W9PMZ4O5R0HWTYD" localSheetId="15" hidden="1">#REF!</definedName>
    <definedName name="BEx5N4XI4PWB1W9PMZ4O5R0HWTYD" localSheetId="16" hidden="1">#REF!</definedName>
    <definedName name="BEx5N4XI4PWB1W9PMZ4O5R0HWTYD" localSheetId="17" hidden="1">#REF!</definedName>
    <definedName name="BEx5N4XI4PWB1W9PMZ4O5R0HWTYD" localSheetId="18" hidden="1">#REF!</definedName>
    <definedName name="BEx5N4XI4PWB1W9PMZ4O5R0HWTYD" localSheetId="19" hidden="1">#REF!</definedName>
    <definedName name="BEx5N4XI4PWB1W9PMZ4O5R0HWTYD" localSheetId="20" hidden="1">#REF!</definedName>
    <definedName name="BEx5N4XI4PWB1W9PMZ4O5R0HWTYD" hidden="1">#REF!</definedName>
    <definedName name="BEx5N8TQPT9Q7AMBG5SNEYKR98Y8" localSheetId="7" hidden="1">#REF!</definedName>
    <definedName name="BEx5N8TQPT9Q7AMBG5SNEYKR98Y8" localSheetId="9" hidden="1">#REF!</definedName>
    <definedName name="BEx5N8TQPT9Q7AMBG5SNEYKR98Y8" localSheetId="10" hidden="1">#REF!</definedName>
    <definedName name="BEx5N8TQPT9Q7AMBG5SNEYKR98Y8" localSheetId="11" hidden="1">#REF!</definedName>
    <definedName name="BEx5N8TQPT9Q7AMBG5SNEYKR98Y8" localSheetId="12" hidden="1">#REF!</definedName>
    <definedName name="BEx5N8TQPT9Q7AMBG5SNEYKR98Y8" localSheetId="14" hidden="1">#REF!</definedName>
    <definedName name="BEx5N8TQPT9Q7AMBG5SNEYKR98Y8" localSheetId="13" hidden="1">#REF!</definedName>
    <definedName name="BEx5N8TQPT9Q7AMBG5SNEYKR98Y8" localSheetId="15" hidden="1">#REF!</definedName>
    <definedName name="BEx5N8TQPT9Q7AMBG5SNEYKR98Y8" localSheetId="16" hidden="1">#REF!</definedName>
    <definedName name="BEx5N8TQPT9Q7AMBG5SNEYKR98Y8" localSheetId="17" hidden="1">#REF!</definedName>
    <definedName name="BEx5N8TQPT9Q7AMBG5SNEYKR98Y8" localSheetId="18" hidden="1">#REF!</definedName>
    <definedName name="BEx5N8TQPT9Q7AMBG5SNEYKR98Y8" localSheetId="19" hidden="1">#REF!</definedName>
    <definedName name="BEx5N8TQPT9Q7AMBG5SNEYKR98Y8" localSheetId="20" hidden="1">#REF!</definedName>
    <definedName name="BEx5N8TQPT9Q7AMBG5SNEYKR98Y8" hidden="1">#REF!</definedName>
    <definedName name="BEx5NA68N6FJFX9UJXK4M14U487F" localSheetId="7" hidden="1">#REF!</definedName>
    <definedName name="BEx5NA68N6FJFX9UJXK4M14U487F" localSheetId="9" hidden="1">#REF!</definedName>
    <definedName name="BEx5NA68N6FJFX9UJXK4M14U487F" localSheetId="10" hidden="1">#REF!</definedName>
    <definedName name="BEx5NA68N6FJFX9UJXK4M14U487F" localSheetId="11" hidden="1">#REF!</definedName>
    <definedName name="BEx5NA68N6FJFX9UJXK4M14U487F" localSheetId="12" hidden="1">#REF!</definedName>
    <definedName name="BEx5NA68N6FJFX9UJXK4M14U487F" localSheetId="14" hidden="1">#REF!</definedName>
    <definedName name="BEx5NA68N6FJFX9UJXK4M14U487F" localSheetId="13" hidden="1">#REF!</definedName>
    <definedName name="BEx5NA68N6FJFX9UJXK4M14U487F" localSheetId="15" hidden="1">#REF!</definedName>
    <definedName name="BEx5NA68N6FJFX9UJXK4M14U487F" localSheetId="16" hidden="1">#REF!</definedName>
    <definedName name="BEx5NA68N6FJFX9UJXK4M14U487F" localSheetId="17" hidden="1">#REF!</definedName>
    <definedName name="BEx5NA68N6FJFX9UJXK4M14U487F" localSheetId="18" hidden="1">#REF!</definedName>
    <definedName name="BEx5NA68N6FJFX9UJXK4M14U487F" localSheetId="19" hidden="1">#REF!</definedName>
    <definedName name="BEx5NA68N6FJFX9UJXK4M14U487F" localSheetId="20" hidden="1">#REF!</definedName>
    <definedName name="BEx5NA68N6FJFX9UJXK4M14U487F" hidden="1">#REF!</definedName>
    <definedName name="BEx5ND64XZTLSC6HF2CJ3WYIIH2F" localSheetId="7" hidden="1">#REF!</definedName>
    <definedName name="BEx5ND64XZTLSC6HF2CJ3WYIIH2F" localSheetId="9" hidden="1">#REF!</definedName>
    <definedName name="BEx5ND64XZTLSC6HF2CJ3WYIIH2F" localSheetId="10" hidden="1">#REF!</definedName>
    <definedName name="BEx5ND64XZTLSC6HF2CJ3WYIIH2F" localSheetId="11" hidden="1">#REF!</definedName>
    <definedName name="BEx5ND64XZTLSC6HF2CJ3WYIIH2F" localSheetId="12" hidden="1">#REF!</definedName>
    <definedName name="BEx5ND64XZTLSC6HF2CJ3WYIIH2F" localSheetId="14" hidden="1">#REF!</definedName>
    <definedName name="BEx5ND64XZTLSC6HF2CJ3WYIIH2F" localSheetId="13" hidden="1">#REF!</definedName>
    <definedName name="BEx5ND64XZTLSC6HF2CJ3WYIIH2F" localSheetId="15" hidden="1">#REF!</definedName>
    <definedName name="BEx5ND64XZTLSC6HF2CJ3WYIIH2F" localSheetId="16" hidden="1">#REF!</definedName>
    <definedName name="BEx5ND64XZTLSC6HF2CJ3WYIIH2F" localSheetId="17" hidden="1">#REF!</definedName>
    <definedName name="BEx5ND64XZTLSC6HF2CJ3WYIIH2F" localSheetId="18" hidden="1">#REF!</definedName>
    <definedName name="BEx5ND64XZTLSC6HF2CJ3WYIIH2F" localSheetId="19" hidden="1">#REF!</definedName>
    <definedName name="BEx5ND64XZTLSC6HF2CJ3WYIIH2F" localSheetId="20" hidden="1">#REF!</definedName>
    <definedName name="BEx5ND64XZTLSC6HF2CJ3WYIIH2F" hidden="1">#REF!</definedName>
    <definedName name="BEx5NHTGLW35S2ITT7VPUKDNZRF7" localSheetId="7" hidden="1">#REF!</definedName>
    <definedName name="BEx5NHTGLW35S2ITT7VPUKDNZRF7" localSheetId="9" hidden="1">#REF!</definedName>
    <definedName name="BEx5NHTGLW35S2ITT7VPUKDNZRF7" localSheetId="10" hidden="1">#REF!</definedName>
    <definedName name="BEx5NHTGLW35S2ITT7VPUKDNZRF7" localSheetId="11" hidden="1">#REF!</definedName>
    <definedName name="BEx5NHTGLW35S2ITT7VPUKDNZRF7" localSheetId="12" hidden="1">#REF!</definedName>
    <definedName name="BEx5NHTGLW35S2ITT7VPUKDNZRF7" localSheetId="14" hidden="1">#REF!</definedName>
    <definedName name="BEx5NHTGLW35S2ITT7VPUKDNZRF7" localSheetId="13" hidden="1">#REF!</definedName>
    <definedName name="BEx5NHTGLW35S2ITT7VPUKDNZRF7" localSheetId="15" hidden="1">#REF!</definedName>
    <definedName name="BEx5NHTGLW35S2ITT7VPUKDNZRF7" localSheetId="16" hidden="1">#REF!</definedName>
    <definedName name="BEx5NHTGLW35S2ITT7VPUKDNZRF7" localSheetId="17" hidden="1">#REF!</definedName>
    <definedName name="BEx5NHTGLW35S2ITT7VPUKDNZRF7" localSheetId="18" hidden="1">#REF!</definedName>
    <definedName name="BEx5NHTGLW35S2ITT7VPUKDNZRF7" localSheetId="19" hidden="1">#REF!</definedName>
    <definedName name="BEx5NHTGLW35S2ITT7VPUKDNZRF7" localSheetId="20" hidden="1">#REF!</definedName>
    <definedName name="BEx5NHTGLW35S2ITT7VPUKDNZRF7" hidden="1">#REF!</definedName>
    <definedName name="BEx5NIKBG2GDJOYGE3WCXKU7YY51" localSheetId="7" hidden="1">#REF!</definedName>
    <definedName name="BEx5NIKBG2GDJOYGE3WCXKU7YY51" localSheetId="9" hidden="1">#REF!</definedName>
    <definedName name="BEx5NIKBG2GDJOYGE3WCXKU7YY51" localSheetId="10" hidden="1">#REF!</definedName>
    <definedName name="BEx5NIKBG2GDJOYGE3WCXKU7YY51" localSheetId="11" hidden="1">#REF!</definedName>
    <definedName name="BEx5NIKBG2GDJOYGE3WCXKU7YY51" localSheetId="12" hidden="1">#REF!</definedName>
    <definedName name="BEx5NIKBG2GDJOYGE3WCXKU7YY51" localSheetId="14" hidden="1">#REF!</definedName>
    <definedName name="BEx5NIKBG2GDJOYGE3WCXKU7YY51" localSheetId="13" hidden="1">#REF!</definedName>
    <definedName name="BEx5NIKBG2GDJOYGE3WCXKU7YY51" localSheetId="15" hidden="1">#REF!</definedName>
    <definedName name="BEx5NIKBG2GDJOYGE3WCXKU7YY51" localSheetId="16" hidden="1">#REF!</definedName>
    <definedName name="BEx5NIKBG2GDJOYGE3WCXKU7YY51" localSheetId="17" hidden="1">#REF!</definedName>
    <definedName name="BEx5NIKBG2GDJOYGE3WCXKU7YY51" localSheetId="18" hidden="1">#REF!</definedName>
    <definedName name="BEx5NIKBG2GDJOYGE3WCXKU7YY51" localSheetId="19" hidden="1">#REF!</definedName>
    <definedName name="BEx5NIKBG2GDJOYGE3WCXKU7YY51" localSheetId="20" hidden="1">#REF!</definedName>
    <definedName name="BEx5NIKBG2GDJOYGE3WCXKU7YY51" hidden="1">#REF!</definedName>
    <definedName name="BEx5NV06L5J5IMKGOMGKGJ4PBZCD" localSheetId="7" hidden="1">#REF!</definedName>
    <definedName name="BEx5NV06L5J5IMKGOMGKGJ4PBZCD" localSheetId="9" hidden="1">#REF!</definedName>
    <definedName name="BEx5NV06L5J5IMKGOMGKGJ4PBZCD" localSheetId="10" hidden="1">#REF!</definedName>
    <definedName name="BEx5NV06L5J5IMKGOMGKGJ4PBZCD" localSheetId="11" hidden="1">#REF!</definedName>
    <definedName name="BEx5NV06L5J5IMKGOMGKGJ4PBZCD" localSheetId="12" hidden="1">#REF!</definedName>
    <definedName name="BEx5NV06L5J5IMKGOMGKGJ4PBZCD" localSheetId="14" hidden="1">#REF!</definedName>
    <definedName name="BEx5NV06L5J5IMKGOMGKGJ4PBZCD" localSheetId="13" hidden="1">#REF!</definedName>
    <definedName name="BEx5NV06L5J5IMKGOMGKGJ4PBZCD" localSheetId="15" hidden="1">#REF!</definedName>
    <definedName name="BEx5NV06L5J5IMKGOMGKGJ4PBZCD" localSheetId="16" hidden="1">#REF!</definedName>
    <definedName name="BEx5NV06L5J5IMKGOMGKGJ4PBZCD" localSheetId="17" hidden="1">#REF!</definedName>
    <definedName name="BEx5NV06L5J5IMKGOMGKGJ4PBZCD" localSheetId="18" hidden="1">#REF!</definedName>
    <definedName name="BEx5NV06L5J5IMKGOMGKGJ4PBZCD" localSheetId="19" hidden="1">#REF!</definedName>
    <definedName name="BEx5NV06L5J5IMKGOMGKGJ4PBZCD" localSheetId="20" hidden="1">#REF!</definedName>
    <definedName name="BEx5NV06L5J5IMKGOMGKGJ4PBZCD" hidden="1">#REF!</definedName>
    <definedName name="BEx5NZSSQ6PY99ZX2D7Q9IGOR34W" localSheetId="7" hidden="1">#REF!</definedName>
    <definedName name="BEx5NZSSQ6PY99ZX2D7Q9IGOR34W" localSheetId="9" hidden="1">#REF!</definedName>
    <definedName name="BEx5NZSSQ6PY99ZX2D7Q9IGOR34W" localSheetId="10" hidden="1">#REF!</definedName>
    <definedName name="BEx5NZSSQ6PY99ZX2D7Q9IGOR34W" localSheetId="11" hidden="1">#REF!</definedName>
    <definedName name="BEx5NZSSQ6PY99ZX2D7Q9IGOR34W" localSheetId="12" hidden="1">#REF!</definedName>
    <definedName name="BEx5NZSSQ6PY99ZX2D7Q9IGOR34W" localSheetId="14" hidden="1">#REF!</definedName>
    <definedName name="BEx5NZSSQ6PY99ZX2D7Q9IGOR34W" localSheetId="13" hidden="1">#REF!</definedName>
    <definedName name="BEx5NZSSQ6PY99ZX2D7Q9IGOR34W" localSheetId="15" hidden="1">#REF!</definedName>
    <definedName name="BEx5NZSSQ6PY99ZX2D7Q9IGOR34W" localSheetId="16" hidden="1">#REF!</definedName>
    <definedName name="BEx5NZSSQ6PY99ZX2D7Q9IGOR34W" localSheetId="17" hidden="1">#REF!</definedName>
    <definedName name="BEx5NZSSQ6PY99ZX2D7Q9IGOR34W" localSheetId="18" hidden="1">#REF!</definedName>
    <definedName name="BEx5NZSSQ6PY99ZX2D7Q9IGOR34W" localSheetId="19" hidden="1">#REF!</definedName>
    <definedName name="BEx5NZSSQ6PY99ZX2D7Q9IGOR34W" localSheetId="20" hidden="1">#REF!</definedName>
    <definedName name="BEx5NZSSQ6PY99ZX2D7Q9IGOR34W" hidden="1">#REF!</definedName>
    <definedName name="BEx5O2CHK5IPBZFPSJ15PKMKXH2W" localSheetId="7" hidden="1">#REF!</definedName>
    <definedName name="BEx5O2CHK5IPBZFPSJ15PKMKXH2W" localSheetId="9" hidden="1">#REF!</definedName>
    <definedName name="BEx5O2CHK5IPBZFPSJ15PKMKXH2W" localSheetId="10" hidden="1">#REF!</definedName>
    <definedName name="BEx5O2CHK5IPBZFPSJ15PKMKXH2W" localSheetId="11" hidden="1">#REF!</definedName>
    <definedName name="BEx5O2CHK5IPBZFPSJ15PKMKXH2W" localSheetId="12" hidden="1">#REF!</definedName>
    <definedName name="BEx5O2CHK5IPBZFPSJ15PKMKXH2W" localSheetId="14" hidden="1">#REF!</definedName>
    <definedName name="BEx5O2CHK5IPBZFPSJ15PKMKXH2W" localSheetId="13" hidden="1">#REF!</definedName>
    <definedName name="BEx5O2CHK5IPBZFPSJ15PKMKXH2W" localSheetId="15" hidden="1">#REF!</definedName>
    <definedName name="BEx5O2CHK5IPBZFPSJ15PKMKXH2W" localSheetId="16" hidden="1">#REF!</definedName>
    <definedName name="BEx5O2CHK5IPBZFPSJ15PKMKXH2W" localSheetId="17" hidden="1">#REF!</definedName>
    <definedName name="BEx5O2CHK5IPBZFPSJ15PKMKXH2W" localSheetId="18" hidden="1">#REF!</definedName>
    <definedName name="BEx5O2CHK5IPBZFPSJ15PKMKXH2W" localSheetId="19" hidden="1">#REF!</definedName>
    <definedName name="BEx5O2CHK5IPBZFPSJ15PKMKXH2W" localSheetId="20" hidden="1">#REF!</definedName>
    <definedName name="BEx5O2CHK5IPBZFPSJ15PKMKXH2W" hidden="1">#REF!</definedName>
    <definedName name="BEx5O3ZUQ2OARA1CDOZ3NC4UE5AA" localSheetId="7" hidden="1">#REF!</definedName>
    <definedName name="BEx5O3ZUQ2OARA1CDOZ3NC4UE5AA" localSheetId="9" hidden="1">#REF!</definedName>
    <definedName name="BEx5O3ZUQ2OARA1CDOZ3NC4UE5AA" localSheetId="10" hidden="1">#REF!</definedName>
    <definedName name="BEx5O3ZUQ2OARA1CDOZ3NC4UE5AA" localSheetId="11" hidden="1">#REF!</definedName>
    <definedName name="BEx5O3ZUQ2OARA1CDOZ3NC4UE5AA" localSheetId="12" hidden="1">#REF!</definedName>
    <definedName name="BEx5O3ZUQ2OARA1CDOZ3NC4UE5AA" localSheetId="14" hidden="1">#REF!</definedName>
    <definedName name="BEx5O3ZUQ2OARA1CDOZ3NC4UE5AA" localSheetId="13" hidden="1">#REF!</definedName>
    <definedName name="BEx5O3ZUQ2OARA1CDOZ3NC4UE5AA" localSheetId="15" hidden="1">#REF!</definedName>
    <definedName name="BEx5O3ZUQ2OARA1CDOZ3NC4UE5AA" localSheetId="16" hidden="1">#REF!</definedName>
    <definedName name="BEx5O3ZUQ2OARA1CDOZ3NC4UE5AA" localSheetId="17" hidden="1">#REF!</definedName>
    <definedName name="BEx5O3ZUQ2OARA1CDOZ3NC4UE5AA" localSheetId="18" hidden="1">#REF!</definedName>
    <definedName name="BEx5O3ZUQ2OARA1CDOZ3NC4UE5AA" localSheetId="19" hidden="1">#REF!</definedName>
    <definedName name="BEx5O3ZUQ2OARA1CDOZ3NC4UE5AA" localSheetId="20" hidden="1">#REF!</definedName>
    <definedName name="BEx5O3ZUQ2OARA1CDOZ3NC4UE5AA" hidden="1">#REF!</definedName>
    <definedName name="BEx5OAFS0NJ2CB86A02E1JYHMLQ1" localSheetId="7" hidden="1">#REF!</definedName>
    <definedName name="BEx5OAFS0NJ2CB86A02E1JYHMLQ1" localSheetId="9" hidden="1">#REF!</definedName>
    <definedName name="BEx5OAFS0NJ2CB86A02E1JYHMLQ1" localSheetId="10" hidden="1">#REF!</definedName>
    <definedName name="BEx5OAFS0NJ2CB86A02E1JYHMLQ1" localSheetId="11" hidden="1">#REF!</definedName>
    <definedName name="BEx5OAFS0NJ2CB86A02E1JYHMLQ1" localSheetId="12" hidden="1">#REF!</definedName>
    <definedName name="BEx5OAFS0NJ2CB86A02E1JYHMLQ1" localSheetId="14" hidden="1">#REF!</definedName>
    <definedName name="BEx5OAFS0NJ2CB86A02E1JYHMLQ1" localSheetId="13" hidden="1">#REF!</definedName>
    <definedName name="BEx5OAFS0NJ2CB86A02E1JYHMLQ1" localSheetId="15" hidden="1">#REF!</definedName>
    <definedName name="BEx5OAFS0NJ2CB86A02E1JYHMLQ1" localSheetId="16" hidden="1">#REF!</definedName>
    <definedName name="BEx5OAFS0NJ2CB86A02E1JYHMLQ1" localSheetId="17" hidden="1">#REF!</definedName>
    <definedName name="BEx5OAFS0NJ2CB86A02E1JYHMLQ1" localSheetId="18" hidden="1">#REF!</definedName>
    <definedName name="BEx5OAFS0NJ2CB86A02E1JYHMLQ1" localSheetId="19" hidden="1">#REF!</definedName>
    <definedName name="BEx5OAFS0NJ2CB86A02E1JYHMLQ1" localSheetId="20" hidden="1">#REF!</definedName>
    <definedName name="BEx5OAFS0NJ2CB86A02E1JYHMLQ1" hidden="1">#REF!</definedName>
    <definedName name="BEx5OFDQH6J3G0YOE5U93X2QN95E" localSheetId="7" hidden="1">#REF!</definedName>
    <definedName name="BEx5OFDQH6J3G0YOE5U93X2QN95E" localSheetId="9" hidden="1">#REF!</definedName>
    <definedName name="BEx5OFDQH6J3G0YOE5U93X2QN95E" localSheetId="10" hidden="1">#REF!</definedName>
    <definedName name="BEx5OFDQH6J3G0YOE5U93X2QN95E" localSheetId="11" hidden="1">#REF!</definedName>
    <definedName name="BEx5OFDQH6J3G0YOE5U93X2QN95E" localSheetId="12" hidden="1">#REF!</definedName>
    <definedName name="BEx5OFDQH6J3G0YOE5U93X2QN95E" localSheetId="14" hidden="1">#REF!</definedName>
    <definedName name="BEx5OFDQH6J3G0YOE5U93X2QN95E" localSheetId="13" hidden="1">#REF!</definedName>
    <definedName name="BEx5OFDQH6J3G0YOE5U93X2QN95E" localSheetId="15" hidden="1">#REF!</definedName>
    <definedName name="BEx5OFDQH6J3G0YOE5U93X2QN95E" localSheetId="16" hidden="1">#REF!</definedName>
    <definedName name="BEx5OFDQH6J3G0YOE5U93X2QN95E" localSheetId="17" hidden="1">#REF!</definedName>
    <definedName name="BEx5OFDQH6J3G0YOE5U93X2QN95E" localSheetId="18" hidden="1">#REF!</definedName>
    <definedName name="BEx5OFDQH6J3G0YOE5U93X2QN95E" localSheetId="19" hidden="1">#REF!</definedName>
    <definedName name="BEx5OFDQH6J3G0YOE5U93X2QN95E" localSheetId="20" hidden="1">#REF!</definedName>
    <definedName name="BEx5OFDQH6J3G0YOE5U93X2QN95E" hidden="1">#REF!</definedName>
    <definedName name="BEx5OG4RPU8W1ETWDWM234NYYYEN" localSheetId="7" hidden="1">#REF!</definedName>
    <definedName name="BEx5OG4RPU8W1ETWDWM234NYYYEN" localSheetId="9" hidden="1">#REF!</definedName>
    <definedName name="BEx5OG4RPU8W1ETWDWM234NYYYEN" localSheetId="10" hidden="1">#REF!</definedName>
    <definedName name="BEx5OG4RPU8W1ETWDWM234NYYYEN" localSheetId="11" hidden="1">#REF!</definedName>
    <definedName name="BEx5OG4RPU8W1ETWDWM234NYYYEN" localSheetId="12" hidden="1">#REF!</definedName>
    <definedName name="BEx5OG4RPU8W1ETWDWM234NYYYEN" localSheetId="14" hidden="1">#REF!</definedName>
    <definedName name="BEx5OG4RPU8W1ETWDWM234NYYYEN" localSheetId="13" hidden="1">#REF!</definedName>
    <definedName name="BEx5OG4RPU8W1ETWDWM234NYYYEN" localSheetId="15" hidden="1">#REF!</definedName>
    <definedName name="BEx5OG4RPU8W1ETWDWM234NYYYEN" localSheetId="16" hidden="1">#REF!</definedName>
    <definedName name="BEx5OG4RPU8W1ETWDWM234NYYYEN" localSheetId="17" hidden="1">#REF!</definedName>
    <definedName name="BEx5OG4RPU8W1ETWDWM234NYYYEN" localSheetId="18" hidden="1">#REF!</definedName>
    <definedName name="BEx5OG4RPU8W1ETWDWM234NYYYEN" localSheetId="19" hidden="1">#REF!</definedName>
    <definedName name="BEx5OG4RPU8W1ETWDWM234NYYYEN" localSheetId="20" hidden="1">#REF!</definedName>
    <definedName name="BEx5OG4RPU8W1ETWDWM234NYYYEN" hidden="1">#REF!</definedName>
    <definedName name="BEx5OP9Y43F99O2IT69MKCCXGL61" localSheetId="7" hidden="1">#REF!</definedName>
    <definedName name="BEx5OP9Y43F99O2IT69MKCCXGL61" localSheetId="9" hidden="1">#REF!</definedName>
    <definedName name="BEx5OP9Y43F99O2IT69MKCCXGL61" localSheetId="10" hidden="1">#REF!</definedName>
    <definedName name="BEx5OP9Y43F99O2IT69MKCCXGL61" localSheetId="11" hidden="1">#REF!</definedName>
    <definedName name="BEx5OP9Y43F99O2IT69MKCCXGL61" localSheetId="12" hidden="1">#REF!</definedName>
    <definedName name="BEx5OP9Y43F99O2IT69MKCCXGL61" localSheetId="14" hidden="1">#REF!</definedName>
    <definedName name="BEx5OP9Y43F99O2IT69MKCCXGL61" localSheetId="13" hidden="1">#REF!</definedName>
    <definedName name="BEx5OP9Y43F99O2IT69MKCCXGL61" localSheetId="15" hidden="1">#REF!</definedName>
    <definedName name="BEx5OP9Y43F99O2IT69MKCCXGL61" localSheetId="16" hidden="1">#REF!</definedName>
    <definedName name="BEx5OP9Y43F99O2IT69MKCCXGL61" localSheetId="17" hidden="1">#REF!</definedName>
    <definedName name="BEx5OP9Y43F99O2IT69MKCCXGL61" localSheetId="18" hidden="1">#REF!</definedName>
    <definedName name="BEx5OP9Y43F99O2IT69MKCCXGL61" localSheetId="19" hidden="1">#REF!</definedName>
    <definedName name="BEx5OP9Y43F99O2IT69MKCCXGL61" localSheetId="20" hidden="1">#REF!</definedName>
    <definedName name="BEx5OP9Y43F99O2IT69MKCCXGL61" hidden="1">#REF!</definedName>
    <definedName name="BEx5ORDB6IPFBL15XLQCRC6PS01K" localSheetId="7" hidden="1">#REF!</definedName>
    <definedName name="BEx5ORDB6IPFBL15XLQCRC6PS01K" localSheetId="9" hidden="1">#REF!</definedName>
    <definedName name="BEx5ORDB6IPFBL15XLQCRC6PS01K" localSheetId="10" hidden="1">#REF!</definedName>
    <definedName name="BEx5ORDB6IPFBL15XLQCRC6PS01K" localSheetId="11" hidden="1">#REF!</definedName>
    <definedName name="BEx5ORDB6IPFBL15XLQCRC6PS01K" localSheetId="12" hidden="1">#REF!</definedName>
    <definedName name="BEx5ORDB6IPFBL15XLQCRC6PS01K" localSheetId="14" hidden="1">#REF!</definedName>
    <definedName name="BEx5ORDB6IPFBL15XLQCRC6PS01K" localSheetId="13" hidden="1">#REF!</definedName>
    <definedName name="BEx5ORDB6IPFBL15XLQCRC6PS01K" localSheetId="15" hidden="1">#REF!</definedName>
    <definedName name="BEx5ORDB6IPFBL15XLQCRC6PS01K" localSheetId="16" hidden="1">#REF!</definedName>
    <definedName name="BEx5ORDB6IPFBL15XLQCRC6PS01K" localSheetId="17" hidden="1">#REF!</definedName>
    <definedName name="BEx5ORDB6IPFBL15XLQCRC6PS01K" localSheetId="18" hidden="1">#REF!</definedName>
    <definedName name="BEx5ORDB6IPFBL15XLQCRC6PS01K" localSheetId="19" hidden="1">#REF!</definedName>
    <definedName name="BEx5ORDB6IPFBL15XLQCRC6PS01K" localSheetId="20" hidden="1">#REF!</definedName>
    <definedName name="BEx5ORDB6IPFBL15XLQCRC6PS01K" hidden="1">#REF!</definedName>
    <definedName name="BEx5P3243YD55WK9A04WKXBOHZ9F" localSheetId="7" hidden="1">#REF!</definedName>
    <definedName name="BEx5P3243YD55WK9A04WKXBOHZ9F" localSheetId="9" hidden="1">#REF!</definedName>
    <definedName name="BEx5P3243YD55WK9A04WKXBOHZ9F" localSheetId="10" hidden="1">#REF!</definedName>
    <definedName name="BEx5P3243YD55WK9A04WKXBOHZ9F" localSheetId="11" hidden="1">#REF!</definedName>
    <definedName name="BEx5P3243YD55WK9A04WKXBOHZ9F" localSheetId="14" hidden="1">#REF!</definedName>
    <definedName name="BEx5P3243YD55WK9A04WKXBOHZ9F" localSheetId="13" hidden="1">#REF!</definedName>
    <definedName name="BEx5P3243YD55WK9A04WKXBOHZ9F" localSheetId="16" hidden="1">#REF!</definedName>
    <definedName name="BEx5P3243YD55WK9A04WKXBOHZ9F" localSheetId="17" hidden="1">#REF!</definedName>
    <definedName name="BEx5P3243YD55WK9A04WKXBOHZ9F" localSheetId="20" hidden="1">#REF!</definedName>
    <definedName name="BEx5P3243YD55WK9A04WKXBOHZ9F" hidden="1">#REF!</definedName>
    <definedName name="BEx5P9Y9RDXNUAJ6CZ2LHMM8IM7T" localSheetId="7" hidden="1">#REF!</definedName>
    <definedName name="BEx5P9Y9RDXNUAJ6CZ2LHMM8IM7T" localSheetId="9" hidden="1">#REF!</definedName>
    <definedName name="BEx5P9Y9RDXNUAJ6CZ2LHMM8IM7T" localSheetId="10" hidden="1">#REF!</definedName>
    <definedName name="BEx5P9Y9RDXNUAJ6CZ2LHMM8IM7T" localSheetId="11" hidden="1">#REF!</definedName>
    <definedName name="BEx5P9Y9RDXNUAJ6CZ2LHMM8IM7T" localSheetId="12" hidden="1">#REF!</definedName>
    <definedName name="BEx5P9Y9RDXNUAJ6CZ2LHMM8IM7T" localSheetId="14" hidden="1">#REF!</definedName>
    <definedName name="BEx5P9Y9RDXNUAJ6CZ2LHMM8IM7T" localSheetId="13" hidden="1">#REF!</definedName>
    <definedName name="BEx5P9Y9RDXNUAJ6CZ2LHMM8IM7T" localSheetId="15" hidden="1">#REF!</definedName>
    <definedName name="BEx5P9Y9RDXNUAJ6CZ2LHMM8IM7T" localSheetId="16" hidden="1">#REF!</definedName>
    <definedName name="BEx5P9Y9RDXNUAJ6CZ2LHMM8IM7T" localSheetId="17" hidden="1">#REF!</definedName>
    <definedName name="BEx5P9Y9RDXNUAJ6CZ2LHMM8IM7T" localSheetId="18" hidden="1">#REF!</definedName>
    <definedName name="BEx5P9Y9RDXNUAJ6CZ2LHMM8IM7T" localSheetId="19" hidden="1">#REF!</definedName>
    <definedName name="BEx5P9Y9RDXNUAJ6CZ2LHMM8IM7T" localSheetId="20" hidden="1">#REF!</definedName>
    <definedName name="BEx5P9Y9RDXNUAJ6CZ2LHMM8IM7T" hidden="1">#REF!</definedName>
    <definedName name="BEx5PF76KPATYJ4N41VA1D7CDWY4" localSheetId="7" hidden="1">#REF!</definedName>
    <definedName name="BEx5PF76KPATYJ4N41VA1D7CDWY4" localSheetId="9" hidden="1">#REF!</definedName>
    <definedName name="BEx5PF76KPATYJ4N41VA1D7CDWY4" localSheetId="10" hidden="1">#REF!</definedName>
    <definedName name="BEx5PF76KPATYJ4N41VA1D7CDWY4" localSheetId="11" hidden="1">#REF!</definedName>
    <definedName name="BEx5PF76KPATYJ4N41VA1D7CDWY4" localSheetId="12" hidden="1">#REF!</definedName>
    <definedName name="BEx5PF76KPATYJ4N41VA1D7CDWY4" localSheetId="14" hidden="1">#REF!</definedName>
    <definedName name="BEx5PF76KPATYJ4N41VA1D7CDWY4" localSheetId="13" hidden="1">#REF!</definedName>
    <definedName name="BEx5PF76KPATYJ4N41VA1D7CDWY4" localSheetId="15" hidden="1">#REF!</definedName>
    <definedName name="BEx5PF76KPATYJ4N41VA1D7CDWY4" localSheetId="16" hidden="1">#REF!</definedName>
    <definedName name="BEx5PF76KPATYJ4N41VA1D7CDWY4" localSheetId="17" hidden="1">#REF!</definedName>
    <definedName name="BEx5PF76KPATYJ4N41VA1D7CDWY4" localSheetId="18" hidden="1">#REF!</definedName>
    <definedName name="BEx5PF76KPATYJ4N41VA1D7CDWY4" localSheetId="19" hidden="1">#REF!</definedName>
    <definedName name="BEx5PF76KPATYJ4N41VA1D7CDWY4" localSheetId="20" hidden="1">#REF!</definedName>
    <definedName name="BEx5PF76KPATYJ4N41VA1D7CDWY4" hidden="1">#REF!</definedName>
    <definedName name="BEx5PHWB2C0D5QLP3BZIP3UO7DIZ" localSheetId="7" hidden="1">#REF!</definedName>
    <definedName name="BEx5PHWB2C0D5QLP3BZIP3UO7DIZ" localSheetId="9" hidden="1">#REF!</definedName>
    <definedName name="BEx5PHWB2C0D5QLP3BZIP3UO7DIZ" localSheetId="10" hidden="1">#REF!</definedName>
    <definedName name="BEx5PHWB2C0D5QLP3BZIP3UO7DIZ" localSheetId="11" hidden="1">#REF!</definedName>
    <definedName name="BEx5PHWB2C0D5QLP3BZIP3UO7DIZ" localSheetId="12" hidden="1">#REF!</definedName>
    <definedName name="BEx5PHWB2C0D5QLP3BZIP3UO7DIZ" localSheetId="14" hidden="1">#REF!</definedName>
    <definedName name="BEx5PHWB2C0D5QLP3BZIP3UO7DIZ" localSheetId="13" hidden="1">#REF!</definedName>
    <definedName name="BEx5PHWB2C0D5QLP3BZIP3UO7DIZ" localSheetId="15" hidden="1">#REF!</definedName>
    <definedName name="BEx5PHWB2C0D5QLP3BZIP3UO7DIZ" localSheetId="16" hidden="1">#REF!</definedName>
    <definedName name="BEx5PHWB2C0D5QLP3BZIP3UO7DIZ" localSheetId="17" hidden="1">#REF!</definedName>
    <definedName name="BEx5PHWB2C0D5QLP3BZIP3UO7DIZ" localSheetId="18" hidden="1">#REF!</definedName>
    <definedName name="BEx5PHWB2C0D5QLP3BZIP3UO7DIZ" localSheetId="19" hidden="1">#REF!</definedName>
    <definedName name="BEx5PHWB2C0D5QLP3BZIP3UO7DIZ" localSheetId="20" hidden="1">#REF!</definedName>
    <definedName name="BEx5PHWB2C0D5QLP3BZIP3UO7DIZ" hidden="1">#REF!</definedName>
    <definedName name="BEx5PJP02W68K2E46L5C5YBSNU6T" localSheetId="7" hidden="1">#REF!</definedName>
    <definedName name="BEx5PJP02W68K2E46L5C5YBSNU6T" localSheetId="9" hidden="1">#REF!</definedName>
    <definedName name="BEx5PJP02W68K2E46L5C5YBSNU6T" localSheetId="10" hidden="1">#REF!</definedName>
    <definedName name="BEx5PJP02W68K2E46L5C5YBSNU6T" localSheetId="11" hidden="1">#REF!</definedName>
    <definedName name="BEx5PJP02W68K2E46L5C5YBSNU6T" localSheetId="12" hidden="1">#REF!</definedName>
    <definedName name="BEx5PJP02W68K2E46L5C5YBSNU6T" localSheetId="14" hidden="1">#REF!</definedName>
    <definedName name="BEx5PJP02W68K2E46L5C5YBSNU6T" localSheetId="13" hidden="1">#REF!</definedName>
    <definedName name="BEx5PJP02W68K2E46L5C5YBSNU6T" localSheetId="15" hidden="1">#REF!</definedName>
    <definedName name="BEx5PJP02W68K2E46L5C5YBSNU6T" localSheetId="16" hidden="1">#REF!</definedName>
    <definedName name="BEx5PJP02W68K2E46L5C5YBSNU6T" localSheetId="17" hidden="1">#REF!</definedName>
    <definedName name="BEx5PJP02W68K2E46L5C5YBSNU6T" localSheetId="18" hidden="1">#REF!</definedName>
    <definedName name="BEx5PJP02W68K2E46L5C5YBSNU6T" localSheetId="19" hidden="1">#REF!</definedName>
    <definedName name="BEx5PJP02W68K2E46L5C5YBSNU6T" localSheetId="20" hidden="1">#REF!</definedName>
    <definedName name="BEx5PJP02W68K2E46L5C5YBSNU6T" hidden="1">#REF!</definedName>
    <definedName name="BEx5PLCA8DOMAU315YCS5275L2HS" localSheetId="7" hidden="1">#REF!</definedName>
    <definedName name="BEx5PLCA8DOMAU315YCS5275L2HS" localSheetId="9" hidden="1">#REF!</definedName>
    <definedName name="BEx5PLCA8DOMAU315YCS5275L2HS" localSheetId="10" hidden="1">#REF!</definedName>
    <definedName name="BEx5PLCA8DOMAU315YCS5275L2HS" localSheetId="11" hidden="1">#REF!</definedName>
    <definedName name="BEx5PLCA8DOMAU315YCS5275L2HS" localSheetId="12" hidden="1">#REF!</definedName>
    <definedName name="BEx5PLCA8DOMAU315YCS5275L2HS" localSheetId="14" hidden="1">#REF!</definedName>
    <definedName name="BEx5PLCA8DOMAU315YCS5275L2HS" localSheetId="13" hidden="1">#REF!</definedName>
    <definedName name="BEx5PLCA8DOMAU315YCS5275L2HS" localSheetId="15" hidden="1">#REF!</definedName>
    <definedName name="BEx5PLCA8DOMAU315YCS5275L2HS" localSheetId="16" hidden="1">#REF!</definedName>
    <definedName name="BEx5PLCA8DOMAU315YCS5275L2HS" localSheetId="17" hidden="1">#REF!</definedName>
    <definedName name="BEx5PLCA8DOMAU315YCS5275L2HS" localSheetId="18" hidden="1">#REF!</definedName>
    <definedName name="BEx5PLCA8DOMAU315YCS5275L2HS" localSheetId="19" hidden="1">#REF!</definedName>
    <definedName name="BEx5PLCA8DOMAU315YCS5275L2HS" localSheetId="20" hidden="1">#REF!</definedName>
    <definedName name="BEx5PLCA8DOMAU315YCS5275L2HS" hidden="1">#REF!</definedName>
    <definedName name="BEx5PRXMZ5M65Z732WNNGV564C2J" localSheetId="7" hidden="1">#REF!</definedName>
    <definedName name="BEx5PRXMZ5M65Z732WNNGV564C2J" localSheetId="9" hidden="1">#REF!</definedName>
    <definedName name="BEx5PRXMZ5M65Z732WNNGV564C2J" localSheetId="10" hidden="1">#REF!</definedName>
    <definedName name="BEx5PRXMZ5M65Z732WNNGV564C2J" localSheetId="11" hidden="1">#REF!</definedName>
    <definedName name="BEx5PRXMZ5M65Z732WNNGV564C2J" localSheetId="12" hidden="1">#REF!</definedName>
    <definedName name="BEx5PRXMZ5M65Z732WNNGV564C2J" localSheetId="14" hidden="1">#REF!</definedName>
    <definedName name="BEx5PRXMZ5M65Z732WNNGV564C2J" localSheetId="13" hidden="1">#REF!</definedName>
    <definedName name="BEx5PRXMZ5M65Z732WNNGV564C2J" localSheetId="15" hidden="1">#REF!</definedName>
    <definedName name="BEx5PRXMZ5M65Z732WNNGV564C2J" localSheetId="16" hidden="1">#REF!</definedName>
    <definedName name="BEx5PRXMZ5M65Z732WNNGV564C2J" localSheetId="17" hidden="1">#REF!</definedName>
    <definedName name="BEx5PRXMZ5M65Z732WNNGV564C2J" localSheetId="18" hidden="1">#REF!</definedName>
    <definedName name="BEx5PRXMZ5M65Z732WNNGV564C2J" localSheetId="19" hidden="1">#REF!</definedName>
    <definedName name="BEx5PRXMZ5M65Z732WNNGV564C2J" localSheetId="20" hidden="1">#REF!</definedName>
    <definedName name="BEx5PRXMZ5M65Z732WNNGV564C2J" hidden="1">#REF!</definedName>
    <definedName name="BEx5QPSW4IPLH50WSR87HRER05RF" localSheetId="7" hidden="1">#REF!</definedName>
    <definedName name="BEx5QPSW4IPLH50WSR87HRER05RF" localSheetId="9" hidden="1">#REF!</definedName>
    <definedName name="BEx5QPSW4IPLH50WSR87HRER05RF" localSheetId="10" hidden="1">#REF!</definedName>
    <definedName name="BEx5QPSW4IPLH50WSR87HRER05RF" localSheetId="11" hidden="1">#REF!</definedName>
    <definedName name="BEx5QPSW4IPLH50WSR87HRER05RF" localSheetId="12" hidden="1">#REF!</definedName>
    <definedName name="BEx5QPSW4IPLH50WSR87HRER05RF" localSheetId="14" hidden="1">#REF!</definedName>
    <definedName name="BEx5QPSW4IPLH50WSR87HRER05RF" localSheetId="13" hidden="1">#REF!</definedName>
    <definedName name="BEx5QPSW4IPLH50WSR87HRER05RF" localSheetId="15" hidden="1">#REF!</definedName>
    <definedName name="BEx5QPSW4IPLH50WSR87HRER05RF" localSheetId="16" hidden="1">#REF!</definedName>
    <definedName name="BEx5QPSW4IPLH50WSR87HRER05RF" localSheetId="17" hidden="1">#REF!</definedName>
    <definedName name="BEx5QPSW4IPLH50WSR87HRER05RF" localSheetId="18" hidden="1">#REF!</definedName>
    <definedName name="BEx5QPSW4IPLH50WSR87HRER05RF" localSheetId="19" hidden="1">#REF!</definedName>
    <definedName name="BEx5QPSW4IPLH50WSR87HRER05RF" localSheetId="20" hidden="1">#REF!</definedName>
    <definedName name="BEx5QPSW4IPLH50WSR87HRER05RF" hidden="1">#REF!</definedName>
    <definedName name="BEx73V0EP8EMNRC3EZJJKKVKWQVB" localSheetId="7" hidden="1">#REF!</definedName>
    <definedName name="BEx73V0EP8EMNRC3EZJJKKVKWQVB" localSheetId="9" hidden="1">#REF!</definedName>
    <definedName name="BEx73V0EP8EMNRC3EZJJKKVKWQVB" localSheetId="10" hidden="1">#REF!</definedName>
    <definedName name="BEx73V0EP8EMNRC3EZJJKKVKWQVB" localSheetId="11" hidden="1">#REF!</definedName>
    <definedName name="BEx73V0EP8EMNRC3EZJJKKVKWQVB" localSheetId="12" hidden="1">#REF!</definedName>
    <definedName name="BEx73V0EP8EMNRC3EZJJKKVKWQVB" localSheetId="14" hidden="1">#REF!</definedName>
    <definedName name="BEx73V0EP8EMNRC3EZJJKKVKWQVB" localSheetId="13" hidden="1">#REF!</definedName>
    <definedName name="BEx73V0EP8EMNRC3EZJJKKVKWQVB" localSheetId="15" hidden="1">#REF!</definedName>
    <definedName name="BEx73V0EP8EMNRC3EZJJKKVKWQVB" localSheetId="16" hidden="1">#REF!</definedName>
    <definedName name="BEx73V0EP8EMNRC3EZJJKKVKWQVB" localSheetId="17" hidden="1">#REF!</definedName>
    <definedName name="BEx73V0EP8EMNRC3EZJJKKVKWQVB" localSheetId="18" hidden="1">#REF!</definedName>
    <definedName name="BEx73V0EP8EMNRC3EZJJKKVKWQVB" localSheetId="19" hidden="1">#REF!</definedName>
    <definedName name="BEx73V0EP8EMNRC3EZJJKKVKWQVB" localSheetId="20" hidden="1">#REF!</definedName>
    <definedName name="BEx73V0EP8EMNRC3EZJJKKVKWQVB" hidden="1">#REF!</definedName>
    <definedName name="BEx741WJHIJVXUX131SBXTVW8D71" localSheetId="7" hidden="1">#REF!</definedName>
    <definedName name="BEx741WJHIJVXUX131SBXTVW8D71" localSheetId="9" hidden="1">#REF!</definedName>
    <definedName name="BEx741WJHIJVXUX131SBXTVW8D71" localSheetId="10" hidden="1">#REF!</definedName>
    <definedName name="BEx741WJHIJVXUX131SBXTVW8D71" localSheetId="11" hidden="1">#REF!</definedName>
    <definedName name="BEx741WJHIJVXUX131SBXTVW8D71" localSheetId="12" hidden="1">#REF!</definedName>
    <definedName name="BEx741WJHIJVXUX131SBXTVW8D71" localSheetId="14" hidden="1">#REF!</definedName>
    <definedName name="BEx741WJHIJVXUX131SBXTVW8D71" localSheetId="13" hidden="1">#REF!</definedName>
    <definedName name="BEx741WJHIJVXUX131SBXTVW8D71" localSheetId="15" hidden="1">#REF!</definedName>
    <definedName name="BEx741WJHIJVXUX131SBXTVW8D71" localSheetId="16" hidden="1">#REF!</definedName>
    <definedName name="BEx741WJHIJVXUX131SBXTVW8D71" localSheetId="17" hidden="1">#REF!</definedName>
    <definedName name="BEx741WJHIJVXUX131SBXTVW8D71" localSheetId="18" hidden="1">#REF!</definedName>
    <definedName name="BEx741WJHIJVXUX131SBXTVW8D71" localSheetId="19" hidden="1">#REF!</definedName>
    <definedName name="BEx741WJHIJVXUX131SBXTVW8D71" localSheetId="20" hidden="1">#REF!</definedName>
    <definedName name="BEx741WJHIJVXUX131SBXTVW8D71" hidden="1">#REF!</definedName>
    <definedName name="BEx74ESIB9Y8KGETIERMKU5PLCQR" localSheetId="7" hidden="1">#REF!</definedName>
    <definedName name="BEx74ESIB9Y8KGETIERMKU5PLCQR" localSheetId="9" hidden="1">#REF!</definedName>
    <definedName name="BEx74ESIB9Y8KGETIERMKU5PLCQR" localSheetId="10" hidden="1">#REF!</definedName>
    <definedName name="BEx74ESIB9Y8KGETIERMKU5PLCQR" localSheetId="11" hidden="1">#REF!</definedName>
    <definedName name="BEx74ESIB9Y8KGETIERMKU5PLCQR" localSheetId="12" hidden="1">#REF!</definedName>
    <definedName name="BEx74ESIB9Y8KGETIERMKU5PLCQR" localSheetId="14" hidden="1">#REF!</definedName>
    <definedName name="BEx74ESIB9Y8KGETIERMKU5PLCQR" localSheetId="13" hidden="1">#REF!</definedName>
    <definedName name="BEx74ESIB9Y8KGETIERMKU5PLCQR" localSheetId="15" hidden="1">#REF!</definedName>
    <definedName name="BEx74ESIB9Y8KGETIERMKU5PLCQR" localSheetId="16" hidden="1">#REF!</definedName>
    <definedName name="BEx74ESIB9Y8KGETIERMKU5PLCQR" localSheetId="17" hidden="1">#REF!</definedName>
    <definedName name="BEx74ESIB9Y8KGETIERMKU5PLCQR" localSheetId="18" hidden="1">#REF!</definedName>
    <definedName name="BEx74ESIB9Y8KGETIERMKU5PLCQR" localSheetId="19" hidden="1">#REF!</definedName>
    <definedName name="BEx74ESIB9Y8KGETIERMKU5PLCQR" localSheetId="20" hidden="1">#REF!</definedName>
    <definedName name="BEx74ESIB9Y8KGETIERMKU5PLCQR" hidden="1">#REF!</definedName>
    <definedName name="BEx74Q6H3O7133AWQXWC21MI2UFT" localSheetId="7" hidden="1">#REF!</definedName>
    <definedName name="BEx74Q6H3O7133AWQXWC21MI2UFT" localSheetId="9" hidden="1">#REF!</definedName>
    <definedName name="BEx74Q6H3O7133AWQXWC21MI2UFT" localSheetId="10" hidden="1">#REF!</definedName>
    <definedName name="BEx74Q6H3O7133AWQXWC21MI2UFT" localSheetId="11" hidden="1">#REF!</definedName>
    <definedName name="BEx74Q6H3O7133AWQXWC21MI2UFT" localSheetId="12" hidden="1">#REF!</definedName>
    <definedName name="BEx74Q6H3O7133AWQXWC21MI2UFT" localSheetId="14" hidden="1">#REF!</definedName>
    <definedName name="BEx74Q6H3O7133AWQXWC21MI2UFT" localSheetId="13" hidden="1">#REF!</definedName>
    <definedName name="BEx74Q6H3O7133AWQXWC21MI2UFT" localSheetId="15" hidden="1">#REF!</definedName>
    <definedName name="BEx74Q6H3O7133AWQXWC21MI2UFT" localSheetId="16" hidden="1">#REF!</definedName>
    <definedName name="BEx74Q6H3O7133AWQXWC21MI2UFT" localSheetId="17" hidden="1">#REF!</definedName>
    <definedName name="BEx74Q6H3O7133AWQXWC21MI2UFT" localSheetId="18" hidden="1">#REF!</definedName>
    <definedName name="BEx74Q6H3O7133AWQXWC21MI2UFT" localSheetId="19" hidden="1">#REF!</definedName>
    <definedName name="BEx74Q6H3O7133AWQXWC21MI2UFT" localSheetId="20" hidden="1">#REF!</definedName>
    <definedName name="BEx74Q6H3O7133AWQXWC21MI2UFT" hidden="1">#REF!</definedName>
    <definedName name="BEx74SVN624OKKQLMBVAPE9KAL13" localSheetId="7" hidden="1">#REF!</definedName>
    <definedName name="BEx74SVN624OKKQLMBVAPE9KAL13" localSheetId="9" hidden="1">#REF!</definedName>
    <definedName name="BEx74SVN624OKKQLMBVAPE9KAL13" localSheetId="10" hidden="1">#REF!</definedName>
    <definedName name="BEx74SVN624OKKQLMBVAPE9KAL13" localSheetId="11" hidden="1">#REF!</definedName>
    <definedName name="BEx74SVN624OKKQLMBVAPE9KAL13" localSheetId="12" hidden="1">#REF!</definedName>
    <definedName name="BEx74SVN624OKKQLMBVAPE9KAL13" localSheetId="14" hidden="1">#REF!</definedName>
    <definedName name="BEx74SVN624OKKQLMBVAPE9KAL13" localSheetId="13" hidden="1">#REF!</definedName>
    <definedName name="BEx74SVN624OKKQLMBVAPE9KAL13" localSheetId="15" hidden="1">#REF!</definedName>
    <definedName name="BEx74SVN624OKKQLMBVAPE9KAL13" localSheetId="16" hidden="1">#REF!</definedName>
    <definedName name="BEx74SVN624OKKQLMBVAPE9KAL13" localSheetId="17" hidden="1">#REF!</definedName>
    <definedName name="BEx74SVN624OKKQLMBVAPE9KAL13" localSheetId="18" hidden="1">#REF!</definedName>
    <definedName name="BEx74SVN624OKKQLMBVAPE9KAL13" localSheetId="19" hidden="1">#REF!</definedName>
    <definedName name="BEx74SVN624OKKQLMBVAPE9KAL13" localSheetId="20" hidden="1">#REF!</definedName>
    <definedName name="BEx74SVN624OKKQLMBVAPE9KAL13" hidden="1">#REF!</definedName>
    <definedName name="BEx74W6BJ8ENO3J25WNM5H5APKA3" localSheetId="7" hidden="1">#REF!</definedName>
    <definedName name="BEx74W6BJ8ENO3J25WNM5H5APKA3" localSheetId="9" hidden="1">#REF!</definedName>
    <definedName name="BEx74W6BJ8ENO3J25WNM5H5APKA3" localSheetId="10" hidden="1">#REF!</definedName>
    <definedName name="BEx74W6BJ8ENO3J25WNM5H5APKA3" localSheetId="11" hidden="1">#REF!</definedName>
    <definedName name="BEx74W6BJ8ENO3J25WNM5H5APKA3" localSheetId="12" hidden="1">#REF!</definedName>
    <definedName name="BEx74W6BJ8ENO3J25WNM5H5APKA3" localSheetId="14" hidden="1">#REF!</definedName>
    <definedName name="BEx74W6BJ8ENO3J25WNM5H5APKA3" localSheetId="13" hidden="1">#REF!</definedName>
    <definedName name="BEx74W6BJ8ENO3J25WNM5H5APKA3" localSheetId="15" hidden="1">#REF!</definedName>
    <definedName name="BEx74W6BJ8ENO3J25WNM5H5APKA3" localSheetId="16" hidden="1">#REF!</definedName>
    <definedName name="BEx74W6BJ8ENO3J25WNM5H5APKA3" localSheetId="17" hidden="1">#REF!</definedName>
    <definedName name="BEx74W6BJ8ENO3J25WNM5H5APKA3" localSheetId="18" hidden="1">#REF!</definedName>
    <definedName name="BEx74W6BJ8ENO3J25WNM5H5APKA3" localSheetId="19" hidden="1">#REF!</definedName>
    <definedName name="BEx74W6BJ8ENO3J25WNM5H5APKA3" localSheetId="20" hidden="1">#REF!</definedName>
    <definedName name="BEx74W6BJ8ENO3J25WNM5H5APKA3" hidden="1">#REF!</definedName>
    <definedName name="BEx7532GP65LPFYWT7B0NMQMFZNV" localSheetId="7" hidden="1">#REF!</definedName>
    <definedName name="BEx7532GP65LPFYWT7B0NMQMFZNV" localSheetId="9" hidden="1">#REF!</definedName>
    <definedName name="BEx7532GP65LPFYWT7B0NMQMFZNV" localSheetId="10" hidden="1">#REF!</definedName>
    <definedName name="BEx7532GP65LPFYWT7B0NMQMFZNV" localSheetId="11" hidden="1">#REF!</definedName>
    <definedName name="BEx7532GP65LPFYWT7B0NMQMFZNV" localSheetId="12" hidden="1">#REF!</definedName>
    <definedName name="BEx7532GP65LPFYWT7B0NMQMFZNV" localSheetId="14" hidden="1">#REF!</definedName>
    <definedName name="BEx7532GP65LPFYWT7B0NMQMFZNV" localSheetId="13" hidden="1">#REF!</definedName>
    <definedName name="BEx7532GP65LPFYWT7B0NMQMFZNV" localSheetId="15" hidden="1">#REF!</definedName>
    <definedName name="BEx7532GP65LPFYWT7B0NMQMFZNV" localSheetId="16" hidden="1">#REF!</definedName>
    <definedName name="BEx7532GP65LPFYWT7B0NMQMFZNV" localSheetId="17" hidden="1">#REF!</definedName>
    <definedName name="BEx7532GP65LPFYWT7B0NMQMFZNV" localSheetId="18" hidden="1">#REF!</definedName>
    <definedName name="BEx7532GP65LPFYWT7B0NMQMFZNV" localSheetId="19" hidden="1">#REF!</definedName>
    <definedName name="BEx7532GP65LPFYWT7B0NMQMFZNV" localSheetId="20" hidden="1">#REF!</definedName>
    <definedName name="BEx7532GP65LPFYWT7B0NMQMFZNV" hidden="1">#REF!</definedName>
    <definedName name="BEx755GRRD9BL27YHLH5QWIYLWB7" localSheetId="7" hidden="1">#REF!</definedName>
    <definedName name="BEx755GRRD9BL27YHLH5QWIYLWB7" localSheetId="9" hidden="1">#REF!</definedName>
    <definedName name="BEx755GRRD9BL27YHLH5QWIYLWB7" localSheetId="10" hidden="1">#REF!</definedName>
    <definedName name="BEx755GRRD9BL27YHLH5QWIYLWB7" localSheetId="11" hidden="1">#REF!</definedName>
    <definedName name="BEx755GRRD9BL27YHLH5QWIYLWB7" localSheetId="12" hidden="1">#REF!</definedName>
    <definedName name="BEx755GRRD9BL27YHLH5QWIYLWB7" localSheetId="14" hidden="1">#REF!</definedName>
    <definedName name="BEx755GRRD9BL27YHLH5QWIYLWB7" localSheetId="13" hidden="1">#REF!</definedName>
    <definedName name="BEx755GRRD9BL27YHLH5QWIYLWB7" localSheetId="15" hidden="1">#REF!</definedName>
    <definedName name="BEx755GRRD9BL27YHLH5QWIYLWB7" localSheetId="16" hidden="1">#REF!</definedName>
    <definedName name="BEx755GRRD9BL27YHLH5QWIYLWB7" localSheetId="17" hidden="1">#REF!</definedName>
    <definedName name="BEx755GRRD9BL27YHLH5QWIYLWB7" localSheetId="18" hidden="1">#REF!</definedName>
    <definedName name="BEx755GRRD9BL27YHLH5QWIYLWB7" localSheetId="19" hidden="1">#REF!</definedName>
    <definedName name="BEx755GRRD9BL27YHLH5QWIYLWB7" localSheetId="20" hidden="1">#REF!</definedName>
    <definedName name="BEx755GRRD9BL27YHLH5QWIYLWB7" hidden="1">#REF!</definedName>
    <definedName name="BEx7579IFVUAVJ784K1JNXQW1Z9I" localSheetId="7" hidden="1">#REF!</definedName>
    <definedName name="BEx7579IFVUAVJ784K1JNXQW1Z9I" localSheetId="9" hidden="1">#REF!</definedName>
    <definedName name="BEx7579IFVUAVJ784K1JNXQW1Z9I" localSheetId="10" hidden="1">#REF!</definedName>
    <definedName name="BEx7579IFVUAVJ784K1JNXQW1Z9I" localSheetId="11" hidden="1">#REF!</definedName>
    <definedName name="BEx7579IFVUAVJ784K1JNXQW1Z9I" localSheetId="12" hidden="1">#REF!</definedName>
    <definedName name="BEx7579IFVUAVJ784K1JNXQW1Z9I" localSheetId="14" hidden="1">#REF!</definedName>
    <definedName name="BEx7579IFVUAVJ784K1JNXQW1Z9I" localSheetId="13" hidden="1">#REF!</definedName>
    <definedName name="BEx7579IFVUAVJ784K1JNXQW1Z9I" localSheetId="15" hidden="1">#REF!</definedName>
    <definedName name="BEx7579IFVUAVJ784K1JNXQW1Z9I" localSheetId="16" hidden="1">#REF!</definedName>
    <definedName name="BEx7579IFVUAVJ784K1JNXQW1Z9I" localSheetId="17" hidden="1">#REF!</definedName>
    <definedName name="BEx7579IFVUAVJ784K1JNXQW1Z9I" localSheetId="18" hidden="1">#REF!</definedName>
    <definedName name="BEx7579IFVUAVJ784K1JNXQW1Z9I" localSheetId="19" hidden="1">#REF!</definedName>
    <definedName name="BEx7579IFVUAVJ784K1JNXQW1Z9I" localSheetId="20" hidden="1">#REF!</definedName>
    <definedName name="BEx7579IFVUAVJ784K1JNXQW1Z9I" hidden="1">#REF!</definedName>
    <definedName name="BEx759D1D5SXS5ELLZVBI0SXYUNF" localSheetId="7" hidden="1">#REF!</definedName>
    <definedName name="BEx759D1D5SXS5ELLZVBI0SXYUNF" localSheetId="9" hidden="1">#REF!</definedName>
    <definedName name="BEx759D1D5SXS5ELLZVBI0SXYUNF" localSheetId="10" hidden="1">#REF!</definedName>
    <definedName name="BEx759D1D5SXS5ELLZVBI0SXYUNF" localSheetId="11" hidden="1">#REF!</definedName>
    <definedName name="BEx759D1D5SXS5ELLZVBI0SXYUNF" localSheetId="12" hidden="1">#REF!</definedName>
    <definedName name="BEx759D1D5SXS5ELLZVBI0SXYUNF" localSheetId="14" hidden="1">#REF!</definedName>
    <definedName name="BEx759D1D5SXS5ELLZVBI0SXYUNF" localSheetId="13" hidden="1">#REF!</definedName>
    <definedName name="BEx759D1D5SXS5ELLZVBI0SXYUNF" localSheetId="15" hidden="1">#REF!</definedName>
    <definedName name="BEx759D1D5SXS5ELLZVBI0SXYUNF" localSheetId="16" hidden="1">#REF!</definedName>
    <definedName name="BEx759D1D5SXS5ELLZVBI0SXYUNF" localSheetId="17" hidden="1">#REF!</definedName>
    <definedName name="BEx759D1D5SXS5ELLZVBI0SXYUNF" localSheetId="18" hidden="1">#REF!</definedName>
    <definedName name="BEx759D1D5SXS5ELLZVBI0SXYUNF" localSheetId="19" hidden="1">#REF!</definedName>
    <definedName name="BEx759D1D5SXS5ELLZVBI0SXYUNF" localSheetId="20" hidden="1">#REF!</definedName>
    <definedName name="BEx759D1D5SXS5ELLZVBI0SXYUNF" hidden="1">#REF!</definedName>
    <definedName name="BEx75GJZSZHUDN6OOAGQYFUDA2LP" localSheetId="7" hidden="1">#REF!</definedName>
    <definedName name="BEx75GJZSZHUDN6OOAGQYFUDA2LP" localSheetId="9" hidden="1">#REF!</definedName>
    <definedName name="BEx75GJZSZHUDN6OOAGQYFUDA2LP" localSheetId="10" hidden="1">#REF!</definedName>
    <definedName name="BEx75GJZSZHUDN6OOAGQYFUDA2LP" localSheetId="11" hidden="1">#REF!</definedName>
    <definedName name="BEx75GJZSZHUDN6OOAGQYFUDA2LP" localSheetId="12" hidden="1">#REF!</definedName>
    <definedName name="BEx75GJZSZHUDN6OOAGQYFUDA2LP" localSheetId="14" hidden="1">#REF!</definedName>
    <definedName name="BEx75GJZSZHUDN6OOAGQYFUDA2LP" localSheetId="13" hidden="1">#REF!</definedName>
    <definedName name="BEx75GJZSZHUDN6OOAGQYFUDA2LP" localSheetId="15" hidden="1">#REF!</definedName>
    <definedName name="BEx75GJZSZHUDN6OOAGQYFUDA2LP" localSheetId="16" hidden="1">#REF!</definedName>
    <definedName name="BEx75GJZSZHUDN6OOAGQYFUDA2LP" localSheetId="17" hidden="1">#REF!</definedName>
    <definedName name="BEx75GJZSZHUDN6OOAGQYFUDA2LP" localSheetId="18" hidden="1">#REF!</definedName>
    <definedName name="BEx75GJZSZHUDN6OOAGQYFUDA2LP" localSheetId="19" hidden="1">#REF!</definedName>
    <definedName name="BEx75GJZSZHUDN6OOAGQYFUDA2LP" localSheetId="20" hidden="1">#REF!</definedName>
    <definedName name="BEx75GJZSZHUDN6OOAGQYFUDA2LP" hidden="1">#REF!</definedName>
    <definedName name="BEx75HGCCV5K4UCJWYV8EV9AG5YT" localSheetId="7" hidden="1">#REF!</definedName>
    <definedName name="BEx75HGCCV5K4UCJWYV8EV9AG5YT" localSheetId="9" hidden="1">#REF!</definedName>
    <definedName name="BEx75HGCCV5K4UCJWYV8EV9AG5YT" localSheetId="10" hidden="1">#REF!</definedName>
    <definedName name="BEx75HGCCV5K4UCJWYV8EV9AG5YT" localSheetId="11" hidden="1">#REF!</definedName>
    <definedName name="BEx75HGCCV5K4UCJWYV8EV9AG5YT" localSheetId="12" hidden="1">#REF!</definedName>
    <definedName name="BEx75HGCCV5K4UCJWYV8EV9AG5YT" localSheetId="14" hidden="1">#REF!</definedName>
    <definedName name="BEx75HGCCV5K4UCJWYV8EV9AG5YT" localSheetId="13" hidden="1">#REF!</definedName>
    <definedName name="BEx75HGCCV5K4UCJWYV8EV9AG5YT" localSheetId="15" hidden="1">#REF!</definedName>
    <definedName name="BEx75HGCCV5K4UCJWYV8EV9AG5YT" localSheetId="16" hidden="1">#REF!</definedName>
    <definedName name="BEx75HGCCV5K4UCJWYV8EV9AG5YT" localSheetId="17" hidden="1">#REF!</definedName>
    <definedName name="BEx75HGCCV5K4UCJWYV8EV9AG5YT" localSheetId="18" hidden="1">#REF!</definedName>
    <definedName name="BEx75HGCCV5K4UCJWYV8EV9AG5YT" localSheetId="19" hidden="1">#REF!</definedName>
    <definedName name="BEx75HGCCV5K4UCJWYV8EV9AG5YT" localSheetId="20" hidden="1">#REF!</definedName>
    <definedName name="BEx75HGCCV5K4UCJWYV8EV9AG5YT" hidden="1">#REF!</definedName>
    <definedName name="BEx75OHUDAC9RZDLL9L4I1L7VQ21" localSheetId="7" hidden="1">#REF!</definedName>
    <definedName name="BEx75OHUDAC9RZDLL9L4I1L7VQ21" localSheetId="9" hidden="1">#REF!</definedName>
    <definedName name="BEx75OHUDAC9RZDLL9L4I1L7VQ21" localSheetId="10" hidden="1">#REF!</definedName>
    <definedName name="BEx75OHUDAC9RZDLL9L4I1L7VQ21" localSheetId="11" hidden="1">#REF!</definedName>
    <definedName name="BEx75OHUDAC9RZDLL9L4I1L7VQ21" localSheetId="14" hidden="1">#REF!</definedName>
    <definedName name="BEx75OHUDAC9RZDLL9L4I1L7VQ21" localSheetId="13" hidden="1">#REF!</definedName>
    <definedName name="BEx75OHUDAC9RZDLL9L4I1L7VQ21" localSheetId="16" hidden="1">#REF!</definedName>
    <definedName name="BEx75OHUDAC9RZDLL9L4I1L7VQ21" localSheetId="17" hidden="1">#REF!</definedName>
    <definedName name="BEx75OHUDAC9RZDLL9L4I1L7VQ21" localSheetId="20" hidden="1">#REF!</definedName>
    <definedName name="BEx75OHUDAC9RZDLL9L4I1L7VQ21" hidden="1">#REF!</definedName>
    <definedName name="BEx75PZT8TY5P13U978NVBUXKHT4" localSheetId="7" hidden="1">#REF!</definedName>
    <definedName name="BEx75PZT8TY5P13U978NVBUXKHT4" localSheetId="9" hidden="1">#REF!</definedName>
    <definedName name="BEx75PZT8TY5P13U978NVBUXKHT4" localSheetId="10" hidden="1">#REF!</definedName>
    <definedName name="BEx75PZT8TY5P13U978NVBUXKHT4" localSheetId="11" hidden="1">#REF!</definedName>
    <definedName name="BEx75PZT8TY5P13U978NVBUXKHT4" localSheetId="12" hidden="1">#REF!</definedName>
    <definedName name="BEx75PZT8TY5P13U978NVBUXKHT4" localSheetId="14" hidden="1">#REF!</definedName>
    <definedName name="BEx75PZT8TY5P13U978NVBUXKHT4" localSheetId="13" hidden="1">#REF!</definedName>
    <definedName name="BEx75PZT8TY5P13U978NVBUXKHT4" localSheetId="15" hidden="1">#REF!</definedName>
    <definedName name="BEx75PZT8TY5P13U978NVBUXKHT4" localSheetId="16" hidden="1">#REF!</definedName>
    <definedName name="BEx75PZT8TY5P13U978NVBUXKHT4" localSheetId="17" hidden="1">#REF!</definedName>
    <definedName name="BEx75PZT8TY5P13U978NVBUXKHT4" localSheetId="18" hidden="1">#REF!</definedName>
    <definedName name="BEx75PZT8TY5P13U978NVBUXKHT4" localSheetId="19" hidden="1">#REF!</definedName>
    <definedName name="BEx75PZT8TY5P13U978NVBUXKHT4" localSheetId="20" hidden="1">#REF!</definedName>
    <definedName name="BEx75PZT8TY5P13U978NVBUXKHT4" hidden="1">#REF!</definedName>
    <definedName name="BEx75T55F7GML8V1DMWL26WRT006" localSheetId="7" hidden="1">#REF!</definedName>
    <definedName name="BEx75T55F7GML8V1DMWL26WRT006" localSheetId="9" hidden="1">#REF!</definedName>
    <definedName name="BEx75T55F7GML8V1DMWL26WRT006" localSheetId="10" hidden="1">#REF!</definedName>
    <definedName name="BEx75T55F7GML8V1DMWL26WRT006" localSheetId="11" hidden="1">#REF!</definedName>
    <definedName name="BEx75T55F7GML8V1DMWL26WRT006" localSheetId="12" hidden="1">#REF!</definedName>
    <definedName name="BEx75T55F7GML8V1DMWL26WRT006" localSheetId="14" hidden="1">#REF!</definedName>
    <definedName name="BEx75T55F7GML8V1DMWL26WRT006" localSheetId="13" hidden="1">#REF!</definedName>
    <definedName name="BEx75T55F7GML8V1DMWL26WRT006" localSheetId="15" hidden="1">#REF!</definedName>
    <definedName name="BEx75T55F7GML8V1DMWL26WRT006" localSheetId="16" hidden="1">#REF!</definedName>
    <definedName name="BEx75T55F7GML8V1DMWL26WRT006" localSheetId="17" hidden="1">#REF!</definedName>
    <definedName name="BEx75T55F7GML8V1DMWL26WRT006" localSheetId="18" hidden="1">#REF!</definedName>
    <definedName name="BEx75T55F7GML8V1DMWL26WRT006" localSheetId="19" hidden="1">#REF!</definedName>
    <definedName name="BEx75T55F7GML8V1DMWL26WRT006" localSheetId="20" hidden="1">#REF!</definedName>
    <definedName name="BEx75T55F7GML8V1DMWL26WRT006" hidden="1">#REF!</definedName>
    <definedName name="BEx75VJGR07JY6UUWURQ4PJ29UKC" localSheetId="7" hidden="1">#REF!</definedName>
    <definedName name="BEx75VJGR07JY6UUWURQ4PJ29UKC" localSheetId="9" hidden="1">#REF!</definedName>
    <definedName name="BEx75VJGR07JY6UUWURQ4PJ29UKC" localSheetId="10" hidden="1">#REF!</definedName>
    <definedName name="BEx75VJGR07JY6UUWURQ4PJ29UKC" localSheetId="11" hidden="1">#REF!</definedName>
    <definedName name="BEx75VJGR07JY6UUWURQ4PJ29UKC" localSheetId="12" hidden="1">#REF!</definedName>
    <definedName name="BEx75VJGR07JY6UUWURQ4PJ29UKC" localSheetId="14" hidden="1">#REF!</definedName>
    <definedName name="BEx75VJGR07JY6UUWURQ4PJ29UKC" localSheetId="13" hidden="1">#REF!</definedName>
    <definedName name="BEx75VJGR07JY6UUWURQ4PJ29UKC" localSheetId="15" hidden="1">#REF!</definedName>
    <definedName name="BEx75VJGR07JY6UUWURQ4PJ29UKC" localSheetId="16" hidden="1">#REF!</definedName>
    <definedName name="BEx75VJGR07JY6UUWURQ4PJ29UKC" localSheetId="17" hidden="1">#REF!</definedName>
    <definedName name="BEx75VJGR07JY6UUWURQ4PJ29UKC" localSheetId="18" hidden="1">#REF!</definedName>
    <definedName name="BEx75VJGR07JY6UUWURQ4PJ29UKC" localSheetId="19" hidden="1">#REF!</definedName>
    <definedName name="BEx75VJGR07JY6UUWURQ4PJ29UKC" localSheetId="20" hidden="1">#REF!</definedName>
    <definedName name="BEx75VJGR07JY6UUWURQ4PJ29UKC" hidden="1">#REF!</definedName>
    <definedName name="BEx7696C3JFS7JTBL4CH2YB4GLHQ" localSheetId="7" hidden="1">#REF!</definedName>
    <definedName name="BEx7696C3JFS7JTBL4CH2YB4GLHQ" localSheetId="9" hidden="1">#REF!</definedName>
    <definedName name="BEx7696C3JFS7JTBL4CH2YB4GLHQ" localSheetId="10" hidden="1">#REF!</definedName>
    <definedName name="BEx7696C3JFS7JTBL4CH2YB4GLHQ" localSheetId="11" hidden="1">#REF!</definedName>
    <definedName name="BEx7696C3JFS7JTBL4CH2YB4GLHQ" localSheetId="12" hidden="1">#REF!</definedName>
    <definedName name="BEx7696C3JFS7JTBL4CH2YB4GLHQ" localSheetId="14" hidden="1">#REF!</definedName>
    <definedName name="BEx7696C3JFS7JTBL4CH2YB4GLHQ" localSheetId="13" hidden="1">#REF!</definedName>
    <definedName name="BEx7696C3JFS7JTBL4CH2YB4GLHQ" localSheetId="15" hidden="1">#REF!</definedName>
    <definedName name="BEx7696C3JFS7JTBL4CH2YB4GLHQ" localSheetId="16" hidden="1">#REF!</definedName>
    <definedName name="BEx7696C3JFS7JTBL4CH2YB4GLHQ" localSheetId="17" hidden="1">#REF!</definedName>
    <definedName name="BEx7696C3JFS7JTBL4CH2YB4GLHQ" localSheetId="18" hidden="1">#REF!</definedName>
    <definedName name="BEx7696C3JFS7JTBL4CH2YB4GLHQ" localSheetId="19" hidden="1">#REF!</definedName>
    <definedName name="BEx7696C3JFS7JTBL4CH2YB4GLHQ" localSheetId="20" hidden="1">#REF!</definedName>
    <definedName name="BEx7696C3JFS7JTBL4CH2YB4GLHQ" hidden="1">#REF!</definedName>
    <definedName name="BEx76F0MJW2PS2LZH14RJZO14ARD" localSheetId="7" hidden="1">#REF!</definedName>
    <definedName name="BEx76F0MJW2PS2LZH14RJZO14ARD" localSheetId="9" hidden="1">#REF!</definedName>
    <definedName name="BEx76F0MJW2PS2LZH14RJZO14ARD" localSheetId="10" hidden="1">#REF!</definedName>
    <definedName name="BEx76F0MJW2PS2LZH14RJZO14ARD" localSheetId="11" hidden="1">#REF!</definedName>
    <definedName name="BEx76F0MJW2PS2LZH14RJZO14ARD" localSheetId="14" hidden="1">#REF!</definedName>
    <definedName name="BEx76F0MJW2PS2LZH14RJZO14ARD" localSheetId="13" hidden="1">#REF!</definedName>
    <definedName name="BEx76F0MJW2PS2LZH14RJZO14ARD" localSheetId="16" hidden="1">#REF!</definedName>
    <definedName name="BEx76F0MJW2PS2LZH14RJZO14ARD" localSheetId="17" hidden="1">#REF!</definedName>
    <definedName name="BEx76F0MJW2PS2LZH14RJZO14ARD" localSheetId="20" hidden="1">#REF!</definedName>
    <definedName name="BEx76F0MJW2PS2LZH14RJZO14ARD" hidden="1">#REF!</definedName>
    <definedName name="BEx7741OUGLA0WJQLQRUJSL4DE00" localSheetId="7" hidden="1">#REF!</definedName>
    <definedName name="BEx7741OUGLA0WJQLQRUJSL4DE00" localSheetId="9" hidden="1">#REF!</definedName>
    <definedName name="BEx7741OUGLA0WJQLQRUJSL4DE00" localSheetId="10" hidden="1">#REF!</definedName>
    <definedName name="BEx7741OUGLA0WJQLQRUJSL4DE00" localSheetId="11" hidden="1">#REF!</definedName>
    <definedName name="BEx7741OUGLA0WJQLQRUJSL4DE00" localSheetId="12" hidden="1">#REF!</definedName>
    <definedName name="BEx7741OUGLA0WJQLQRUJSL4DE00" localSheetId="14" hidden="1">#REF!</definedName>
    <definedName name="BEx7741OUGLA0WJQLQRUJSL4DE00" localSheetId="13" hidden="1">#REF!</definedName>
    <definedName name="BEx7741OUGLA0WJQLQRUJSL4DE00" localSheetId="15" hidden="1">#REF!</definedName>
    <definedName name="BEx7741OUGLA0WJQLQRUJSL4DE00" localSheetId="16" hidden="1">#REF!</definedName>
    <definedName name="BEx7741OUGLA0WJQLQRUJSL4DE00" localSheetId="17" hidden="1">#REF!</definedName>
    <definedName name="BEx7741OUGLA0WJQLQRUJSL4DE00" localSheetId="18" hidden="1">#REF!</definedName>
    <definedName name="BEx7741OUGLA0WJQLQRUJSL4DE00" localSheetId="19" hidden="1">#REF!</definedName>
    <definedName name="BEx7741OUGLA0WJQLQRUJSL4DE00" localSheetId="20" hidden="1">#REF!</definedName>
    <definedName name="BEx7741OUGLA0WJQLQRUJSL4DE00" hidden="1">#REF!</definedName>
    <definedName name="BEx774N83DXLJZ54Q42PWIJZ2DN1" localSheetId="7" hidden="1">#REF!</definedName>
    <definedName name="BEx774N83DXLJZ54Q42PWIJZ2DN1" localSheetId="9" hidden="1">#REF!</definedName>
    <definedName name="BEx774N83DXLJZ54Q42PWIJZ2DN1" localSheetId="10" hidden="1">#REF!</definedName>
    <definedName name="BEx774N83DXLJZ54Q42PWIJZ2DN1" localSheetId="11" hidden="1">#REF!</definedName>
    <definedName name="BEx774N83DXLJZ54Q42PWIJZ2DN1" localSheetId="12" hidden="1">#REF!</definedName>
    <definedName name="BEx774N83DXLJZ54Q42PWIJZ2DN1" localSheetId="14" hidden="1">#REF!</definedName>
    <definedName name="BEx774N83DXLJZ54Q42PWIJZ2DN1" localSheetId="13" hidden="1">#REF!</definedName>
    <definedName name="BEx774N83DXLJZ54Q42PWIJZ2DN1" localSheetId="15" hidden="1">#REF!</definedName>
    <definedName name="BEx774N83DXLJZ54Q42PWIJZ2DN1" localSheetId="16" hidden="1">#REF!</definedName>
    <definedName name="BEx774N83DXLJZ54Q42PWIJZ2DN1" localSheetId="17" hidden="1">#REF!</definedName>
    <definedName name="BEx774N83DXLJZ54Q42PWIJZ2DN1" localSheetId="18" hidden="1">#REF!</definedName>
    <definedName name="BEx774N83DXLJZ54Q42PWIJZ2DN1" localSheetId="19" hidden="1">#REF!</definedName>
    <definedName name="BEx774N83DXLJZ54Q42PWIJZ2DN1" localSheetId="20" hidden="1">#REF!</definedName>
    <definedName name="BEx774N83DXLJZ54Q42PWIJZ2DN1" hidden="1">#REF!</definedName>
    <definedName name="BEx779QNIY3061ZV9BR462WKEGRW" localSheetId="7" hidden="1">#REF!</definedName>
    <definedName name="BEx779QNIY3061ZV9BR462WKEGRW" localSheetId="9" hidden="1">#REF!</definedName>
    <definedName name="BEx779QNIY3061ZV9BR462WKEGRW" localSheetId="10" hidden="1">#REF!</definedName>
    <definedName name="BEx779QNIY3061ZV9BR462WKEGRW" localSheetId="11" hidden="1">#REF!</definedName>
    <definedName name="BEx779QNIY3061ZV9BR462WKEGRW" localSheetId="12" hidden="1">#REF!</definedName>
    <definedName name="BEx779QNIY3061ZV9BR462WKEGRW" localSheetId="14" hidden="1">#REF!</definedName>
    <definedName name="BEx779QNIY3061ZV9BR462WKEGRW" localSheetId="13" hidden="1">#REF!</definedName>
    <definedName name="BEx779QNIY3061ZV9BR462WKEGRW" localSheetId="15" hidden="1">#REF!</definedName>
    <definedName name="BEx779QNIY3061ZV9BR462WKEGRW" localSheetId="16" hidden="1">#REF!</definedName>
    <definedName name="BEx779QNIY3061ZV9BR462WKEGRW" localSheetId="17" hidden="1">#REF!</definedName>
    <definedName name="BEx779QNIY3061ZV9BR462WKEGRW" localSheetId="18" hidden="1">#REF!</definedName>
    <definedName name="BEx779QNIY3061ZV9BR462WKEGRW" localSheetId="19" hidden="1">#REF!</definedName>
    <definedName name="BEx779QNIY3061ZV9BR462WKEGRW" localSheetId="20" hidden="1">#REF!</definedName>
    <definedName name="BEx779QNIY3061ZV9BR462WKEGRW" hidden="1">#REF!</definedName>
    <definedName name="BEx77G19QU9A95CNHE6QMVSQR2T3" localSheetId="7" hidden="1">#REF!</definedName>
    <definedName name="BEx77G19QU9A95CNHE6QMVSQR2T3" localSheetId="9" hidden="1">#REF!</definedName>
    <definedName name="BEx77G19QU9A95CNHE6QMVSQR2T3" localSheetId="10" hidden="1">#REF!</definedName>
    <definedName name="BEx77G19QU9A95CNHE6QMVSQR2T3" localSheetId="11" hidden="1">#REF!</definedName>
    <definedName name="BEx77G19QU9A95CNHE6QMVSQR2T3" localSheetId="12" hidden="1">#REF!</definedName>
    <definedName name="BEx77G19QU9A95CNHE6QMVSQR2T3" localSheetId="14" hidden="1">#REF!</definedName>
    <definedName name="BEx77G19QU9A95CNHE6QMVSQR2T3" localSheetId="13" hidden="1">#REF!</definedName>
    <definedName name="BEx77G19QU9A95CNHE6QMVSQR2T3" localSheetId="15" hidden="1">#REF!</definedName>
    <definedName name="BEx77G19QU9A95CNHE6QMVSQR2T3" localSheetId="16" hidden="1">#REF!</definedName>
    <definedName name="BEx77G19QU9A95CNHE6QMVSQR2T3" localSheetId="17" hidden="1">#REF!</definedName>
    <definedName name="BEx77G19QU9A95CNHE6QMVSQR2T3" localSheetId="18" hidden="1">#REF!</definedName>
    <definedName name="BEx77G19QU9A95CNHE6QMVSQR2T3" localSheetId="19" hidden="1">#REF!</definedName>
    <definedName name="BEx77G19QU9A95CNHE6QMVSQR2T3" localSheetId="20" hidden="1">#REF!</definedName>
    <definedName name="BEx77G19QU9A95CNHE6QMVSQR2T3" hidden="1">#REF!</definedName>
    <definedName name="BEx77NIZM6XEWOV6EXQU2UG5MSUR" localSheetId="7" hidden="1">#REF!</definedName>
    <definedName name="BEx77NIZM6XEWOV6EXQU2UG5MSUR" localSheetId="9" hidden="1">#REF!</definedName>
    <definedName name="BEx77NIZM6XEWOV6EXQU2UG5MSUR" localSheetId="10" hidden="1">#REF!</definedName>
    <definedName name="BEx77NIZM6XEWOV6EXQU2UG5MSUR" localSheetId="11" hidden="1">#REF!</definedName>
    <definedName name="BEx77NIZM6XEWOV6EXQU2UG5MSUR" localSheetId="14" hidden="1">#REF!</definedName>
    <definedName name="BEx77NIZM6XEWOV6EXQU2UG5MSUR" localSheetId="13" hidden="1">#REF!</definedName>
    <definedName name="BEx77NIZM6XEWOV6EXQU2UG5MSUR" localSheetId="16" hidden="1">#REF!</definedName>
    <definedName name="BEx77NIZM6XEWOV6EXQU2UG5MSUR" localSheetId="17" hidden="1">#REF!</definedName>
    <definedName name="BEx77NIZM6XEWOV6EXQU2UG5MSUR" localSheetId="20" hidden="1">#REF!</definedName>
    <definedName name="BEx77NIZM6XEWOV6EXQU2UG5MSUR" hidden="1">#REF!</definedName>
    <definedName name="BEx77P0S3GVMS7BJUL9OWUGJ1B02" localSheetId="7" hidden="1">#REF!</definedName>
    <definedName name="BEx77P0S3GVMS7BJUL9OWUGJ1B02" localSheetId="9" hidden="1">#REF!</definedName>
    <definedName name="BEx77P0S3GVMS7BJUL9OWUGJ1B02" localSheetId="10" hidden="1">#REF!</definedName>
    <definedName name="BEx77P0S3GVMS7BJUL9OWUGJ1B02" localSheetId="11" hidden="1">#REF!</definedName>
    <definedName name="BEx77P0S3GVMS7BJUL9OWUGJ1B02" localSheetId="12" hidden="1">#REF!</definedName>
    <definedName name="BEx77P0S3GVMS7BJUL9OWUGJ1B02" localSheetId="14" hidden="1">#REF!</definedName>
    <definedName name="BEx77P0S3GVMS7BJUL9OWUGJ1B02" localSheetId="13" hidden="1">#REF!</definedName>
    <definedName name="BEx77P0S3GVMS7BJUL9OWUGJ1B02" localSheetId="15" hidden="1">#REF!</definedName>
    <definedName name="BEx77P0S3GVMS7BJUL9OWUGJ1B02" localSheetId="16" hidden="1">#REF!</definedName>
    <definedName name="BEx77P0S3GVMS7BJUL9OWUGJ1B02" localSheetId="17" hidden="1">#REF!</definedName>
    <definedName name="BEx77P0S3GVMS7BJUL9OWUGJ1B02" localSheetId="18" hidden="1">#REF!</definedName>
    <definedName name="BEx77P0S3GVMS7BJUL9OWUGJ1B02" localSheetId="19" hidden="1">#REF!</definedName>
    <definedName name="BEx77P0S3GVMS7BJUL9OWUGJ1B02" localSheetId="20" hidden="1">#REF!</definedName>
    <definedName name="BEx77P0S3GVMS7BJUL9OWUGJ1B02" hidden="1">#REF!</definedName>
    <definedName name="BEx77P69SYJJ2S37W7MAD4IWKUO4" localSheetId="7" hidden="1">#REF!</definedName>
    <definedName name="BEx77P69SYJJ2S37W7MAD4IWKUO4" localSheetId="9" hidden="1">#REF!</definedName>
    <definedName name="BEx77P69SYJJ2S37W7MAD4IWKUO4" localSheetId="10" hidden="1">#REF!</definedName>
    <definedName name="BEx77P69SYJJ2S37W7MAD4IWKUO4" localSheetId="11" hidden="1">#REF!</definedName>
    <definedName name="BEx77P69SYJJ2S37W7MAD4IWKUO4" localSheetId="12" hidden="1">#REF!</definedName>
    <definedName name="BEx77P69SYJJ2S37W7MAD4IWKUO4" localSheetId="14" hidden="1">#REF!</definedName>
    <definedName name="BEx77P69SYJJ2S37W7MAD4IWKUO4" localSheetId="13" hidden="1">#REF!</definedName>
    <definedName name="BEx77P69SYJJ2S37W7MAD4IWKUO4" localSheetId="15" hidden="1">#REF!</definedName>
    <definedName name="BEx77P69SYJJ2S37W7MAD4IWKUO4" localSheetId="16" hidden="1">#REF!</definedName>
    <definedName name="BEx77P69SYJJ2S37W7MAD4IWKUO4" localSheetId="17" hidden="1">#REF!</definedName>
    <definedName name="BEx77P69SYJJ2S37W7MAD4IWKUO4" localSheetId="18" hidden="1">#REF!</definedName>
    <definedName name="BEx77P69SYJJ2S37W7MAD4IWKUO4" localSheetId="19" hidden="1">#REF!</definedName>
    <definedName name="BEx77P69SYJJ2S37W7MAD4IWKUO4" localSheetId="20" hidden="1">#REF!</definedName>
    <definedName name="BEx77P69SYJJ2S37W7MAD4IWKUO4" hidden="1">#REF!</definedName>
    <definedName name="BEx77QDESURI6WW5582YXSK3A972" localSheetId="7" hidden="1">#REF!</definedName>
    <definedName name="BEx77QDESURI6WW5582YXSK3A972" localSheetId="9" hidden="1">#REF!</definedName>
    <definedName name="BEx77QDESURI6WW5582YXSK3A972" localSheetId="10" hidden="1">#REF!</definedName>
    <definedName name="BEx77QDESURI6WW5582YXSK3A972" localSheetId="11" hidden="1">#REF!</definedName>
    <definedName name="BEx77QDESURI6WW5582YXSK3A972" localSheetId="12" hidden="1">#REF!</definedName>
    <definedName name="BEx77QDESURI6WW5582YXSK3A972" localSheetId="14" hidden="1">#REF!</definedName>
    <definedName name="BEx77QDESURI6WW5582YXSK3A972" localSheetId="13" hidden="1">#REF!</definedName>
    <definedName name="BEx77QDESURI6WW5582YXSK3A972" localSheetId="15" hidden="1">#REF!</definedName>
    <definedName name="BEx77QDESURI6WW5582YXSK3A972" localSheetId="16" hidden="1">#REF!</definedName>
    <definedName name="BEx77QDESURI6WW5582YXSK3A972" localSheetId="17" hidden="1">#REF!</definedName>
    <definedName name="BEx77QDESURI6WW5582YXSK3A972" localSheetId="18" hidden="1">#REF!</definedName>
    <definedName name="BEx77QDESURI6WW5582YXSK3A972" localSheetId="19" hidden="1">#REF!</definedName>
    <definedName name="BEx77QDESURI6WW5582YXSK3A972" localSheetId="20" hidden="1">#REF!</definedName>
    <definedName name="BEx77QDESURI6WW5582YXSK3A972" hidden="1">#REF!</definedName>
    <definedName name="BEx77U9O8O8ZI1JB5ZFCC25C06DJ" localSheetId="7" hidden="1">#REF!</definedName>
    <definedName name="BEx77U9O8O8ZI1JB5ZFCC25C06DJ" localSheetId="9" hidden="1">#REF!</definedName>
    <definedName name="BEx77U9O8O8ZI1JB5ZFCC25C06DJ" localSheetId="10" hidden="1">#REF!</definedName>
    <definedName name="BEx77U9O8O8ZI1JB5ZFCC25C06DJ" localSheetId="11" hidden="1">#REF!</definedName>
    <definedName name="BEx77U9O8O8ZI1JB5ZFCC25C06DJ" localSheetId="12" hidden="1">#REF!</definedName>
    <definedName name="BEx77U9O8O8ZI1JB5ZFCC25C06DJ" localSheetId="14" hidden="1">#REF!</definedName>
    <definedName name="BEx77U9O8O8ZI1JB5ZFCC25C06DJ" localSheetId="13" hidden="1">#REF!</definedName>
    <definedName name="BEx77U9O8O8ZI1JB5ZFCC25C06DJ" localSheetId="15" hidden="1">#REF!</definedName>
    <definedName name="BEx77U9O8O8ZI1JB5ZFCC25C06DJ" localSheetId="16" hidden="1">#REF!</definedName>
    <definedName name="BEx77U9O8O8ZI1JB5ZFCC25C06DJ" localSheetId="17" hidden="1">#REF!</definedName>
    <definedName name="BEx77U9O8O8ZI1JB5ZFCC25C06DJ" localSheetId="18" hidden="1">#REF!</definedName>
    <definedName name="BEx77U9O8O8ZI1JB5ZFCC25C06DJ" localSheetId="19" hidden="1">#REF!</definedName>
    <definedName name="BEx77U9O8O8ZI1JB5ZFCC25C06DJ" localSheetId="20" hidden="1">#REF!</definedName>
    <definedName name="BEx77U9O8O8ZI1JB5ZFCC25C06DJ" hidden="1">#REF!</definedName>
    <definedName name="BEx77VBI9XOPFHKEWU5EHQ9J675Y" localSheetId="7" hidden="1">#REF!</definedName>
    <definedName name="BEx77VBI9XOPFHKEWU5EHQ9J675Y" localSheetId="9" hidden="1">#REF!</definedName>
    <definedName name="BEx77VBI9XOPFHKEWU5EHQ9J675Y" localSheetId="10" hidden="1">#REF!</definedName>
    <definedName name="BEx77VBI9XOPFHKEWU5EHQ9J675Y" localSheetId="11" hidden="1">#REF!</definedName>
    <definedName name="BEx77VBI9XOPFHKEWU5EHQ9J675Y" localSheetId="12" hidden="1">#REF!</definedName>
    <definedName name="BEx77VBI9XOPFHKEWU5EHQ9J675Y" localSheetId="14" hidden="1">#REF!</definedName>
    <definedName name="BEx77VBI9XOPFHKEWU5EHQ9J675Y" localSheetId="13" hidden="1">#REF!</definedName>
    <definedName name="BEx77VBI9XOPFHKEWU5EHQ9J675Y" localSheetId="15" hidden="1">#REF!</definedName>
    <definedName name="BEx77VBI9XOPFHKEWU5EHQ9J675Y" localSheetId="16" hidden="1">#REF!</definedName>
    <definedName name="BEx77VBI9XOPFHKEWU5EHQ9J675Y" localSheetId="17" hidden="1">#REF!</definedName>
    <definedName name="BEx77VBI9XOPFHKEWU5EHQ9J675Y" localSheetId="18" hidden="1">#REF!</definedName>
    <definedName name="BEx77VBI9XOPFHKEWU5EHQ9J675Y" localSheetId="19" hidden="1">#REF!</definedName>
    <definedName name="BEx77VBI9XOPFHKEWU5EHQ9J675Y" localSheetId="20" hidden="1">#REF!</definedName>
    <definedName name="BEx77VBI9XOPFHKEWU5EHQ9J675Y" hidden="1">#REF!</definedName>
    <definedName name="BEx7809GQOCLHSNH95VOYIX7P1TV" localSheetId="7" hidden="1">#REF!</definedName>
    <definedName name="BEx7809GQOCLHSNH95VOYIX7P1TV" localSheetId="9" hidden="1">#REF!</definedName>
    <definedName name="BEx7809GQOCLHSNH95VOYIX7P1TV" localSheetId="10" hidden="1">#REF!</definedName>
    <definedName name="BEx7809GQOCLHSNH95VOYIX7P1TV" localSheetId="11" hidden="1">#REF!</definedName>
    <definedName name="BEx7809GQOCLHSNH95VOYIX7P1TV" localSheetId="12" hidden="1">#REF!</definedName>
    <definedName name="BEx7809GQOCLHSNH95VOYIX7P1TV" localSheetId="14" hidden="1">#REF!</definedName>
    <definedName name="BEx7809GQOCLHSNH95VOYIX7P1TV" localSheetId="13" hidden="1">#REF!</definedName>
    <definedName name="BEx7809GQOCLHSNH95VOYIX7P1TV" localSheetId="15" hidden="1">#REF!</definedName>
    <definedName name="BEx7809GQOCLHSNH95VOYIX7P1TV" localSheetId="16" hidden="1">#REF!</definedName>
    <definedName name="BEx7809GQOCLHSNH95VOYIX7P1TV" localSheetId="17" hidden="1">#REF!</definedName>
    <definedName name="BEx7809GQOCLHSNH95VOYIX7P1TV" localSheetId="18" hidden="1">#REF!</definedName>
    <definedName name="BEx7809GQOCLHSNH95VOYIX7P1TV" localSheetId="19" hidden="1">#REF!</definedName>
    <definedName name="BEx7809GQOCLHSNH95VOYIX7P1TV" localSheetId="20" hidden="1">#REF!</definedName>
    <definedName name="BEx7809GQOCLHSNH95VOYIX7P1TV" hidden="1">#REF!</definedName>
    <definedName name="BEx780K8XAXUHGVZGZWQ74DK4CI3" localSheetId="7" hidden="1">#REF!</definedName>
    <definedName name="BEx780K8XAXUHGVZGZWQ74DK4CI3" localSheetId="9" hidden="1">#REF!</definedName>
    <definedName name="BEx780K8XAXUHGVZGZWQ74DK4CI3" localSheetId="10" hidden="1">#REF!</definedName>
    <definedName name="BEx780K8XAXUHGVZGZWQ74DK4CI3" localSheetId="11" hidden="1">#REF!</definedName>
    <definedName name="BEx780K8XAXUHGVZGZWQ74DK4CI3" localSheetId="12" hidden="1">#REF!</definedName>
    <definedName name="BEx780K8XAXUHGVZGZWQ74DK4CI3" localSheetId="14" hidden="1">#REF!</definedName>
    <definedName name="BEx780K8XAXUHGVZGZWQ74DK4CI3" localSheetId="13" hidden="1">#REF!</definedName>
    <definedName name="BEx780K8XAXUHGVZGZWQ74DK4CI3" localSheetId="15" hidden="1">#REF!</definedName>
    <definedName name="BEx780K8XAXUHGVZGZWQ74DK4CI3" localSheetId="16" hidden="1">#REF!</definedName>
    <definedName name="BEx780K8XAXUHGVZGZWQ74DK4CI3" localSheetId="17" hidden="1">#REF!</definedName>
    <definedName name="BEx780K8XAXUHGVZGZWQ74DK4CI3" localSheetId="18" hidden="1">#REF!</definedName>
    <definedName name="BEx780K8XAXUHGVZGZWQ74DK4CI3" localSheetId="19" hidden="1">#REF!</definedName>
    <definedName name="BEx780K8XAXUHGVZGZWQ74DK4CI3" localSheetId="20" hidden="1">#REF!</definedName>
    <definedName name="BEx780K8XAXUHGVZGZWQ74DK4CI3" hidden="1">#REF!</definedName>
    <definedName name="BEx78226TN58UE0CTY98YEDU0LSL" localSheetId="7" hidden="1">#REF!</definedName>
    <definedName name="BEx78226TN58UE0CTY98YEDU0LSL" localSheetId="9" hidden="1">#REF!</definedName>
    <definedName name="BEx78226TN58UE0CTY98YEDU0LSL" localSheetId="10" hidden="1">#REF!</definedName>
    <definedName name="BEx78226TN58UE0CTY98YEDU0LSL" localSheetId="11" hidden="1">#REF!</definedName>
    <definedName name="BEx78226TN58UE0CTY98YEDU0LSL" localSheetId="12" hidden="1">#REF!</definedName>
    <definedName name="BEx78226TN58UE0CTY98YEDU0LSL" localSheetId="14" hidden="1">#REF!</definedName>
    <definedName name="BEx78226TN58UE0CTY98YEDU0LSL" localSheetId="13" hidden="1">#REF!</definedName>
    <definedName name="BEx78226TN58UE0CTY98YEDU0LSL" localSheetId="15" hidden="1">#REF!</definedName>
    <definedName name="BEx78226TN58UE0CTY98YEDU0LSL" localSheetId="16" hidden="1">#REF!</definedName>
    <definedName name="BEx78226TN58UE0CTY98YEDU0LSL" localSheetId="17" hidden="1">#REF!</definedName>
    <definedName name="BEx78226TN58UE0CTY98YEDU0LSL" localSheetId="18" hidden="1">#REF!</definedName>
    <definedName name="BEx78226TN58UE0CTY98YEDU0LSL" localSheetId="19" hidden="1">#REF!</definedName>
    <definedName name="BEx78226TN58UE0CTY98YEDU0LSL" localSheetId="20" hidden="1">#REF!</definedName>
    <definedName name="BEx78226TN58UE0CTY98YEDU0LSL" hidden="1">#REF!</definedName>
    <definedName name="BEx787GF57Y7X323F3OTRWSGH7HZ" localSheetId="7" hidden="1">#REF!</definedName>
    <definedName name="BEx787GF57Y7X323F3OTRWSGH7HZ" localSheetId="9" hidden="1">#REF!</definedName>
    <definedName name="BEx787GF57Y7X323F3OTRWSGH7HZ" localSheetId="10" hidden="1">#REF!</definedName>
    <definedName name="BEx787GF57Y7X323F3OTRWSGH7HZ" localSheetId="11" hidden="1">#REF!</definedName>
    <definedName name="BEx787GF57Y7X323F3OTRWSGH7HZ" localSheetId="12" hidden="1">#REF!</definedName>
    <definedName name="BEx787GF57Y7X323F3OTRWSGH7HZ" localSheetId="14" hidden="1">#REF!</definedName>
    <definedName name="BEx787GF57Y7X323F3OTRWSGH7HZ" localSheetId="13" hidden="1">#REF!</definedName>
    <definedName name="BEx787GF57Y7X323F3OTRWSGH7HZ" localSheetId="15" hidden="1">#REF!</definedName>
    <definedName name="BEx787GF57Y7X323F3OTRWSGH7HZ" localSheetId="16" hidden="1">#REF!</definedName>
    <definedName name="BEx787GF57Y7X323F3OTRWSGH7HZ" localSheetId="17" hidden="1">#REF!</definedName>
    <definedName name="BEx787GF57Y7X323F3OTRWSGH7HZ" localSheetId="18" hidden="1">#REF!</definedName>
    <definedName name="BEx787GF57Y7X323F3OTRWSGH7HZ" localSheetId="19" hidden="1">#REF!</definedName>
    <definedName name="BEx787GF57Y7X323F3OTRWSGH7HZ" localSheetId="20" hidden="1">#REF!</definedName>
    <definedName name="BEx787GF57Y7X323F3OTRWSGH7HZ" hidden="1">#REF!</definedName>
    <definedName name="BEx7881ZZBWHRAX6W2GY19J8MGEQ" localSheetId="7" hidden="1">#REF!</definedName>
    <definedName name="BEx7881ZZBWHRAX6W2GY19J8MGEQ" localSheetId="9" hidden="1">#REF!</definedName>
    <definedName name="BEx7881ZZBWHRAX6W2GY19J8MGEQ" localSheetId="10" hidden="1">#REF!</definedName>
    <definedName name="BEx7881ZZBWHRAX6W2GY19J8MGEQ" localSheetId="11" hidden="1">#REF!</definedName>
    <definedName name="BEx7881ZZBWHRAX6W2GY19J8MGEQ" localSheetId="12" hidden="1">#REF!</definedName>
    <definedName name="BEx7881ZZBWHRAX6W2GY19J8MGEQ" localSheetId="14" hidden="1">#REF!</definedName>
    <definedName name="BEx7881ZZBWHRAX6W2GY19J8MGEQ" localSheetId="13" hidden="1">#REF!</definedName>
    <definedName name="BEx7881ZZBWHRAX6W2GY19J8MGEQ" localSheetId="15" hidden="1">#REF!</definedName>
    <definedName name="BEx7881ZZBWHRAX6W2GY19J8MGEQ" localSheetId="16" hidden="1">#REF!</definedName>
    <definedName name="BEx7881ZZBWHRAX6W2GY19J8MGEQ" localSheetId="17" hidden="1">#REF!</definedName>
    <definedName name="BEx7881ZZBWHRAX6W2GY19J8MGEQ" localSheetId="18" hidden="1">#REF!</definedName>
    <definedName name="BEx7881ZZBWHRAX6W2GY19J8MGEQ" localSheetId="19" hidden="1">#REF!</definedName>
    <definedName name="BEx7881ZZBWHRAX6W2GY19J8MGEQ" localSheetId="20" hidden="1">#REF!</definedName>
    <definedName name="BEx7881ZZBWHRAX6W2GY19J8MGEQ" hidden="1">#REF!</definedName>
    <definedName name="BEx78HHRIWDLHQX2LG0HWFRYEL1T" localSheetId="7" hidden="1">#REF!</definedName>
    <definedName name="BEx78HHRIWDLHQX2LG0HWFRYEL1T" localSheetId="9" hidden="1">#REF!</definedName>
    <definedName name="BEx78HHRIWDLHQX2LG0HWFRYEL1T" localSheetId="10" hidden="1">#REF!</definedName>
    <definedName name="BEx78HHRIWDLHQX2LG0HWFRYEL1T" localSheetId="11" hidden="1">#REF!</definedName>
    <definedName name="BEx78HHRIWDLHQX2LG0HWFRYEL1T" localSheetId="12" hidden="1">#REF!</definedName>
    <definedName name="BEx78HHRIWDLHQX2LG0HWFRYEL1T" localSheetId="14" hidden="1">#REF!</definedName>
    <definedName name="BEx78HHRIWDLHQX2LG0HWFRYEL1T" localSheetId="13" hidden="1">#REF!</definedName>
    <definedName name="BEx78HHRIWDLHQX2LG0HWFRYEL1T" localSheetId="15" hidden="1">#REF!</definedName>
    <definedName name="BEx78HHRIWDLHQX2LG0HWFRYEL1T" localSheetId="16" hidden="1">#REF!</definedName>
    <definedName name="BEx78HHRIWDLHQX2LG0HWFRYEL1T" localSheetId="17" hidden="1">#REF!</definedName>
    <definedName name="BEx78HHRIWDLHQX2LG0HWFRYEL1T" localSheetId="18" hidden="1">#REF!</definedName>
    <definedName name="BEx78HHRIWDLHQX2LG0HWFRYEL1T" localSheetId="19" hidden="1">#REF!</definedName>
    <definedName name="BEx78HHRIWDLHQX2LG0HWFRYEL1T" localSheetId="20" hidden="1">#REF!</definedName>
    <definedName name="BEx78HHRIWDLHQX2LG0HWFRYEL1T" hidden="1">#REF!</definedName>
    <definedName name="BEx78LE2GHJ4PVWT3ULLA2J3TY1V" localSheetId="7" hidden="1">#REF!</definedName>
    <definedName name="BEx78LE2GHJ4PVWT3ULLA2J3TY1V" localSheetId="9" hidden="1">#REF!</definedName>
    <definedName name="BEx78LE2GHJ4PVWT3ULLA2J3TY1V" localSheetId="10" hidden="1">#REF!</definedName>
    <definedName name="BEx78LE2GHJ4PVWT3ULLA2J3TY1V" localSheetId="11" hidden="1">#REF!</definedName>
    <definedName name="BEx78LE2GHJ4PVWT3ULLA2J3TY1V" localSheetId="12" hidden="1">#REF!</definedName>
    <definedName name="BEx78LE2GHJ4PVWT3ULLA2J3TY1V" localSheetId="14" hidden="1">#REF!</definedName>
    <definedName name="BEx78LE2GHJ4PVWT3ULLA2J3TY1V" localSheetId="13" hidden="1">#REF!</definedName>
    <definedName name="BEx78LE2GHJ4PVWT3ULLA2J3TY1V" localSheetId="15" hidden="1">#REF!</definedName>
    <definedName name="BEx78LE2GHJ4PVWT3ULLA2J3TY1V" localSheetId="16" hidden="1">#REF!</definedName>
    <definedName name="BEx78LE2GHJ4PVWT3ULLA2J3TY1V" localSheetId="17" hidden="1">#REF!</definedName>
    <definedName name="BEx78LE2GHJ4PVWT3ULLA2J3TY1V" localSheetId="18" hidden="1">#REF!</definedName>
    <definedName name="BEx78LE2GHJ4PVWT3ULLA2J3TY1V" localSheetId="19" hidden="1">#REF!</definedName>
    <definedName name="BEx78LE2GHJ4PVWT3ULLA2J3TY1V" localSheetId="20" hidden="1">#REF!</definedName>
    <definedName name="BEx78LE2GHJ4PVWT3ULLA2J3TY1V" hidden="1">#REF!</definedName>
    <definedName name="BEx78QMXZ2P1ZB3HJ9O50DWHCMXR" localSheetId="7" hidden="1">#REF!</definedName>
    <definedName name="BEx78QMXZ2P1ZB3HJ9O50DWHCMXR" localSheetId="9" hidden="1">#REF!</definedName>
    <definedName name="BEx78QMXZ2P1ZB3HJ9O50DWHCMXR" localSheetId="10" hidden="1">#REF!</definedName>
    <definedName name="BEx78QMXZ2P1ZB3HJ9O50DWHCMXR" localSheetId="11" hidden="1">#REF!</definedName>
    <definedName name="BEx78QMXZ2P1ZB3HJ9O50DWHCMXR" localSheetId="12" hidden="1">#REF!</definedName>
    <definedName name="BEx78QMXZ2P1ZB3HJ9O50DWHCMXR" localSheetId="14" hidden="1">#REF!</definedName>
    <definedName name="BEx78QMXZ2P1ZB3HJ9O50DWHCMXR" localSheetId="13" hidden="1">#REF!</definedName>
    <definedName name="BEx78QMXZ2P1ZB3HJ9O50DWHCMXR" localSheetId="15" hidden="1">#REF!</definedName>
    <definedName name="BEx78QMXZ2P1ZB3HJ9O50DWHCMXR" localSheetId="16" hidden="1">#REF!</definedName>
    <definedName name="BEx78QMXZ2P1ZB3HJ9O50DWHCMXR" localSheetId="17" hidden="1">#REF!</definedName>
    <definedName name="BEx78QMXZ2P1ZB3HJ9O50DWHCMXR" localSheetId="18" hidden="1">#REF!</definedName>
    <definedName name="BEx78QMXZ2P1ZB3HJ9O50DWHCMXR" localSheetId="19" hidden="1">#REF!</definedName>
    <definedName name="BEx78QMXZ2P1ZB3HJ9O50DWHCMXR" localSheetId="20" hidden="1">#REF!</definedName>
    <definedName name="BEx78QMXZ2P1ZB3HJ9O50DWHCMXR" hidden="1">#REF!</definedName>
    <definedName name="BEx78SFO5VR28677DWZEMDN7G86X" localSheetId="7" hidden="1">#REF!</definedName>
    <definedName name="BEx78SFO5VR28677DWZEMDN7G86X" localSheetId="9" hidden="1">#REF!</definedName>
    <definedName name="BEx78SFO5VR28677DWZEMDN7G86X" localSheetId="10" hidden="1">#REF!</definedName>
    <definedName name="BEx78SFO5VR28677DWZEMDN7G86X" localSheetId="11" hidden="1">#REF!</definedName>
    <definedName name="BEx78SFO5VR28677DWZEMDN7G86X" localSheetId="12" hidden="1">#REF!</definedName>
    <definedName name="BEx78SFO5VR28677DWZEMDN7G86X" localSheetId="14" hidden="1">#REF!</definedName>
    <definedName name="BEx78SFO5VR28677DWZEMDN7G86X" localSheetId="13" hidden="1">#REF!</definedName>
    <definedName name="BEx78SFO5VR28677DWZEMDN7G86X" localSheetId="15" hidden="1">#REF!</definedName>
    <definedName name="BEx78SFO5VR28677DWZEMDN7G86X" localSheetId="16" hidden="1">#REF!</definedName>
    <definedName name="BEx78SFO5VR28677DWZEMDN7G86X" localSheetId="17" hidden="1">#REF!</definedName>
    <definedName name="BEx78SFO5VR28677DWZEMDN7G86X" localSheetId="18" hidden="1">#REF!</definedName>
    <definedName name="BEx78SFO5VR28677DWZEMDN7G86X" localSheetId="19" hidden="1">#REF!</definedName>
    <definedName name="BEx78SFO5VR28677DWZEMDN7G86X" localSheetId="20" hidden="1">#REF!</definedName>
    <definedName name="BEx78SFO5VR28677DWZEMDN7G86X" hidden="1">#REF!</definedName>
    <definedName name="BEx78SFOYH1Z0ZDTO47W2M60TW6K" localSheetId="7" hidden="1">#REF!</definedName>
    <definedName name="BEx78SFOYH1Z0ZDTO47W2M60TW6K" localSheetId="9" hidden="1">#REF!</definedName>
    <definedName name="BEx78SFOYH1Z0ZDTO47W2M60TW6K" localSheetId="10" hidden="1">#REF!</definedName>
    <definedName name="BEx78SFOYH1Z0ZDTO47W2M60TW6K" localSheetId="11" hidden="1">#REF!</definedName>
    <definedName name="BEx78SFOYH1Z0ZDTO47W2M60TW6K" localSheetId="12" hidden="1">#REF!</definedName>
    <definedName name="BEx78SFOYH1Z0ZDTO47W2M60TW6K" localSheetId="14" hidden="1">#REF!</definedName>
    <definedName name="BEx78SFOYH1Z0ZDTO47W2M60TW6K" localSheetId="13" hidden="1">#REF!</definedName>
    <definedName name="BEx78SFOYH1Z0ZDTO47W2M60TW6K" localSheetId="15" hidden="1">#REF!</definedName>
    <definedName name="BEx78SFOYH1Z0ZDTO47W2M60TW6K" localSheetId="16" hidden="1">#REF!</definedName>
    <definedName name="BEx78SFOYH1Z0ZDTO47W2M60TW6K" localSheetId="17" hidden="1">#REF!</definedName>
    <definedName name="BEx78SFOYH1Z0ZDTO47W2M60TW6K" localSheetId="18" hidden="1">#REF!</definedName>
    <definedName name="BEx78SFOYH1Z0ZDTO47W2M60TW6K" localSheetId="19" hidden="1">#REF!</definedName>
    <definedName name="BEx78SFOYH1Z0ZDTO47W2M60TW6K" localSheetId="20" hidden="1">#REF!</definedName>
    <definedName name="BEx78SFOYH1Z0ZDTO47W2M60TW6K" hidden="1">#REF!</definedName>
    <definedName name="BEx79APUP133FLMIO8AZJFIIYD1L" localSheetId="7" hidden="1">#REF!</definedName>
    <definedName name="BEx79APUP133FLMIO8AZJFIIYD1L" localSheetId="9" hidden="1">#REF!</definedName>
    <definedName name="BEx79APUP133FLMIO8AZJFIIYD1L" localSheetId="10" hidden="1">#REF!</definedName>
    <definedName name="BEx79APUP133FLMIO8AZJFIIYD1L" localSheetId="11" hidden="1">#REF!</definedName>
    <definedName name="BEx79APUP133FLMIO8AZJFIIYD1L" localSheetId="12" hidden="1">#REF!</definedName>
    <definedName name="BEx79APUP133FLMIO8AZJFIIYD1L" localSheetId="14" hidden="1">#REF!</definedName>
    <definedName name="BEx79APUP133FLMIO8AZJFIIYD1L" localSheetId="13" hidden="1">#REF!</definedName>
    <definedName name="BEx79APUP133FLMIO8AZJFIIYD1L" localSheetId="15" hidden="1">#REF!</definedName>
    <definedName name="BEx79APUP133FLMIO8AZJFIIYD1L" localSheetId="16" hidden="1">#REF!</definedName>
    <definedName name="BEx79APUP133FLMIO8AZJFIIYD1L" localSheetId="17" hidden="1">#REF!</definedName>
    <definedName name="BEx79APUP133FLMIO8AZJFIIYD1L" localSheetId="18" hidden="1">#REF!</definedName>
    <definedName name="BEx79APUP133FLMIO8AZJFIIYD1L" localSheetId="19" hidden="1">#REF!</definedName>
    <definedName name="BEx79APUP133FLMIO8AZJFIIYD1L" localSheetId="20" hidden="1">#REF!</definedName>
    <definedName name="BEx79APUP133FLMIO8AZJFIIYD1L" hidden="1">#REF!</definedName>
    <definedName name="BEx79JK3E6JO8MX4O35A5G8NZCC8" localSheetId="7" hidden="1">#REF!</definedName>
    <definedName name="BEx79JK3E6JO8MX4O35A5G8NZCC8" localSheetId="9" hidden="1">#REF!</definedName>
    <definedName name="BEx79JK3E6JO8MX4O35A5G8NZCC8" localSheetId="10" hidden="1">#REF!</definedName>
    <definedName name="BEx79JK3E6JO8MX4O35A5G8NZCC8" localSheetId="11" hidden="1">#REF!</definedName>
    <definedName name="BEx79JK3E6JO8MX4O35A5G8NZCC8" localSheetId="12" hidden="1">#REF!</definedName>
    <definedName name="BEx79JK3E6JO8MX4O35A5G8NZCC8" localSheetId="14" hidden="1">#REF!</definedName>
    <definedName name="BEx79JK3E6JO8MX4O35A5G8NZCC8" localSheetId="13" hidden="1">#REF!</definedName>
    <definedName name="BEx79JK3E6JO8MX4O35A5G8NZCC8" localSheetId="15" hidden="1">#REF!</definedName>
    <definedName name="BEx79JK3E6JO8MX4O35A5G8NZCC8" localSheetId="16" hidden="1">#REF!</definedName>
    <definedName name="BEx79JK3E6JO8MX4O35A5G8NZCC8" localSheetId="17" hidden="1">#REF!</definedName>
    <definedName name="BEx79JK3E6JO8MX4O35A5G8NZCC8" localSheetId="18" hidden="1">#REF!</definedName>
    <definedName name="BEx79JK3E6JO8MX4O35A5G8NZCC8" localSheetId="19" hidden="1">#REF!</definedName>
    <definedName name="BEx79JK3E6JO8MX4O35A5G8NZCC8" localSheetId="20" hidden="1">#REF!</definedName>
    <definedName name="BEx79JK3E6JO8MX4O35A5G8NZCC8" hidden="1">#REF!</definedName>
    <definedName name="BEx79OCP4HQ6XP8EWNGEUDLOZBBS" localSheetId="7" hidden="1">#REF!</definedName>
    <definedName name="BEx79OCP4HQ6XP8EWNGEUDLOZBBS" localSheetId="9" hidden="1">#REF!</definedName>
    <definedName name="BEx79OCP4HQ6XP8EWNGEUDLOZBBS" localSheetId="10" hidden="1">#REF!</definedName>
    <definedName name="BEx79OCP4HQ6XP8EWNGEUDLOZBBS" localSheetId="11" hidden="1">#REF!</definedName>
    <definedName name="BEx79OCP4HQ6XP8EWNGEUDLOZBBS" localSheetId="12" hidden="1">#REF!</definedName>
    <definedName name="BEx79OCP4HQ6XP8EWNGEUDLOZBBS" localSheetId="14" hidden="1">#REF!</definedName>
    <definedName name="BEx79OCP4HQ6XP8EWNGEUDLOZBBS" localSheetId="13" hidden="1">#REF!</definedName>
    <definedName name="BEx79OCP4HQ6XP8EWNGEUDLOZBBS" localSheetId="15" hidden="1">#REF!</definedName>
    <definedName name="BEx79OCP4HQ6XP8EWNGEUDLOZBBS" localSheetId="16" hidden="1">#REF!</definedName>
    <definedName name="BEx79OCP4HQ6XP8EWNGEUDLOZBBS" localSheetId="17" hidden="1">#REF!</definedName>
    <definedName name="BEx79OCP4HQ6XP8EWNGEUDLOZBBS" localSheetId="18" hidden="1">#REF!</definedName>
    <definedName name="BEx79OCP4HQ6XP8EWNGEUDLOZBBS" localSheetId="19" hidden="1">#REF!</definedName>
    <definedName name="BEx79OCP4HQ6XP8EWNGEUDLOZBBS" localSheetId="20" hidden="1">#REF!</definedName>
    <definedName name="BEx79OCP4HQ6XP8EWNGEUDLOZBBS" hidden="1">#REF!</definedName>
    <definedName name="BEx79SEAYKUZB0H4LYBCD6WWJBG2" localSheetId="7" hidden="1">#REF!</definedName>
    <definedName name="BEx79SEAYKUZB0H4LYBCD6WWJBG2" localSheetId="9" hidden="1">#REF!</definedName>
    <definedName name="BEx79SEAYKUZB0H4LYBCD6WWJBG2" localSheetId="10" hidden="1">#REF!</definedName>
    <definedName name="BEx79SEAYKUZB0H4LYBCD6WWJBG2" localSheetId="11" hidden="1">#REF!</definedName>
    <definedName name="BEx79SEAYKUZB0H4LYBCD6WWJBG2" localSheetId="12" hidden="1">#REF!</definedName>
    <definedName name="BEx79SEAYKUZB0H4LYBCD6WWJBG2" localSheetId="14" hidden="1">#REF!</definedName>
    <definedName name="BEx79SEAYKUZB0H4LYBCD6WWJBG2" localSheetId="13" hidden="1">#REF!</definedName>
    <definedName name="BEx79SEAYKUZB0H4LYBCD6WWJBG2" localSheetId="15" hidden="1">#REF!</definedName>
    <definedName name="BEx79SEAYKUZB0H4LYBCD6WWJBG2" localSheetId="16" hidden="1">#REF!</definedName>
    <definedName name="BEx79SEAYKUZB0H4LYBCD6WWJBG2" localSheetId="17" hidden="1">#REF!</definedName>
    <definedName name="BEx79SEAYKUZB0H4LYBCD6WWJBG2" localSheetId="18" hidden="1">#REF!</definedName>
    <definedName name="BEx79SEAYKUZB0H4LYBCD6WWJBG2" localSheetId="19" hidden="1">#REF!</definedName>
    <definedName name="BEx79SEAYKUZB0H4LYBCD6WWJBG2" localSheetId="20" hidden="1">#REF!</definedName>
    <definedName name="BEx79SEAYKUZB0H4LYBCD6WWJBG2" hidden="1">#REF!</definedName>
    <definedName name="BEx79SJRHTLS9PYM69O9BWW1FMJK" localSheetId="7" hidden="1">#REF!</definedName>
    <definedName name="BEx79SJRHTLS9PYM69O9BWW1FMJK" localSheetId="9" hidden="1">#REF!</definedName>
    <definedName name="BEx79SJRHTLS9PYM69O9BWW1FMJK" localSheetId="10" hidden="1">#REF!</definedName>
    <definedName name="BEx79SJRHTLS9PYM69O9BWW1FMJK" localSheetId="11" hidden="1">#REF!</definedName>
    <definedName name="BEx79SJRHTLS9PYM69O9BWW1FMJK" localSheetId="12" hidden="1">#REF!</definedName>
    <definedName name="BEx79SJRHTLS9PYM69O9BWW1FMJK" localSheetId="14" hidden="1">#REF!</definedName>
    <definedName name="BEx79SJRHTLS9PYM69O9BWW1FMJK" localSheetId="13" hidden="1">#REF!</definedName>
    <definedName name="BEx79SJRHTLS9PYM69O9BWW1FMJK" localSheetId="15" hidden="1">#REF!</definedName>
    <definedName name="BEx79SJRHTLS9PYM69O9BWW1FMJK" localSheetId="16" hidden="1">#REF!</definedName>
    <definedName name="BEx79SJRHTLS9PYM69O9BWW1FMJK" localSheetId="17" hidden="1">#REF!</definedName>
    <definedName name="BEx79SJRHTLS9PYM69O9BWW1FMJK" localSheetId="18" hidden="1">#REF!</definedName>
    <definedName name="BEx79SJRHTLS9PYM69O9BWW1FMJK" localSheetId="19" hidden="1">#REF!</definedName>
    <definedName name="BEx79SJRHTLS9PYM69O9BWW1FMJK" localSheetId="20" hidden="1">#REF!</definedName>
    <definedName name="BEx79SJRHTLS9PYM69O9BWW1FMJK" hidden="1">#REF!</definedName>
    <definedName name="BEx79YJJLBELICW9F9FRYSCQ101L" localSheetId="7" hidden="1">#REF!</definedName>
    <definedName name="BEx79YJJLBELICW9F9FRYSCQ101L" localSheetId="9" hidden="1">#REF!</definedName>
    <definedName name="BEx79YJJLBELICW9F9FRYSCQ101L" localSheetId="10" hidden="1">#REF!</definedName>
    <definedName name="BEx79YJJLBELICW9F9FRYSCQ101L" localSheetId="11" hidden="1">#REF!</definedName>
    <definedName name="BEx79YJJLBELICW9F9FRYSCQ101L" localSheetId="12" hidden="1">#REF!</definedName>
    <definedName name="BEx79YJJLBELICW9F9FRYSCQ101L" localSheetId="14" hidden="1">#REF!</definedName>
    <definedName name="BEx79YJJLBELICW9F9FRYSCQ101L" localSheetId="13" hidden="1">#REF!</definedName>
    <definedName name="BEx79YJJLBELICW9F9FRYSCQ101L" localSheetId="15" hidden="1">#REF!</definedName>
    <definedName name="BEx79YJJLBELICW9F9FRYSCQ101L" localSheetId="16" hidden="1">#REF!</definedName>
    <definedName name="BEx79YJJLBELICW9F9FRYSCQ101L" localSheetId="17" hidden="1">#REF!</definedName>
    <definedName name="BEx79YJJLBELICW9F9FRYSCQ101L" localSheetId="18" hidden="1">#REF!</definedName>
    <definedName name="BEx79YJJLBELICW9F9FRYSCQ101L" localSheetId="19" hidden="1">#REF!</definedName>
    <definedName name="BEx79YJJLBELICW9F9FRYSCQ101L" localSheetId="20" hidden="1">#REF!</definedName>
    <definedName name="BEx79YJJLBELICW9F9FRYSCQ101L" hidden="1">#REF!</definedName>
    <definedName name="BEx79YUC7B0V77FSBGIRCY1BR4VK" localSheetId="7" hidden="1">#REF!</definedName>
    <definedName name="BEx79YUC7B0V77FSBGIRCY1BR4VK" localSheetId="9" hidden="1">#REF!</definedName>
    <definedName name="BEx79YUC7B0V77FSBGIRCY1BR4VK" localSheetId="10" hidden="1">#REF!</definedName>
    <definedName name="BEx79YUC7B0V77FSBGIRCY1BR4VK" localSheetId="11" hidden="1">#REF!</definedName>
    <definedName name="BEx79YUC7B0V77FSBGIRCY1BR4VK" localSheetId="12" hidden="1">#REF!</definedName>
    <definedName name="BEx79YUC7B0V77FSBGIRCY1BR4VK" localSheetId="14" hidden="1">#REF!</definedName>
    <definedName name="BEx79YUC7B0V77FSBGIRCY1BR4VK" localSheetId="13" hidden="1">#REF!</definedName>
    <definedName name="BEx79YUC7B0V77FSBGIRCY1BR4VK" localSheetId="15" hidden="1">#REF!</definedName>
    <definedName name="BEx79YUC7B0V77FSBGIRCY1BR4VK" localSheetId="16" hidden="1">#REF!</definedName>
    <definedName name="BEx79YUC7B0V77FSBGIRCY1BR4VK" localSheetId="17" hidden="1">#REF!</definedName>
    <definedName name="BEx79YUC7B0V77FSBGIRCY1BR4VK" localSheetId="18" hidden="1">#REF!</definedName>
    <definedName name="BEx79YUC7B0V77FSBGIRCY1BR4VK" localSheetId="19" hidden="1">#REF!</definedName>
    <definedName name="BEx79YUC7B0V77FSBGIRCY1BR4VK" localSheetId="20" hidden="1">#REF!</definedName>
    <definedName name="BEx79YUC7B0V77FSBGIRCY1BR4VK" hidden="1">#REF!</definedName>
    <definedName name="BEx7A06T3RC2891FUX05G3QPRAUE" localSheetId="7" hidden="1">#REF!</definedName>
    <definedName name="BEx7A06T3RC2891FUX05G3QPRAUE" localSheetId="9" hidden="1">#REF!</definedName>
    <definedName name="BEx7A06T3RC2891FUX05G3QPRAUE" localSheetId="10" hidden="1">#REF!</definedName>
    <definedName name="BEx7A06T3RC2891FUX05G3QPRAUE" localSheetId="11" hidden="1">#REF!</definedName>
    <definedName name="BEx7A06T3RC2891FUX05G3QPRAUE" localSheetId="12" hidden="1">#REF!</definedName>
    <definedName name="BEx7A06T3RC2891FUX05G3QPRAUE" localSheetId="14" hidden="1">#REF!</definedName>
    <definedName name="BEx7A06T3RC2891FUX05G3QPRAUE" localSheetId="13" hidden="1">#REF!</definedName>
    <definedName name="BEx7A06T3RC2891FUX05G3QPRAUE" localSheetId="15" hidden="1">#REF!</definedName>
    <definedName name="BEx7A06T3RC2891FUX05G3QPRAUE" localSheetId="16" hidden="1">#REF!</definedName>
    <definedName name="BEx7A06T3RC2891FUX05G3QPRAUE" localSheetId="17" hidden="1">#REF!</definedName>
    <definedName name="BEx7A06T3RC2891FUX05G3QPRAUE" localSheetId="18" hidden="1">#REF!</definedName>
    <definedName name="BEx7A06T3RC2891FUX05G3QPRAUE" localSheetId="19" hidden="1">#REF!</definedName>
    <definedName name="BEx7A06T3RC2891FUX05G3QPRAUE" localSheetId="20" hidden="1">#REF!</definedName>
    <definedName name="BEx7A06T3RC2891FUX05G3QPRAUE" hidden="1">#REF!</definedName>
    <definedName name="BEx7A18OPKC61FNESSBTAXMF8AW7" localSheetId="7" hidden="1">#REF!</definedName>
    <definedName name="BEx7A18OPKC61FNESSBTAXMF8AW7" localSheetId="9" hidden="1">#REF!</definedName>
    <definedName name="BEx7A18OPKC61FNESSBTAXMF8AW7" localSheetId="10" hidden="1">#REF!</definedName>
    <definedName name="BEx7A18OPKC61FNESSBTAXMF8AW7" localSheetId="11" hidden="1">#REF!</definedName>
    <definedName name="BEx7A18OPKC61FNESSBTAXMF8AW7" localSheetId="12" hidden="1">#REF!</definedName>
    <definedName name="BEx7A18OPKC61FNESSBTAXMF8AW7" localSheetId="14" hidden="1">#REF!</definedName>
    <definedName name="BEx7A18OPKC61FNESSBTAXMF8AW7" localSheetId="13" hidden="1">#REF!</definedName>
    <definedName name="BEx7A18OPKC61FNESSBTAXMF8AW7" localSheetId="15" hidden="1">#REF!</definedName>
    <definedName name="BEx7A18OPKC61FNESSBTAXMF8AW7" localSheetId="16" hidden="1">#REF!</definedName>
    <definedName name="BEx7A18OPKC61FNESSBTAXMF8AW7" localSheetId="17" hidden="1">#REF!</definedName>
    <definedName name="BEx7A18OPKC61FNESSBTAXMF8AW7" localSheetId="18" hidden="1">#REF!</definedName>
    <definedName name="BEx7A18OPKC61FNESSBTAXMF8AW7" localSheetId="19" hidden="1">#REF!</definedName>
    <definedName name="BEx7A18OPKC61FNESSBTAXMF8AW7" localSheetId="20" hidden="1">#REF!</definedName>
    <definedName name="BEx7A18OPKC61FNESSBTAXMF8AW7" hidden="1">#REF!</definedName>
    <definedName name="BEx7A1DZ3ACKTQDO9ELXW44GL8Y2" localSheetId="7" hidden="1">#REF!</definedName>
    <definedName name="BEx7A1DZ3ACKTQDO9ELXW44GL8Y2" localSheetId="9" hidden="1">#REF!</definedName>
    <definedName name="BEx7A1DZ3ACKTQDO9ELXW44GL8Y2" localSheetId="10" hidden="1">#REF!</definedName>
    <definedName name="BEx7A1DZ3ACKTQDO9ELXW44GL8Y2" localSheetId="11" hidden="1">#REF!</definedName>
    <definedName name="BEx7A1DZ3ACKTQDO9ELXW44GL8Y2" localSheetId="14" hidden="1">#REF!</definedName>
    <definedName name="BEx7A1DZ3ACKTQDO9ELXW44GL8Y2" localSheetId="13" hidden="1">#REF!</definedName>
    <definedName name="BEx7A1DZ3ACKTQDO9ELXW44GL8Y2" localSheetId="16" hidden="1">#REF!</definedName>
    <definedName name="BEx7A1DZ3ACKTQDO9ELXW44GL8Y2" localSheetId="17" hidden="1">#REF!</definedName>
    <definedName name="BEx7A1DZ3ACKTQDO9ELXW44GL8Y2" localSheetId="20" hidden="1">#REF!</definedName>
    <definedName name="BEx7A1DZ3ACKTQDO9ELXW44GL8Y2" hidden="1">#REF!</definedName>
    <definedName name="BEx7A7DRZSSF2EG6JQH27X93U90I" localSheetId="7" hidden="1">#REF!</definedName>
    <definedName name="BEx7A7DRZSSF2EG6JQH27X93U90I" localSheetId="9" hidden="1">#REF!</definedName>
    <definedName name="BEx7A7DRZSSF2EG6JQH27X93U90I" localSheetId="10" hidden="1">#REF!</definedName>
    <definedName name="BEx7A7DRZSSF2EG6JQH27X93U90I" localSheetId="11" hidden="1">#REF!</definedName>
    <definedName name="BEx7A7DRZSSF2EG6JQH27X93U90I" localSheetId="12" hidden="1">#REF!</definedName>
    <definedName name="BEx7A7DRZSSF2EG6JQH27X93U90I" localSheetId="14" hidden="1">#REF!</definedName>
    <definedName name="BEx7A7DRZSSF2EG6JQH27X93U90I" localSheetId="13" hidden="1">#REF!</definedName>
    <definedName name="BEx7A7DRZSSF2EG6JQH27X93U90I" localSheetId="15" hidden="1">#REF!</definedName>
    <definedName name="BEx7A7DRZSSF2EG6JQH27X93U90I" localSheetId="16" hidden="1">#REF!</definedName>
    <definedName name="BEx7A7DRZSSF2EG6JQH27X93U90I" localSheetId="17" hidden="1">#REF!</definedName>
    <definedName name="BEx7A7DRZSSF2EG6JQH27X93U90I" localSheetId="18" hidden="1">#REF!</definedName>
    <definedName name="BEx7A7DRZSSF2EG6JQH27X93U90I" localSheetId="19" hidden="1">#REF!</definedName>
    <definedName name="BEx7A7DRZSSF2EG6JQH27X93U90I" localSheetId="20" hidden="1">#REF!</definedName>
    <definedName name="BEx7A7DRZSSF2EG6JQH27X93U90I" hidden="1">#REF!</definedName>
    <definedName name="BEx7A9S3JA1X7FH4CFSQLTZC4691" localSheetId="7" hidden="1">#REF!</definedName>
    <definedName name="BEx7A9S3JA1X7FH4CFSQLTZC4691" localSheetId="9" hidden="1">#REF!</definedName>
    <definedName name="BEx7A9S3JA1X7FH4CFSQLTZC4691" localSheetId="10" hidden="1">#REF!</definedName>
    <definedName name="BEx7A9S3JA1X7FH4CFSQLTZC4691" localSheetId="11" hidden="1">#REF!</definedName>
    <definedName name="BEx7A9S3JA1X7FH4CFSQLTZC4691" localSheetId="12" hidden="1">#REF!</definedName>
    <definedName name="BEx7A9S3JA1X7FH4CFSQLTZC4691" localSheetId="14" hidden="1">#REF!</definedName>
    <definedName name="BEx7A9S3JA1X7FH4CFSQLTZC4691" localSheetId="13" hidden="1">#REF!</definedName>
    <definedName name="BEx7A9S3JA1X7FH4CFSQLTZC4691" localSheetId="15" hidden="1">#REF!</definedName>
    <definedName name="BEx7A9S3JA1X7FH4CFSQLTZC4691" localSheetId="16" hidden="1">#REF!</definedName>
    <definedName name="BEx7A9S3JA1X7FH4CFSQLTZC4691" localSheetId="17" hidden="1">#REF!</definedName>
    <definedName name="BEx7A9S3JA1X7FH4CFSQLTZC4691" localSheetId="18" hidden="1">#REF!</definedName>
    <definedName name="BEx7A9S3JA1X7FH4CFSQLTZC4691" localSheetId="19" hidden="1">#REF!</definedName>
    <definedName name="BEx7A9S3JA1X7FH4CFSQLTZC4691" localSheetId="20" hidden="1">#REF!</definedName>
    <definedName name="BEx7A9S3JA1X7FH4CFSQLTZC4691" hidden="1">#REF!</definedName>
    <definedName name="BEx7ABA2C9IWH5VSLVLLLCY62161" localSheetId="7" hidden="1">#REF!</definedName>
    <definedName name="BEx7ABA2C9IWH5VSLVLLLCY62161" localSheetId="9" hidden="1">#REF!</definedName>
    <definedName name="BEx7ABA2C9IWH5VSLVLLLCY62161" localSheetId="10" hidden="1">#REF!</definedName>
    <definedName name="BEx7ABA2C9IWH5VSLVLLLCY62161" localSheetId="11" hidden="1">#REF!</definedName>
    <definedName name="BEx7ABA2C9IWH5VSLVLLLCY62161" localSheetId="12" hidden="1">#REF!</definedName>
    <definedName name="BEx7ABA2C9IWH5VSLVLLLCY62161" localSheetId="14" hidden="1">#REF!</definedName>
    <definedName name="BEx7ABA2C9IWH5VSLVLLLCY62161" localSheetId="13" hidden="1">#REF!</definedName>
    <definedName name="BEx7ABA2C9IWH5VSLVLLLCY62161" localSheetId="15" hidden="1">#REF!</definedName>
    <definedName name="BEx7ABA2C9IWH5VSLVLLLCY62161" localSheetId="16" hidden="1">#REF!</definedName>
    <definedName name="BEx7ABA2C9IWH5VSLVLLLCY62161" localSheetId="17" hidden="1">#REF!</definedName>
    <definedName name="BEx7ABA2C9IWH5VSLVLLLCY62161" localSheetId="18" hidden="1">#REF!</definedName>
    <definedName name="BEx7ABA2C9IWH5VSLVLLLCY62161" localSheetId="19" hidden="1">#REF!</definedName>
    <definedName name="BEx7ABA2C9IWH5VSLVLLLCY62161" localSheetId="20" hidden="1">#REF!</definedName>
    <definedName name="BEx7ABA2C9IWH5VSLVLLLCY62161" hidden="1">#REF!</definedName>
    <definedName name="BEx7AE4LPLX8N85BYB0WCO5S7ZPV" localSheetId="7" hidden="1">#REF!</definedName>
    <definedName name="BEx7AE4LPLX8N85BYB0WCO5S7ZPV" localSheetId="9" hidden="1">#REF!</definedName>
    <definedName name="BEx7AE4LPLX8N85BYB0WCO5S7ZPV" localSheetId="10" hidden="1">#REF!</definedName>
    <definedName name="BEx7AE4LPLX8N85BYB0WCO5S7ZPV" localSheetId="11" hidden="1">#REF!</definedName>
    <definedName name="BEx7AE4LPLX8N85BYB0WCO5S7ZPV" localSheetId="12" hidden="1">#REF!</definedName>
    <definedName name="BEx7AE4LPLX8N85BYB0WCO5S7ZPV" localSheetId="14" hidden="1">#REF!</definedName>
    <definedName name="BEx7AE4LPLX8N85BYB0WCO5S7ZPV" localSheetId="13" hidden="1">#REF!</definedName>
    <definedName name="BEx7AE4LPLX8N85BYB0WCO5S7ZPV" localSheetId="15" hidden="1">#REF!</definedName>
    <definedName name="BEx7AE4LPLX8N85BYB0WCO5S7ZPV" localSheetId="16" hidden="1">#REF!</definedName>
    <definedName name="BEx7AE4LPLX8N85BYB0WCO5S7ZPV" localSheetId="17" hidden="1">#REF!</definedName>
    <definedName name="BEx7AE4LPLX8N85BYB0WCO5S7ZPV" localSheetId="18" hidden="1">#REF!</definedName>
    <definedName name="BEx7AE4LPLX8N85BYB0WCO5S7ZPV" localSheetId="19" hidden="1">#REF!</definedName>
    <definedName name="BEx7AE4LPLX8N85BYB0WCO5S7ZPV" localSheetId="20" hidden="1">#REF!</definedName>
    <definedName name="BEx7AE4LPLX8N85BYB0WCO5S7ZPV" hidden="1">#REF!</definedName>
    <definedName name="BEx7AJ81S7N0ZOX5HWUXTT04D8KK" localSheetId="7" hidden="1">#REF!</definedName>
    <definedName name="BEx7AJ81S7N0ZOX5HWUXTT04D8KK" localSheetId="9" hidden="1">#REF!</definedName>
    <definedName name="BEx7AJ81S7N0ZOX5HWUXTT04D8KK" localSheetId="10" hidden="1">#REF!</definedName>
    <definedName name="BEx7AJ81S7N0ZOX5HWUXTT04D8KK" localSheetId="11" hidden="1">#REF!</definedName>
    <definedName name="BEx7AJ81S7N0ZOX5HWUXTT04D8KK" localSheetId="14" hidden="1">#REF!</definedName>
    <definedName name="BEx7AJ81S7N0ZOX5HWUXTT04D8KK" localSheetId="13" hidden="1">#REF!</definedName>
    <definedName name="BEx7AJ81S7N0ZOX5HWUXTT04D8KK" localSheetId="16" hidden="1">#REF!</definedName>
    <definedName name="BEx7AJ81S7N0ZOX5HWUXTT04D8KK" localSheetId="17" hidden="1">#REF!</definedName>
    <definedName name="BEx7AJ81S7N0ZOX5HWUXTT04D8KK" localSheetId="20" hidden="1">#REF!</definedName>
    <definedName name="BEx7AJ81S7N0ZOX5HWUXTT04D8KK" hidden="1">#REF!</definedName>
    <definedName name="BEx7AQKAXA50BVHLEWZFVHEFM6BR" localSheetId="7" hidden="1">#REF!</definedName>
    <definedName name="BEx7AQKAXA50BVHLEWZFVHEFM6BR" localSheetId="9" hidden="1">#REF!</definedName>
    <definedName name="BEx7AQKAXA50BVHLEWZFVHEFM6BR" localSheetId="10" hidden="1">#REF!</definedName>
    <definedName name="BEx7AQKAXA50BVHLEWZFVHEFM6BR" localSheetId="11" hidden="1">#REF!</definedName>
    <definedName name="BEx7AQKAXA50BVHLEWZFVHEFM6BR" localSheetId="12" hidden="1">#REF!</definedName>
    <definedName name="BEx7AQKAXA50BVHLEWZFVHEFM6BR" localSheetId="14" hidden="1">#REF!</definedName>
    <definedName name="BEx7AQKAXA50BVHLEWZFVHEFM6BR" localSheetId="13" hidden="1">#REF!</definedName>
    <definedName name="BEx7AQKAXA50BVHLEWZFVHEFM6BR" localSheetId="15" hidden="1">#REF!</definedName>
    <definedName name="BEx7AQKAXA50BVHLEWZFVHEFM6BR" localSheetId="16" hidden="1">#REF!</definedName>
    <definedName name="BEx7AQKAXA50BVHLEWZFVHEFM6BR" localSheetId="17" hidden="1">#REF!</definedName>
    <definedName name="BEx7AQKAXA50BVHLEWZFVHEFM6BR" localSheetId="18" hidden="1">#REF!</definedName>
    <definedName name="BEx7AQKAXA50BVHLEWZFVHEFM6BR" localSheetId="19" hidden="1">#REF!</definedName>
    <definedName name="BEx7AQKAXA50BVHLEWZFVHEFM6BR" localSheetId="20" hidden="1">#REF!</definedName>
    <definedName name="BEx7AQKAXA50BVHLEWZFVHEFM6BR" hidden="1">#REF!</definedName>
    <definedName name="BEx7ASD1I654MEDCO6GGWA95PXSC" localSheetId="7" hidden="1">#REF!</definedName>
    <definedName name="BEx7ASD1I654MEDCO6GGWA95PXSC" localSheetId="9" hidden="1">#REF!</definedName>
    <definedName name="BEx7ASD1I654MEDCO6GGWA95PXSC" localSheetId="10" hidden="1">#REF!</definedName>
    <definedName name="BEx7ASD1I654MEDCO6GGWA95PXSC" localSheetId="11" hidden="1">#REF!</definedName>
    <definedName name="BEx7ASD1I654MEDCO6GGWA95PXSC" localSheetId="12" hidden="1">#REF!</definedName>
    <definedName name="BEx7ASD1I654MEDCO6GGWA95PXSC" localSheetId="14" hidden="1">#REF!</definedName>
    <definedName name="BEx7ASD1I654MEDCO6GGWA95PXSC" localSheetId="13" hidden="1">#REF!</definedName>
    <definedName name="BEx7ASD1I654MEDCO6GGWA95PXSC" localSheetId="15" hidden="1">#REF!</definedName>
    <definedName name="BEx7ASD1I654MEDCO6GGWA95PXSC" localSheetId="16" hidden="1">#REF!</definedName>
    <definedName name="BEx7ASD1I654MEDCO6GGWA95PXSC" localSheetId="17" hidden="1">#REF!</definedName>
    <definedName name="BEx7ASD1I654MEDCO6GGWA95PXSC" localSheetId="18" hidden="1">#REF!</definedName>
    <definedName name="BEx7ASD1I654MEDCO6GGWA95PXSC" localSheetId="19" hidden="1">#REF!</definedName>
    <definedName name="BEx7ASD1I654MEDCO6GGWA95PXSC" localSheetId="20" hidden="1">#REF!</definedName>
    <definedName name="BEx7ASD1I654MEDCO6GGWA95PXSC" hidden="1">#REF!</definedName>
    <definedName name="BEx7AVCX9S5RJP3NSZ4QM4E6ERDT" localSheetId="7" hidden="1">#REF!</definedName>
    <definedName name="BEx7AVCX9S5RJP3NSZ4QM4E6ERDT" localSheetId="9" hidden="1">#REF!</definedName>
    <definedName name="BEx7AVCX9S5RJP3NSZ4QM4E6ERDT" localSheetId="10" hidden="1">#REF!</definedName>
    <definedName name="BEx7AVCX9S5RJP3NSZ4QM4E6ERDT" localSheetId="11" hidden="1">#REF!</definedName>
    <definedName name="BEx7AVCX9S5RJP3NSZ4QM4E6ERDT" localSheetId="12" hidden="1">#REF!</definedName>
    <definedName name="BEx7AVCX9S5RJP3NSZ4QM4E6ERDT" localSheetId="14" hidden="1">#REF!</definedName>
    <definedName name="BEx7AVCX9S5RJP3NSZ4QM4E6ERDT" localSheetId="13" hidden="1">#REF!</definedName>
    <definedName name="BEx7AVCX9S5RJP3NSZ4QM4E6ERDT" localSheetId="15" hidden="1">#REF!</definedName>
    <definedName name="BEx7AVCX9S5RJP3NSZ4QM4E6ERDT" localSheetId="16" hidden="1">#REF!</definedName>
    <definedName name="BEx7AVCX9S5RJP3NSZ4QM4E6ERDT" localSheetId="17" hidden="1">#REF!</definedName>
    <definedName name="BEx7AVCX9S5RJP3NSZ4QM4E6ERDT" localSheetId="18" hidden="1">#REF!</definedName>
    <definedName name="BEx7AVCX9S5RJP3NSZ4QM4E6ERDT" localSheetId="19" hidden="1">#REF!</definedName>
    <definedName name="BEx7AVCX9S5RJP3NSZ4QM4E6ERDT" localSheetId="20" hidden="1">#REF!</definedName>
    <definedName name="BEx7AVCX9S5RJP3NSZ4QM4E6ERDT" hidden="1">#REF!</definedName>
    <definedName name="BEx7AVT704ZMAOMB9JGPZ6LXHSQG" localSheetId="7" hidden="1">#REF!</definedName>
    <definedName name="BEx7AVT704ZMAOMB9JGPZ6LXHSQG" localSheetId="9" hidden="1">#REF!</definedName>
    <definedName name="BEx7AVT704ZMAOMB9JGPZ6LXHSQG" localSheetId="10" hidden="1">#REF!</definedName>
    <definedName name="BEx7AVT704ZMAOMB9JGPZ6LXHSQG" localSheetId="11" hidden="1">#REF!</definedName>
    <definedName name="BEx7AVT704ZMAOMB9JGPZ6LXHSQG" localSheetId="12" hidden="1">#REF!</definedName>
    <definedName name="BEx7AVT704ZMAOMB9JGPZ6LXHSQG" localSheetId="14" hidden="1">#REF!</definedName>
    <definedName name="BEx7AVT704ZMAOMB9JGPZ6LXHSQG" localSheetId="13" hidden="1">#REF!</definedName>
    <definedName name="BEx7AVT704ZMAOMB9JGPZ6LXHSQG" localSheetId="15" hidden="1">#REF!</definedName>
    <definedName name="BEx7AVT704ZMAOMB9JGPZ6LXHSQG" localSheetId="16" hidden="1">#REF!</definedName>
    <definedName name="BEx7AVT704ZMAOMB9JGPZ6LXHSQG" localSheetId="17" hidden="1">#REF!</definedName>
    <definedName name="BEx7AVT704ZMAOMB9JGPZ6LXHSQG" localSheetId="18" hidden="1">#REF!</definedName>
    <definedName name="BEx7AVT704ZMAOMB9JGPZ6LXHSQG" localSheetId="19" hidden="1">#REF!</definedName>
    <definedName name="BEx7AVT704ZMAOMB9JGPZ6LXHSQG" localSheetId="20" hidden="1">#REF!</definedName>
    <definedName name="BEx7AVT704ZMAOMB9JGPZ6LXHSQG" hidden="1">#REF!</definedName>
    <definedName name="BEx7AVYIGP0930MV5JEBWRYCJN68" localSheetId="7" hidden="1">#REF!</definedName>
    <definedName name="BEx7AVYIGP0930MV5JEBWRYCJN68" localSheetId="9" hidden="1">#REF!</definedName>
    <definedName name="BEx7AVYIGP0930MV5JEBWRYCJN68" localSheetId="10" hidden="1">#REF!</definedName>
    <definedName name="BEx7AVYIGP0930MV5JEBWRYCJN68" localSheetId="11" hidden="1">#REF!</definedName>
    <definedName name="BEx7AVYIGP0930MV5JEBWRYCJN68" localSheetId="12" hidden="1">#REF!</definedName>
    <definedName name="BEx7AVYIGP0930MV5JEBWRYCJN68" localSheetId="14" hidden="1">#REF!</definedName>
    <definedName name="BEx7AVYIGP0930MV5JEBWRYCJN68" localSheetId="13" hidden="1">#REF!</definedName>
    <definedName name="BEx7AVYIGP0930MV5JEBWRYCJN68" localSheetId="15" hidden="1">#REF!</definedName>
    <definedName name="BEx7AVYIGP0930MV5JEBWRYCJN68" localSheetId="16" hidden="1">#REF!</definedName>
    <definedName name="BEx7AVYIGP0930MV5JEBWRYCJN68" localSheetId="17" hidden="1">#REF!</definedName>
    <definedName name="BEx7AVYIGP0930MV5JEBWRYCJN68" localSheetId="18" hidden="1">#REF!</definedName>
    <definedName name="BEx7AVYIGP0930MV5JEBWRYCJN68" localSheetId="19" hidden="1">#REF!</definedName>
    <definedName name="BEx7AVYIGP0930MV5JEBWRYCJN68" localSheetId="20" hidden="1">#REF!</definedName>
    <definedName name="BEx7AVYIGP0930MV5JEBWRYCJN68" hidden="1">#REF!</definedName>
    <definedName name="BEx7B6LH6917TXOSAAQ6U7HVF018" localSheetId="7" hidden="1">#REF!</definedName>
    <definedName name="BEx7B6LH6917TXOSAAQ6U7HVF018" localSheetId="9" hidden="1">#REF!</definedName>
    <definedName name="BEx7B6LH6917TXOSAAQ6U7HVF018" localSheetId="10" hidden="1">#REF!</definedName>
    <definedName name="BEx7B6LH6917TXOSAAQ6U7HVF018" localSheetId="11" hidden="1">#REF!</definedName>
    <definedName name="BEx7B6LH6917TXOSAAQ6U7HVF018" localSheetId="12" hidden="1">#REF!</definedName>
    <definedName name="BEx7B6LH6917TXOSAAQ6U7HVF018" localSheetId="14" hidden="1">#REF!</definedName>
    <definedName name="BEx7B6LH6917TXOSAAQ6U7HVF018" localSheetId="13" hidden="1">#REF!</definedName>
    <definedName name="BEx7B6LH6917TXOSAAQ6U7HVF018" localSheetId="15" hidden="1">#REF!</definedName>
    <definedName name="BEx7B6LH6917TXOSAAQ6U7HVF018" localSheetId="16" hidden="1">#REF!</definedName>
    <definedName name="BEx7B6LH6917TXOSAAQ6U7HVF018" localSheetId="17" hidden="1">#REF!</definedName>
    <definedName name="BEx7B6LH6917TXOSAAQ6U7HVF018" localSheetId="18" hidden="1">#REF!</definedName>
    <definedName name="BEx7B6LH6917TXOSAAQ6U7HVF018" localSheetId="19" hidden="1">#REF!</definedName>
    <definedName name="BEx7B6LH6917TXOSAAQ6U7HVF018" localSheetId="20" hidden="1">#REF!</definedName>
    <definedName name="BEx7B6LH6917TXOSAAQ6U7HVF018" hidden="1">#REF!</definedName>
    <definedName name="BEx7BPXFZXJ79FQ0E8AQE21PGVHA" localSheetId="7" hidden="1">#REF!</definedName>
    <definedName name="BEx7BPXFZXJ79FQ0E8AQE21PGVHA" localSheetId="9" hidden="1">#REF!</definedName>
    <definedName name="BEx7BPXFZXJ79FQ0E8AQE21PGVHA" localSheetId="10" hidden="1">#REF!</definedName>
    <definedName name="BEx7BPXFZXJ79FQ0E8AQE21PGVHA" localSheetId="11" hidden="1">#REF!</definedName>
    <definedName name="BEx7BPXFZXJ79FQ0E8AQE21PGVHA" localSheetId="12" hidden="1">#REF!</definedName>
    <definedName name="BEx7BPXFZXJ79FQ0E8AQE21PGVHA" localSheetId="14" hidden="1">#REF!</definedName>
    <definedName name="BEx7BPXFZXJ79FQ0E8AQE21PGVHA" localSheetId="13" hidden="1">#REF!</definedName>
    <definedName name="BEx7BPXFZXJ79FQ0E8AQE21PGVHA" localSheetId="15" hidden="1">#REF!</definedName>
    <definedName name="BEx7BPXFZXJ79FQ0E8AQE21PGVHA" localSheetId="16" hidden="1">#REF!</definedName>
    <definedName name="BEx7BPXFZXJ79FQ0E8AQE21PGVHA" localSheetId="17" hidden="1">#REF!</definedName>
    <definedName name="BEx7BPXFZXJ79FQ0E8AQE21PGVHA" localSheetId="18" hidden="1">#REF!</definedName>
    <definedName name="BEx7BPXFZXJ79FQ0E8AQE21PGVHA" localSheetId="19" hidden="1">#REF!</definedName>
    <definedName name="BEx7BPXFZXJ79FQ0E8AQE21PGVHA" localSheetId="20" hidden="1">#REF!</definedName>
    <definedName name="BEx7BPXFZXJ79FQ0E8AQE21PGVHA" hidden="1">#REF!</definedName>
    <definedName name="BEx7C04AM39DQMC1TIX7CFZ2ADHX" localSheetId="7" hidden="1">#REF!</definedName>
    <definedName name="BEx7C04AM39DQMC1TIX7CFZ2ADHX" localSheetId="9" hidden="1">#REF!</definedName>
    <definedName name="BEx7C04AM39DQMC1TIX7CFZ2ADHX" localSheetId="10" hidden="1">#REF!</definedName>
    <definedName name="BEx7C04AM39DQMC1TIX7CFZ2ADHX" localSheetId="11" hidden="1">#REF!</definedName>
    <definedName name="BEx7C04AM39DQMC1TIX7CFZ2ADHX" localSheetId="12" hidden="1">#REF!</definedName>
    <definedName name="BEx7C04AM39DQMC1TIX7CFZ2ADHX" localSheetId="14" hidden="1">#REF!</definedName>
    <definedName name="BEx7C04AM39DQMC1TIX7CFZ2ADHX" localSheetId="13" hidden="1">#REF!</definedName>
    <definedName name="BEx7C04AM39DQMC1TIX7CFZ2ADHX" localSheetId="15" hidden="1">#REF!</definedName>
    <definedName name="BEx7C04AM39DQMC1TIX7CFZ2ADHX" localSheetId="16" hidden="1">#REF!</definedName>
    <definedName name="BEx7C04AM39DQMC1TIX7CFZ2ADHX" localSheetId="17" hidden="1">#REF!</definedName>
    <definedName name="BEx7C04AM39DQMC1TIX7CFZ2ADHX" localSheetId="18" hidden="1">#REF!</definedName>
    <definedName name="BEx7C04AM39DQMC1TIX7CFZ2ADHX" localSheetId="19" hidden="1">#REF!</definedName>
    <definedName name="BEx7C04AM39DQMC1TIX7CFZ2ADHX" localSheetId="20" hidden="1">#REF!</definedName>
    <definedName name="BEx7C04AM39DQMC1TIX7CFZ2ADHX" hidden="1">#REF!</definedName>
    <definedName name="BEx7C1RKPVBM823KIGN85C8NOGLB" localSheetId="7" hidden="1">#REF!</definedName>
    <definedName name="BEx7C1RKPVBM823KIGN85C8NOGLB" localSheetId="9" hidden="1">#REF!</definedName>
    <definedName name="BEx7C1RKPVBM823KIGN85C8NOGLB" localSheetId="10" hidden="1">#REF!</definedName>
    <definedName name="BEx7C1RKPVBM823KIGN85C8NOGLB" localSheetId="11" hidden="1">#REF!</definedName>
    <definedName name="BEx7C1RKPVBM823KIGN85C8NOGLB" localSheetId="12" hidden="1">#REF!</definedName>
    <definedName name="BEx7C1RKPVBM823KIGN85C8NOGLB" localSheetId="14" hidden="1">#REF!</definedName>
    <definedName name="BEx7C1RKPVBM823KIGN85C8NOGLB" localSheetId="13" hidden="1">#REF!</definedName>
    <definedName name="BEx7C1RKPVBM823KIGN85C8NOGLB" localSheetId="15" hidden="1">#REF!</definedName>
    <definedName name="BEx7C1RKPVBM823KIGN85C8NOGLB" localSheetId="16" hidden="1">#REF!</definedName>
    <definedName name="BEx7C1RKPVBM823KIGN85C8NOGLB" localSheetId="17" hidden="1">#REF!</definedName>
    <definedName name="BEx7C1RKPVBM823KIGN85C8NOGLB" localSheetId="18" hidden="1">#REF!</definedName>
    <definedName name="BEx7C1RKPVBM823KIGN85C8NOGLB" localSheetId="19" hidden="1">#REF!</definedName>
    <definedName name="BEx7C1RKPVBM823KIGN85C8NOGLB" localSheetId="20" hidden="1">#REF!</definedName>
    <definedName name="BEx7C1RKPVBM823KIGN85C8NOGLB" hidden="1">#REF!</definedName>
    <definedName name="BEx7C40F0PQURHPI6YQ39NFIR86Z" localSheetId="7" hidden="1">#REF!</definedName>
    <definedName name="BEx7C40F0PQURHPI6YQ39NFIR86Z" localSheetId="9" hidden="1">#REF!</definedName>
    <definedName name="BEx7C40F0PQURHPI6YQ39NFIR86Z" localSheetId="10" hidden="1">#REF!</definedName>
    <definedName name="BEx7C40F0PQURHPI6YQ39NFIR86Z" localSheetId="11" hidden="1">#REF!</definedName>
    <definedName name="BEx7C40F0PQURHPI6YQ39NFIR86Z" localSheetId="12" hidden="1">#REF!</definedName>
    <definedName name="BEx7C40F0PQURHPI6YQ39NFIR86Z" localSheetId="14" hidden="1">#REF!</definedName>
    <definedName name="BEx7C40F0PQURHPI6YQ39NFIR86Z" localSheetId="13" hidden="1">#REF!</definedName>
    <definedName name="BEx7C40F0PQURHPI6YQ39NFIR86Z" localSheetId="15" hidden="1">#REF!</definedName>
    <definedName name="BEx7C40F0PQURHPI6YQ39NFIR86Z" localSheetId="16" hidden="1">#REF!</definedName>
    <definedName name="BEx7C40F0PQURHPI6YQ39NFIR86Z" localSheetId="17" hidden="1">#REF!</definedName>
    <definedName name="BEx7C40F0PQURHPI6YQ39NFIR86Z" localSheetId="18" hidden="1">#REF!</definedName>
    <definedName name="BEx7C40F0PQURHPI6YQ39NFIR86Z" localSheetId="19" hidden="1">#REF!</definedName>
    <definedName name="BEx7C40F0PQURHPI6YQ39NFIR86Z" localSheetId="20" hidden="1">#REF!</definedName>
    <definedName name="BEx7C40F0PQURHPI6YQ39NFIR86Z" hidden="1">#REF!</definedName>
    <definedName name="BEx7C93VR7SYRIJS1JO8YZKSFAW9" localSheetId="7" hidden="1">#REF!</definedName>
    <definedName name="BEx7C93VR7SYRIJS1JO8YZKSFAW9" localSheetId="9" hidden="1">#REF!</definedName>
    <definedName name="BEx7C93VR7SYRIJS1JO8YZKSFAW9" localSheetId="10" hidden="1">#REF!</definedName>
    <definedName name="BEx7C93VR7SYRIJS1JO8YZKSFAW9" localSheetId="11" hidden="1">#REF!</definedName>
    <definedName name="BEx7C93VR7SYRIJS1JO8YZKSFAW9" localSheetId="12" hidden="1">#REF!</definedName>
    <definedName name="BEx7C93VR7SYRIJS1JO8YZKSFAW9" localSheetId="14" hidden="1">#REF!</definedName>
    <definedName name="BEx7C93VR7SYRIJS1JO8YZKSFAW9" localSheetId="13" hidden="1">#REF!</definedName>
    <definedName name="BEx7C93VR7SYRIJS1JO8YZKSFAW9" localSheetId="15" hidden="1">#REF!</definedName>
    <definedName name="BEx7C93VR7SYRIJS1JO8YZKSFAW9" localSheetId="16" hidden="1">#REF!</definedName>
    <definedName name="BEx7C93VR7SYRIJS1JO8YZKSFAW9" localSheetId="17" hidden="1">#REF!</definedName>
    <definedName name="BEx7C93VR7SYRIJS1JO8YZKSFAW9" localSheetId="18" hidden="1">#REF!</definedName>
    <definedName name="BEx7C93VR7SYRIJS1JO8YZKSFAW9" localSheetId="19" hidden="1">#REF!</definedName>
    <definedName name="BEx7C93VR7SYRIJS1JO8YZKSFAW9" localSheetId="20" hidden="1">#REF!</definedName>
    <definedName name="BEx7C93VR7SYRIJS1JO8YZKSFAW9" hidden="1">#REF!</definedName>
    <definedName name="BEx7CCPC6R1KQQZ2JQU6EFI1G0RM" localSheetId="7" hidden="1">#REF!</definedName>
    <definedName name="BEx7CCPC6R1KQQZ2JQU6EFI1G0RM" localSheetId="9" hidden="1">#REF!</definedName>
    <definedName name="BEx7CCPC6R1KQQZ2JQU6EFI1G0RM" localSheetId="10" hidden="1">#REF!</definedName>
    <definedName name="BEx7CCPC6R1KQQZ2JQU6EFI1G0RM" localSheetId="11" hidden="1">#REF!</definedName>
    <definedName name="BEx7CCPC6R1KQQZ2JQU6EFI1G0RM" localSheetId="12" hidden="1">#REF!</definedName>
    <definedName name="BEx7CCPC6R1KQQZ2JQU6EFI1G0RM" localSheetId="14" hidden="1">#REF!</definedName>
    <definedName name="BEx7CCPC6R1KQQZ2JQU6EFI1G0RM" localSheetId="13" hidden="1">#REF!</definedName>
    <definedName name="BEx7CCPC6R1KQQZ2JQU6EFI1G0RM" localSheetId="15" hidden="1">#REF!</definedName>
    <definedName name="BEx7CCPC6R1KQQZ2JQU6EFI1G0RM" localSheetId="16" hidden="1">#REF!</definedName>
    <definedName name="BEx7CCPC6R1KQQZ2JQU6EFI1G0RM" localSheetId="17" hidden="1">#REF!</definedName>
    <definedName name="BEx7CCPC6R1KQQZ2JQU6EFI1G0RM" localSheetId="18" hidden="1">#REF!</definedName>
    <definedName name="BEx7CCPC6R1KQQZ2JQU6EFI1G0RM" localSheetId="19" hidden="1">#REF!</definedName>
    <definedName name="BEx7CCPC6R1KQQZ2JQU6EFI1G0RM" localSheetId="20" hidden="1">#REF!</definedName>
    <definedName name="BEx7CCPC6R1KQQZ2JQU6EFI1G0RM" hidden="1">#REF!</definedName>
    <definedName name="BEx7CDAXF5MHW62MV0JHIEM92MPI" localSheetId="7" hidden="1">#REF!</definedName>
    <definedName name="BEx7CDAXF5MHW62MV0JHIEM92MPI" localSheetId="9" hidden="1">#REF!</definedName>
    <definedName name="BEx7CDAXF5MHW62MV0JHIEM92MPI" localSheetId="10" hidden="1">#REF!</definedName>
    <definedName name="BEx7CDAXF5MHW62MV0JHIEM92MPI" localSheetId="11" hidden="1">#REF!</definedName>
    <definedName name="BEx7CDAXF5MHW62MV0JHIEM92MPI" localSheetId="12" hidden="1">#REF!</definedName>
    <definedName name="BEx7CDAXF5MHW62MV0JHIEM92MPI" localSheetId="14" hidden="1">#REF!</definedName>
    <definedName name="BEx7CDAXF5MHW62MV0JHIEM92MPI" localSheetId="13" hidden="1">#REF!</definedName>
    <definedName name="BEx7CDAXF5MHW62MV0JHIEM92MPI" localSheetId="15" hidden="1">#REF!</definedName>
    <definedName name="BEx7CDAXF5MHW62MV0JHIEM92MPI" localSheetId="16" hidden="1">#REF!</definedName>
    <definedName name="BEx7CDAXF5MHW62MV0JHIEM92MPI" localSheetId="17" hidden="1">#REF!</definedName>
    <definedName name="BEx7CDAXF5MHW62MV0JHIEM92MPI" localSheetId="18" hidden="1">#REF!</definedName>
    <definedName name="BEx7CDAXF5MHW62MV0JHIEM92MPI" localSheetId="19" hidden="1">#REF!</definedName>
    <definedName name="BEx7CDAXF5MHW62MV0JHIEM92MPI" localSheetId="20" hidden="1">#REF!</definedName>
    <definedName name="BEx7CDAXF5MHW62MV0JHIEM92MPI" hidden="1">#REF!</definedName>
    <definedName name="BEx7CIJST9GLS2QD383UK7VUDTGL" localSheetId="7" hidden="1">#REF!</definedName>
    <definedName name="BEx7CIJST9GLS2QD383UK7VUDTGL" localSheetId="9" hidden="1">#REF!</definedName>
    <definedName name="BEx7CIJST9GLS2QD383UK7VUDTGL" localSheetId="10" hidden="1">#REF!</definedName>
    <definedName name="BEx7CIJST9GLS2QD383UK7VUDTGL" localSheetId="11" hidden="1">#REF!</definedName>
    <definedName name="BEx7CIJST9GLS2QD383UK7VUDTGL" localSheetId="12" hidden="1">#REF!</definedName>
    <definedName name="BEx7CIJST9GLS2QD383UK7VUDTGL" localSheetId="14" hidden="1">#REF!</definedName>
    <definedName name="BEx7CIJST9GLS2QD383UK7VUDTGL" localSheetId="13" hidden="1">#REF!</definedName>
    <definedName name="BEx7CIJST9GLS2QD383UK7VUDTGL" localSheetId="15" hidden="1">#REF!</definedName>
    <definedName name="BEx7CIJST9GLS2QD383UK7VUDTGL" localSheetId="16" hidden="1">#REF!</definedName>
    <definedName name="BEx7CIJST9GLS2QD383UK7VUDTGL" localSheetId="17" hidden="1">#REF!</definedName>
    <definedName name="BEx7CIJST9GLS2QD383UK7VUDTGL" localSheetId="18" hidden="1">#REF!</definedName>
    <definedName name="BEx7CIJST9GLS2QD383UK7VUDTGL" localSheetId="19" hidden="1">#REF!</definedName>
    <definedName name="BEx7CIJST9GLS2QD383UK7VUDTGL" localSheetId="20" hidden="1">#REF!</definedName>
    <definedName name="BEx7CIJST9GLS2QD383UK7VUDTGL" hidden="1">#REF!</definedName>
    <definedName name="BEx7CN1OPV8F04BRSJJSWFTXJAD5" localSheetId="7" hidden="1">#REF!</definedName>
    <definedName name="BEx7CN1OPV8F04BRSJJSWFTXJAD5" localSheetId="9" hidden="1">#REF!</definedName>
    <definedName name="BEx7CN1OPV8F04BRSJJSWFTXJAD5" localSheetId="10" hidden="1">#REF!</definedName>
    <definedName name="BEx7CN1OPV8F04BRSJJSWFTXJAD5" localSheetId="11" hidden="1">#REF!</definedName>
    <definedName name="BEx7CN1OPV8F04BRSJJSWFTXJAD5" localSheetId="12" hidden="1">#REF!</definedName>
    <definedName name="BEx7CN1OPV8F04BRSJJSWFTXJAD5" localSheetId="14" hidden="1">#REF!</definedName>
    <definedName name="BEx7CN1OPV8F04BRSJJSWFTXJAD5" localSheetId="13" hidden="1">#REF!</definedName>
    <definedName name="BEx7CN1OPV8F04BRSJJSWFTXJAD5" localSheetId="15" hidden="1">#REF!</definedName>
    <definedName name="BEx7CN1OPV8F04BRSJJSWFTXJAD5" localSheetId="16" hidden="1">#REF!</definedName>
    <definedName name="BEx7CN1OPV8F04BRSJJSWFTXJAD5" localSheetId="17" hidden="1">#REF!</definedName>
    <definedName name="BEx7CN1OPV8F04BRSJJSWFTXJAD5" localSheetId="18" hidden="1">#REF!</definedName>
    <definedName name="BEx7CN1OPV8F04BRSJJSWFTXJAD5" localSheetId="19" hidden="1">#REF!</definedName>
    <definedName name="BEx7CN1OPV8F04BRSJJSWFTXJAD5" localSheetId="20" hidden="1">#REF!</definedName>
    <definedName name="BEx7CN1OPV8F04BRSJJSWFTXJAD5" hidden="1">#REF!</definedName>
    <definedName name="BEx7CO8T2XKC7GHDSYNAWTZ9L7YR" localSheetId="7" hidden="1">#REF!</definedName>
    <definedName name="BEx7CO8T2XKC7GHDSYNAWTZ9L7YR" localSheetId="9" hidden="1">#REF!</definedName>
    <definedName name="BEx7CO8T2XKC7GHDSYNAWTZ9L7YR" localSheetId="10" hidden="1">#REF!</definedName>
    <definedName name="BEx7CO8T2XKC7GHDSYNAWTZ9L7YR" localSheetId="11" hidden="1">#REF!</definedName>
    <definedName name="BEx7CO8T2XKC7GHDSYNAWTZ9L7YR" localSheetId="12" hidden="1">#REF!</definedName>
    <definedName name="BEx7CO8T2XKC7GHDSYNAWTZ9L7YR" localSheetId="14" hidden="1">#REF!</definedName>
    <definedName name="BEx7CO8T2XKC7GHDSYNAWTZ9L7YR" localSheetId="13" hidden="1">#REF!</definedName>
    <definedName name="BEx7CO8T2XKC7GHDSYNAWTZ9L7YR" localSheetId="15" hidden="1">#REF!</definedName>
    <definedName name="BEx7CO8T2XKC7GHDSYNAWTZ9L7YR" localSheetId="16" hidden="1">#REF!</definedName>
    <definedName name="BEx7CO8T2XKC7GHDSYNAWTZ9L7YR" localSheetId="17" hidden="1">#REF!</definedName>
    <definedName name="BEx7CO8T2XKC7GHDSYNAWTZ9L7YR" localSheetId="18" hidden="1">#REF!</definedName>
    <definedName name="BEx7CO8T2XKC7GHDSYNAWTZ9L7YR" localSheetId="19" hidden="1">#REF!</definedName>
    <definedName name="BEx7CO8T2XKC7GHDSYNAWTZ9L7YR" localSheetId="20" hidden="1">#REF!</definedName>
    <definedName name="BEx7CO8T2XKC7GHDSYNAWTZ9L7YR" hidden="1">#REF!</definedName>
    <definedName name="BEx7CW1CF00DO8A36UNC2X7K65C2" localSheetId="7" hidden="1">#REF!</definedName>
    <definedName name="BEx7CW1CF00DO8A36UNC2X7K65C2" localSheetId="9" hidden="1">#REF!</definedName>
    <definedName name="BEx7CW1CF00DO8A36UNC2X7K65C2" localSheetId="10" hidden="1">#REF!</definedName>
    <definedName name="BEx7CW1CF00DO8A36UNC2X7K65C2" localSheetId="11" hidden="1">#REF!</definedName>
    <definedName name="BEx7CW1CF00DO8A36UNC2X7K65C2" localSheetId="12" hidden="1">#REF!</definedName>
    <definedName name="BEx7CW1CF00DO8A36UNC2X7K65C2" localSheetId="14" hidden="1">#REF!</definedName>
    <definedName name="BEx7CW1CF00DO8A36UNC2X7K65C2" localSheetId="13" hidden="1">#REF!</definedName>
    <definedName name="BEx7CW1CF00DO8A36UNC2X7K65C2" localSheetId="15" hidden="1">#REF!</definedName>
    <definedName name="BEx7CW1CF00DO8A36UNC2X7K65C2" localSheetId="16" hidden="1">#REF!</definedName>
    <definedName name="BEx7CW1CF00DO8A36UNC2X7K65C2" localSheetId="17" hidden="1">#REF!</definedName>
    <definedName name="BEx7CW1CF00DO8A36UNC2X7K65C2" localSheetId="18" hidden="1">#REF!</definedName>
    <definedName name="BEx7CW1CF00DO8A36UNC2X7K65C2" localSheetId="19" hidden="1">#REF!</definedName>
    <definedName name="BEx7CW1CF00DO8A36UNC2X7K65C2" localSheetId="20" hidden="1">#REF!</definedName>
    <definedName name="BEx7CW1CF00DO8A36UNC2X7K65C2" hidden="1">#REF!</definedName>
    <definedName name="BEx7CW6NFRL2P4XWP0MWHIYA97KF" localSheetId="7" hidden="1">#REF!</definedName>
    <definedName name="BEx7CW6NFRL2P4XWP0MWHIYA97KF" localSheetId="9" hidden="1">#REF!</definedName>
    <definedName name="BEx7CW6NFRL2P4XWP0MWHIYA97KF" localSheetId="10" hidden="1">#REF!</definedName>
    <definedName name="BEx7CW6NFRL2P4XWP0MWHIYA97KF" localSheetId="11" hidden="1">#REF!</definedName>
    <definedName name="BEx7CW6NFRL2P4XWP0MWHIYA97KF" localSheetId="12" hidden="1">#REF!</definedName>
    <definedName name="BEx7CW6NFRL2P4XWP0MWHIYA97KF" localSheetId="14" hidden="1">#REF!</definedName>
    <definedName name="BEx7CW6NFRL2P4XWP0MWHIYA97KF" localSheetId="13" hidden="1">#REF!</definedName>
    <definedName name="BEx7CW6NFRL2P4XWP0MWHIYA97KF" localSheetId="15" hidden="1">#REF!</definedName>
    <definedName name="BEx7CW6NFRL2P4XWP0MWHIYA97KF" localSheetId="16" hidden="1">#REF!</definedName>
    <definedName name="BEx7CW6NFRL2P4XWP0MWHIYA97KF" localSheetId="17" hidden="1">#REF!</definedName>
    <definedName name="BEx7CW6NFRL2P4XWP0MWHIYA97KF" localSheetId="18" hidden="1">#REF!</definedName>
    <definedName name="BEx7CW6NFRL2P4XWP0MWHIYA97KF" localSheetId="19" hidden="1">#REF!</definedName>
    <definedName name="BEx7CW6NFRL2P4XWP0MWHIYA97KF" localSheetId="20" hidden="1">#REF!</definedName>
    <definedName name="BEx7CW6NFRL2P4XWP0MWHIYA97KF" hidden="1">#REF!</definedName>
    <definedName name="BEx7D5RWKRS4W71J4NZ6ZSFHPKFT" localSheetId="7" hidden="1">#REF!</definedName>
    <definedName name="BEx7D5RWKRS4W71J4NZ6ZSFHPKFT" localSheetId="9" hidden="1">#REF!</definedName>
    <definedName name="BEx7D5RWKRS4W71J4NZ6ZSFHPKFT" localSheetId="10" hidden="1">#REF!</definedName>
    <definedName name="BEx7D5RWKRS4W71J4NZ6ZSFHPKFT" localSheetId="11" hidden="1">#REF!</definedName>
    <definedName name="BEx7D5RWKRS4W71J4NZ6ZSFHPKFT" localSheetId="12" hidden="1">#REF!</definedName>
    <definedName name="BEx7D5RWKRS4W71J4NZ6ZSFHPKFT" localSheetId="14" hidden="1">#REF!</definedName>
    <definedName name="BEx7D5RWKRS4W71J4NZ6ZSFHPKFT" localSheetId="13" hidden="1">#REF!</definedName>
    <definedName name="BEx7D5RWKRS4W71J4NZ6ZSFHPKFT" localSheetId="15" hidden="1">#REF!</definedName>
    <definedName name="BEx7D5RWKRS4W71J4NZ6ZSFHPKFT" localSheetId="16" hidden="1">#REF!</definedName>
    <definedName name="BEx7D5RWKRS4W71J4NZ6ZSFHPKFT" localSheetId="17" hidden="1">#REF!</definedName>
    <definedName name="BEx7D5RWKRS4W71J4NZ6ZSFHPKFT" localSheetId="18" hidden="1">#REF!</definedName>
    <definedName name="BEx7D5RWKRS4W71J4NZ6ZSFHPKFT" localSheetId="19" hidden="1">#REF!</definedName>
    <definedName name="BEx7D5RWKRS4W71J4NZ6ZSFHPKFT" localSheetId="20" hidden="1">#REF!</definedName>
    <definedName name="BEx7D5RWKRS4W71J4NZ6ZSFHPKFT" hidden="1">#REF!</definedName>
    <definedName name="BEx7D8H1TPOX1UN17QZYEV7Q58GA" localSheetId="7" hidden="1">#REF!</definedName>
    <definedName name="BEx7D8H1TPOX1UN17QZYEV7Q58GA" localSheetId="9" hidden="1">#REF!</definedName>
    <definedName name="BEx7D8H1TPOX1UN17QZYEV7Q58GA" localSheetId="10" hidden="1">#REF!</definedName>
    <definedName name="BEx7D8H1TPOX1UN17QZYEV7Q58GA" localSheetId="11" hidden="1">#REF!</definedName>
    <definedName name="BEx7D8H1TPOX1UN17QZYEV7Q58GA" localSheetId="12" hidden="1">#REF!</definedName>
    <definedName name="BEx7D8H1TPOX1UN17QZYEV7Q58GA" localSheetId="14" hidden="1">#REF!</definedName>
    <definedName name="BEx7D8H1TPOX1UN17QZYEV7Q58GA" localSheetId="13" hidden="1">#REF!</definedName>
    <definedName name="BEx7D8H1TPOX1UN17QZYEV7Q58GA" localSheetId="15" hidden="1">#REF!</definedName>
    <definedName name="BEx7D8H1TPOX1UN17QZYEV7Q58GA" localSheetId="16" hidden="1">#REF!</definedName>
    <definedName name="BEx7D8H1TPOX1UN17QZYEV7Q58GA" localSheetId="17" hidden="1">#REF!</definedName>
    <definedName name="BEx7D8H1TPOX1UN17QZYEV7Q58GA" localSheetId="18" hidden="1">#REF!</definedName>
    <definedName name="BEx7D8H1TPOX1UN17QZYEV7Q58GA" localSheetId="19" hidden="1">#REF!</definedName>
    <definedName name="BEx7D8H1TPOX1UN17QZYEV7Q58GA" localSheetId="20" hidden="1">#REF!</definedName>
    <definedName name="BEx7D8H1TPOX1UN17QZYEV7Q58GA" hidden="1">#REF!</definedName>
    <definedName name="BEx7DGF13H2074LRWFZQ45PZ6JPX" localSheetId="7" hidden="1">#REF!</definedName>
    <definedName name="BEx7DGF13H2074LRWFZQ45PZ6JPX" localSheetId="9" hidden="1">#REF!</definedName>
    <definedName name="BEx7DGF13H2074LRWFZQ45PZ6JPX" localSheetId="10" hidden="1">#REF!</definedName>
    <definedName name="BEx7DGF13H2074LRWFZQ45PZ6JPX" localSheetId="11" hidden="1">#REF!</definedName>
    <definedName name="BEx7DGF13H2074LRWFZQ45PZ6JPX" localSheetId="12" hidden="1">#REF!</definedName>
    <definedName name="BEx7DGF13H2074LRWFZQ45PZ6JPX" localSheetId="14" hidden="1">#REF!</definedName>
    <definedName name="BEx7DGF13H2074LRWFZQ45PZ6JPX" localSheetId="13" hidden="1">#REF!</definedName>
    <definedName name="BEx7DGF13H2074LRWFZQ45PZ6JPX" localSheetId="15" hidden="1">#REF!</definedName>
    <definedName name="BEx7DGF13H2074LRWFZQ45PZ6JPX" localSheetId="16" hidden="1">#REF!</definedName>
    <definedName name="BEx7DGF13H2074LRWFZQ45PZ6JPX" localSheetId="17" hidden="1">#REF!</definedName>
    <definedName name="BEx7DGF13H2074LRWFZQ45PZ6JPX" localSheetId="18" hidden="1">#REF!</definedName>
    <definedName name="BEx7DGF13H2074LRWFZQ45PZ6JPX" localSheetId="19" hidden="1">#REF!</definedName>
    <definedName name="BEx7DGF13H2074LRWFZQ45PZ6JPX" localSheetId="20" hidden="1">#REF!</definedName>
    <definedName name="BEx7DGF13H2074LRWFZQ45PZ6JPX" hidden="1">#REF!</definedName>
    <definedName name="BEx7DKWUXEDIISSX4GDD4YYT887F" localSheetId="7" hidden="1">#REF!</definedName>
    <definedName name="BEx7DKWUXEDIISSX4GDD4YYT887F" localSheetId="9" hidden="1">#REF!</definedName>
    <definedName name="BEx7DKWUXEDIISSX4GDD4YYT887F" localSheetId="10" hidden="1">#REF!</definedName>
    <definedName name="BEx7DKWUXEDIISSX4GDD4YYT887F" localSheetId="11" hidden="1">#REF!</definedName>
    <definedName name="BEx7DKWUXEDIISSX4GDD4YYT887F" localSheetId="12" hidden="1">#REF!</definedName>
    <definedName name="BEx7DKWUXEDIISSX4GDD4YYT887F" localSheetId="14" hidden="1">#REF!</definedName>
    <definedName name="BEx7DKWUXEDIISSX4GDD4YYT887F" localSheetId="13" hidden="1">#REF!</definedName>
    <definedName name="BEx7DKWUXEDIISSX4GDD4YYT887F" localSheetId="15" hidden="1">#REF!</definedName>
    <definedName name="BEx7DKWUXEDIISSX4GDD4YYT887F" localSheetId="16" hidden="1">#REF!</definedName>
    <definedName name="BEx7DKWUXEDIISSX4GDD4YYT887F" localSheetId="17" hidden="1">#REF!</definedName>
    <definedName name="BEx7DKWUXEDIISSX4GDD4YYT887F" localSheetId="18" hidden="1">#REF!</definedName>
    <definedName name="BEx7DKWUXEDIISSX4GDD4YYT887F" localSheetId="19" hidden="1">#REF!</definedName>
    <definedName name="BEx7DKWUXEDIISSX4GDD4YYT887F" localSheetId="20" hidden="1">#REF!</definedName>
    <definedName name="BEx7DKWUXEDIISSX4GDD4YYT887F" hidden="1">#REF!</definedName>
    <definedName name="BEx7DMUYR2HC26WW7AOB1TULERMB" localSheetId="7" hidden="1">#REF!</definedName>
    <definedName name="BEx7DMUYR2HC26WW7AOB1TULERMB" localSheetId="9" hidden="1">#REF!</definedName>
    <definedName name="BEx7DMUYR2HC26WW7AOB1TULERMB" localSheetId="10" hidden="1">#REF!</definedName>
    <definedName name="BEx7DMUYR2HC26WW7AOB1TULERMB" localSheetId="11" hidden="1">#REF!</definedName>
    <definedName name="BEx7DMUYR2HC26WW7AOB1TULERMB" localSheetId="12" hidden="1">#REF!</definedName>
    <definedName name="BEx7DMUYR2HC26WW7AOB1TULERMB" localSheetId="14" hidden="1">#REF!</definedName>
    <definedName name="BEx7DMUYR2HC26WW7AOB1TULERMB" localSheetId="13" hidden="1">#REF!</definedName>
    <definedName name="BEx7DMUYR2HC26WW7AOB1TULERMB" localSheetId="15" hidden="1">#REF!</definedName>
    <definedName name="BEx7DMUYR2HC26WW7AOB1TULERMB" localSheetId="16" hidden="1">#REF!</definedName>
    <definedName name="BEx7DMUYR2HC26WW7AOB1TULERMB" localSheetId="17" hidden="1">#REF!</definedName>
    <definedName name="BEx7DMUYR2HC26WW7AOB1TULERMB" localSheetId="18" hidden="1">#REF!</definedName>
    <definedName name="BEx7DMUYR2HC26WW7AOB1TULERMB" localSheetId="19" hidden="1">#REF!</definedName>
    <definedName name="BEx7DMUYR2HC26WW7AOB1TULERMB" localSheetId="20" hidden="1">#REF!</definedName>
    <definedName name="BEx7DMUYR2HC26WW7AOB1TULERMB" hidden="1">#REF!</definedName>
    <definedName name="BEx7DVJTRV44IMJIBFXELE67SZ7S" localSheetId="7" hidden="1">#REF!</definedName>
    <definedName name="BEx7DVJTRV44IMJIBFXELE67SZ7S" localSheetId="9" hidden="1">#REF!</definedName>
    <definedName name="BEx7DVJTRV44IMJIBFXELE67SZ7S" localSheetId="10" hidden="1">#REF!</definedName>
    <definedName name="BEx7DVJTRV44IMJIBFXELE67SZ7S" localSheetId="11" hidden="1">#REF!</definedName>
    <definedName name="BEx7DVJTRV44IMJIBFXELE67SZ7S" localSheetId="12" hidden="1">#REF!</definedName>
    <definedName name="BEx7DVJTRV44IMJIBFXELE67SZ7S" localSheetId="14" hidden="1">#REF!</definedName>
    <definedName name="BEx7DVJTRV44IMJIBFXELE67SZ7S" localSheetId="13" hidden="1">#REF!</definedName>
    <definedName name="BEx7DVJTRV44IMJIBFXELE67SZ7S" localSheetId="15" hidden="1">#REF!</definedName>
    <definedName name="BEx7DVJTRV44IMJIBFXELE67SZ7S" localSheetId="16" hidden="1">#REF!</definedName>
    <definedName name="BEx7DVJTRV44IMJIBFXELE67SZ7S" localSheetId="17" hidden="1">#REF!</definedName>
    <definedName name="BEx7DVJTRV44IMJIBFXELE67SZ7S" localSheetId="18" hidden="1">#REF!</definedName>
    <definedName name="BEx7DVJTRV44IMJIBFXELE67SZ7S" localSheetId="19" hidden="1">#REF!</definedName>
    <definedName name="BEx7DVJTRV44IMJIBFXELE67SZ7S" localSheetId="20" hidden="1">#REF!</definedName>
    <definedName name="BEx7DVJTRV44IMJIBFXELE67SZ7S" hidden="1">#REF!</definedName>
    <definedName name="BEx7DVUMFCI5INHMVFIJ44RTTSTT" localSheetId="7" hidden="1">#REF!</definedName>
    <definedName name="BEx7DVUMFCI5INHMVFIJ44RTTSTT" localSheetId="9" hidden="1">#REF!</definedName>
    <definedName name="BEx7DVUMFCI5INHMVFIJ44RTTSTT" localSheetId="10" hidden="1">#REF!</definedName>
    <definedName name="BEx7DVUMFCI5INHMVFIJ44RTTSTT" localSheetId="11" hidden="1">#REF!</definedName>
    <definedName name="BEx7DVUMFCI5INHMVFIJ44RTTSTT" localSheetId="12" hidden="1">#REF!</definedName>
    <definedName name="BEx7DVUMFCI5INHMVFIJ44RTTSTT" localSheetId="14" hidden="1">#REF!</definedName>
    <definedName name="BEx7DVUMFCI5INHMVFIJ44RTTSTT" localSheetId="13" hidden="1">#REF!</definedName>
    <definedName name="BEx7DVUMFCI5INHMVFIJ44RTTSTT" localSheetId="15" hidden="1">#REF!</definedName>
    <definedName name="BEx7DVUMFCI5INHMVFIJ44RTTSTT" localSheetId="16" hidden="1">#REF!</definedName>
    <definedName name="BEx7DVUMFCI5INHMVFIJ44RTTSTT" localSheetId="17" hidden="1">#REF!</definedName>
    <definedName name="BEx7DVUMFCI5INHMVFIJ44RTTSTT" localSheetId="18" hidden="1">#REF!</definedName>
    <definedName name="BEx7DVUMFCI5INHMVFIJ44RTTSTT" localSheetId="19" hidden="1">#REF!</definedName>
    <definedName name="BEx7DVUMFCI5INHMVFIJ44RTTSTT" localSheetId="20" hidden="1">#REF!</definedName>
    <definedName name="BEx7DVUMFCI5INHMVFIJ44RTTSTT" hidden="1">#REF!</definedName>
    <definedName name="BEx7E2QSW841R32GCRO0M9X6GW5L" localSheetId="7" hidden="1">#REF!</definedName>
    <definedName name="BEx7E2QSW841R32GCRO0M9X6GW5L" localSheetId="9" hidden="1">#REF!</definedName>
    <definedName name="BEx7E2QSW841R32GCRO0M9X6GW5L" localSheetId="10" hidden="1">#REF!</definedName>
    <definedName name="BEx7E2QSW841R32GCRO0M9X6GW5L" localSheetId="11" hidden="1">#REF!</definedName>
    <definedName name="BEx7E2QSW841R32GCRO0M9X6GW5L" localSheetId="12" hidden="1">#REF!</definedName>
    <definedName name="BEx7E2QSW841R32GCRO0M9X6GW5L" localSheetId="14" hidden="1">#REF!</definedName>
    <definedName name="BEx7E2QSW841R32GCRO0M9X6GW5L" localSheetId="13" hidden="1">#REF!</definedName>
    <definedName name="BEx7E2QSW841R32GCRO0M9X6GW5L" localSheetId="15" hidden="1">#REF!</definedName>
    <definedName name="BEx7E2QSW841R32GCRO0M9X6GW5L" localSheetId="16" hidden="1">#REF!</definedName>
    <definedName name="BEx7E2QSW841R32GCRO0M9X6GW5L" localSheetId="17" hidden="1">#REF!</definedName>
    <definedName name="BEx7E2QSW841R32GCRO0M9X6GW5L" localSheetId="18" hidden="1">#REF!</definedName>
    <definedName name="BEx7E2QSW841R32GCRO0M9X6GW5L" localSheetId="19" hidden="1">#REF!</definedName>
    <definedName name="BEx7E2QSW841R32GCRO0M9X6GW5L" localSheetId="20" hidden="1">#REF!</definedName>
    <definedName name="BEx7E2QSW841R32GCRO0M9X6GW5L" hidden="1">#REF!</definedName>
    <definedName name="BEx7E2QT2U8THYOKBPXONB1B47WH" localSheetId="7" hidden="1">#REF!</definedName>
    <definedName name="BEx7E2QT2U8THYOKBPXONB1B47WH" localSheetId="9" hidden="1">#REF!</definedName>
    <definedName name="BEx7E2QT2U8THYOKBPXONB1B47WH" localSheetId="10" hidden="1">#REF!</definedName>
    <definedName name="BEx7E2QT2U8THYOKBPXONB1B47WH" localSheetId="11" hidden="1">#REF!</definedName>
    <definedName name="BEx7E2QT2U8THYOKBPXONB1B47WH" localSheetId="12" hidden="1">#REF!</definedName>
    <definedName name="BEx7E2QT2U8THYOKBPXONB1B47WH" localSheetId="14" hidden="1">#REF!</definedName>
    <definedName name="BEx7E2QT2U8THYOKBPXONB1B47WH" localSheetId="13" hidden="1">#REF!</definedName>
    <definedName name="BEx7E2QT2U8THYOKBPXONB1B47WH" localSheetId="15" hidden="1">#REF!</definedName>
    <definedName name="BEx7E2QT2U8THYOKBPXONB1B47WH" localSheetId="16" hidden="1">#REF!</definedName>
    <definedName name="BEx7E2QT2U8THYOKBPXONB1B47WH" localSheetId="17" hidden="1">#REF!</definedName>
    <definedName name="BEx7E2QT2U8THYOKBPXONB1B47WH" localSheetId="18" hidden="1">#REF!</definedName>
    <definedName name="BEx7E2QT2U8THYOKBPXONB1B47WH" localSheetId="19" hidden="1">#REF!</definedName>
    <definedName name="BEx7E2QT2U8THYOKBPXONB1B47WH" localSheetId="20" hidden="1">#REF!</definedName>
    <definedName name="BEx7E2QT2U8THYOKBPXONB1B47WH" hidden="1">#REF!</definedName>
    <definedName name="BEx7E5QP7W6UKO74F5Y0VJ741HS5" localSheetId="7" hidden="1">#REF!</definedName>
    <definedName name="BEx7E5QP7W6UKO74F5Y0VJ741HS5" localSheetId="9" hidden="1">#REF!</definedName>
    <definedName name="BEx7E5QP7W6UKO74F5Y0VJ741HS5" localSheetId="10" hidden="1">#REF!</definedName>
    <definedName name="BEx7E5QP7W6UKO74F5Y0VJ741HS5" localSheetId="11" hidden="1">#REF!</definedName>
    <definedName name="BEx7E5QP7W6UKO74F5Y0VJ741HS5" localSheetId="12" hidden="1">#REF!</definedName>
    <definedName name="BEx7E5QP7W6UKO74F5Y0VJ741HS5" localSheetId="14" hidden="1">#REF!</definedName>
    <definedName name="BEx7E5QP7W6UKO74F5Y0VJ741HS5" localSheetId="13" hidden="1">#REF!</definedName>
    <definedName name="BEx7E5QP7W6UKO74F5Y0VJ741HS5" localSheetId="15" hidden="1">#REF!</definedName>
    <definedName name="BEx7E5QP7W6UKO74F5Y0VJ741HS5" localSheetId="16" hidden="1">#REF!</definedName>
    <definedName name="BEx7E5QP7W6UKO74F5Y0VJ741HS5" localSheetId="17" hidden="1">#REF!</definedName>
    <definedName name="BEx7E5QP7W6UKO74F5Y0VJ741HS5" localSheetId="18" hidden="1">#REF!</definedName>
    <definedName name="BEx7E5QP7W6UKO74F5Y0VJ741HS5" localSheetId="19" hidden="1">#REF!</definedName>
    <definedName name="BEx7E5QP7W6UKO74F5Y0VJ741HS5" localSheetId="20" hidden="1">#REF!</definedName>
    <definedName name="BEx7E5QP7W6UKO74F5Y0VJ741HS5" hidden="1">#REF!</definedName>
    <definedName name="BEx7E6N29HGH3I47AFB2DCS6MVS6" localSheetId="7" hidden="1">#REF!</definedName>
    <definedName name="BEx7E6N29HGH3I47AFB2DCS6MVS6" localSheetId="9" hidden="1">#REF!</definedName>
    <definedName name="BEx7E6N29HGH3I47AFB2DCS6MVS6" localSheetId="10" hidden="1">#REF!</definedName>
    <definedName name="BEx7E6N29HGH3I47AFB2DCS6MVS6" localSheetId="11" hidden="1">#REF!</definedName>
    <definedName name="BEx7E6N29HGH3I47AFB2DCS6MVS6" localSheetId="12" hidden="1">#REF!</definedName>
    <definedName name="BEx7E6N29HGH3I47AFB2DCS6MVS6" localSheetId="14" hidden="1">#REF!</definedName>
    <definedName name="BEx7E6N29HGH3I47AFB2DCS6MVS6" localSheetId="13" hidden="1">#REF!</definedName>
    <definedName name="BEx7E6N29HGH3I47AFB2DCS6MVS6" localSheetId="15" hidden="1">#REF!</definedName>
    <definedName name="BEx7E6N29HGH3I47AFB2DCS6MVS6" localSheetId="16" hidden="1">#REF!</definedName>
    <definedName name="BEx7E6N29HGH3I47AFB2DCS6MVS6" localSheetId="17" hidden="1">#REF!</definedName>
    <definedName name="BEx7E6N29HGH3I47AFB2DCS6MVS6" localSheetId="18" hidden="1">#REF!</definedName>
    <definedName name="BEx7E6N29HGH3I47AFB2DCS6MVS6" localSheetId="19" hidden="1">#REF!</definedName>
    <definedName name="BEx7E6N29HGH3I47AFB2DCS6MVS6" localSheetId="20" hidden="1">#REF!</definedName>
    <definedName name="BEx7E6N29HGH3I47AFB2DCS6MVS6" hidden="1">#REF!</definedName>
    <definedName name="BEx7EBA8IYHQKT7IQAOAML660SYA" localSheetId="7" hidden="1">#REF!</definedName>
    <definedName name="BEx7EBA8IYHQKT7IQAOAML660SYA" localSheetId="9" hidden="1">#REF!</definedName>
    <definedName name="BEx7EBA8IYHQKT7IQAOAML660SYA" localSheetId="10" hidden="1">#REF!</definedName>
    <definedName name="BEx7EBA8IYHQKT7IQAOAML660SYA" localSheetId="11" hidden="1">#REF!</definedName>
    <definedName name="BEx7EBA8IYHQKT7IQAOAML660SYA" localSheetId="12" hidden="1">#REF!</definedName>
    <definedName name="BEx7EBA8IYHQKT7IQAOAML660SYA" localSheetId="14" hidden="1">#REF!</definedName>
    <definedName name="BEx7EBA8IYHQKT7IQAOAML660SYA" localSheetId="13" hidden="1">#REF!</definedName>
    <definedName name="BEx7EBA8IYHQKT7IQAOAML660SYA" localSheetId="15" hidden="1">#REF!</definedName>
    <definedName name="BEx7EBA8IYHQKT7IQAOAML660SYA" localSheetId="16" hidden="1">#REF!</definedName>
    <definedName name="BEx7EBA8IYHQKT7IQAOAML660SYA" localSheetId="17" hidden="1">#REF!</definedName>
    <definedName name="BEx7EBA8IYHQKT7IQAOAML660SYA" localSheetId="18" hidden="1">#REF!</definedName>
    <definedName name="BEx7EBA8IYHQKT7IQAOAML660SYA" localSheetId="19" hidden="1">#REF!</definedName>
    <definedName name="BEx7EBA8IYHQKT7IQAOAML660SYA" localSheetId="20" hidden="1">#REF!</definedName>
    <definedName name="BEx7EBA8IYHQKT7IQAOAML660SYA" hidden="1">#REF!</definedName>
    <definedName name="BEx7EI6C8MCRZFEQYUBE5FSUTIHK" localSheetId="7" hidden="1">#REF!</definedName>
    <definedName name="BEx7EI6C8MCRZFEQYUBE5FSUTIHK" localSheetId="9" hidden="1">#REF!</definedName>
    <definedName name="BEx7EI6C8MCRZFEQYUBE5FSUTIHK" localSheetId="10" hidden="1">#REF!</definedName>
    <definedName name="BEx7EI6C8MCRZFEQYUBE5FSUTIHK" localSheetId="11" hidden="1">#REF!</definedName>
    <definedName name="BEx7EI6C8MCRZFEQYUBE5FSUTIHK" localSheetId="12" hidden="1">#REF!</definedName>
    <definedName name="BEx7EI6C8MCRZFEQYUBE5FSUTIHK" localSheetId="14" hidden="1">#REF!</definedName>
    <definedName name="BEx7EI6C8MCRZFEQYUBE5FSUTIHK" localSheetId="13" hidden="1">#REF!</definedName>
    <definedName name="BEx7EI6C8MCRZFEQYUBE5FSUTIHK" localSheetId="15" hidden="1">#REF!</definedName>
    <definedName name="BEx7EI6C8MCRZFEQYUBE5FSUTIHK" localSheetId="16" hidden="1">#REF!</definedName>
    <definedName name="BEx7EI6C8MCRZFEQYUBE5FSUTIHK" localSheetId="17" hidden="1">#REF!</definedName>
    <definedName name="BEx7EI6C8MCRZFEQYUBE5FSUTIHK" localSheetId="18" hidden="1">#REF!</definedName>
    <definedName name="BEx7EI6C8MCRZFEQYUBE5FSUTIHK" localSheetId="19" hidden="1">#REF!</definedName>
    <definedName name="BEx7EI6C8MCRZFEQYUBE5FSUTIHK" localSheetId="20" hidden="1">#REF!</definedName>
    <definedName name="BEx7EI6C8MCRZFEQYUBE5FSUTIHK" hidden="1">#REF!</definedName>
    <definedName name="BEx7EI6DL1Z6UWLFBXAKVGZTKHWJ" localSheetId="7" hidden="1">#REF!</definedName>
    <definedName name="BEx7EI6DL1Z6UWLFBXAKVGZTKHWJ" localSheetId="9" hidden="1">#REF!</definedName>
    <definedName name="BEx7EI6DL1Z6UWLFBXAKVGZTKHWJ" localSheetId="10" hidden="1">#REF!</definedName>
    <definedName name="BEx7EI6DL1Z6UWLFBXAKVGZTKHWJ" localSheetId="11" hidden="1">#REF!</definedName>
    <definedName name="BEx7EI6DL1Z6UWLFBXAKVGZTKHWJ" localSheetId="12" hidden="1">#REF!</definedName>
    <definedName name="BEx7EI6DL1Z6UWLFBXAKVGZTKHWJ" localSheetId="14" hidden="1">#REF!</definedName>
    <definedName name="BEx7EI6DL1Z6UWLFBXAKVGZTKHWJ" localSheetId="13" hidden="1">#REF!</definedName>
    <definedName name="BEx7EI6DL1Z6UWLFBXAKVGZTKHWJ" localSheetId="15" hidden="1">#REF!</definedName>
    <definedName name="BEx7EI6DL1Z6UWLFBXAKVGZTKHWJ" localSheetId="16" hidden="1">#REF!</definedName>
    <definedName name="BEx7EI6DL1Z6UWLFBXAKVGZTKHWJ" localSheetId="17" hidden="1">#REF!</definedName>
    <definedName name="BEx7EI6DL1Z6UWLFBXAKVGZTKHWJ" localSheetId="18" hidden="1">#REF!</definedName>
    <definedName name="BEx7EI6DL1Z6UWLFBXAKVGZTKHWJ" localSheetId="19" hidden="1">#REF!</definedName>
    <definedName name="BEx7EI6DL1Z6UWLFBXAKVGZTKHWJ" localSheetId="20" hidden="1">#REF!</definedName>
    <definedName name="BEx7EI6DL1Z6UWLFBXAKVGZTKHWJ" hidden="1">#REF!</definedName>
    <definedName name="BEx7EQKHX7GZYOLXRDU534TT4H64" localSheetId="7" hidden="1">#REF!</definedName>
    <definedName name="BEx7EQKHX7GZYOLXRDU534TT4H64" localSheetId="9" hidden="1">#REF!</definedName>
    <definedName name="BEx7EQKHX7GZYOLXRDU534TT4H64" localSheetId="10" hidden="1">#REF!</definedName>
    <definedName name="BEx7EQKHX7GZYOLXRDU534TT4H64" localSheetId="11" hidden="1">#REF!</definedName>
    <definedName name="BEx7EQKHX7GZYOLXRDU534TT4H64" localSheetId="12" hidden="1">#REF!</definedName>
    <definedName name="BEx7EQKHX7GZYOLXRDU534TT4H64" localSheetId="14" hidden="1">#REF!</definedName>
    <definedName name="BEx7EQKHX7GZYOLXRDU534TT4H64" localSheetId="13" hidden="1">#REF!</definedName>
    <definedName name="BEx7EQKHX7GZYOLXRDU534TT4H64" localSheetId="15" hidden="1">#REF!</definedName>
    <definedName name="BEx7EQKHX7GZYOLXRDU534TT4H64" localSheetId="16" hidden="1">#REF!</definedName>
    <definedName name="BEx7EQKHX7GZYOLXRDU534TT4H64" localSheetId="17" hidden="1">#REF!</definedName>
    <definedName name="BEx7EQKHX7GZYOLXRDU534TT4H64" localSheetId="18" hidden="1">#REF!</definedName>
    <definedName name="BEx7EQKHX7GZYOLXRDU534TT4H64" localSheetId="19" hidden="1">#REF!</definedName>
    <definedName name="BEx7EQKHX7GZYOLXRDU534TT4H64" localSheetId="20" hidden="1">#REF!</definedName>
    <definedName name="BEx7EQKHX7GZYOLXRDU534TT4H64" hidden="1">#REF!</definedName>
    <definedName name="BEx7ETV6L1TM7JSXJIGK3FC6RVZW" localSheetId="7" hidden="1">#REF!</definedName>
    <definedName name="BEx7ETV6L1TM7JSXJIGK3FC6RVZW" localSheetId="9" hidden="1">#REF!</definedName>
    <definedName name="BEx7ETV6L1TM7JSXJIGK3FC6RVZW" localSheetId="10" hidden="1">#REF!</definedName>
    <definedName name="BEx7ETV6L1TM7JSXJIGK3FC6RVZW" localSheetId="11" hidden="1">#REF!</definedName>
    <definedName name="BEx7ETV6L1TM7JSXJIGK3FC6RVZW" localSheetId="12" hidden="1">#REF!</definedName>
    <definedName name="BEx7ETV6L1TM7JSXJIGK3FC6RVZW" localSheetId="14" hidden="1">#REF!</definedName>
    <definedName name="BEx7ETV6L1TM7JSXJIGK3FC6RVZW" localSheetId="13" hidden="1">#REF!</definedName>
    <definedName name="BEx7ETV6L1TM7JSXJIGK3FC6RVZW" localSheetId="15" hidden="1">#REF!</definedName>
    <definedName name="BEx7ETV6L1TM7JSXJIGK3FC6RVZW" localSheetId="16" hidden="1">#REF!</definedName>
    <definedName name="BEx7ETV6L1TM7JSXJIGK3FC6RVZW" localSheetId="17" hidden="1">#REF!</definedName>
    <definedName name="BEx7ETV6L1TM7JSXJIGK3FC6RVZW" localSheetId="18" hidden="1">#REF!</definedName>
    <definedName name="BEx7ETV6L1TM7JSXJIGK3FC6RVZW" localSheetId="19" hidden="1">#REF!</definedName>
    <definedName name="BEx7ETV6L1TM7JSXJIGK3FC6RVZW" localSheetId="20" hidden="1">#REF!</definedName>
    <definedName name="BEx7ETV6L1TM7JSXJIGK3FC6RVZW" hidden="1">#REF!</definedName>
    <definedName name="BEx7EV2C287ME9PQ0FIM5QWZ3O9K" localSheetId="7" hidden="1">#REF!</definedName>
    <definedName name="BEx7EV2C287ME9PQ0FIM5QWZ3O9K" localSheetId="9" hidden="1">#REF!</definedName>
    <definedName name="BEx7EV2C287ME9PQ0FIM5QWZ3O9K" localSheetId="10" hidden="1">#REF!</definedName>
    <definedName name="BEx7EV2C287ME9PQ0FIM5QWZ3O9K" localSheetId="11" hidden="1">#REF!</definedName>
    <definedName name="BEx7EV2C287ME9PQ0FIM5QWZ3O9K" localSheetId="12" hidden="1">#REF!</definedName>
    <definedName name="BEx7EV2C287ME9PQ0FIM5QWZ3O9K" localSheetId="14" hidden="1">#REF!</definedName>
    <definedName name="BEx7EV2C287ME9PQ0FIM5QWZ3O9K" localSheetId="13" hidden="1">#REF!</definedName>
    <definedName name="BEx7EV2C287ME9PQ0FIM5QWZ3O9K" localSheetId="15" hidden="1">#REF!</definedName>
    <definedName name="BEx7EV2C287ME9PQ0FIM5QWZ3O9K" localSheetId="16" hidden="1">#REF!</definedName>
    <definedName name="BEx7EV2C287ME9PQ0FIM5QWZ3O9K" localSheetId="17" hidden="1">#REF!</definedName>
    <definedName name="BEx7EV2C287ME9PQ0FIM5QWZ3O9K" localSheetId="18" hidden="1">#REF!</definedName>
    <definedName name="BEx7EV2C287ME9PQ0FIM5QWZ3O9K" localSheetId="19" hidden="1">#REF!</definedName>
    <definedName name="BEx7EV2C287ME9PQ0FIM5QWZ3O9K" localSheetId="20" hidden="1">#REF!</definedName>
    <definedName name="BEx7EV2C287ME9PQ0FIM5QWZ3O9K" hidden="1">#REF!</definedName>
    <definedName name="BEx7EWK9GUVV6FXWYIGH0TAI4V2O" localSheetId="7" hidden="1">#REF!</definedName>
    <definedName name="BEx7EWK9GUVV6FXWYIGH0TAI4V2O" localSheetId="9" hidden="1">#REF!</definedName>
    <definedName name="BEx7EWK9GUVV6FXWYIGH0TAI4V2O" localSheetId="10" hidden="1">#REF!</definedName>
    <definedName name="BEx7EWK9GUVV6FXWYIGH0TAI4V2O" localSheetId="11" hidden="1">#REF!</definedName>
    <definedName name="BEx7EWK9GUVV6FXWYIGH0TAI4V2O" localSheetId="12" hidden="1">#REF!</definedName>
    <definedName name="BEx7EWK9GUVV6FXWYIGH0TAI4V2O" localSheetId="14" hidden="1">#REF!</definedName>
    <definedName name="BEx7EWK9GUVV6FXWYIGH0TAI4V2O" localSheetId="13" hidden="1">#REF!</definedName>
    <definedName name="BEx7EWK9GUVV6FXWYIGH0TAI4V2O" localSheetId="15" hidden="1">#REF!</definedName>
    <definedName name="BEx7EWK9GUVV6FXWYIGH0TAI4V2O" localSheetId="16" hidden="1">#REF!</definedName>
    <definedName name="BEx7EWK9GUVV6FXWYIGH0TAI4V2O" localSheetId="17" hidden="1">#REF!</definedName>
    <definedName name="BEx7EWK9GUVV6FXWYIGH0TAI4V2O" localSheetId="18" hidden="1">#REF!</definedName>
    <definedName name="BEx7EWK9GUVV6FXWYIGH0TAI4V2O" localSheetId="19" hidden="1">#REF!</definedName>
    <definedName name="BEx7EWK9GUVV6FXWYIGH0TAI4V2O" localSheetId="20" hidden="1">#REF!</definedName>
    <definedName name="BEx7EWK9GUVV6FXWYIGH0TAI4V2O" hidden="1">#REF!</definedName>
    <definedName name="BEx7EYYLHMBYQTH6I377FCQS7CSX" localSheetId="7" hidden="1">#REF!</definedName>
    <definedName name="BEx7EYYLHMBYQTH6I377FCQS7CSX" localSheetId="9" hidden="1">#REF!</definedName>
    <definedName name="BEx7EYYLHMBYQTH6I377FCQS7CSX" localSheetId="10" hidden="1">#REF!</definedName>
    <definedName name="BEx7EYYLHMBYQTH6I377FCQS7CSX" localSheetId="11" hidden="1">#REF!</definedName>
    <definedName name="BEx7EYYLHMBYQTH6I377FCQS7CSX" localSheetId="12" hidden="1">#REF!</definedName>
    <definedName name="BEx7EYYLHMBYQTH6I377FCQS7CSX" localSheetId="14" hidden="1">#REF!</definedName>
    <definedName name="BEx7EYYLHMBYQTH6I377FCQS7CSX" localSheetId="13" hidden="1">#REF!</definedName>
    <definedName name="BEx7EYYLHMBYQTH6I377FCQS7CSX" localSheetId="15" hidden="1">#REF!</definedName>
    <definedName name="BEx7EYYLHMBYQTH6I377FCQS7CSX" localSheetId="16" hidden="1">#REF!</definedName>
    <definedName name="BEx7EYYLHMBYQTH6I377FCQS7CSX" localSheetId="17" hidden="1">#REF!</definedName>
    <definedName name="BEx7EYYLHMBYQTH6I377FCQS7CSX" localSheetId="18" hidden="1">#REF!</definedName>
    <definedName name="BEx7EYYLHMBYQTH6I377FCQS7CSX" localSheetId="19" hidden="1">#REF!</definedName>
    <definedName name="BEx7EYYLHMBYQTH6I377FCQS7CSX" localSheetId="20" hidden="1">#REF!</definedName>
    <definedName name="BEx7EYYLHMBYQTH6I377FCQS7CSX" hidden="1">#REF!</definedName>
    <definedName name="BEx7F3R8WBC6E9U65SYE1VCBPKTN" localSheetId="7" hidden="1">#REF!</definedName>
    <definedName name="BEx7F3R8WBC6E9U65SYE1VCBPKTN" localSheetId="9" hidden="1">#REF!</definedName>
    <definedName name="BEx7F3R8WBC6E9U65SYE1VCBPKTN" localSheetId="10" hidden="1">#REF!</definedName>
    <definedName name="BEx7F3R8WBC6E9U65SYE1VCBPKTN" localSheetId="11" hidden="1">#REF!</definedName>
    <definedName name="BEx7F3R8WBC6E9U65SYE1VCBPKTN" localSheetId="12" hidden="1">#REF!</definedName>
    <definedName name="BEx7F3R8WBC6E9U65SYE1VCBPKTN" localSheetId="14" hidden="1">#REF!</definedName>
    <definedName name="BEx7F3R8WBC6E9U65SYE1VCBPKTN" localSheetId="13" hidden="1">#REF!</definedName>
    <definedName name="BEx7F3R8WBC6E9U65SYE1VCBPKTN" localSheetId="15" hidden="1">#REF!</definedName>
    <definedName name="BEx7F3R8WBC6E9U65SYE1VCBPKTN" localSheetId="16" hidden="1">#REF!</definedName>
    <definedName name="BEx7F3R8WBC6E9U65SYE1VCBPKTN" localSheetId="17" hidden="1">#REF!</definedName>
    <definedName name="BEx7F3R8WBC6E9U65SYE1VCBPKTN" localSheetId="18" hidden="1">#REF!</definedName>
    <definedName name="BEx7F3R8WBC6E9U65SYE1VCBPKTN" localSheetId="19" hidden="1">#REF!</definedName>
    <definedName name="BEx7F3R8WBC6E9U65SYE1VCBPKTN" localSheetId="20" hidden="1">#REF!</definedName>
    <definedName name="BEx7F3R8WBC6E9U65SYE1VCBPKTN" hidden="1">#REF!</definedName>
    <definedName name="BEx7FCLG1RYI2SNOU1Y2GQZNZSWA" localSheetId="7" hidden="1">#REF!</definedName>
    <definedName name="BEx7FCLG1RYI2SNOU1Y2GQZNZSWA" localSheetId="9" hidden="1">#REF!</definedName>
    <definedName name="BEx7FCLG1RYI2SNOU1Y2GQZNZSWA" localSheetId="10" hidden="1">#REF!</definedName>
    <definedName name="BEx7FCLG1RYI2SNOU1Y2GQZNZSWA" localSheetId="11" hidden="1">#REF!</definedName>
    <definedName name="BEx7FCLG1RYI2SNOU1Y2GQZNZSWA" localSheetId="12" hidden="1">#REF!</definedName>
    <definedName name="BEx7FCLG1RYI2SNOU1Y2GQZNZSWA" localSheetId="14" hidden="1">#REF!</definedName>
    <definedName name="BEx7FCLG1RYI2SNOU1Y2GQZNZSWA" localSheetId="13" hidden="1">#REF!</definedName>
    <definedName name="BEx7FCLG1RYI2SNOU1Y2GQZNZSWA" localSheetId="15" hidden="1">#REF!</definedName>
    <definedName name="BEx7FCLG1RYI2SNOU1Y2GQZNZSWA" localSheetId="16" hidden="1">#REF!</definedName>
    <definedName name="BEx7FCLG1RYI2SNOU1Y2GQZNZSWA" localSheetId="17" hidden="1">#REF!</definedName>
    <definedName name="BEx7FCLG1RYI2SNOU1Y2GQZNZSWA" localSheetId="18" hidden="1">#REF!</definedName>
    <definedName name="BEx7FCLG1RYI2SNOU1Y2GQZNZSWA" localSheetId="19" hidden="1">#REF!</definedName>
    <definedName name="BEx7FCLG1RYI2SNOU1Y2GQZNZSWA" localSheetId="20" hidden="1">#REF!</definedName>
    <definedName name="BEx7FCLG1RYI2SNOU1Y2GQZNZSWA" hidden="1">#REF!</definedName>
    <definedName name="BEx7FN32ZGWOAA4TTH79KINTDWR9" localSheetId="7" hidden="1">#REF!</definedName>
    <definedName name="BEx7FN32ZGWOAA4TTH79KINTDWR9" localSheetId="9" hidden="1">#REF!</definedName>
    <definedName name="BEx7FN32ZGWOAA4TTH79KINTDWR9" localSheetId="10" hidden="1">#REF!</definedName>
    <definedName name="BEx7FN32ZGWOAA4TTH79KINTDWR9" localSheetId="11" hidden="1">#REF!</definedName>
    <definedName name="BEx7FN32ZGWOAA4TTH79KINTDWR9" localSheetId="12" hidden="1">#REF!</definedName>
    <definedName name="BEx7FN32ZGWOAA4TTH79KINTDWR9" localSheetId="14" hidden="1">#REF!</definedName>
    <definedName name="BEx7FN32ZGWOAA4TTH79KINTDWR9" localSheetId="13" hidden="1">#REF!</definedName>
    <definedName name="BEx7FN32ZGWOAA4TTH79KINTDWR9" localSheetId="15" hidden="1">#REF!</definedName>
    <definedName name="BEx7FN32ZGWOAA4TTH79KINTDWR9" localSheetId="16" hidden="1">#REF!</definedName>
    <definedName name="BEx7FN32ZGWOAA4TTH79KINTDWR9" localSheetId="17" hidden="1">#REF!</definedName>
    <definedName name="BEx7FN32ZGWOAA4TTH79KINTDWR9" localSheetId="18" hidden="1">#REF!</definedName>
    <definedName name="BEx7FN32ZGWOAA4TTH79KINTDWR9" localSheetId="19" hidden="1">#REF!</definedName>
    <definedName name="BEx7FN32ZGWOAA4TTH79KINTDWR9" localSheetId="20" hidden="1">#REF!</definedName>
    <definedName name="BEx7FN32ZGWOAA4TTH79KINTDWR9" hidden="1">#REF!</definedName>
    <definedName name="BEx7G0F5491O5LOO00O1AXXAE24R" localSheetId="7" hidden="1">#REF!</definedName>
    <definedName name="BEx7G0F5491O5LOO00O1AXXAE24R" localSheetId="9" hidden="1">#REF!</definedName>
    <definedName name="BEx7G0F5491O5LOO00O1AXXAE24R" localSheetId="10" hidden="1">#REF!</definedName>
    <definedName name="BEx7G0F5491O5LOO00O1AXXAE24R" localSheetId="11" hidden="1">#REF!</definedName>
    <definedName name="BEx7G0F5491O5LOO00O1AXXAE24R" localSheetId="12" hidden="1">#REF!</definedName>
    <definedName name="BEx7G0F5491O5LOO00O1AXXAE24R" localSheetId="14" hidden="1">#REF!</definedName>
    <definedName name="BEx7G0F5491O5LOO00O1AXXAE24R" localSheetId="13" hidden="1">#REF!</definedName>
    <definedName name="BEx7G0F5491O5LOO00O1AXXAE24R" localSheetId="15" hidden="1">#REF!</definedName>
    <definedName name="BEx7G0F5491O5LOO00O1AXXAE24R" localSheetId="16" hidden="1">#REF!</definedName>
    <definedName name="BEx7G0F5491O5LOO00O1AXXAE24R" localSheetId="17" hidden="1">#REF!</definedName>
    <definedName name="BEx7G0F5491O5LOO00O1AXXAE24R" localSheetId="18" hidden="1">#REF!</definedName>
    <definedName name="BEx7G0F5491O5LOO00O1AXXAE24R" localSheetId="19" hidden="1">#REF!</definedName>
    <definedName name="BEx7G0F5491O5LOO00O1AXXAE24R" localSheetId="20" hidden="1">#REF!</definedName>
    <definedName name="BEx7G0F5491O5LOO00O1AXXAE24R" hidden="1">#REF!</definedName>
    <definedName name="BEx7G82CKM3NIY1PHNFK28M09PCH" localSheetId="7" hidden="1">#REF!</definedName>
    <definedName name="BEx7G82CKM3NIY1PHNFK28M09PCH" localSheetId="9" hidden="1">#REF!</definedName>
    <definedName name="BEx7G82CKM3NIY1PHNFK28M09PCH" localSheetId="10" hidden="1">#REF!</definedName>
    <definedName name="BEx7G82CKM3NIY1PHNFK28M09PCH" localSheetId="11" hidden="1">#REF!</definedName>
    <definedName name="BEx7G82CKM3NIY1PHNFK28M09PCH" localSheetId="12" hidden="1">#REF!</definedName>
    <definedName name="BEx7G82CKM3NIY1PHNFK28M09PCH" localSheetId="14" hidden="1">#REF!</definedName>
    <definedName name="BEx7G82CKM3NIY1PHNFK28M09PCH" localSheetId="13" hidden="1">#REF!</definedName>
    <definedName name="BEx7G82CKM3NIY1PHNFK28M09PCH" localSheetId="15" hidden="1">#REF!</definedName>
    <definedName name="BEx7G82CKM3NIY1PHNFK28M09PCH" localSheetId="16" hidden="1">#REF!</definedName>
    <definedName name="BEx7G82CKM3NIY1PHNFK28M09PCH" localSheetId="17" hidden="1">#REF!</definedName>
    <definedName name="BEx7G82CKM3NIY1PHNFK28M09PCH" localSheetId="18" hidden="1">#REF!</definedName>
    <definedName name="BEx7G82CKM3NIY1PHNFK28M09PCH" localSheetId="19" hidden="1">#REF!</definedName>
    <definedName name="BEx7G82CKM3NIY1PHNFK28M09PCH" localSheetId="20" hidden="1">#REF!</definedName>
    <definedName name="BEx7G82CKM3NIY1PHNFK28M09PCH" hidden="1">#REF!</definedName>
    <definedName name="BEx7GR3ENYWRXXS5IT0UMEGOLGUH" localSheetId="7" hidden="1">#REF!</definedName>
    <definedName name="BEx7GR3ENYWRXXS5IT0UMEGOLGUH" localSheetId="9" hidden="1">#REF!</definedName>
    <definedName name="BEx7GR3ENYWRXXS5IT0UMEGOLGUH" localSheetId="10" hidden="1">#REF!</definedName>
    <definedName name="BEx7GR3ENYWRXXS5IT0UMEGOLGUH" localSheetId="11" hidden="1">#REF!</definedName>
    <definedName name="BEx7GR3ENYWRXXS5IT0UMEGOLGUH" localSheetId="12" hidden="1">#REF!</definedName>
    <definedName name="BEx7GR3ENYWRXXS5IT0UMEGOLGUH" localSheetId="14" hidden="1">#REF!</definedName>
    <definedName name="BEx7GR3ENYWRXXS5IT0UMEGOLGUH" localSheetId="13" hidden="1">#REF!</definedName>
    <definedName name="BEx7GR3ENYWRXXS5IT0UMEGOLGUH" localSheetId="15" hidden="1">#REF!</definedName>
    <definedName name="BEx7GR3ENYWRXXS5IT0UMEGOLGUH" localSheetId="16" hidden="1">#REF!</definedName>
    <definedName name="BEx7GR3ENYWRXXS5IT0UMEGOLGUH" localSheetId="17" hidden="1">#REF!</definedName>
    <definedName name="BEx7GR3ENYWRXXS5IT0UMEGOLGUH" localSheetId="18" hidden="1">#REF!</definedName>
    <definedName name="BEx7GR3ENYWRXXS5IT0UMEGOLGUH" localSheetId="19" hidden="1">#REF!</definedName>
    <definedName name="BEx7GR3ENYWRXXS5IT0UMEGOLGUH" localSheetId="20" hidden="1">#REF!</definedName>
    <definedName name="BEx7GR3ENYWRXXS5IT0UMEGOLGUH" hidden="1">#REF!</definedName>
    <definedName name="BEx7GSAL6P7TASL8MB63RFST1LJL" localSheetId="7" hidden="1">#REF!</definedName>
    <definedName name="BEx7GSAL6P7TASL8MB63RFST1LJL" localSheetId="9" hidden="1">#REF!</definedName>
    <definedName name="BEx7GSAL6P7TASL8MB63RFST1LJL" localSheetId="10" hidden="1">#REF!</definedName>
    <definedName name="BEx7GSAL6P7TASL8MB63RFST1LJL" localSheetId="11" hidden="1">#REF!</definedName>
    <definedName name="BEx7GSAL6P7TASL8MB63RFST1LJL" localSheetId="12" hidden="1">#REF!</definedName>
    <definedName name="BEx7GSAL6P7TASL8MB63RFST1LJL" localSheetId="14" hidden="1">#REF!</definedName>
    <definedName name="BEx7GSAL6P7TASL8MB63RFST1LJL" localSheetId="13" hidden="1">#REF!</definedName>
    <definedName name="BEx7GSAL6P7TASL8MB63RFST1LJL" localSheetId="15" hidden="1">#REF!</definedName>
    <definedName name="BEx7GSAL6P7TASL8MB63RFST1LJL" localSheetId="16" hidden="1">#REF!</definedName>
    <definedName name="BEx7GSAL6P7TASL8MB63RFST1LJL" localSheetId="17" hidden="1">#REF!</definedName>
    <definedName name="BEx7GSAL6P7TASL8MB63RFST1LJL" localSheetId="18" hidden="1">#REF!</definedName>
    <definedName name="BEx7GSAL6P7TASL8MB63RFST1LJL" localSheetId="19" hidden="1">#REF!</definedName>
    <definedName name="BEx7GSAL6P7TASL8MB63RFST1LJL" localSheetId="20" hidden="1">#REF!</definedName>
    <definedName name="BEx7GSAL6P7TASL8MB63RFST1LJL" hidden="1">#REF!</definedName>
    <definedName name="BEx7H0JCP7ZU8M0UWQXEBQ8U7WXG" localSheetId="7" hidden="1">#REF!</definedName>
    <definedName name="BEx7H0JCP7ZU8M0UWQXEBQ8U7WXG" localSheetId="9" hidden="1">#REF!</definedName>
    <definedName name="BEx7H0JCP7ZU8M0UWQXEBQ8U7WXG" localSheetId="10" hidden="1">#REF!</definedName>
    <definedName name="BEx7H0JCP7ZU8M0UWQXEBQ8U7WXG" localSheetId="11" hidden="1">#REF!</definedName>
    <definedName name="BEx7H0JCP7ZU8M0UWQXEBQ8U7WXG" localSheetId="12" hidden="1">#REF!</definedName>
    <definedName name="BEx7H0JCP7ZU8M0UWQXEBQ8U7WXG" localSheetId="14" hidden="1">#REF!</definedName>
    <definedName name="BEx7H0JCP7ZU8M0UWQXEBQ8U7WXG" localSheetId="13" hidden="1">#REF!</definedName>
    <definedName name="BEx7H0JCP7ZU8M0UWQXEBQ8U7WXG" localSheetId="15" hidden="1">#REF!</definedName>
    <definedName name="BEx7H0JCP7ZU8M0UWQXEBQ8U7WXG" localSheetId="16" hidden="1">#REF!</definedName>
    <definedName name="BEx7H0JCP7ZU8M0UWQXEBQ8U7WXG" localSheetId="17" hidden="1">#REF!</definedName>
    <definedName name="BEx7H0JCP7ZU8M0UWQXEBQ8U7WXG" localSheetId="18" hidden="1">#REF!</definedName>
    <definedName name="BEx7H0JCP7ZU8M0UWQXEBQ8U7WXG" localSheetId="19" hidden="1">#REF!</definedName>
    <definedName name="BEx7H0JCP7ZU8M0UWQXEBQ8U7WXG" localSheetId="20" hidden="1">#REF!</definedName>
    <definedName name="BEx7H0JCP7ZU8M0UWQXEBQ8U7WXG" hidden="1">#REF!</definedName>
    <definedName name="BEx7H0JD6I5I8WQLLWOYWY5YWPQE" localSheetId="7" hidden="1">#REF!</definedName>
    <definedName name="BEx7H0JD6I5I8WQLLWOYWY5YWPQE" localSheetId="9" hidden="1">#REF!</definedName>
    <definedName name="BEx7H0JD6I5I8WQLLWOYWY5YWPQE" localSheetId="10" hidden="1">#REF!</definedName>
    <definedName name="BEx7H0JD6I5I8WQLLWOYWY5YWPQE" localSheetId="11" hidden="1">#REF!</definedName>
    <definedName name="BEx7H0JD6I5I8WQLLWOYWY5YWPQE" localSheetId="12" hidden="1">#REF!</definedName>
    <definedName name="BEx7H0JD6I5I8WQLLWOYWY5YWPQE" localSheetId="14" hidden="1">#REF!</definedName>
    <definedName name="BEx7H0JD6I5I8WQLLWOYWY5YWPQE" localSheetId="13" hidden="1">#REF!</definedName>
    <definedName name="BEx7H0JD6I5I8WQLLWOYWY5YWPQE" localSheetId="15" hidden="1">#REF!</definedName>
    <definedName name="BEx7H0JD6I5I8WQLLWOYWY5YWPQE" localSheetId="16" hidden="1">#REF!</definedName>
    <definedName name="BEx7H0JD6I5I8WQLLWOYWY5YWPQE" localSheetId="17" hidden="1">#REF!</definedName>
    <definedName name="BEx7H0JD6I5I8WQLLWOYWY5YWPQE" localSheetId="18" hidden="1">#REF!</definedName>
    <definedName name="BEx7H0JD6I5I8WQLLWOYWY5YWPQE" localSheetId="19" hidden="1">#REF!</definedName>
    <definedName name="BEx7H0JD6I5I8WQLLWOYWY5YWPQE" localSheetId="20" hidden="1">#REF!</definedName>
    <definedName name="BEx7H0JD6I5I8WQLLWOYWY5YWPQE" hidden="1">#REF!</definedName>
    <definedName name="BEx7H14XCXH7WEXEY1HVO53A6AGH" localSheetId="7" hidden="1">#REF!</definedName>
    <definedName name="BEx7H14XCXH7WEXEY1HVO53A6AGH" localSheetId="9" hidden="1">#REF!</definedName>
    <definedName name="BEx7H14XCXH7WEXEY1HVO53A6AGH" localSheetId="10" hidden="1">#REF!</definedName>
    <definedName name="BEx7H14XCXH7WEXEY1HVO53A6AGH" localSheetId="11" hidden="1">#REF!</definedName>
    <definedName name="BEx7H14XCXH7WEXEY1HVO53A6AGH" localSheetId="12" hidden="1">#REF!</definedName>
    <definedName name="BEx7H14XCXH7WEXEY1HVO53A6AGH" localSheetId="14" hidden="1">#REF!</definedName>
    <definedName name="BEx7H14XCXH7WEXEY1HVO53A6AGH" localSheetId="13" hidden="1">#REF!</definedName>
    <definedName name="BEx7H14XCXH7WEXEY1HVO53A6AGH" localSheetId="15" hidden="1">#REF!</definedName>
    <definedName name="BEx7H14XCXH7WEXEY1HVO53A6AGH" localSheetId="16" hidden="1">#REF!</definedName>
    <definedName name="BEx7H14XCXH7WEXEY1HVO53A6AGH" localSheetId="17" hidden="1">#REF!</definedName>
    <definedName name="BEx7H14XCXH7WEXEY1HVO53A6AGH" localSheetId="18" hidden="1">#REF!</definedName>
    <definedName name="BEx7H14XCXH7WEXEY1HVO53A6AGH" localSheetId="19" hidden="1">#REF!</definedName>
    <definedName name="BEx7H14XCXH7WEXEY1HVO53A6AGH" localSheetId="20" hidden="1">#REF!</definedName>
    <definedName name="BEx7H14XCXH7WEXEY1HVO53A6AGH" hidden="1">#REF!</definedName>
    <definedName name="BEx7HFTIA8AC8BR8HKIN81VE1SGW" localSheetId="7" hidden="1">#REF!</definedName>
    <definedName name="BEx7HFTIA8AC8BR8HKIN81VE1SGW" localSheetId="9" hidden="1">#REF!</definedName>
    <definedName name="BEx7HFTIA8AC8BR8HKIN81VE1SGW" localSheetId="10" hidden="1">#REF!</definedName>
    <definedName name="BEx7HFTIA8AC8BR8HKIN81VE1SGW" localSheetId="11" hidden="1">#REF!</definedName>
    <definedName name="BEx7HFTIA8AC8BR8HKIN81VE1SGW" localSheetId="12" hidden="1">#REF!</definedName>
    <definedName name="BEx7HFTIA8AC8BR8HKIN81VE1SGW" localSheetId="14" hidden="1">#REF!</definedName>
    <definedName name="BEx7HFTIA8AC8BR8HKIN81VE1SGW" localSheetId="13" hidden="1">#REF!</definedName>
    <definedName name="BEx7HFTIA8AC8BR8HKIN81VE1SGW" localSheetId="15" hidden="1">#REF!</definedName>
    <definedName name="BEx7HFTIA8AC8BR8HKIN81VE1SGW" localSheetId="16" hidden="1">#REF!</definedName>
    <definedName name="BEx7HFTIA8AC8BR8HKIN81VE1SGW" localSheetId="17" hidden="1">#REF!</definedName>
    <definedName name="BEx7HFTIA8AC8BR8HKIN81VE1SGW" localSheetId="18" hidden="1">#REF!</definedName>
    <definedName name="BEx7HFTIA8AC8BR8HKIN81VE1SGW" localSheetId="19" hidden="1">#REF!</definedName>
    <definedName name="BEx7HFTIA8AC8BR8HKIN81VE1SGW" localSheetId="20" hidden="1">#REF!</definedName>
    <definedName name="BEx7HFTIA8AC8BR8HKIN81VE1SGW" hidden="1">#REF!</definedName>
    <definedName name="BEx7HGVBEF4LEIF6RC14N3PSU461" localSheetId="7" hidden="1">#REF!</definedName>
    <definedName name="BEx7HGVBEF4LEIF6RC14N3PSU461" localSheetId="9" hidden="1">#REF!</definedName>
    <definedName name="BEx7HGVBEF4LEIF6RC14N3PSU461" localSheetId="10" hidden="1">#REF!</definedName>
    <definedName name="BEx7HGVBEF4LEIF6RC14N3PSU461" localSheetId="11" hidden="1">#REF!</definedName>
    <definedName name="BEx7HGVBEF4LEIF6RC14N3PSU461" localSheetId="12" hidden="1">#REF!</definedName>
    <definedName name="BEx7HGVBEF4LEIF6RC14N3PSU461" localSheetId="14" hidden="1">#REF!</definedName>
    <definedName name="BEx7HGVBEF4LEIF6RC14N3PSU461" localSheetId="13" hidden="1">#REF!</definedName>
    <definedName name="BEx7HGVBEF4LEIF6RC14N3PSU461" localSheetId="15" hidden="1">#REF!</definedName>
    <definedName name="BEx7HGVBEF4LEIF6RC14N3PSU461" localSheetId="16" hidden="1">#REF!</definedName>
    <definedName name="BEx7HGVBEF4LEIF6RC14N3PSU461" localSheetId="17" hidden="1">#REF!</definedName>
    <definedName name="BEx7HGVBEF4LEIF6RC14N3PSU461" localSheetId="18" hidden="1">#REF!</definedName>
    <definedName name="BEx7HGVBEF4LEIF6RC14N3PSU461" localSheetId="19" hidden="1">#REF!</definedName>
    <definedName name="BEx7HGVBEF4LEIF6RC14N3PSU461" localSheetId="20" hidden="1">#REF!</definedName>
    <definedName name="BEx7HGVBEF4LEIF6RC14N3PSU461" hidden="1">#REF!</definedName>
    <definedName name="BEx7HNM5QUG90PN1J2VL176TH6KY" localSheetId="7" hidden="1">#REF!</definedName>
    <definedName name="BEx7HNM5QUG90PN1J2VL176TH6KY" localSheetId="9" hidden="1">#REF!</definedName>
    <definedName name="BEx7HNM5QUG90PN1J2VL176TH6KY" localSheetId="10" hidden="1">#REF!</definedName>
    <definedName name="BEx7HNM5QUG90PN1J2VL176TH6KY" localSheetId="11" hidden="1">#REF!</definedName>
    <definedName name="BEx7HNM5QUG90PN1J2VL176TH6KY" localSheetId="12" hidden="1">#REF!</definedName>
    <definedName name="BEx7HNM5QUG90PN1J2VL176TH6KY" localSheetId="14" hidden="1">#REF!</definedName>
    <definedName name="BEx7HNM5QUG90PN1J2VL176TH6KY" localSheetId="13" hidden="1">#REF!</definedName>
    <definedName name="BEx7HNM5QUG90PN1J2VL176TH6KY" localSheetId="15" hidden="1">#REF!</definedName>
    <definedName name="BEx7HNM5QUG90PN1J2VL176TH6KY" localSheetId="16" hidden="1">#REF!</definedName>
    <definedName name="BEx7HNM5QUG90PN1J2VL176TH6KY" localSheetId="17" hidden="1">#REF!</definedName>
    <definedName name="BEx7HNM5QUG90PN1J2VL176TH6KY" localSheetId="18" hidden="1">#REF!</definedName>
    <definedName name="BEx7HNM5QUG90PN1J2VL176TH6KY" localSheetId="19" hidden="1">#REF!</definedName>
    <definedName name="BEx7HNM5QUG90PN1J2VL176TH6KY" localSheetId="20" hidden="1">#REF!</definedName>
    <definedName name="BEx7HNM5QUG90PN1J2VL176TH6KY" hidden="1">#REF!</definedName>
    <definedName name="BEx7HQ5T9FZ42QWS09UO4DT42Y0R" localSheetId="7" hidden="1">#REF!</definedName>
    <definedName name="BEx7HQ5T9FZ42QWS09UO4DT42Y0R" localSheetId="9" hidden="1">#REF!</definedName>
    <definedName name="BEx7HQ5T9FZ42QWS09UO4DT42Y0R" localSheetId="10" hidden="1">#REF!</definedName>
    <definedName name="BEx7HQ5T9FZ42QWS09UO4DT42Y0R" localSheetId="11" hidden="1">#REF!</definedName>
    <definedName name="BEx7HQ5T9FZ42QWS09UO4DT42Y0R" localSheetId="12" hidden="1">#REF!</definedName>
    <definedName name="BEx7HQ5T9FZ42QWS09UO4DT42Y0R" localSheetId="14" hidden="1">#REF!</definedName>
    <definedName name="BEx7HQ5T9FZ42QWS09UO4DT42Y0R" localSheetId="13" hidden="1">#REF!</definedName>
    <definedName name="BEx7HQ5T9FZ42QWS09UO4DT42Y0R" localSheetId="15" hidden="1">#REF!</definedName>
    <definedName name="BEx7HQ5T9FZ42QWS09UO4DT42Y0R" localSheetId="16" hidden="1">#REF!</definedName>
    <definedName name="BEx7HQ5T9FZ42QWS09UO4DT42Y0R" localSheetId="17" hidden="1">#REF!</definedName>
    <definedName name="BEx7HQ5T9FZ42QWS09UO4DT42Y0R" localSheetId="18" hidden="1">#REF!</definedName>
    <definedName name="BEx7HQ5T9FZ42QWS09UO4DT42Y0R" localSheetId="19" hidden="1">#REF!</definedName>
    <definedName name="BEx7HQ5T9FZ42QWS09UO4DT42Y0R" localSheetId="20" hidden="1">#REF!</definedName>
    <definedName name="BEx7HQ5T9FZ42QWS09UO4DT42Y0R" hidden="1">#REF!</definedName>
    <definedName name="BEx7HRCZE3CVGON1HV07MT5MNDZ3" localSheetId="7" hidden="1">#REF!</definedName>
    <definedName name="BEx7HRCZE3CVGON1HV07MT5MNDZ3" localSheetId="9" hidden="1">#REF!</definedName>
    <definedName name="BEx7HRCZE3CVGON1HV07MT5MNDZ3" localSheetId="10" hidden="1">#REF!</definedName>
    <definedName name="BEx7HRCZE3CVGON1HV07MT5MNDZ3" localSheetId="11" hidden="1">#REF!</definedName>
    <definedName name="BEx7HRCZE3CVGON1HV07MT5MNDZ3" localSheetId="12" hidden="1">#REF!</definedName>
    <definedName name="BEx7HRCZE3CVGON1HV07MT5MNDZ3" localSheetId="14" hidden="1">#REF!</definedName>
    <definedName name="BEx7HRCZE3CVGON1HV07MT5MNDZ3" localSheetId="13" hidden="1">#REF!</definedName>
    <definedName name="BEx7HRCZE3CVGON1HV07MT5MNDZ3" localSheetId="15" hidden="1">#REF!</definedName>
    <definedName name="BEx7HRCZE3CVGON1HV07MT5MNDZ3" localSheetId="16" hidden="1">#REF!</definedName>
    <definedName name="BEx7HRCZE3CVGON1HV07MT5MNDZ3" localSheetId="17" hidden="1">#REF!</definedName>
    <definedName name="BEx7HRCZE3CVGON1HV07MT5MNDZ3" localSheetId="18" hidden="1">#REF!</definedName>
    <definedName name="BEx7HRCZE3CVGON1HV07MT5MNDZ3" localSheetId="19" hidden="1">#REF!</definedName>
    <definedName name="BEx7HRCZE3CVGON1HV07MT5MNDZ3" localSheetId="20" hidden="1">#REF!</definedName>
    <definedName name="BEx7HRCZE3CVGON1HV07MT5MNDZ3" hidden="1">#REF!</definedName>
    <definedName name="BEx7HWGE2CANG5M17X4C8YNC3N8F" localSheetId="7" hidden="1">#REF!</definedName>
    <definedName name="BEx7HWGE2CANG5M17X4C8YNC3N8F" localSheetId="9" hidden="1">#REF!</definedName>
    <definedName name="BEx7HWGE2CANG5M17X4C8YNC3N8F" localSheetId="10" hidden="1">#REF!</definedName>
    <definedName name="BEx7HWGE2CANG5M17X4C8YNC3N8F" localSheetId="11" hidden="1">#REF!</definedName>
    <definedName name="BEx7HWGE2CANG5M17X4C8YNC3N8F" localSheetId="12" hidden="1">#REF!</definedName>
    <definedName name="BEx7HWGE2CANG5M17X4C8YNC3N8F" localSheetId="14" hidden="1">#REF!</definedName>
    <definedName name="BEx7HWGE2CANG5M17X4C8YNC3N8F" localSheetId="13" hidden="1">#REF!</definedName>
    <definedName name="BEx7HWGE2CANG5M17X4C8YNC3N8F" localSheetId="15" hidden="1">#REF!</definedName>
    <definedName name="BEx7HWGE2CANG5M17X4C8YNC3N8F" localSheetId="16" hidden="1">#REF!</definedName>
    <definedName name="BEx7HWGE2CANG5M17X4C8YNC3N8F" localSheetId="17" hidden="1">#REF!</definedName>
    <definedName name="BEx7HWGE2CANG5M17X4C8YNC3N8F" localSheetId="18" hidden="1">#REF!</definedName>
    <definedName name="BEx7HWGE2CANG5M17X4C8YNC3N8F" localSheetId="19" hidden="1">#REF!</definedName>
    <definedName name="BEx7HWGE2CANG5M17X4C8YNC3N8F" localSheetId="20" hidden="1">#REF!</definedName>
    <definedName name="BEx7HWGE2CANG5M17X4C8YNC3N8F" hidden="1">#REF!</definedName>
    <definedName name="BEx7I8FZ96C5JAHXS18ZV0912LZP" localSheetId="7" hidden="1">#REF!</definedName>
    <definedName name="BEx7I8FZ96C5JAHXS18ZV0912LZP" localSheetId="9" hidden="1">#REF!</definedName>
    <definedName name="BEx7I8FZ96C5JAHXS18ZV0912LZP" localSheetId="10" hidden="1">#REF!</definedName>
    <definedName name="BEx7I8FZ96C5JAHXS18ZV0912LZP" localSheetId="11" hidden="1">#REF!</definedName>
    <definedName name="BEx7I8FZ96C5JAHXS18ZV0912LZP" localSheetId="12" hidden="1">#REF!</definedName>
    <definedName name="BEx7I8FZ96C5JAHXS18ZV0912LZP" localSheetId="14" hidden="1">#REF!</definedName>
    <definedName name="BEx7I8FZ96C5JAHXS18ZV0912LZP" localSheetId="13" hidden="1">#REF!</definedName>
    <definedName name="BEx7I8FZ96C5JAHXS18ZV0912LZP" localSheetId="15" hidden="1">#REF!</definedName>
    <definedName name="BEx7I8FZ96C5JAHXS18ZV0912LZP" localSheetId="16" hidden="1">#REF!</definedName>
    <definedName name="BEx7I8FZ96C5JAHXS18ZV0912LZP" localSheetId="17" hidden="1">#REF!</definedName>
    <definedName name="BEx7I8FZ96C5JAHXS18ZV0912LZP" localSheetId="18" hidden="1">#REF!</definedName>
    <definedName name="BEx7I8FZ96C5JAHXS18ZV0912LZP" localSheetId="19" hidden="1">#REF!</definedName>
    <definedName name="BEx7I8FZ96C5JAHXS18ZV0912LZP" localSheetId="20" hidden="1">#REF!</definedName>
    <definedName name="BEx7I8FZ96C5JAHXS18ZV0912LZP" hidden="1">#REF!</definedName>
    <definedName name="BEx7IBVYN47SFZIA0K4MDKQZNN9V" localSheetId="7" hidden="1">#REF!</definedName>
    <definedName name="BEx7IBVYN47SFZIA0K4MDKQZNN9V" localSheetId="9" hidden="1">#REF!</definedName>
    <definedName name="BEx7IBVYN47SFZIA0K4MDKQZNN9V" localSheetId="10" hidden="1">#REF!</definedName>
    <definedName name="BEx7IBVYN47SFZIA0K4MDKQZNN9V" localSheetId="11" hidden="1">#REF!</definedName>
    <definedName name="BEx7IBVYN47SFZIA0K4MDKQZNN9V" localSheetId="12" hidden="1">#REF!</definedName>
    <definedName name="BEx7IBVYN47SFZIA0K4MDKQZNN9V" localSheetId="14" hidden="1">#REF!</definedName>
    <definedName name="BEx7IBVYN47SFZIA0K4MDKQZNN9V" localSheetId="13" hidden="1">#REF!</definedName>
    <definedName name="BEx7IBVYN47SFZIA0K4MDKQZNN9V" localSheetId="15" hidden="1">#REF!</definedName>
    <definedName name="BEx7IBVYN47SFZIA0K4MDKQZNN9V" localSheetId="16" hidden="1">#REF!</definedName>
    <definedName name="BEx7IBVYN47SFZIA0K4MDKQZNN9V" localSheetId="17" hidden="1">#REF!</definedName>
    <definedName name="BEx7IBVYN47SFZIA0K4MDKQZNN9V" localSheetId="18" hidden="1">#REF!</definedName>
    <definedName name="BEx7IBVYN47SFZIA0K4MDKQZNN9V" localSheetId="19" hidden="1">#REF!</definedName>
    <definedName name="BEx7IBVYN47SFZIA0K4MDKQZNN9V" localSheetId="20" hidden="1">#REF!</definedName>
    <definedName name="BEx7IBVYN47SFZIA0K4MDKQZNN9V" hidden="1">#REF!</definedName>
    <definedName name="BEx7IJOI6V63WKXYU6YTHPHUSP7U" localSheetId="7" hidden="1">#REF!</definedName>
    <definedName name="BEx7IJOI6V63WKXYU6YTHPHUSP7U" localSheetId="9" hidden="1">#REF!</definedName>
    <definedName name="BEx7IJOI6V63WKXYU6YTHPHUSP7U" localSheetId="10" hidden="1">#REF!</definedName>
    <definedName name="BEx7IJOI6V63WKXYU6YTHPHUSP7U" localSheetId="11" hidden="1">#REF!</definedName>
    <definedName name="BEx7IJOI6V63WKXYU6YTHPHUSP7U" localSheetId="12" hidden="1">#REF!</definedName>
    <definedName name="BEx7IJOI6V63WKXYU6YTHPHUSP7U" localSheetId="14" hidden="1">#REF!</definedName>
    <definedName name="BEx7IJOI6V63WKXYU6YTHPHUSP7U" localSheetId="13" hidden="1">#REF!</definedName>
    <definedName name="BEx7IJOI6V63WKXYU6YTHPHUSP7U" localSheetId="15" hidden="1">#REF!</definedName>
    <definedName name="BEx7IJOI6V63WKXYU6YTHPHUSP7U" localSheetId="16" hidden="1">#REF!</definedName>
    <definedName name="BEx7IJOI6V63WKXYU6YTHPHUSP7U" localSheetId="17" hidden="1">#REF!</definedName>
    <definedName name="BEx7IJOI6V63WKXYU6YTHPHUSP7U" localSheetId="18" hidden="1">#REF!</definedName>
    <definedName name="BEx7IJOI6V63WKXYU6YTHPHUSP7U" localSheetId="19" hidden="1">#REF!</definedName>
    <definedName name="BEx7IJOI6V63WKXYU6YTHPHUSP7U" localSheetId="20" hidden="1">#REF!</definedName>
    <definedName name="BEx7IJOI6V63WKXYU6YTHPHUSP7U" hidden="1">#REF!</definedName>
    <definedName name="BEx7IRRUY5JMPVVS2G8ZTVLVF9H8" localSheetId="7" hidden="1">#REF!</definedName>
    <definedName name="BEx7IRRUY5JMPVVS2G8ZTVLVF9H8" localSheetId="9" hidden="1">#REF!</definedName>
    <definedName name="BEx7IRRUY5JMPVVS2G8ZTVLVF9H8" localSheetId="10" hidden="1">#REF!</definedName>
    <definedName name="BEx7IRRUY5JMPVVS2G8ZTVLVF9H8" localSheetId="11" hidden="1">#REF!</definedName>
    <definedName name="BEx7IRRUY5JMPVVS2G8ZTVLVF9H8" localSheetId="12" hidden="1">#REF!</definedName>
    <definedName name="BEx7IRRUY5JMPVVS2G8ZTVLVF9H8" localSheetId="14" hidden="1">#REF!</definedName>
    <definedName name="BEx7IRRUY5JMPVVS2G8ZTVLVF9H8" localSheetId="13" hidden="1">#REF!</definedName>
    <definedName name="BEx7IRRUY5JMPVVS2G8ZTVLVF9H8" localSheetId="15" hidden="1">#REF!</definedName>
    <definedName name="BEx7IRRUY5JMPVVS2G8ZTVLVF9H8" localSheetId="16" hidden="1">#REF!</definedName>
    <definedName name="BEx7IRRUY5JMPVVS2G8ZTVLVF9H8" localSheetId="17" hidden="1">#REF!</definedName>
    <definedName name="BEx7IRRUY5JMPVVS2G8ZTVLVF9H8" localSheetId="18" hidden="1">#REF!</definedName>
    <definedName name="BEx7IRRUY5JMPVVS2G8ZTVLVF9H8" localSheetId="19" hidden="1">#REF!</definedName>
    <definedName name="BEx7IRRUY5JMPVVS2G8ZTVLVF9H8" localSheetId="20" hidden="1">#REF!</definedName>
    <definedName name="BEx7IRRUY5JMPVVS2G8ZTVLVF9H8" hidden="1">#REF!</definedName>
    <definedName name="BEx7IV2IJ5WT7UC0UG7WP0WF2JZI" localSheetId="7" hidden="1">#REF!</definedName>
    <definedName name="BEx7IV2IJ5WT7UC0UG7WP0WF2JZI" localSheetId="9" hidden="1">#REF!</definedName>
    <definedName name="BEx7IV2IJ5WT7UC0UG7WP0WF2JZI" localSheetId="10" hidden="1">#REF!</definedName>
    <definedName name="BEx7IV2IJ5WT7UC0UG7WP0WF2JZI" localSheetId="11" hidden="1">#REF!</definedName>
    <definedName name="BEx7IV2IJ5WT7UC0UG7WP0WF2JZI" localSheetId="12" hidden="1">#REF!</definedName>
    <definedName name="BEx7IV2IJ5WT7UC0UG7WP0WF2JZI" localSheetId="14" hidden="1">#REF!</definedName>
    <definedName name="BEx7IV2IJ5WT7UC0UG7WP0WF2JZI" localSheetId="13" hidden="1">#REF!</definedName>
    <definedName name="BEx7IV2IJ5WT7UC0UG7WP0WF2JZI" localSheetId="15" hidden="1">#REF!</definedName>
    <definedName name="BEx7IV2IJ5WT7UC0UG7WP0WF2JZI" localSheetId="16" hidden="1">#REF!</definedName>
    <definedName name="BEx7IV2IJ5WT7UC0UG7WP0WF2JZI" localSheetId="17" hidden="1">#REF!</definedName>
    <definedName name="BEx7IV2IJ5WT7UC0UG7WP0WF2JZI" localSheetId="18" hidden="1">#REF!</definedName>
    <definedName name="BEx7IV2IJ5WT7UC0UG7WP0WF2JZI" localSheetId="19" hidden="1">#REF!</definedName>
    <definedName name="BEx7IV2IJ5WT7UC0UG7WP0WF2JZI" localSheetId="20" hidden="1">#REF!</definedName>
    <definedName name="BEx7IV2IJ5WT7UC0UG7WP0WF2JZI" hidden="1">#REF!</definedName>
    <definedName name="BEx7IXGU74GE5E4S6W4Z13AR092Y" localSheetId="7" hidden="1">#REF!</definedName>
    <definedName name="BEx7IXGU74GE5E4S6W4Z13AR092Y" localSheetId="9" hidden="1">#REF!</definedName>
    <definedName name="BEx7IXGU74GE5E4S6W4Z13AR092Y" localSheetId="10" hidden="1">#REF!</definedName>
    <definedName name="BEx7IXGU74GE5E4S6W4Z13AR092Y" localSheetId="11" hidden="1">#REF!</definedName>
    <definedName name="BEx7IXGU74GE5E4S6W4Z13AR092Y" localSheetId="12" hidden="1">#REF!</definedName>
    <definedName name="BEx7IXGU74GE5E4S6W4Z13AR092Y" localSheetId="14" hidden="1">#REF!</definedName>
    <definedName name="BEx7IXGU74GE5E4S6W4Z13AR092Y" localSheetId="13" hidden="1">#REF!</definedName>
    <definedName name="BEx7IXGU74GE5E4S6W4Z13AR092Y" localSheetId="15" hidden="1">#REF!</definedName>
    <definedName name="BEx7IXGU74GE5E4S6W4Z13AR092Y" localSheetId="16" hidden="1">#REF!</definedName>
    <definedName name="BEx7IXGU74GE5E4S6W4Z13AR092Y" localSheetId="17" hidden="1">#REF!</definedName>
    <definedName name="BEx7IXGU74GE5E4S6W4Z13AR092Y" localSheetId="18" hidden="1">#REF!</definedName>
    <definedName name="BEx7IXGU74GE5E4S6W4Z13AR092Y" localSheetId="19" hidden="1">#REF!</definedName>
    <definedName name="BEx7IXGU74GE5E4S6W4Z13AR092Y" localSheetId="20" hidden="1">#REF!</definedName>
    <definedName name="BEx7IXGU74GE5E4S6W4Z13AR092Y" hidden="1">#REF!</definedName>
    <definedName name="BEx7J4YL8Q3BI1MLH16YYQ18IJRD" localSheetId="7" hidden="1">#REF!</definedName>
    <definedName name="BEx7J4YL8Q3BI1MLH16YYQ18IJRD" localSheetId="9" hidden="1">#REF!</definedName>
    <definedName name="BEx7J4YL8Q3BI1MLH16YYQ18IJRD" localSheetId="10" hidden="1">#REF!</definedName>
    <definedName name="BEx7J4YL8Q3BI1MLH16YYQ18IJRD" localSheetId="11" hidden="1">#REF!</definedName>
    <definedName name="BEx7J4YL8Q3BI1MLH16YYQ18IJRD" localSheetId="12" hidden="1">#REF!</definedName>
    <definedName name="BEx7J4YL8Q3BI1MLH16YYQ18IJRD" localSheetId="14" hidden="1">#REF!</definedName>
    <definedName name="BEx7J4YL8Q3BI1MLH16YYQ18IJRD" localSheetId="13" hidden="1">#REF!</definedName>
    <definedName name="BEx7J4YL8Q3BI1MLH16YYQ18IJRD" localSheetId="15" hidden="1">#REF!</definedName>
    <definedName name="BEx7J4YL8Q3BI1MLH16YYQ18IJRD" localSheetId="16" hidden="1">#REF!</definedName>
    <definedName name="BEx7J4YL8Q3BI1MLH16YYQ18IJRD" localSheetId="17" hidden="1">#REF!</definedName>
    <definedName name="BEx7J4YL8Q3BI1MLH16YYQ18IJRD" localSheetId="18" hidden="1">#REF!</definedName>
    <definedName name="BEx7J4YL8Q3BI1MLH16YYQ18IJRD" localSheetId="19" hidden="1">#REF!</definedName>
    <definedName name="BEx7J4YL8Q3BI1MLH16YYQ18IJRD" localSheetId="20" hidden="1">#REF!</definedName>
    <definedName name="BEx7J4YL8Q3BI1MLH16YYQ18IJRD" hidden="1">#REF!</definedName>
    <definedName name="BEx7J7CWKB4WKZAQMK3Z0S9GSOSM" localSheetId="7" hidden="1">#REF!</definedName>
    <definedName name="BEx7J7CWKB4WKZAQMK3Z0S9GSOSM" localSheetId="9" hidden="1">#REF!</definedName>
    <definedName name="BEx7J7CWKB4WKZAQMK3Z0S9GSOSM" localSheetId="10" hidden="1">#REF!</definedName>
    <definedName name="BEx7J7CWKB4WKZAQMK3Z0S9GSOSM" localSheetId="11" hidden="1">#REF!</definedName>
    <definedName name="BEx7J7CWKB4WKZAQMK3Z0S9GSOSM" localSheetId="12" hidden="1">#REF!</definedName>
    <definedName name="BEx7J7CWKB4WKZAQMK3Z0S9GSOSM" localSheetId="14" hidden="1">#REF!</definedName>
    <definedName name="BEx7J7CWKB4WKZAQMK3Z0S9GSOSM" localSheetId="13" hidden="1">#REF!</definedName>
    <definedName name="BEx7J7CWKB4WKZAQMK3Z0S9GSOSM" localSheetId="15" hidden="1">#REF!</definedName>
    <definedName name="BEx7J7CWKB4WKZAQMK3Z0S9GSOSM" localSheetId="16" hidden="1">#REF!</definedName>
    <definedName name="BEx7J7CWKB4WKZAQMK3Z0S9GSOSM" localSheetId="17" hidden="1">#REF!</definedName>
    <definedName name="BEx7J7CWKB4WKZAQMK3Z0S9GSOSM" localSheetId="18" hidden="1">#REF!</definedName>
    <definedName name="BEx7J7CWKB4WKZAQMK3Z0S9GSOSM" localSheetId="19" hidden="1">#REF!</definedName>
    <definedName name="BEx7J7CWKB4WKZAQMK3Z0S9GSOSM" localSheetId="20" hidden="1">#REF!</definedName>
    <definedName name="BEx7J7CWKB4WKZAQMK3Z0S9GSOSM" hidden="1">#REF!</definedName>
    <definedName name="BEx7JH3HGBPI07OHZ5LFYK0UFZQR" localSheetId="7" hidden="1">#REF!</definedName>
    <definedName name="BEx7JH3HGBPI07OHZ5LFYK0UFZQR" localSheetId="9" hidden="1">#REF!</definedName>
    <definedName name="BEx7JH3HGBPI07OHZ5LFYK0UFZQR" localSheetId="10" hidden="1">#REF!</definedName>
    <definedName name="BEx7JH3HGBPI07OHZ5LFYK0UFZQR" localSheetId="11" hidden="1">#REF!</definedName>
    <definedName name="BEx7JH3HGBPI07OHZ5LFYK0UFZQR" localSheetId="12" hidden="1">#REF!</definedName>
    <definedName name="BEx7JH3HGBPI07OHZ5LFYK0UFZQR" localSheetId="14" hidden="1">#REF!</definedName>
    <definedName name="BEx7JH3HGBPI07OHZ5LFYK0UFZQR" localSheetId="13" hidden="1">#REF!</definedName>
    <definedName name="BEx7JH3HGBPI07OHZ5LFYK0UFZQR" localSheetId="15" hidden="1">#REF!</definedName>
    <definedName name="BEx7JH3HGBPI07OHZ5LFYK0UFZQR" localSheetId="16" hidden="1">#REF!</definedName>
    <definedName name="BEx7JH3HGBPI07OHZ5LFYK0UFZQR" localSheetId="17" hidden="1">#REF!</definedName>
    <definedName name="BEx7JH3HGBPI07OHZ5LFYK0UFZQR" localSheetId="18" hidden="1">#REF!</definedName>
    <definedName name="BEx7JH3HGBPI07OHZ5LFYK0UFZQR" localSheetId="19" hidden="1">#REF!</definedName>
    <definedName name="BEx7JH3HGBPI07OHZ5LFYK0UFZQR" localSheetId="20" hidden="1">#REF!</definedName>
    <definedName name="BEx7JH3HGBPI07OHZ5LFYK0UFZQR" hidden="1">#REF!</definedName>
    <definedName name="BEx7JV194190CNM6WWGQ3UBJ3CHH" localSheetId="7" hidden="1">#REF!</definedName>
    <definedName name="BEx7JV194190CNM6WWGQ3UBJ3CHH" localSheetId="9" hidden="1">#REF!</definedName>
    <definedName name="BEx7JV194190CNM6WWGQ3UBJ3CHH" localSheetId="10" hidden="1">#REF!</definedName>
    <definedName name="BEx7JV194190CNM6WWGQ3UBJ3CHH" localSheetId="11" hidden="1">#REF!</definedName>
    <definedName name="BEx7JV194190CNM6WWGQ3UBJ3CHH" localSheetId="12" hidden="1">#REF!</definedName>
    <definedName name="BEx7JV194190CNM6WWGQ3UBJ3CHH" localSheetId="14" hidden="1">#REF!</definedName>
    <definedName name="BEx7JV194190CNM6WWGQ3UBJ3CHH" localSheetId="13" hidden="1">#REF!</definedName>
    <definedName name="BEx7JV194190CNM6WWGQ3UBJ3CHH" localSheetId="15" hidden="1">#REF!</definedName>
    <definedName name="BEx7JV194190CNM6WWGQ3UBJ3CHH" localSheetId="16" hidden="1">#REF!</definedName>
    <definedName name="BEx7JV194190CNM6WWGQ3UBJ3CHH" localSheetId="17" hidden="1">#REF!</definedName>
    <definedName name="BEx7JV194190CNM6WWGQ3UBJ3CHH" localSheetId="18" hidden="1">#REF!</definedName>
    <definedName name="BEx7JV194190CNM6WWGQ3UBJ3CHH" localSheetId="19" hidden="1">#REF!</definedName>
    <definedName name="BEx7JV194190CNM6WWGQ3UBJ3CHH" localSheetId="20" hidden="1">#REF!</definedName>
    <definedName name="BEx7JV194190CNM6WWGQ3UBJ3CHH" hidden="1">#REF!</definedName>
    <definedName name="BEx7JZJ4XFUATU0PG7083JPTXG4K" localSheetId="7" hidden="1">#REF!</definedName>
    <definedName name="BEx7JZJ4XFUATU0PG7083JPTXG4K" localSheetId="9" hidden="1">#REF!</definedName>
    <definedName name="BEx7JZJ4XFUATU0PG7083JPTXG4K" localSheetId="10" hidden="1">#REF!</definedName>
    <definedName name="BEx7JZJ4XFUATU0PG7083JPTXG4K" localSheetId="11" hidden="1">#REF!</definedName>
    <definedName name="BEx7JZJ4XFUATU0PG7083JPTXG4K" localSheetId="12" hidden="1">#REF!</definedName>
    <definedName name="BEx7JZJ4XFUATU0PG7083JPTXG4K" localSheetId="14" hidden="1">#REF!</definedName>
    <definedName name="BEx7JZJ4XFUATU0PG7083JPTXG4K" localSheetId="13" hidden="1">#REF!</definedName>
    <definedName name="BEx7JZJ4XFUATU0PG7083JPTXG4K" localSheetId="15" hidden="1">#REF!</definedName>
    <definedName name="BEx7JZJ4XFUATU0PG7083JPTXG4K" localSheetId="16" hidden="1">#REF!</definedName>
    <definedName name="BEx7JZJ4XFUATU0PG7083JPTXG4K" localSheetId="17" hidden="1">#REF!</definedName>
    <definedName name="BEx7JZJ4XFUATU0PG7083JPTXG4K" localSheetId="18" hidden="1">#REF!</definedName>
    <definedName name="BEx7JZJ4XFUATU0PG7083JPTXG4K" localSheetId="19" hidden="1">#REF!</definedName>
    <definedName name="BEx7JZJ4XFUATU0PG7083JPTXG4K" localSheetId="20" hidden="1">#REF!</definedName>
    <definedName name="BEx7JZJ4XFUATU0PG7083JPTXG4K" hidden="1">#REF!</definedName>
    <definedName name="BEx7K469BHM1J8L2PEX3Z5HEMTCE" localSheetId="7" hidden="1">#REF!</definedName>
    <definedName name="BEx7K469BHM1J8L2PEX3Z5HEMTCE" localSheetId="9" hidden="1">#REF!</definedName>
    <definedName name="BEx7K469BHM1J8L2PEX3Z5HEMTCE" localSheetId="10" hidden="1">#REF!</definedName>
    <definedName name="BEx7K469BHM1J8L2PEX3Z5HEMTCE" localSheetId="11" hidden="1">#REF!</definedName>
    <definedName name="BEx7K469BHM1J8L2PEX3Z5HEMTCE" localSheetId="12" hidden="1">#REF!</definedName>
    <definedName name="BEx7K469BHM1J8L2PEX3Z5HEMTCE" localSheetId="14" hidden="1">#REF!</definedName>
    <definedName name="BEx7K469BHM1J8L2PEX3Z5HEMTCE" localSheetId="13" hidden="1">#REF!</definedName>
    <definedName name="BEx7K469BHM1J8L2PEX3Z5HEMTCE" localSheetId="15" hidden="1">#REF!</definedName>
    <definedName name="BEx7K469BHM1J8L2PEX3Z5HEMTCE" localSheetId="16" hidden="1">#REF!</definedName>
    <definedName name="BEx7K469BHM1J8L2PEX3Z5HEMTCE" localSheetId="17" hidden="1">#REF!</definedName>
    <definedName name="BEx7K469BHM1J8L2PEX3Z5HEMTCE" localSheetId="18" hidden="1">#REF!</definedName>
    <definedName name="BEx7K469BHM1J8L2PEX3Z5HEMTCE" localSheetId="19" hidden="1">#REF!</definedName>
    <definedName name="BEx7K469BHM1J8L2PEX3Z5HEMTCE" localSheetId="20" hidden="1">#REF!</definedName>
    <definedName name="BEx7K469BHM1J8L2PEX3Z5HEMTCE" hidden="1">#REF!</definedName>
    <definedName name="BEx7K7GZ607XQOGB81A1HINBTGOZ" localSheetId="7" hidden="1">#REF!</definedName>
    <definedName name="BEx7K7GZ607XQOGB81A1HINBTGOZ" localSheetId="9" hidden="1">#REF!</definedName>
    <definedName name="BEx7K7GZ607XQOGB81A1HINBTGOZ" localSheetId="10" hidden="1">#REF!</definedName>
    <definedName name="BEx7K7GZ607XQOGB81A1HINBTGOZ" localSheetId="11" hidden="1">#REF!</definedName>
    <definedName name="BEx7K7GZ607XQOGB81A1HINBTGOZ" localSheetId="12" hidden="1">#REF!</definedName>
    <definedName name="BEx7K7GZ607XQOGB81A1HINBTGOZ" localSheetId="14" hidden="1">#REF!</definedName>
    <definedName name="BEx7K7GZ607XQOGB81A1HINBTGOZ" localSheetId="13" hidden="1">#REF!</definedName>
    <definedName name="BEx7K7GZ607XQOGB81A1HINBTGOZ" localSheetId="15" hidden="1">#REF!</definedName>
    <definedName name="BEx7K7GZ607XQOGB81A1HINBTGOZ" localSheetId="16" hidden="1">#REF!</definedName>
    <definedName name="BEx7K7GZ607XQOGB81A1HINBTGOZ" localSheetId="17" hidden="1">#REF!</definedName>
    <definedName name="BEx7K7GZ607XQOGB81A1HINBTGOZ" localSheetId="18" hidden="1">#REF!</definedName>
    <definedName name="BEx7K7GZ607XQOGB81A1HINBTGOZ" localSheetId="19" hidden="1">#REF!</definedName>
    <definedName name="BEx7K7GZ607XQOGB81A1HINBTGOZ" localSheetId="20" hidden="1">#REF!</definedName>
    <definedName name="BEx7K7GZ607XQOGB81A1HINBTGOZ" hidden="1">#REF!</definedName>
    <definedName name="BEx7KEYPBDXSNROH8M6CDCBN6B50" localSheetId="7" hidden="1">#REF!</definedName>
    <definedName name="BEx7KEYPBDXSNROH8M6CDCBN6B50" localSheetId="9" hidden="1">#REF!</definedName>
    <definedName name="BEx7KEYPBDXSNROH8M6CDCBN6B50" localSheetId="10" hidden="1">#REF!</definedName>
    <definedName name="BEx7KEYPBDXSNROH8M6CDCBN6B50" localSheetId="11" hidden="1">#REF!</definedName>
    <definedName name="BEx7KEYPBDXSNROH8M6CDCBN6B50" localSheetId="12" hidden="1">#REF!</definedName>
    <definedName name="BEx7KEYPBDXSNROH8M6CDCBN6B50" localSheetId="14" hidden="1">#REF!</definedName>
    <definedName name="BEx7KEYPBDXSNROH8M6CDCBN6B50" localSheetId="13" hidden="1">#REF!</definedName>
    <definedName name="BEx7KEYPBDXSNROH8M6CDCBN6B50" localSheetId="15" hidden="1">#REF!</definedName>
    <definedName name="BEx7KEYPBDXSNROH8M6CDCBN6B50" localSheetId="16" hidden="1">#REF!</definedName>
    <definedName name="BEx7KEYPBDXSNROH8M6CDCBN6B50" localSheetId="17" hidden="1">#REF!</definedName>
    <definedName name="BEx7KEYPBDXSNROH8M6CDCBN6B50" localSheetId="18" hidden="1">#REF!</definedName>
    <definedName name="BEx7KEYPBDXSNROH8M6CDCBN6B50" localSheetId="19" hidden="1">#REF!</definedName>
    <definedName name="BEx7KEYPBDXSNROH8M6CDCBN6B50" localSheetId="20" hidden="1">#REF!</definedName>
    <definedName name="BEx7KEYPBDXSNROH8M6CDCBN6B50" hidden="1">#REF!</definedName>
    <definedName name="BEx7KMGGB2E6YDRM0M7DPVYH3ADI" localSheetId="7" hidden="1">#REF!</definedName>
    <definedName name="BEx7KMGGB2E6YDRM0M7DPVYH3ADI" localSheetId="9" hidden="1">#REF!</definedName>
    <definedName name="BEx7KMGGB2E6YDRM0M7DPVYH3ADI" localSheetId="10" hidden="1">#REF!</definedName>
    <definedName name="BEx7KMGGB2E6YDRM0M7DPVYH3ADI" localSheetId="11" hidden="1">#REF!</definedName>
    <definedName name="BEx7KMGGB2E6YDRM0M7DPVYH3ADI" localSheetId="14" hidden="1">#REF!</definedName>
    <definedName name="BEx7KMGGB2E6YDRM0M7DPVYH3ADI" localSheetId="13" hidden="1">#REF!</definedName>
    <definedName name="BEx7KMGGB2E6YDRM0M7DPVYH3ADI" localSheetId="16" hidden="1">#REF!</definedName>
    <definedName name="BEx7KMGGB2E6YDRM0M7DPVYH3ADI" localSheetId="17" hidden="1">#REF!</definedName>
    <definedName name="BEx7KMGGB2E6YDRM0M7DPVYH3ADI" localSheetId="20" hidden="1">#REF!</definedName>
    <definedName name="BEx7KMGGB2E6YDRM0M7DPVYH3ADI" hidden="1">#REF!</definedName>
    <definedName name="BEx7KR92AZ8OH3I7N51J8AU9LRP3" localSheetId="7" hidden="1">#REF!</definedName>
    <definedName name="BEx7KR92AZ8OH3I7N51J8AU9LRP3" localSheetId="9" hidden="1">#REF!</definedName>
    <definedName name="BEx7KR92AZ8OH3I7N51J8AU9LRP3" localSheetId="10" hidden="1">#REF!</definedName>
    <definedName name="BEx7KR92AZ8OH3I7N51J8AU9LRP3" localSheetId="11" hidden="1">#REF!</definedName>
    <definedName name="BEx7KR92AZ8OH3I7N51J8AU9LRP3" localSheetId="12" hidden="1">#REF!</definedName>
    <definedName name="BEx7KR92AZ8OH3I7N51J8AU9LRP3" localSheetId="14" hidden="1">#REF!</definedName>
    <definedName name="BEx7KR92AZ8OH3I7N51J8AU9LRP3" localSheetId="13" hidden="1">#REF!</definedName>
    <definedName name="BEx7KR92AZ8OH3I7N51J8AU9LRP3" localSheetId="15" hidden="1">#REF!</definedName>
    <definedName name="BEx7KR92AZ8OH3I7N51J8AU9LRP3" localSheetId="16" hidden="1">#REF!</definedName>
    <definedName name="BEx7KR92AZ8OH3I7N51J8AU9LRP3" localSheetId="17" hidden="1">#REF!</definedName>
    <definedName name="BEx7KR92AZ8OH3I7N51J8AU9LRP3" localSheetId="18" hidden="1">#REF!</definedName>
    <definedName name="BEx7KR92AZ8OH3I7N51J8AU9LRP3" localSheetId="19" hidden="1">#REF!</definedName>
    <definedName name="BEx7KR92AZ8OH3I7N51J8AU9LRP3" localSheetId="20" hidden="1">#REF!</definedName>
    <definedName name="BEx7KR92AZ8OH3I7N51J8AU9LRP3" hidden="1">#REF!</definedName>
    <definedName name="BEx7KSAS8BZT6H8OQCZ5DNSTMO07" localSheetId="7" hidden="1">#REF!</definedName>
    <definedName name="BEx7KSAS8BZT6H8OQCZ5DNSTMO07" localSheetId="9" hidden="1">#REF!</definedName>
    <definedName name="BEx7KSAS8BZT6H8OQCZ5DNSTMO07" localSheetId="10" hidden="1">#REF!</definedName>
    <definedName name="BEx7KSAS8BZT6H8OQCZ5DNSTMO07" localSheetId="11" hidden="1">#REF!</definedName>
    <definedName name="BEx7KSAS8BZT6H8OQCZ5DNSTMO07" localSheetId="12" hidden="1">#REF!</definedName>
    <definedName name="BEx7KSAS8BZT6H8OQCZ5DNSTMO07" localSheetId="14" hidden="1">#REF!</definedName>
    <definedName name="BEx7KSAS8BZT6H8OQCZ5DNSTMO07" localSheetId="13" hidden="1">#REF!</definedName>
    <definedName name="BEx7KSAS8BZT6H8OQCZ5DNSTMO07" localSheetId="15" hidden="1">#REF!</definedName>
    <definedName name="BEx7KSAS8BZT6H8OQCZ5DNSTMO07" localSheetId="16" hidden="1">#REF!</definedName>
    <definedName name="BEx7KSAS8BZT6H8OQCZ5DNSTMO07" localSheetId="17" hidden="1">#REF!</definedName>
    <definedName name="BEx7KSAS8BZT6H8OQCZ5DNSTMO07" localSheetId="18" hidden="1">#REF!</definedName>
    <definedName name="BEx7KSAS8BZT6H8OQCZ5DNSTMO07" localSheetId="19" hidden="1">#REF!</definedName>
    <definedName name="BEx7KSAS8BZT6H8OQCZ5DNSTMO07" localSheetId="20" hidden="1">#REF!</definedName>
    <definedName name="BEx7KSAS8BZT6H8OQCZ5DNSTMO07" hidden="1">#REF!</definedName>
    <definedName name="BEx7KWHTBD21COXVI4HNEQH0Z3L8" localSheetId="7" hidden="1">#REF!</definedName>
    <definedName name="BEx7KWHTBD21COXVI4HNEQH0Z3L8" localSheetId="9" hidden="1">#REF!</definedName>
    <definedName name="BEx7KWHTBD21COXVI4HNEQH0Z3L8" localSheetId="10" hidden="1">#REF!</definedName>
    <definedName name="BEx7KWHTBD21COXVI4HNEQH0Z3L8" localSheetId="11" hidden="1">#REF!</definedName>
    <definedName name="BEx7KWHTBD21COXVI4HNEQH0Z3L8" localSheetId="12" hidden="1">#REF!</definedName>
    <definedName name="BEx7KWHTBD21COXVI4HNEQH0Z3L8" localSheetId="14" hidden="1">#REF!</definedName>
    <definedName name="BEx7KWHTBD21COXVI4HNEQH0Z3L8" localSheetId="13" hidden="1">#REF!</definedName>
    <definedName name="BEx7KWHTBD21COXVI4HNEQH0Z3L8" localSheetId="15" hidden="1">#REF!</definedName>
    <definedName name="BEx7KWHTBD21COXVI4HNEQH0Z3L8" localSheetId="16" hidden="1">#REF!</definedName>
    <definedName name="BEx7KWHTBD21COXVI4HNEQH0Z3L8" localSheetId="17" hidden="1">#REF!</definedName>
    <definedName name="BEx7KWHTBD21COXVI4HNEQH0Z3L8" localSheetId="18" hidden="1">#REF!</definedName>
    <definedName name="BEx7KWHTBD21COXVI4HNEQH0Z3L8" localSheetId="19" hidden="1">#REF!</definedName>
    <definedName name="BEx7KWHTBD21COXVI4HNEQH0Z3L8" localSheetId="20" hidden="1">#REF!</definedName>
    <definedName name="BEx7KWHTBD21COXVI4HNEQH0Z3L8" hidden="1">#REF!</definedName>
    <definedName name="BEx7KWY24UYSDR57WCCVR4KEHE7U" localSheetId="7" hidden="1">#REF!</definedName>
    <definedName name="BEx7KWY24UYSDR57WCCVR4KEHE7U" localSheetId="9" hidden="1">#REF!</definedName>
    <definedName name="BEx7KWY24UYSDR57WCCVR4KEHE7U" localSheetId="10" hidden="1">#REF!</definedName>
    <definedName name="BEx7KWY24UYSDR57WCCVR4KEHE7U" localSheetId="11" hidden="1">#REF!</definedName>
    <definedName name="BEx7KWY24UYSDR57WCCVR4KEHE7U" localSheetId="12" hidden="1">#REF!</definedName>
    <definedName name="BEx7KWY24UYSDR57WCCVR4KEHE7U" localSheetId="14" hidden="1">#REF!</definedName>
    <definedName name="BEx7KWY24UYSDR57WCCVR4KEHE7U" localSheetId="13" hidden="1">#REF!</definedName>
    <definedName name="BEx7KWY24UYSDR57WCCVR4KEHE7U" localSheetId="15" hidden="1">#REF!</definedName>
    <definedName name="BEx7KWY24UYSDR57WCCVR4KEHE7U" localSheetId="16" hidden="1">#REF!</definedName>
    <definedName name="BEx7KWY24UYSDR57WCCVR4KEHE7U" localSheetId="17" hidden="1">#REF!</definedName>
    <definedName name="BEx7KWY24UYSDR57WCCVR4KEHE7U" localSheetId="18" hidden="1">#REF!</definedName>
    <definedName name="BEx7KWY24UYSDR57WCCVR4KEHE7U" localSheetId="19" hidden="1">#REF!</definedName>
    <definedName name="BEx7KWY24UYSDR57WCCVR4KEHE7U" localSheetId="20" hidden="1">#REF!</definedName>
    <definedName name="BEx7KWY24UYSDR57WCCVR4KEHE7U" hidden="1">#REF!</definedName>
    <definedName name="BEx7KXUGRMRSUXCM97Z7VRZQ9JH2" localSheetId="7" hidden="1">#REF!</definedName>
    <definedName name="BEx7KXUGRMRSUXCM97Z7VRZQ9JH2" localSheetId="9" hidden="1">#REF!</definedName>
    <definedName name="BEx7KXUGRMRSUXCM97Z7VRZQ9JH2" localSheetId="10" hidden="1">#REF!</definedName>
    <definedName name="BEx7KXUGRMRSUXCM97Z7VRZQ9JH2" localSheetId="11" hidden="1">#REF!</definedName>
    <definedName name="BEx7KXUGRMRSUXCM97Z7VRZQ9JH2" localSheetId="12" hidden="1">#REF!</definedName>
    <definedName name="BEx7KXUGRMRSUXCM97Z7VRZQ9JH2" localSheetId="14" hidden="1">#REF!</definedName>
    <definedName name="BEx7KXUGRMRSUXCM97Z7VRZQ9JH2" localSheetId="13" hidden="1">#REF!</definedName>
    <definedName name="BEx7KXUGRMRSUXCM97Z7VRZQ9JH2" localSheetId="15" hidden="1">#REF!</definedName>
    <definedName name="BEx7KXUGRMRSUXCM97Z7VRZQ9JH2" localSheetId="16" hidden="1">#REF!</definedName>
    <definedName name="BEx7KXUGRMRSUXCM97Z7VRZQ9JH2" localSheetId="17" hidden="1">#REF!</definedName>
    <definedName name="BEx7KXUGRMRSUXCM97Z7VRZQ9JH2" localSheetId="18" hidden="1">#REF!</definedName>
    <definedName name="BEx7KXUGRMRSUXCM97Z7VRZQ9JH2" localSheetId="19" hidden="1">#REF!</definedName>
    <definedName name="BEx7KXUGRMRSUXCM97Z7VRZQ9JH2" localSheetId="20" hidden="1">#REF!</definedName>
    <definedName name="BEx7KXUGRMRSUXCM97Z7VRZQ9JH2" hidden="1">#REF!</definedName>
    <definedName name="BEx7L21IQVP1N1TTQLRMANSSLSLE" localSheetId="7" hidden="1">#REF!</definedName>
    <definedName name="BEx7L21IQVP1N1TTQLRMANSSLSLE" localSheetId="9" hidden="1">#REF!</definedName>
    <definedName name="BEx7L21IQVP1N1TTQLRMANSSLSLE" localSheetId="10" hidden="1">#REF!</definedName>
    <definedName name="BEx7L21IQVP1N1TTQLRMANSSLSLE" localSheetId="11" hidden="1">#REF!</definedName>
    <definedName name="BEx7L21IQVP1N1TTQLRMANSSLSLE" localSheetId="12" hidden="1">#REF!</definedName>
    <definedName name="BEx7L21IQVP1N1TTQLRMANSSLSLE" localSheetId="14" hidden="1">#REF!</definedName>
    <definedName name="BEx7L21IQVP1N1TTQLRMANSSLSLE" localSheetId="13" hidden="1">#REF!</definedName>
    <definedName name="BEx7L21IQVP1N1TTQLRMANSSLSLE" localSheetId="15" hidden="1">#REF!</definedName>
    <definedName name="BEx7L21IQVP1N1TTQLRMANSSLSLE" localSheetId="16" hidden="1">#REF!</definedName>
    <definedName name="BEx7L21IQVP1N1TTQLRMANSSLSLE" localSheetId="17" hidden="1">#REF!</definedName>
    <definedName name="BEx7L21IQVP1N1TTQLRMANSSLSLE" localSheetId="18" hidden="1">#REF!</definedName>
    <definedName name="BEx7L21IQVP1N1TTQLRMANSSLSLE" localSheetId="19" hidden="1">#REF!</definedName>
    <definedName name="BEx7L21IQVP1N1TTQLRMANSSLSLE" localSheetId="20" hidden="1">#REF!</definedName>
    <definedName name="BEx7L21IQVP1N1TTQLRMANSSLSLE" hidden="1">#REF!</definedName>
    <definedName name="BEx7L5C6U8MP6IZ67BD649WQYJEK" localSheetId="7" hidden="1">#REF!</definedName>
    <definedName name="BEx7L5C6U8MP6IZ67BD649WQYJEK" localSheetId="9" hidden="1">#REF!</definedName>
    <definedName name="BEx7L5C6U8MP6IZ67BD649WQYJEK" localSheetId="10" hidden="1">#REF!</definedName>
    <definedName name="BEx7L5C6U8MP6IZ67BD649WQYJEK" localSheetId="11" hidden="1">#REF!</definedName>
    <definedName name="BEx7L5C6U8MP6IZ67BD649WQYJEK" localSheetId="12" hidden="1">#REF!</definedName>
    <definedName name="BEx7L5C6U8MP6IZ67BD649WQYJEK" localSheetId="14" hidden="1">#REF!</definedName>
    <definedName name="BEx7L5C6U8MP6IZ67BD649WQYJEK" localSheetId="13" hidden="1">#REF!</definedName>
    <definedName name="BEx7L5C6U8MP6IZ67BD649WQYJEK" localSheetId="15" hidden="1">#REF!</definedName>
    <definedName name="BEx7L5C6U8MP6IZ67BD649WQYJEK" localSheetId="16" hidden="1">#REF!</definedName>
    <definedName name="BEx7L5C6U8MP6IZ67BD649WQYJEK" localSheetId="17" hidden="1">#REF!</definedName>
    <definedName name="BEx7L5C6U8MP6IZ67BD649WQYJEK" localSheetId="18" hidden="1">#REF!</definedName>
    <definedName name="BEx7L5C6U8MP6IZ67BD649WQYJEK" localSheetId="19" hidden="1">#REF!</definedName>
    <definedName name="BEx7L5C6U8MP6IZ67BD649WQYJEK" localSheetId="20" hidden="1">#REF!</definedName>
    <definedName name="BEx7L5C6U8MP6IZ67BD649WQYJEK" hidden="1">#REF!</definedName>
    <definedName name="BEx7L7QID2UUN1F4435LIWAW8DV3" localSheetId="7" hidden="1">#REF!</definedName>
    <definedName name="BEx7L7QID2UUN1F4435LIWAW8DV3" localSheetId="9" hidden="1">#REF!</definedName>
    <definedName name="BEx7L7QID2UUN1F4435LIWAW8DV3" localSheetId="10" hidden="1">#REF!</definedName>
    <definedName name="BEx7L7QID2UUN1F4435LIWAW8DV3" localSheetId="11" hidden="1">#REF!</definedName>
    <definedName name="BEx7L7QID2UUN1F4435LIWAW8DV3" localSheetId="12" hidden="1">#REF!</definedName>
    <definedName name="BEx7L7QID2UUN1F4435LIWAW8DV3" localSheetId="14" hidden="1">#REF!</definedName>
    <definedName name="BEx7L7QID2UUN1F4435LIWAW8DV3" localSheetId="13" hidden="1">#REF!</definedName>
    <definedName name="BEx7L7QID2UUN1F4435LIWAW8DV3" localSheetId="15" hidden="1">#REF!</definedName>
    <definedName name="BEx7L7QID2UUN1F4435LIWAW8DV3" localSheetId="16" hidden="1">#REF!</definedName>
    <definedName name="BEx7L7QID2UUN1F4435LIWAW8DV3" localSheetId="17" hidden="1">#REF!</definedName>
    <definedName name="BEx7L7QID2UUN1F4435LIWAW8DV3" localSheetId="18" hidden="1">#REF!</definedName>
    <definedName name="BEx7L7QID2UUN1F4435LIWAW8DV3" localSheetId="19" hidden="1">#REF!</definedName>
    <definedName name="BEx7L7QID2UUN1F4435LIWAW8DV3" localSheetId="20" hidden="1">#REF!</definedName>
    <definedName name="BEx7L7QID2UUN1F4435LIWAW8DV3" hidden="1">#REF!</definedName>
    <definedName name="BEx7L8HEYEVTATR0OG5JJO647KNI" localSheetId="7" hidden="1">#REF!</definedName>
    <definedName name="BEx7L8HEYEVTATR0OG5JJO647KNI" localSheetId="9" hidden="1">#REF!</definedName>
    <definedName name="BEx7L8HEYEVTATR0OG5JJO647KNI" localSheetId="10" hidden="1">#REF!</definedName>
    <definedName name="BEx7L8HEYEVTATR0OG5JJO647KNI" localSheetId="11" hidden="1">#REF!</definedName>
    <definedName name="BEx7L8HEYEVTATR0OG5JJO647KNI" localSheetId="12" hidden="1">#REF!</definedName>
    <definedName name="BEx7L8HEYEVTATR0OG5JJO647KNI" localSheetId="14" hidden="1">#REF!</definedName>
    <definedName name="BEx7L8HEYEVTATR0OG5JJO647KNI" localSheetId="13" hidden="1">#REF!</definedName>
    <definedName name="BEx7L8HEYEVTATR0OG5JJO647KNI" localSheetId="15" hidden="1">#REF!</definedName>
    <definedName name="BEx7L8HEYEVTATR0OG5JJO647KNI" localSheetId="16" hidden="1">#REF!</definedName>
    <definedName name="BEx7L8HEYEVTATR0OG5JJO647KNI" localSheetId="17" hidden="1">#REF!</definedName>
    <definedName name="BEx7L8HEYEVTATR0OG5JJO647KNI" localSheetId="18" hidden="1">#REF!</definedName>
    <definedName name="BEx7L8HEYEVTATR0OG5JJO647KNI" localSheetId="19" hidden="1">#REF!</definedName>
    <definedName name="BEx7L8HEYEVTATR0OG5JJO647KNI" localSheetId="20" hidden="1">#REF!</definedName>
    <definedName name="BEx7L8HEYEVTATR0OG5JJO647KNI" hidden="1">#REF!</definedName>
    <definedName name="BEx7L8XOV64OMS15ZFURFEUXLMWF" localSheetId="7" hidden="1">#REF!</definedName>
    <definedName name="BEx7L8XOV64OMS15ZFURFEUXLMWF" localSheetId="9" hidden="1">#REF!</definedName>
    <definedName name="BEx7L8XOV64OMS15ZFURFEUXLMWF" localSheetId="10" hidden="1">#REF!</definedName>
    <definedName name="BEx7L8XOV64OMS15ZFURFEUXLMWF" localSheetId="11" hidden="1">#REF!</definedName>
    <definedName name="BEx7L8XOV64OMS15ZFURFEUXLMWF" localSheetId="12" hidden="1">#REF!</definedName>
    <definedName name="BEx7L8XOV64OMS15ZFURFEUXLMWF" localSheetId="14" hidden="1">#REF!</definedName>
    <definedName name="BEx7L8XOV64OMS15ZFURFEUXLMWF" localSheetId="13" hidden="1">#REF!</definedName>
    <definedName name="BEx7L8XOV64OMS15ZFURFEUXLMWF" localSheetId="15" hidden="1">#REF!</definedName>
    <definedName name="BEx7L8XOV64OMS15ZFURFEUXLMWF" localSheetId="16" hidden="1">#REF!</definedName>
    <definedName name="BEx7L8XOV64OMS15ZFURFEUXLMWF" localSheetId="17" hidden="1">#REF!</definedName>
    <definedName name="BEx7L8XOV64OMS15ZFURFEUXLMWF" localSheetId="18" hidden="1">#REF!</definedName>
    <definedName name="BEx7L8XOV64OMS15ZFURFEUXLMWF" localSheetId="19" hidden="1">#REF!</definedName>
    <definedName name="BEx7L8XOV64OMS15ZFURFEUXLMWF" localSheetId="20" hidden="1">#REF!</definedName>
    <definedName name="BEx7L8XOV64OMS15ZFURFEUXLMWF" hidden="1">#REF!</definedName>
    <definedName name="BEx7LJVFQACL9F4DRS9YZQ9R2N30" localSheetId="7" hidden="1">#REF!</definedName>
    <definedName name="BEx7LJVFQACL9F4DRS9YZQ9R2N30" localSheetId="9" hidden="1">#REF!</definedName>
    <definedName name="BEx7LJVFQACL9F4DRS9YZQ9R2N30" localSheetId="10" hidden="1">#REF!</definedName>
    <definedName name="BEx7LJVFQACL9F4DRS9YZQ9R2N30" localSheetId="11" hidden="1">#REF!</definedName>
    <definedName name="BEx7LJVFQACL9F4DRS9YZQ9R2N30" localSheetId="12" hidden="1">#REF!</definedName>
    <definedName name="BEx7LJVFQACL9F4DRS9YZQ9R2N30" localSheetId="14" hidden="1">#REF!</definedName>
    <definedName name="BEx7LJVFQACL9F4DRS9YZQ9R2N30" localSheetId="13" hidden="1">#REF!</definedName>
    <definedName name="BEx7LJVFQACL9F4DRS9YZQ9R2N30" localSheetId="15" hidden="1">#REF!</definedName>
    <definedName name="BEx7LJVFQACL9F4DRS9YZQ9R2N30" localSheetId="16" hidden="1">#REF!</definedName>
    <definedName name="BEx7LJVFQACL9F4DRS9YZQ9R2N30" localSheetId="17" hidden="1">#REF!</definedName>
    <definedName name="BEx7LJVFQACL9F4DRS9YZQ9R2N30" localSheetId="18" hidden="1">#REF!</definedName>
    <definedName name="BEx7LJVFQACL9F4DRS9YZQ9R2N30" localSheetId="19" hidden="1">#REF!</definedName>
    <definedName name="BEx7LJVFQACL9F4DRS9YZQ9R2N30" localSheetId="20" hidden="1">#REF!</definedName>
    <definedName name="BEx7LJVFQACL9F4DRS9YZQ9R2N30" hidden="1">#REF!</definedName>
    <definedName name="BEx7LZ0D7JSY0VK5FBGMZE26ZKFJ" localSheetId="7" hidden="1">#REF!</definedName>
    <definedName name="BEx7LZ0D7JSY0VK5FBGMZE26ZKFJ" localSheetId="9" hidden="1">#REF!</definedName>
    <definedName name="BEx7LZ0D7JSY0VK5FBGMZE26ZKFJ" localSheetId="10" hidden="1">#REF!</definedName>
    <definedName name="BEx7LZ0D7JSY0VK5FBGMZE26ZKFJ" localSheetId="11" hidden="1">#REF!</definedName>
    <definedName name="BEx7LZ0D7JSY0VK5FBGMZE26ZKFJ" localSheetId="14" hidden="1">#REF!</definedName>
    <definedName name="BEx7LZ0D7JSY0VK5FBGMZE26ZKFJ" localSheetId="13" hidden="1">#REF!</definedName>
    <definedName name="BEx7LZ0D7JSY0VK5FBGMZE26ZKFJ" localSheetId="16" hidden="1">#REF!</definedName>
    <definedName name="BEx7LZ0D7JSY0VK5FBGMZE26ZKFJ" localSheetId="17" hidden="1">#REF!</definedName>
    <definedName name="BEx7LZ0D7JSY0VK5FBGMZE26ZKFJ" localSheetId="20" hidden="1">#REF!</definedName>
    <definedName name="BEx7LZ0D7JSY0VK5FBGMZE26ZKFJ" hidden="1">#REF!</definedName>
    <definedName name="BEx7MAUI1JJFDIJGDW4RWY5384LY" localSheetId="7" hidden="1">#REF!</definedName>
    <definedName name="BEx7MAUI1JJFDIJGDW4RWY5384LY" localSheetId="9" hidden="1">#REF!</definedName>
    <definedName name="BEx7MAUI1JJFDIJGDW4RWY5384LY" localSheetId="10" hidden="1">#REF!</definedName>
    <definedName name="BEx7MAUI1JJFDIJGDW4RWY5384LY" localSheetId="11" hidden="1">#REF!</definedName>
    <definedName name="BEx7MAUI1JJFDIJGDW4RWY5384LY" localSheetId="12" hidden="1">#REF!</definedName>
    <definedName name="BEx7MAUI1JJFDIJGDW4RWY5384LY" localSheetId="14" hidden="1">#REF!</definedName>
    <definedName name="BEx7MAUI1JJFDIJGDW4RWY5384LY" localSheetId="13" hidden="1">#REF!</definedName>
    <definedName name="BEx7MAUI1JJFDIJGDW4RWY5384LY" localSheetId="15" hidden="1">#REF!</definedName>
    <definedName name="BEx7MAUI1JJFDIJGDW4RWY5384LY" localSheetId="16" hidden="1">#REF!</definedName>
    <definedName name="BEx7MAUI1JJFDIJGDW4RWY5384LY" localSheetId="17" hidden="1">#REF!</definedName>
    <definedName name="BEx7MAUI1JJFDIJGDW4RWY5384LY" localSheetId="18" hidden="1">#REF!</definedName>
    <definedName name="BEx7MAUI1JJFDIJGDW4RWY5384LY" localSheetId="19" hidden="1">#REF!</definedName>
    <definedName name="BEx7MAUI1JJFDIJGDW4RWY5384LY" localSheetId="20" hidden="1">#REF!</definedName>
    <definedName name="BEx7MAUI1JJFDIJGDW4RWY5384LY" hidden="1">#REF!</definedName>
    <definedName name="BEx7MJZO3UKAMJ53UWOJ5ZD4GGMQ" localSheetId="7" hidden="1">#REF!</definedName>
    <definedName name="BEx7MJZO3UKAMJ53UWOJ5ZD4GGMQ" localSheetId="9" hidden="1">#REF!</definedName>
    <definedName name="BEx7MJZO3UKAMJ53UWOJ5ZD4GGMQ" localSheetId="10" hidden="1">#REF!</definedName>
    <definedName name="BEx7MJZO3UKAMJ53UWOJ5ZD4GGMQ" localSheetId="11" hidden="1">#REF!</definedName>
    <definedName name="BEx7MJZO3UKAMJ53UWOJ5ZD4GGMQ" localSheetId="12" hidden="1">#REF!</definedName>
    <definedName name="BEx7MJZO3UKAMJ53UWOJ5ZD4GGMQ" localSheetId="14" hidden="1">#REF!</definedName>
    <definedName name="BEx7MJZO3UKAMJ53UWOJ5ZD4GGMQ" localSheetId="13" hidden="1">#REF!</definedName>
    <definedName name="BEx7MJZO3UKAMJ53UWOJ5ZD4GGMQ" localSheetId="15" hidden="1">#REF!</definedName>
    <definedName name="BEx7MJZO3UKAMJ53UWOJ5ZD4GGMQ" localSheetId="16" hidden="1">#REF!</definedName>
    <definedName name="BEx7MJZO3UKAMJ53UWOJ5ZD4GGMQ" localSheetId="17" hidden="1">#REF!</definedName>
    <definedName name="BEx7MJZO3UKAMJ53UWOJ5ZD4GGMQ" localSheetId="18" hidden="1">#REF!</definedName>
    <definedName name="BEx7MJZO3UKAMJ53UWOJ5ZD4GGMQ" localSheetId="19" hidden="1">#REF!</definedName>
    <definedName name="BEx7MJZO3UKAMJ53UWOJ5ZD4GGMQ" localSheetId="20" hidden="1">#REF!</definedName>
    <definedName name="BEx7MJZO3UKAMJ53UWOJ5ZD4GGMQ" hidden="1">#REF!</definedName>
    <definedName name="BEx7MQ4RBQK32VUVPFRBYN76KSOD" localSheetId="7" hidden="1">#REF!</definedName>
    <definedName name="BEx7MQ4RBQK32VUVPFRBYN76KSOD" localSheetId="9" hidden="1">#REF!</definedName>
    <definedName name="BEx7MQ4RBQK32VUVPFRBYN76KSOD" localSheetId="10" hidden="1">#REF!</definedName>
    <definedName name="BEx7MQ4RBQK32VUVPFRBYN76KSOD" localSheetId="11" hidden="1">#REF!</definedName>
    <definedName name="BEx7MQ4RBQK32VUVPFRBYN76KSOD" localSheetId="12" hidden="1">#REF!</definedName>
    <definedName name="BEx7MQ4RBQK32VUVPFRBYN76KSOD" localSheetId="14" hidden="1">#REF!</definedName>
    <definedName name="BEx7MQ4RBQK32VUVPFRBYN76KSOD" localSheetId="13" hidden="1">#REF!</definedName>
    <definedName name="BEx7MQ4RBQK32VUVPFRBYN76KSOD" localSheetId="15" hidden="1">#REF!</definedName>
    <definedName name="BEx7MQ4RBQK32VUVPFRBYN76KSOD" localSheetId="16" hidden="1">#REF!</definedName>
    <definedName name="BEx7MQ4RBQK32VUVPFRBYN76KSOD" localSheetId="17" hidden="1">#REF!</definedName>
    <definedName name="BEx7MQ4RBQK32VUVPFRBYN76KSOD" localSheetId="18" hidden="1">#REF!</definedName>
    <definedName name="BEx7MQ4RBQK32VUVPFRBYN76KSOD" localSheetId="19" hidden="1">#REF!</definedName>
    <definedName name="BEx7MQ4RBQK32VUVPFRBYN76KSOD" localSheetId="20" hidden="1">#REF!</definedName>
    <definedName name="BEx7MQ4RBQK32VUVPFRBYN76KSOD" hidden="1">#REF!</definedName>
    <definedName name="BEx7MT4MFNXIVQGAT6D971GZW7CA" localSheetId="7" hidden="1">#REF!</definedName>
    <definedName name="BEx7MT4MFNXIVQGAT6D971GZW7CA" localSheetId="9" hidden="1">#REF!</definedName>
    <definedName name="BEx7MT4MFNXIVQGAT6D971GZW7CA" localSheetId="10" hidden="1">#REF!</definedName>
    <definedName name="BEx7MT4MFNXIVQGAT6D971GZW7CA" localSheetId="11" hidden="1">#REF!</definedName>
    <definedName name="BEx7MT4MFNXIVQGAT6D971GZW7CA" localSheetId="12" hidden="1">#REF!</definedName>
    <definedName name="BEx7MT4MFNXIVQGAT6D971GZW7CA" localSheetId="14" hidden="1">#REF!</definedName>
    <definedName name="BEx7MT4MFNXIVQGAT6D971GZW7CA" localSheetId="13" hidden="1">#REF!</definedName>
    <definedName name="BEx7MT4MFNXIVQGAT6D971GZW7CA" localSheetId="15" hidden="1">#REF!</definedName>
    <definedName name="BEx7MT4MFNXIVQGAT6D971GZW7CA" localSheetId="16" hidden="1">#REF!</definedName>
    <definedName name="BEx7MT4MFNXIVQGAT6D971GZW7CA" localSheetId="17" hidden="1">#REF!</definedName>
    <definedName name="BEx7MT4MFNXIVQGAT6D971GZW7CA" localSheetId="18" hidden="1">#REF!</definedName>
    <definedName name="BEx7MT4MFNXIVQGAT6D971GZW7CA" localSheetId="19" hidden="1">#REF!</definedName>
    <definedName name="BEx7MT4MFNXIVQGAT6D971GZW7CA" localSheetId="20" hidden="1">#REF!</definedName>
    <definedName name="BEx7MT4MFNXIVQGAT6D971GZW7CA" hidden="1">#REF!</definedName>
    <definedName name="BEx7NE3X8Z6J8PMTHDO51G0HICD5" localSheetId="7" hidden="1">#REF!</definedName>
    <definedName name="BEx7NE3X8Z6J8PMTHDO51G0HICD5" localSheetId="9" hidden="1">#REF!</definedName>
    <definedName name="BEx7NE3X8Z6J8PMTHDO51G0HICD5" localSheetId="10" hidden="1">#REF!</definedName>
    <definedName name="BEx7NE3X8Z6J8PMTHDO51G0HICD5" localSheetId="11" hidden="1">#REF!</definedName>
    <definedName name="BEx7NE3X8Z6J8PMTHDO51G0HICD5" localSheetId="12" hidden="1">#REF!</definedName>
    <definedName name="BEx7NE3X8Z6J8PMTHDO51G0HICD5" localSheetId="14" hidden="1">#REF!</definedName>
    <definedName name="BEx7NE3X8Z6J8PMTHDO51G0HICD5" localSheetId="13" hidden="1">#REF!</definedName>
    <definedName name="BEx7NE3X8Z6J8PMTHDO51G0HICD5" localSheetId="15" hidden="1">#REF!</definedName>
    <definedName name="BEx7NE3X8Z6J8PMTHDO51G0HICD5" localSheetId="16" hidden="1">#REF!</definedName>
    <definedName name="BEx7NE3X8Z6J8PMTHDO51G0HICD5" localSheetId="17" hidden="1">#REF!</definedName>
    <definedName name="BEx7NE3X8Z6J8PMTHDO51G0HICD5" localSheetId="18" hidden="1">#REF!</definedName>
    <definedName name="BEx7NE3X8Z6J8PMTHDO51G0HICD5" localSheetId="19" hidden="1">#REF!</definedName>
    <definedName name="BEx7NE3X8Z6J8PMTHDO51G0HICD5" localSheetId="20" hidden="1">#REF!</definedName>
    <definedName name="BEx7NE3X8Z6J8PMTHDO51G0HICD5" hidden="1">#REF!</definedName>
    <definedName name="BEx7NI062THZAM6I8AJWTFJL91CS" localSheetId="7" hidden="1">#REF!</definedName>
    <definedName name="BEx7NI062THZAM6I8AJWTFJL91CS" localSheetId="9" hidden="1">#REF!</definedName>
    <definedName name="BEx7NI062THZAM6I8AJWTFJL91CS" localSheetId="10" hidden="1">#REF!</definedName>
    <definedName name="BEx7NI062THZAM6I8AJWTFJL91CS" localSheetId="11" hidden="1">#REF!</definedName>
    <definedName name="BEx7NI062THZAM6I8AJWTFJL91CS" localSheetId="12" hidden="1">#REF!</definedName>
    <definedName name="BEx7NI062THZAM6I8AJWTFJL91CS" localSheetId="14" hidden="1">#REF!</definedName>
    <definedName name="BEx7NI062THZAM6I8AJWTFJL91CS" localSheetId="13" hidden="1">#REF!</definedName>
    <definedName name="BEx7NI062THZAM6I8AJWTFJL91CS" localSheetId="15" hidden="1">#REF!</definedName>
    <definedName name="BEx7NI062THZAM6I8AJWTFJL91CS" localSheetId="16" hidden="1">#REF!</definedName>
    <definedName name="BEx7NI062THZAM6I8AJWTFJL91CS" localSheetId="17" hidden="1">#REF!</definedName>
    <definedName name="BEx7NI062THZAM6I8AJWTFJL91CS" localSheetId="18" hidden="1">#REF!</definedName>
    <definedName name="BEx7NI062THZAM6I8AJWTFJL91CS" localSheetId="19" hidden="1">#REF!</definedName>
    <definedName name="BEx7NI062THZAM6I8AJWTFJL91CS" localSheetId="20" hidden="1">#REF!</definedName>
    <definedName name="BEx7NI062THZAM6I8AJWTFJL91CS" hidden="1">#REF!</definedName>
    <definedName name="BEx8Z3M9Z5VD3MZ8TD1F5M49MOTD" localSheetId="7" hidden="1">#REF!</definedName>
    <definedName name="BEx8Z3M9Z5VD3MZ8TD1F5M49MOTD" localSheetId="9" hidden="1">#REF!</definedName>
    <definedName name="BEx8Z3M9Z5VD3MZ8TD1F5M49MOTD" localSheetId="10" hidden="1">#REF!</definedName>
    <definedName name="BEx8Z3M9Z5VD3MZ8TD1F5M49MOTD" localSheetId="11" hidden="1">#REF!</definedName>
    <definedName name="BEx8Z3M9Z5VD3MZ8TD1F5M49MOTD" localSheetId="12" hidden="1">#REF!</definedName>
    <definedName name="BEx8Z3M9Z5VD3MZ8TD1F5M49MOTD" localSheetId="14" hidden="1">#REF!</definedName>
    <definedName name="BEx8Z3M9Z5VD3MZ8TD1F5M49MOTD" localSheetId="13" hidden="1">#REF!</definedName>
    <definedName name="BEx8Z3M9Z5VD3MZ8TD1F5M49MOTD" localSheetId="15" hidden="1">#REF!</definedName>
    <definedName name="BEx8Z3M9Z5VD3MZ8TD1F5M49MOTD" localSheetId="16" hidden="1">#REF!</definedName>
    <definedName name="BEx8Z3M9Z5VD3MZ8TD1F5M49MOTD" localSheetId="17" hidden="1">#REF!</definedName>
    <definedName name="BEx8Z3M9Z5VD3MZ8TD1F5M49MOTD" localSheetId="18" hidden="1">#REF!</definedName>
    <definedName name="BEx8Z3M9Z5VD3MZ8TD1F5M49MOTD" localSheetId="19" hidden="1">#REF!</definedName>
    <definedName name="BEx8Z3M9Z5VD3MZ8TD1F5M49MOTD" localSheetId="20" hidden="1">#REF!</definedName>
    <definedName name="BEx8Z3M9Z5VD3MZ8TD1F5M49MOTD" hidden="1">#REF!</definedName>
    <definedName name="BEx8ZCWSI30U7NSNHLBK5HV2J2EN" localSheetId="7" hidden="1">#REF!</definedName>
    <definedName name="BEx8ZCWSI30U7NSNHLBK5HV2J2EN" localSheetId="9" hidden="1">#REF!</definedName>
    <definedName name="BEx8ZCWSI30U7NSNHLBK5HV2J2EN" localSheetId="10" hidden="1">#REF!</definedName>
    <definedName name="BEx8ZCWSI30U7NSNHLBK5HV2J2EN" localSheetId="11" hidden="1">#REF!</definedName>
    <definedName name="BEx8ZCWSI30U7NSNHLBK5HV2J2EN" localSheetId="12" hidden="1">#REF!</definedName>
    <definedName name="BEx8ZCWSI30U7NSNHLBK5HV2J2EN" localSheetId="14" hidden="1">#REF!</definedName>
    <definedName name="BEx8ZCWSI30U7NSNHLBK5HV2J2EN" localSheetId="13" hidden="1">#REF!</definedName>
    <definedName name="BEx8ZCWSI30U7NSNHLBK5HV2J2EN" localSheetId="15" hidden="1">#REF!</definedName>
    <definedName name="BEx8ZCWSI30U7NSNHLBK5HV2J2EN" localSheetId="16" hidden="1">#REF!</definedName>
    <definedName name="BEx8ZCWSI30U7NSNHLBK5HV2J2EN" localSheetId="17" hidden="1">#REF!</definedName>
    <definedName name="BEx8ZCWSI30U7NSNHLBK5HV2J2EN" localSheetId="18" hidden="1">#REF!</definedName>
    <definedName name="BEx8ZCWSI30U7NSNHLBK5HV2J2EN" localSheetId="19" hidden="1">#REF!</definedName>
    <definedName name="BEx8ZCWSI30U7NSNHLBK5HV2J2EN" localSheetId="20" hidden="1">#REF!</definedName>
    <definedName name="BEx8ZCWSI30U7NSNHLBK5HV2J2EN" hidden="1">#REF!</definedName>
    <definedName name="BEx904S75BPRYMHF0083JF7ES4NG" localSheetId="7" hidden="1">#REF!</definedName>
    <definedName name="BEx904S75BPRYMHF0083JF7ES4NG" localSheetId="9" hidden="1">#REF!</definedName>
    <definedName name="BEx904S75BPRYMHF0083JF7ES4NG" localSheetId="10" hidden="1">#REF!</definedName>
    <definedName name="BEx904S75BPRYMHF0083JF7ES4NG" localSheetId="11" hidden="1">#REF!</definedName>
    <definedName name="BEx904S75BPRYMHF0083JF7ES4NG" localSheetId="12" hidden="1">#REF!</definedName>
    <definedName name="BEx904S75BPRYMHF0083JF7ES4NG" localSheetId="14" hidden="1">#REF!</definedName>
    <definedName name="BEx904S75BPRYMHF0083JF7ES4NG" localSheetId="13" hidden="1">#REF!</definedName>
    <definedName name="BEx904S75BPRYMHF0083JF7ES4NG" localSheetId="15" hidden="1">#REF!</definedName>
    <definedName name="BEx904S75BPRYMHF0083JF7ES4NG" localSheetId="16" hidden="1">#REF!</definedName>
    <definedName name="BEx904S75BPRYMHF0083JF7ES4NG" localSheetId="17" hidden="1">#REF!</definedName>
    <definedName name="BEx904S75BPRYMHF0083JF7ES4NG" localSheetId="18" hidden="1">#REF!</definedName>
    <definedName name="BEx904S75BPRYMHF0083JF7ES4NG" localSheetId="19" hidden="1">#REF!</definedName>
    <definedName name="BEx904S75BPRYMHF0083JF7ES4NG" localSheetId="20" hidden="1">#REF!</definedName>
    <definedName name="BEx904S75BPRYMHF0083JF7ES4NG" hidden="1">#REF!</definedName>
    <definedName name="BEx90EZ2HAURBQ5I4V6WD6NYD0AQ" localSheetId="7" hidden="1">#REF!</definedName>
    <definedName name="BEx90EZ2HAURBQ5I4V6WD6NYD0AQ" localSheetId="9" hidden="1">#REF!</definedName>
    <definedName name="BEx90EZ2HAURBQ5I4V6WD6NYD0AQ" localSheetId="10" hidden="1">#REF!</definedName>
    <definedName name="BEx90EZ2HAURBQ5I4V6WD6NYD0AQ" localSheetId="11" hidden="1">#REF!</definedName>
    <definedName name="BEx90EZ2HAURBQ5I4V6WD6NYD0AQ" localSheetId="12" hidden="1">#REF!</definedName>
    <definedName name="BEx90EZ2HAURBQ5I4V6WD6NYD0AQ" localSheetId="14" hidden="1">#REF!</definedName>
    <definedName name="BEx90EZ2HAURBQ5I4V6WD6NYD0AQ" localSheetId="13" hidden="1">#REF!</definedName>
    <definedName name="BEx90EZ2HAURBQ5I4V6WD6NYD0AQ" localSheetId="15" hidden="1">#REF!</definedName>
    <definedName name="BEx90EZ2HAURBQ5I4V6WD6NYD0AQ" localSheetId="16" hidden="1">#REF!</definedName>
    <definedName name="BEx90EZ2HAURBQ5I4V6WD6NYD0AQ" localSheetId="17" hidden="1">#REF!</definedName>
    <definedName name="BEx90EZ2HAURBQ5I4V6WD6NYD0AQ" localSheetId="18" hidden="1">#REF!</definedName>
    <definedName name="BEx90EZ2HAURBQ5I4V6WD6NYD0AQ" localSheetId="19" hidden="1">#REF!</definedName>
    <definedName name="BEx90EZ2HAURBQ5I4V6WD6NYD0AQ" localSheetId="20" hidden="1">#REF!</definedName>
    <definedName name="BEx90EZ2HAURBQ5I4V6WD6NYD0AQ" hidden="1">#REF!</definedName>
    <definedName name="BEx90H2KA91ZVRIJCDN62HJVKQWC" localSheetId="7" hidden="1">#REF!</definedName>
    <definedName name="BEx90H2KA91ZVRIJCDN62HJVKQWC" localSheetId="9" hidden="1">#REF!</definedName>
    <definedName name="BEx90H2KA91ZVRIJCDN62HJVKQWC" localSheetId="10" hidden="1">#REF!</definedName>
    <definedName name="BEx90H2KA91ZVRIJCDN62HJVKQWC" localSheetId="11" hidden="1">#REF!</definedName>
    <definedName name="BEx90H2KA91ZVRIJCDN62HJVKQWC" localSheetId="12" hidden="1">#REF!</definedName>
    <definedName name="BEx90H2KA91ZVRIJCDN62HJVKQWC" localSheetId="14" hidden="1">#REF!</definedName>
    <definedName name="BEx90H2KA91ZVRIJCDN62HJVKQWC" localSheetId="13" hidden="1">#REF!</definedName>
    <definedName name="BEx90H2KA91ZVRIJCDN62HJVKQWC" localSheetId="15" hidden="1">#REF!</definedName>
    <definedName name="BEx90H2KA91ZVRIJCDN62HJVKQWC" localSheetId="16" hidden="1">#REF!</definedName>
    <definedName name="BEx90H2KA91ZVRIJCDN62HJVKQWC" localSheetId="17" hidden="1">#REF!</definedName>
    <definedName name="BEx90H2KA91ZVRIJCDN62HJVKQWC" localSheetId="18" hidden="1">#REF!</definedName>
    <definedName name="BEx90H2KA91ZVRIJCDN62HJVKQWC" localSheetId="19" hidden="1">#REF!</definedName>
    <definedName name="BEx90H2KA91ZVRIJCDN62HJVKQWC" localSheetId="20" hidden="1">#REF!</definedName>
    <definedName name="BEx90H2KA91ZVRIJCDN62HJVKQWC" hidden="1">#REF!</definedName>
    <definedName name="BEx90HDD4RWF7JZGA8GCGG7D63MG" localSheetId="7" hidden="1">#REF!</definedName>
    <definedName name="BEx90HDD4RWF7JZGA8GCGG7D63MG" localSheetId="9" hidden="1">#REF!</definedName>
    <definedName name="BEx90HDD4RWF7JZGA8GCGG7D63MG" localSheetId="10" hidden="1">#REF!</definedName>
    <definedName name="BEx90HDD4RWF7JZGA8GCGG7D63MG" localSheetId="11" hidden="1">#REF!</definedName>
    <definedName name="BEx90HDD4RWF7JZGA8GCGG7D63MG" localSheetId="12" hidden="1">#REF!</definedName>
    <definedName name="BEx90HDD4RWF7JZGA8GCGG7D63MG" localSheetId="14" hidden="1">#REF!</definedName>
    <definedName name="BEx90HDD4RWF7JZGA8GCGG7D63MG" localSheetId="13" hidden="1">#REF!</definedName>
    <definedName name="BEx90HDD4RWF7JZGA8GCGG7D63MG" localSheetId="15" hidden="1">#REF!</definedName>
    <definedName name="BEx90HDD4RWF7JZGA8GCGG7D63MG" localSheetId="16" hidden="1">#REF!</definedName>
    <definedName name="BEx90HDD4RWF7JZGA8GCGG7D63MG" localSheetId="17" hidden="1">#REF!</definedName>
    <definedName name="BEx90HDD4RWF7JZGA8GCGG7D63MG" localSheetId="18" hidden="1">#REF!</definedName>
    <definedName name="BEx90HDD4RWF7JZGA8GCGG7D63MG" localSheetId="19" hidden="1">#REF!</definedName>
    <definedName name="BEx90HDD4RWF7JZGA8GCGG7D63MG" localSheetId="20" hidden="1">#REF!</definedName>
    <definedName name="BEx90HDD4RWF7JZGA8GCGG7D63MG" hidden="1">#REF!</definedName>
    <definedName name="BEx90VGH5H09ON2QXYC9WIIEU98T" localSheetId="7" hidden="1">#REF!</definedName>
    <definedName name="BEx90VGH5H09ON2QXYC9WIIEU98T" localSheetId="9" hidden="1">#REF!</definedName>
    <definedName name="BEx90VGH5H09ON2QXYC9WIIEU98T" localSheetId="10" hidden="1">#REF!</definedName>
    <definedName name="BEx90VGH5H09ON2QXYC9WIIEU98T" localSheetId="11" hidden="1">#REF!</definedName>
    <definedName name="BEx90VGH5H09ON2QXYC9WIIEU98T" localSheetId="12" hidden="1">#REF!</definedName>
    <definedName name="BEx90VGH5H09ON2QXYC9WIIEU98T" localSheetId="14" hidden="1">#REF!</definedName>
    <definedName name="BEx90VGH5H09ON2QXYC9WIIEU98T" localSheetId="13" hidden="1">#REF!</definedName>
    <definedName name="BEx90VGH5H09ON2QXYC9WIIEU98T" localSheetId="15" hidden="1">#REF!</definedName>
    <definedName name="BEx90VGH5H09ON2QXYC9WIIEU98T" localSheetId="16" hidden="1">#REF!</definedName>
    <definedName name="BEx90VGH5H09ON2QXYC9WIIEU98T" localSheetId="17" hidden="1">#REF!</definedName>
    <definedName name="BEx90VGH5H09ON2QXYC9WIIEU98T" localSheetId="18" hidden="1">#REF!</definedName>
    <definedName name="BEx90VGH5H09ON2QXYC9WIIEU98T" localSheetId="19" hidden="1">#REF!</definedName>
    <definedName name="BEx90VGH5H09ON2QXYC9WIIEU98T" localSheetId="20" hidden="1">#REF!</definedName>
    <definedName name="BEx90VGH5H09ON2QXYC9WIIEU98T" hidden="1">#REF!</definedName>
    <definedName name="BEx911LKH78Q9WUWXLOQFEL59ITN" localSheetId="7" hidden="1">#REF!</definedName>
    <definedName name="BEx911LKH78Q9WUWXLOQFEL59ITN" localSheetId="9" hidden="1">#REF!</definedName>
    <definedName name="BEx911LKH78Q9WUWXLOQFEL59ITN" localSheetId="10" hidden="1">#REF!</definedName>
    <definedName name="BEx911LKH78Q9WUWXLOQFEL59ITN" localSheetId="11" hidden="1">#REF!</definedName>
    <definedName name="BEx911LKH78Q9WUWXLOQFEL59ITN" localSheetId="12" hidden="1">#REF!</definedName>
    <definedName name="BEx911LKH78Q9WUWXLOQFEL59ITN" localSheetId="14" hidden="1">#REF!</definedName>
    <definedName name="BEx911LKH78Q9WUWXLOQFEL59ITN" localSheetId="13" hidden="1">#REF!</definedName>
    <definedName name="BEx911LKH78Q9WUWXLOQFEL59ITN" localSheetId="15" hidden="1">#REF!</definedName>
    <definedName name="BEx911LKH78Q9WUWXLOQFEL59ITN" localSheetId="16" hidden="1">#REF!</definedName>
    <definedName name="BEx911LKH78Q9WUWXLOQFEL59ITN" localSheetId="17" hidden="1">#REF!</definedName>
    <definedName name="BEx911LKH78Q9WUWXLOQFEL59ITN" localSheetId="18" hidden="1">#REF!</definedName>
    <definedName name="BEx911LKH78Q9WUWXLOQFEL59ITN" localSheetId="19" hidden="1">#REF!</definedName>
    <definedName name="BEx911LKH78Q9WUWXLOQFEL59ITN" localSheetId="20" hidden="1">#REF!</definedName>
    <definedName name="BEx911LKH78Q9WUWXLOQFEL59ITN" hidden="1">#REF!</definedName>
    <definedName name="BEx911WE3W1AI7TEJHN5ROFMFVQ8" localSheetId="7" hidden="1">#REF!</definedName>
    <definedName name="BEx911WE3W1AI7TEJHN5ROFMFVQ8" localSheetId="9" hidden="1">#REF!</definedName>
    <definedName name="BEx911WE3W1AI7TEJHN5ROFMFVQ8" localSheetId="10" hidden="1">#REF!</definedName>
    <definedName name="BEx911WE3W1AI7TEJHN5ROFMFVQ8" localSheetId="11" hidden="1">#REF!</definedName>
    <definedName name="BEx911WE3W1AI7TEJHN5ROFMFVQ8" localSheetId="14" hidden="1">#REF!</definedName>
    <definedName name="BEx911WE3W1AI7TEJHN5ROFMFVQ8" localSheetId="13" hidden="1">#REF!</definedName>
    <definedName name="BEx911WE3W1AI7TEJHN5ROFMFVQ8" localSheetId="16" hidden="1">#REF!</definedName>
    <definedName name="BEx911WE3W1AI7TEJHN5ROFMFVQ8" localSheetId="17" hidden="1">#REF!</definedName>
    <definedName name="BEx911WE3W1AI7TEJHN5ROFMFVQ8" localSheetId="20" hidden="1">#REF!</definedName>
    <definedName name="BEx911WE3W1AI7TEJHN5ROFMFVQ8" hidden="1">#REF!</definedName>
    <definedName name="BEx9175B70QXYAU5A8DJPGZQ46L9" localSheetId="7" hidden="1">#REF!</definedName>
    <definedName name="BEx9175B70QXYAU5A8DJPGZQ46L9" localSheetId="9" hidden="1">#REF!</definedName>
    <definedName name="BEx9175B70QXYAU5A8DJPGZQ46L9" localSheetId="10" hidden="1">#REF!</definedName>
    <definedName name="BEx9175B70QXYAU5A8DJPGZQ46L9" localSheetId="11" hidden="1">#REF!</definedName>
    <definedName name="BEx9175B70QXYAU5A8DJPGZQ46L9" localSheetId="12" hidden="1">#REF!</definedName>
    <definedName name="BEx9175B70QXYAU5A8DJPGZQ46L9" localSheetId="14" hidden="1">#REF!</definedName>
    <definedName name="BEx9175B70QXYAU5A8DJPGZQ46L9" localSheetId="13" hidden="1">#REF!</definedName>
    <definedName name="BEx9175B70QXYAU5A8DJPGZQ46L9" localSheetId="15" hidden="1">#REF!</definedName>
    <definedName name="BEx9175B70QXYAU5A8DJPGZQ46L9" localSheetId="16" hidden="1">#REF!</definedName>
    <definedName name="BEx9175B70QXYAU5A8DJPGZQ46L9" localSheetId="17" hidden="1">#REF!</definedName>
    <definedName name="BEx9175B70QXYAU5A8DJPGZQ46L9" localSheetId="18" hidden="1">#REF!</definedName>
    <definedName name="BEx9175B70QXYAU5A8DJPGZQ46L9" localSheetId="19" hidden="1">#REF!</definedName>
    <definedName name="BEx9175B70QXYAU5A8DJPGZQ46L9" localSheetId="20" hidden="1">#REF!</definedName>
    <definedName name="BEx9175B70QXYAU5A8DJPGZQ46L9" hidden="1">#REF!</definedName>
    <definedName name="BEx917QTZAYKMWFVDPZEDX8FH1J3" localSheetId="7" hidden="1">#REF!</definedName>
    <definedName name="BEx917QTZAYKMWFVDPZEDX8FH1J3" localSheetId="9" hidden="1">#REF!</definedName>
    <definedName name="BEx917QTZAYKMWFVDPZEDX8FH1J3" localSheetId="10" hidden="1">#REF!</definedName>
    <definedName name="BEx917QTZAYKMWFVDPZEDX8FH1J3" localSheetId="11" hidden="1">#REF!</definedName>
    <definedName name="BEx917QTZAYKMWFVDPZEDX8FH1J3" localSheetId="12" hidden="1">#REF!</definedName>
    <definedName name="BEx917QTZAYKMWFVDPZEDX8FH1J3" localSheetId="14" hidden="1">#REF!</definedName>
    <definedName name="BEx917QTZAYKMWFVDPZEDX8FH1J3" localSheetId="13" hidden="1">#REF!</definedName>
    <definedName name="BEx917QTZAYKMWFVDPZEDX8FH1J3" localSheetId="15" hidden="1">#REF!</definedName>
    <definedName name="BEx917QTZAYKMWFVDPZEDX8FH1J3" localSheetId="16" hidden="1">#REF!</definedName>
    <definedName name="BEx917QTZAYKMWFVDPZEDX8FH1J3" localSheetId="17" hidden="1">#REF!</definedName>
    <definedName name="BEx917QTZAYKMWFVDPZEDX8FH1J3" localSheetId="18" hidden="1">#REF!</definedName>
    <definedName name="BEx917QTZAYKMWFVDPZEDX8FH1J3" localSheetId="19" hidden="1">#REF!</definedName>
    <definedName name="BEx917QTZAYKMWFVDPZEDX8FH1J3" localSheetId="20" hidden="1">#REF!</definedName>
    <definedName name="BEx917QTZAYKMWFVDPZEDX8FH1J3" hidden="1">#REF!</definedName>
    <definedName name="BEx91AQQRTV87AO27VWHSFZAD4ZR" localSheetId="7" hidden="1">#REF!</definedName>
    <definedName name="BEx91AQQRTV87AO27VWHSFZAD4ZR" localSheetId="9" hidden="1">#REF!</definedName>
    <definedName name="BEx91AQQRTV87AO27VWHSFZAD4ZR" localSheetId="10" hidden="1">#REF!</definedName>
    <definedName name="BEx91AQQRTV87AO27VWHSFZAD4ZR" localSheetId="11" hidden="1">#REF!</definedName>
    <definedName name="BEx91AQQRTV87AO27VWHSFZAD4ZR" localSheetId="12" hidden="1">#REF!</definedName>
    <definedName name="BEx91AQQRTV87AO27VWHSFZAD4ZR" localSheetId="14" hidden="1">#REF!</definedName>
    <definedName name="BEx91AQQRTV87AO27VWHSFZAD4ZR" localSheetId="13" hidden="1">#REF!</definedName>
    <definedName name="BEx91AQQRTV87AO27VWHSFZAD4ZR" localSheetId="15" hidden="1">#REF!</definedName>
    <definedName name="BEx91AQQRTV87AO27VWHSFZAD4ZR" localSheetId="16" hidden="1">#REF!</definedName>
    <definedName name="BEx91AQQRTV87AO27VWHSFZAD4ZR" localSheetId="17" hidden="1">#REF!</definedName>
    <definedName name="BEx91AQQRTV87AO27VWHSFZAD4ZR" localSheetId="18" hidden="1">#REF!</definedName>
    <definedName name="BEx91AQQRTV87AO27VWHSFZAD4ZR" localSheetId="19" hidden="1">#REF!</definedName>
    <definedName name="BEx91AQQRTV87AO27VWHSFZAD4ZR" localSheetId="20" hidden="1">#REF!</definedName>
    <definedName name="BEx91AQQRTV87AO27VWHSFZAD4ZR" hidden="1">#REF!</definedName>
    <definedName name="BEx91FU57YXJK7RHMFDKKYY2JFS7" localSheetId="7" hidden="1">#REF!</definedName>
    <definedName name="BEx91FU57YXJK7RHMFDKKYY2JFS7" localSheetId="9" hidden="1">#REF!</definedName>
    <definedName name="BEx91FU57YXJK7RHMFDKKYY2JFS7" localSheetId="10" hidden="1">#REF!</definedName>
    <definedName name="BEx91FU57YXJK7RHMFDKKYY2JFS7" localSheetId="11" hidden="1">#REF!</definedName>
    <definedName name="BEx91FU57YXJK7RHMFDKKYY2JFS7" localSheetId="12" hidden="1">#REF!</definedName>
    <definedName name="BEx91FU57YXJK7RHMFDKKYY2JFS7" localSheetId="14" hidden="1">#REF!</definedName>
    <definedName name="BEx91FU57YXJK7RHMFDKKYY2JFS7" localSheetId="13" hidden="1">#REF!</definedName>
    <definedName name="BEx91FU57YXJK7RHMFDKKYY2JFS7" localSheetId="15" hidden="1">#REF!</definedName>
    <definedName name="BEx91FU57YXJK7RHMFDKKYY2JFS7" localSheetId="16" hidden="1">#REF!</definedName>
    <definedName name="BEx91FU57YXJK7RHMFDKKYY2JFS7" localSheetId="17" hidden="1">#REF!</definedName>
    <definedName name="BEx91FU57YXJK7RHMFDKKYY2JFS7" localSheetId="18" hidden="1">#REF!</definedName>
    <definedName name="BEx91FU57YXJK7RHMFDKKYY2JFS7" localSheetId="19" hidden="1">#REF!</definedName>
    <definedName name="BEx91FU57YXJK7RHMFDKKYY2JFS7" localSheetId="20" hidden="1">#REF!</definedName>
    <definedName name="BEx91FU57YXJK7RHMFDKKYY2JFS7" hidden="1">#REF!</definedName>
    <definedName name="BEx91KXLTRYJVT47UU2JUUFNKFUT" localSheetId="7" hidden="1">#REF!</definedName>
    <definedName name="BEx91KXLTRYJVT47UU2JUUFNKFUT" localSheetId="9" hidden="1">#REF!</definedName>
    <definedName name="BEx91KXLTRYJVT47UU2JUUFNKFUT" localSheetId="10" hidden="1">#REF!</definedName>
    <definedName name="BEx91KXLTRYJVT47UU2JUUFNKFUT" localSheetId="11" hidden="1">#REF!</definedName>
    <definedName name="BEx91KXLTRYJVT47UU2JUUFNKFUT" localSheetId="12" hidden="1">#REF!</definedName>
    <definedName name="BEx91KXLTRYJVT47UU2JUUFNKFUT" localSheetId="14" hidden="1">#REF!</definedName>
    <definedName name="BEx91KXLTRYJVT47UU2JUUFNKFUT" localSheetId="13" hidden="1">#REF!</definedName>
    <definedName name="BEx91KXLTRYJVT47UU2JUUFNKFUT" localSheetId="15" hidden="1">#REF!</definedName>
    <definedName name="BEx91KXLTRYJVT47UU2JUUFNKFUT" localSheetId="16" hidden="1">#REF!</definedName>
    <definedName name="BEx91KXLTRYJVT47UU2JUUFNKFUT" localSheetId="17" hidden="1">#REF!</definedName>
    <definedName name="BEx91KXLTRYJVT47UU2JUUFNKFUT" localSheetId="18" hidden="1">#REF!</definedName>
    <definedName name="BEx91KXLTRYJVT47UU2JUUFNKFUT" localSheetId="19" hidden="1">#REF!</definedName>
    <definedName name="BEx91KXLTRYJVT47UU2JUUFNKFUT" localSheetId="20" hidden="1">#REF!</definedName>
    <definedName name="BEx91KXLTRYJVT47UU2JUUFNKFUT" hidden="1">#REF!</definedName>
    <definedName name="BEx91L8FLL5CWLA2CDHKCOMGVDZN" localSheetId="7" hidden="1">#REF!</definedName>
    <definedName name="BEx91L8FLL5CWLA2CDHKCOMGVDZN" localSheetId="9" hidden="1">#REF!</definedName>
    <definedName name="BEx91L8FLL5CWLA2CDHKCOMGVDZN" localSheetId="10" hidden="1">#REF!</definedName>
    <definedName name="BEx91L8FLL5CWLA2CDHKCOMGVDZN" localSheetId="11" hidden="1">#REF!</definedName>
    <definedName name="BEx91L8FLL5CWLA2CDHKCOMGVDZN" localSheetId="12" hidden="1">#REF!</definedName>
    <definedName name="BEx91L8FLL5CWLA2CDHKCOMGVDZN" localSheetId="14" hidden="1">#REF!</definedName>
    <definedName name="BEx91L8FLL5CWLA2CDHKCOMGVDZN" localSheetId="13" hidden="1">#REF!</definedName>
    <definedName name="BEx91L8FLL5CWLA2CDHKCOMGVDZN" localSheetId="15" hidden="1">#REF!</definedName>
    <definedName name="BEx91L8FLL5CWLA2CDHKCOMGVDZN" localSheetId="16" hidden="1">#REF!</definedName>
    <definedName name="BEx91L8FLL5CWLA2CDHKCOMGVDZN" localSheetId="17" hidden="1">#REF!</definedName>
    <definedName name="BEx91L8FLL5CWLA2CDHKCOMGVDZN" localSheetId="18" hidden="1">#REF!</definedName>
    <definedName name="BEx91L8FLL5CWLA2CDHKCOMGVDZN" localSheetId="19" hidden="1">#REF!</definedName>
    <definedName name="BEx91L8FLL5CWLA2CDHKCOMGVDZN" localSheetId="20" hidden="1">#REF!</definedName>
    <definedName name="BEx91L8FLL5CWLA2CDHKCOMGVDZN" hidden="1">#REF!</definedName>
    <definedName name="BEx91OTVH9ZDBC3QTORU8RZX4EOC" localSheetId="7" hidden="1">#REF!</definedName>
    <definedName name="BEx91OTVH9ZDBC3QTORU8RZX4EOC" localSheetId="9" hidden="1">#REF!</definedName>
    <definedName name="BEx91OTVH9ZDBC3QTORU8RZX4EOC" localSheetId="10" hidden="1">#REF!</definedName>
    <definedName name="BEx91OTVH9ZDBC3QTORU8RZX4EOC" localSheetId="11" hidden="1">#REF!</definedName>
    <definedName name="BEx91OTVH9ZDBC3QTORU8RZX4EOC" localSheetId="12" hidden="1">#REF!</definedName>
    <definedName name="BEx91OTVH9ZDBC3QTORU8RZX4EOC" localSheetId="14" hidden="1">#REF!</definedName>
    <definedName name="BEx91OTVH9ZDBC3QTORU8RZX4EOC" localSheetId="13" hidden="1">#REF!</definedName>
    <definedName name="BEx91OTVH9ZDBC3QTORU8RZX4EOC" localSheetId="15" hidden="1">#REF!</definedName>
    <definedName name="BEx91OTVH9ZDBC3QTORU8RZX4EOC" localSheetId="16" hidden="1">#REF!</definedName>
    <definedName name="BEx91OTVH9ZDBC3QTORU8RZX4EOC" localSheetId="17" hidden="1">#REF!</definedName>
    <definedName name="BEx91OTVH9ZDBC3QTORU8RZX4EOC" localSheetId="18" hidden="1">#REF!</definedName>
    <definedName name="BEx91OTVH9ZDBC3QTORU8RZX4EOC" localSheetId="19" hidden="1">#REF!</definedName>
    <definedName name="BEx91OTVH9ZDBC3QTORU8RZX4EOC" localSheetId="20" hidden="1">#REF!</definedName>
    <definedName name="BEx91OTVH9ZDBC3QTORU8RZX4EOC" hidden="1">#REF!</definedName>
    <definedName name="BEx91QH5JRZKQP1GPN2SQMR3CKAG" localSheetId="7" hidden="1">#REF!</definedName>
    <definedName name="BEx91QH5JRZKQP1GPN2SQMR3CKAG" localSheetId="9" hidden="1">#REF!</definedName>
    <definedName name="BEx91QH5JRZKQP1GPN2SQMR3CKAG" localSheetId="10" hidden="1">#REF!</definedName>
    <definedName name="BEx91QH5JRZKQP1GPN2SQMR3CKAG" localSheetId="11" hidden="1">#REF!</definedName>
    <definedName name="BEx91QH5JRZKQP1GPN2SQMR3CKAG" localSheetId="12" hidden="1">#REF!</definedName>
    <definedName name="BEx91QH5JRZKQP1GPN2SQMR3CKAG" localSheetId="14" hidden="1">#REF!</definedName>
    <definedName name="BEx91QH5JRZKQP1GPN2SQMR3CKAG" localSheetId="13" hidden="1">#REF!</definedName>
    <definedName name="BEx91QH5JRZKQP1GPN2SQMR3CKAG" localSheetId="15" hidden="1">#REF!</definedName>
    <definedName name="BEx91QH5JRZKQP1GPN2SQMR3CKAG" localSheetId="16" hidden="1">#REF!</definedName>
    <definedName name="BEx91QH5JRZKQP1GPN2SQMR3CKAG" localSheetId="17" hidden="1">#REF!</definedName>
    <definedName name="BEx91QH5JRZKQP1GPN2SQMR3CKAG" localSheetId="18" hidden="1">#REF!</definedName>
    <definedName name="BEx91QH5JRZKQP1GPN2SQMR3CKAG" localSheetId="19" hidden="1">#REF!</definedName>
    <definedName name="BEx91QH5JRZKQP1GPN2SQMR3CKAG" localSheetId="20" hidden="1">#REF!</definedName>
    <definedName name="BEx91QH5JRZKQP1GPN2SQMR3CKAG" hidden="1">#REF!</definedName>
    <definedName name="BEx91ROALDNHO7FI4X8L61RH4UJE" localSheetId="7" hidden="1">#REF!</definedName>
    <definedName name="BEx91ROALDNHO7FI4X8L61RH4UJE" localSheetId="9" hidden="1">#REF!</definedName>
    <definedName name="BEx91ROALDNHO7FI4X8L61RH4UJE" localSheetId="10" hidden="1">#REF!</definedName>
    <definedName name="BEx91ROALDNHO7FI4X8L61RH4UJE" localSheetId="11" hidden="1">#REF!</definedName>
    <definedName name="BEx91ROALDNHO7FI4X8L61RH4UJE" localSheetId="12" hidden="1">#REF!</definedName>
    <definedName name="BEx91ROALDNHO7FI4X8L61RH4UJE" localSheetId="14" hidden="1">#REF!</definedName>
    <definedName name="BEx91ROALDNHO7FI4X8L61RH4UJE" localSheetId="13" hidden="1">#REF!</definedName>
    <definedName name="BEx91ROALDNHO7FI4X8L61RH4UJE" localSheetId="15" hidden="1">#REF!</definedName>
    <definedName name="BEx91ROALDNHO7FI4X8L61RH4UJE" localSheetId="16" hidden="1">#REF!</definedName>
    <definedName name="BEx91ROALDNHO7FI4X8L61RH4UJE" localSheetId="17" hidden="1">#REF!</definedName>
    <definedName name="BEx91ROALDNHO7FI4X8L61RH4UJE" localSheetId="18" hidden="1">#REF!</definedName>
    <definedName name="BEx91ROALDNHO7FI4X8L61RH4UJE" localSheetId="19" hidden="1">#REF!</definedName>
    <definedName name="BEx91ROALDNHO7FI4X8L61RH4UJE" localSheetId="20" hidden="1">#REF!</definedName>
    <definedName name="BEx91ROALDNHO7FI4X8L61RH4UJE" hidden="1">#REF!</definedName>
    <definedName name="BEx91TMID71GVYH0U16QM1RV3PX0" localSheetId="7" hidden="1">#REF!</definedName>
    <definedName name="BEx91TMID71GVYH0U16QM1RV3PX0" localSheetId="9" hidden="1">#REF!</definedName>
    <definedName name="BEx91TMID71GVYH0U16QM1RV3PX0" localSheetId="10" hidden="1">#REF!</definedName>
    <definedName name="BEx91TMID71GVYH0U16QM1RV3PX0" localSheetId="11" hidden="1">#REF!</definedName>
    <definedName name="BEx91TMID71GVYH0U16QM1RV3PX0" localSheetId="12" hidden="1">#REF!</definedName>
    <definedName name="BEx91TMID71GVYH0U16QM1RV3PX0" localSheetId="14" hidden="1">#REF!</definedName>
    <definedName name="BEx91TMID71GVYH0U16QM1RV3PX0" localSheetId="13" hidden="1">#REF!</definedName>
    <definedName name="BEx91TMID71GVYH0U16QM1RV3PX0" localSheetId="15" hidden="1">#REF!</definedName>
    <definedName name="BEx91TMID71GVYH0U16QM1RV3PX0" localSheetId="16" hidden="1">#REF!</definedName>
    <definedName name="BEx91TMID71GVYH0U16QM1RV3PX0" localSheetId="17" hidden="1">#REF!</definedName>
    <definedName name="BEx91TMID71GVYH0U16QM1RV3PX0" localSheetId="18" hidden="1">#REF!</definedName>
    <definedName name="BEx91TMID71GVYH0U16QM1RV3PX0" localSheetId="19" hidden="1">#REF!</definedName>
    <definedName name="BEx91TMID71GVYH0U16QM1RV3PX0" localSheetId="20" hidden="1">#REF!</definedName>
    <definedName name="BEx91TMID71GVYH0U16QM1RV3PX0" hidden="1">#REF!</definedName>
    <definedName name="BEx91VF2D78PAF337E3L2L81K9W2" localSheetId="7" hidden="1">#REF!</definedName>
    <definedName name="BEx91VF2D78PAF337E3L2L81K9W2" localSheetId="9" hidden="1">#REF!</definedName>
    <definedName name="BEx91VF2D78PAF337E3L2L81K9W2" localSheetId="10" hidden="1">#REF!</definedName>
    <definedName name="BEx91VF2D78PAF337E3L2L81K9W2" localSheetId="11" hidden="1">#REF!</definedName>
    <definedName name="BEx91VF2D78PAF337E3L2L81K9W2" localSheetId="12" hidden="1">#REF!</definedName>
    <definedName name="BEx91VF2D78PAF337E3L2L81K9W2" localSheetId="14" hidden="1">#REF!</definedName>
    <definedName name="BEx91VF2D78PAF337E3L2L81K9W2" localSheetId="13" hidden="1">#REF!</definedName>
    <definedName name="BEx91VF2D78PAF337E3L2L81K9W2" localSheetId="15" hidden="1">#REF!</definedName>
    <definedName name="BEx91VF2D78PAF337E3L2L81K9W2" localSheetId="16" hidden="1">#REF!</definedName>
    <definedName name="BEx91VF2D78PAF337E3L2L81K9W2" localSheetId="17" hidden="1">#REF!</definedName>
    <definedName name="BEx91VF2D78PAF337E3L2L81K9W2" localSheetId="18" hidden="1">#REF!</definedName>
    <definedName name="BEx91VF2D78PAF337E3L2L81K9W2" localSheetId="19" hidden="1">#REF!</definedName>
    <definedName name="BEx91VF2D78PAF337E3L2L81K9W2" localSheetId="20" hidden="1">#REF!</definedName>
    <definedName name="BEx91VF2D78PAF337E3L2L81K9W2" hidden="1">#REF!</definedName>
    <definedName name="BEx920O0C4FBKNO2WASY82KSAGWC" localSheetId="7" hidden="1">#REF!</definedName>
    <definedName name="BEx920O0C4FBKNO2WASY82KSAGWC" localSheetId="9" hidden="1">#REF!</definedName>
    <definedName name="BEx920O0C4FBKNO2WASY82KSAGWC" localSheetId="10" hidden="1">#REF!</definedName>
    <definedName name="BEx920O0C4FBKNO2WASY82KSAGWC" localSheetId="11" hidden="1">#REF!</definedName>
    <definedName name="BEx920O0C4FBKNO2WASY82KSAGWC" localSheetId="12" hidden="1">#REF!</definedName>
    <definedName name="BEx920O0C4FBKNO2WASY82KSAGWC" localSheetId="14" hidden="1">#REF!</definedName>
    <definedName name="BEx920O0C4FBKNO2WASY82KSAGWC" localSheetId="13" hidden="1">#REF!</definedName>
    <definedName name="BEx920O0C4FBKNO2WASY82KSAGWC" localSheetId="15" hidden="1">#REF!</definedName>
    <definedName name="BEx920O0C4FBKNO2WASY82KSAGWC" localSheetId="16" hidden="1">#REF!</definedName>
    <definedName name="BEx920O0C4FBKNO2WASY82KSAGWC" localSheetId="17" hidden="1">#REF!</definedName>
    <definedName name="BEx920O0C4FBKNO2WASY82KSAGWC" localSheetId="18" hidden="1">#REF!</definedName>
    <definedName name="BEx920O0C4FBKNO2WASY82KSAGWC" localSheetId="19" hidden="1">#REF!</definedName>
    <definedName name="BEx920O0C4FBKNO2WASY82KSAGWC" localSheetId="20" hidden="1">#REF!</definedName>
    <definedName name="BEx920O0C4FBKNO2WASY82KSAGWC" hidden="1">#REF!</definedName>
    <definedName name="BEx921PNZ46VORG2VRMWREWIC0SE" localSheetId="7" hidden="1">#REF!</definedName>
    <definedName name="BEx921PNZ46VORG2VRMWREWIC0SE" localSheetId="9" hidden="1">#REF!</definedName>
    <definedName name="BEx921PNZ46VORG2VRMWREWIC0SE" localSheetId="10" hidden="1">#REF!</definedName>
    <definedName name="BEx921PNZ46VORG2VRMWREWIC0SE" localSheetId="11" hidden="1">#REF!</definedName>
    <definedName name="BEx921PNZ46VORG2VRMWREWIC0SE" localSheetId="12" hidden="1">#REF!</definedName>
    <definedName name="BEx921PNZ46VORG2VRMWREWIC0SE" localSheetId="14" hidden="1">#REF!</definedName>
    <definedName name="BEx921PNZ46VORG2VRMWREWIC0SE" localSheetId="13" hidden="1">#REF!</definedName>
    <definedName name="BEx921PNZ46VORG2VRMWREWIC0SE" localSheetId="15" hidden="1">#REF!</definedName>
    <definedName name="BEx921PNZ46VORG2VRMWREWIC0SE" localSheetId="16" hidden="1">#REF!</definedName>
    <definedName name="BEx921PNZ46VORG2VRMWREWIC0SE" localSheetId="17" hidden="1">#REF!</definedName>
    <definedName name="BEx921PNZ46VORG2VRMWREWIC0SE" localSheetId="18" hidden="1">#REF!</definedName>
    <definedName name="BEx921PNZ46VORG2VRMWREWIC0SE" localSheetId="19" hidden="1">#REF!</definedName>
    <definedName name="BEx921PNZ46VORG2VRMWREWIC0SE" localSheetId="20" hidden="1">#REF!</definedName>
    <definedName name="BEx921PNZ46VORG2VRMWREWIC0SE" hidden="1">#REF!</definedName>
    <definedName name="BEx929YGVS1SWUVBOM0JDPJFRIAE" localSheetId="7" hidden="1">#REF!</definedName>
    <definedName name="BEx929YGVS1SWUVBOM0JDPJFRIAE" localSheetId="9" hidden="1">#REF!</definedName>
    <definedName name="BEx929YGVS1SWUVBOM0JDPJFRIAE" localSheetId="10" hidden="1">#REF!</definedName>
    <definedName name="BEx929YGVS1SWUVBOM0JDPJFRIAE" localSheetId="11" hidden="1">#REF!</definedName>
    <definedName name="BEx929YGVS1SWUVBOM0JDPJFRIAE" localSheetId="12" hidden="1">#REF!</definedName>
    <definedName name="BEx929YGVS1SWUVBOM0JDPJFRIAE" localSheetId="14" hidden="1">#REF!</definedName>
    <definedName name="BEx929YGVS1SWUVBOM0JDPJFRIAE" localSheetId="13" hidden="1">#REF!</definedName>
    <definedName name="BEx929YGVS1SWUVBOM0JDPJFRIAE" localSheetId="15" hidden="1">#REF!</definedName>
    <definedName name="BEx929YGVS1SWUVBOM0JDPJFRIAE" localSheetId="16" hidden="1">#REF!</definedName>
    <definedName name="BEx929YGVS1SWUVBOM0JDPJFRIAE" localSheetId="17" hidden="1">#REF!</definedName>
    <definedName name="BEx929YGVS1SWUVBOM0JDPJFRIAE" localSheetId="18" hidden="1">#REF!</definedName>
    <definedName name="BEx929YGVS1SWUVBOM0JDPJFRIAE" localSheetId="19" hidden="1">#REF!</definedName>
    <definedName name="BEx929YGVS1SWUVBOM0JDPJFRIAE" localSheetId="20" hidden="1">#REF!</definedName>
    <definedName name="BEx929YGVS1SWUVBOM0JDPJFRIAE" hidden="1">#REF!</definedName>
    <definedName name="BEx92DPEKL5WM5A3CN8674JI0PR3" localSheetId="7" hidden="1">#REF!</definedName>
    <definedName name="BEx92DPEKL5WM5A3CN8674JI0PR3" localSheetId="9" hidden="1">#REF!</definedName>
    <definedName name="BEx92DPEKL5WM5A3CN8674JI0PR3" localSheetId="10" hidden="1">#REF!</definedName>
    <definedName name="BEx92DPEKL5WM5A3CN8674JI0PR3" localSheetId="11" hidden="1">#REF!</definedName>
    <definedName name="BEx92DPEKL5WM5A3CN8674JI0PR3" localSheetId="12" hidden="1">#REF!</definedName>
    <definedName name="BEx92DPEKL5WM5A3CN8674JI0PR3" localSheetId="14" hidden="1">#REF!</definedName>
    <definedName name="BEx92DPEKL5WM5A3CN8674JI0PR3" localSheetId="13" hidden="1">#REF!</definedName>
    <definedName name="BEx92DPEKL5WM5A3CN8674JI0PR3" localSheetId="15" hidden="1">#REF!</definedName>
    <definedName name="BEx92DPEKL5WM5A3CN8674JI0PR3" localSheetId="16" hidden="1">#REF!</definedName>
    <definedName name="BEx92DPEKL5WM5A3CN8674JI0PR3" localSheetId="17" hidden="1">#REF!</definedName>
    <definedName name="BEx92DPEKL5WM5A3CN8674JI0PR3" localSheetId="18" hidden="1">#REF!</definedName>
    <definedName name="BEx92DPEKL5WM5A3CN8674JI0PR3" localSheetId="19" hidden="1">#REF!</definedName>
    <definedName name="BEx92DPEKL5WM5A3CN8674JI0PR3" localSheetId="20" hidden="1">#REF!</definedName>
    <definedName name="BEx92DPEKL5WM5A3CN8674JI0PR3" hidden="1">#REF!</definedName>
    <definedName name="BEx92ER2RMY93TZK0D9L9T3H0GI5" localSheetId="7" hidden="1">#REF!</definedName>
    <definedName name="BEx92ER2RMY93TZK0D9L9T3H0GI5" localSheetId="9" hidden="1">#REF!</definedName>
    <definedName name="BEx92ER2RMY93TZK0D9L9T3H0GI5" localSheetId="10" hidden="1">#REF!</definedName>
    <definedName name="BEx92ER2RMY93TZK0D9L9T3H0GI5" localSheetId="11" hidden="1">#REF!</definedName>
    <definedName name="BEx92ER2RMY93TZK0D9L9T3H0GI5" localSheetId="12" hidden="1">#REF!</definedName>
    <definedName name="BEx92ER2RMY93TZK0D9L9T3H0GI5" localSheetId="14" hidden="1">#REF!</definedName>
    <definedName name="BEx92ER2RMY93TZK0D9L9T3H0GI5" localSheetId="13" hidden="1">#REF!</definedName>
    <definedName name="BEx92ER2RMY93TZK0D9L9T3H0GI5" localSheetId="15" hidden="1">#REF!</definedName>
    <definedName name="BEx92ER2RMY93TZK0D9L9T3H0GI5" localSheetId="16" hidden="1">#REF!</definedName>
    <definedName name="BEx92ER2RMY93TZK0D9L9T3H0GI5" localSheetId="17" hidden="1">#REF!</definedName>
    <definedName name="BEx92ER2RMY93TZK0D9L9T3H0GI5" localSheetId="18" hidden="1">#REF!</definedName>
    <definedName name="BEx92ER2RMY93TZK0D9L9T3H0GI5" localSheetId="19" hidden="1">#REF!</definedName>
    <definedName name="BEx92ER2RMY93TZK0D9L9T3H0GI5" localSheetId="20" hidden="1">#REF!</definedName>
    <definedName name="BEx92ER2RMY93TZK0D9L9T3H0GI5" hidden="1">#REF!</definedName>
    <definedName name="BEx92FI04PJT4LI23KKIHRXWJDTT" localSheetId="7" hidden="1">#REF!</definedName>
    <definedName name="BEx92FI04PJT4LI23KKIHRXWJDTT" localSheetId="9" hidden="1">#REF!</definedName>
    <definedName name="BEx92FI04PJT4LI23KKIHRXWJDTT" localSheetId="10" hidden="1">#REF!</definedName>
    <definedName name="BEx92FI04PJT4LI23KKIHRXWJDTT" localSheetId="11" hidden="1">#REF!</definedName>
    <definedName name="BEx92FI04PJT4LI23KKIHRXWJDTT" localSheetId="12" hidden="1">#REF!</definedName>
    <definedName name="BEx92FI04PJT4LI23KKIHRXWJDTT" localSheetId="14" hidden="1">#REF!</definedName>
    <definedName name="BEx92FI04PJT4LI23KKIHRXWJDTT" localSheetId="13" hidden="1">#REF!</definedName>
    <definedName name="BEx92FI04PJT4LI23KKIHRXWJDTT" localSheetId="15" hidden="1">#REF!</definedName>
    <definedName name="BEx92FI04PJT4LI23KKIHRXWJDTT" localSheetId="16" hidden="1">#REF!</definedName>
    <definedName name="BEx92FI04PJT4LI23KKIHRXWJDTT" localSheetId="17" hidden="1">#REF!</definedName>
    <definedName name="BEx92FI04PJT4LI23KKIHRXWJDTT" localSheetId="18" hidden="1">#REF!</definedName>
    <definedName name="BEx92FI04PJT4LI23KKIHRXWJDTT" localSheetId="19" hidden="1">#REF!</definedName>
    <definedName name="BEx92FI04PJT4LI23KKIHRXWJDTT" localSheetId="20" hidden="1">#REF!</definedName>
    <definedName name="BEx92FI04PJT4LI23KKIHRXWJDTT" hidden="1">#REF!</definedName>
    <definedName name="BEx92HR14HQ9D5JXCSPA4SS4RT62" localSheetId="7" hidden="1">#REF!</definedName>
    <definedName name="BEx92HR14HQ9D5JXCSPA4SS4RT62" localSheetId="9" hidden="1">#REF!</definedName>
    <definedName name="BEx92HR14HQ9D5JXCSPA4SS4RT62" localSheetId="10" hidden="1">#REF!</definedName>
    <definedName name="BEx92HR14HQ9D5JXCSPA4SS4RT62" localSheetId="11" hidden="1">#REF!</definedName>
    <definedName name="BEx92HR14HQ9D5JXCSPA4SS4RT62" localSheetId="12" hidden="1">#REF!</definedName>
    <definedName name="BEx92HR14HQ9D5JXCSPA4SS4RT62" localSheetId="14" hidden="1">#REF!</definedName>
    <definedName name="BEx92HR14HQ9D5JXCSPA4SS4RT62" localSheetId="13" hidden="1">#REF!</definedName>
    <definedName name="BEx92HR14HQ9D5JXCSPA4SS4RT62" localSheetId="15" hidden="1">#REF!</definedName>
    <definedName name="BEx92HR14HQ9D5JXCSPA4SS4RT62" localSheetId="16" hidden="1">#REF!</definedName>
    <definedName name="BEx92HR14HQ9D5JXCSPA4SS4RT62" localSheetId="17" hidden="1">#REF!</definedName>
    <definedName name="BEx92HR14HQ9D5JXCSPA4SS4RT62" localSheetId="18" hidden="1">#REF!</definedName>
    <definedName name="BEx92HR14HQ9D5JXCSPA4SS4RT62" localSheetId="19" hidden="1">#REF!</definedName>
    <definedName name="BEx92HR14HQ9D5JXCSPA4SS4RT62" localSheetId="20" hidden="1">#REF!</definedName>
    <definedName name="BEx92HR14HQ9D5JXCSPA4SS4RT62" hidden="1">#REF!</definedName>
    <definedName name="BEx92HWA2D6A5EX9MFG68G0NOMSN" localSheetId="7" hidden="1">#REF!</definedName>
    <definedName name="BEx92HWA2D6A5EX9MFG68G0NOMSN" localSheetId="9" hidden="1">#REF!</definedName>
    <definedName name="BEx92HWA2D6A5EX9MFG68G0NOMSN" localSheetId="10" hidden="1">#REF!</definedName>
    <definedName name="BEx92HWA2D6A5EX9MFG68G0NOMSN" localSheetId="11" hidden="1">#REF!</definedName>
    <definedName name="BEx92HWA2D6A5EX9MFG68G0NOMSN" localSheetId="12" hidden="1">#REF!</definedName>
    <definedName name="BEx92HWA2D6A5EX9MFG68G0NOMSN" localSheetId="14" hidden="1">#REF!</definedName>
    <definedName name="BEx92HWA2D6A5EX9MFG68G0NOMSN" localSheetId="13" hidden="1">#REF!</definedName>
    <definedName name="BEx92HWA2D6A5EX9MFG68G0NOMSN" localSheetId="15" hidden="1">#REF!</definedName>
    <definedName name="BEx92HWA2D6A5EX9MFG68G0NOMSN" localSheetId="16" hidden="1">#REF!</definedName>
    <definedName name="BEx92HWA2D6A5EX9MFG68G0NOMSN" localSheetId="17" hidden="1">#REF!</definedName>
    <definedName name="BEx92HWA2D6A5EX9MFG68G0NOMSN" localSheetId="18" hidden="1">#REF!</definedName>
    <definedName name="BEx92HWA2D6A5EX9MFG68G0NOMSN" localSheetId="19" hidden="1">#REF!</definedName>
    <definedName name="BEx92HWA2D6A5EX9MFG68G0NOMSN" localSheetId="20" hidden="1">#REF!</definedName>
    <definedName name="BEx92HWA2D6A5EX9MFG68G0NOMSN" hidden="1">#REF!</definedName>
    <definedName name="BEx92PUBDIXAU1FW5ZAXECMAU0LN" localSheetId="7" hidden="1">#REF!</definedName>
    <definedName name="BEx92PUBDIXAU1FW5ZAXECMAU0LN" localSheetId="9" hidden="1">#REF!</definedName>
    <definedName name="BEx92PUBDIXAU1FW5ZAXECMAU0LN" localSheetId="10" hidden="1">#REF!</definedName>
    <definedName name="BEx92PUBDIXAU1FW5ZAXECMAU0LN" localSheetId="11" hidden="1">#REF!</definedName>
    <definedName name="BEx92PUBDIXAU1FW5ZAXECMAU0LN" localSheetId="12" hidden="1">#REF!</definedName>
    <definedName name="BEx92PUBDIXAU1FW5ZAXECMAU0LN" localSheetId="14" hidden="1">#REF!</definedName>
    <definedName name="BEx92PUBDIXAU1FW5ZAXECMAU0LN" localSheetId="13" hidden="1">#REF!</definedName>
    <definedName name="BEx92PUBDIXAU1FW5ZAXECMAU0LN" localSheetId="15" hidden="1">#REF!</definedName>
    <definedName name="BEx92PUBDIXAU1FW5ZAXECMAU0LN" localSheetId="16" hidden="1">#REF!</definedName>
    <definedName name="BEx92PUBDIXAU1FW5ZAXECMAU0LN" localSheetId="17" hidden="1">#REF!</definedName>
    <definedName name="BEx92PUBDIXAU1FW5ZAXECMAU0LN" localSheetId="18" hidden="1">#REF!</definedName>
    <definedName name="BEx92PUBDIXAU1FW5ZAXECMAU0LN" localSheetId="19" hidden="1">#REF!</definedName>
    <definedName name="BEx92PUBDIXAU1FW5ZAXECMAU0LN" localSheetId="20" hidden="1">#REF!</definedName>
    <definedName name="BEx92PUBDIXAU1FW5ZAXECMAU0LN" hidden="1">#REF!</definedName>
    <definedName name="BEx92S8MHFFIVRQ2YSHZNQGOFUHD" localSheetId="7" hidden="1">#REF!</definedName>
    <definedName name="BEx92S8MHFFIVRQ2YSHZNQGOFUHD" localSheetId="9" hidden="1">#REF!</definedName>
    <definedName name="BEx92S8MHFFIVRQ2YSHZNQGOFUHD" localSheetId="10" hidden="1">#REF!</definedName>
    <definedName name="BEx92S8MHFFIVRQ2YSHZNQGOFUHD" localSheetId="11" hidden="1">#REF!</definedName>
    <definedName name="BEx92S8MHFFIVRQ2YSHZNQGOFUHD" localSheetId="12" hidden="1">#REF!</definedName>
    <definedName name="BEx92S8MHFFIVRQ2YSHZNQGOFUHD" localSheetId="14" hidden="1">#REF!</definedName>
    <definedName name="BEx92S8MHFFIVRQ2YSHZNQGOFUHD" localSheetId="13" hidden="1">#REF!</definedName>
    <definedName name="BEx92S8MHFFIVRQ2YSHZNQGOFUHD" localSheetId="15" hidden="1">#REF!</definedName>
    <definedName name="BEx92S8MHFFIVRQ2YSHZNQGOFUHD" localSheetId="16" hidden="1">#REF!</definedName>
    <definedName name="BEx92S8MHFFIVRQ2YSHZNQGOFUHD" localSheetId="17" hidden="1">#REF!</definedName>
    <definedName name="BEx92S8MHFFIVRQ2YSHZNQGOFUHD" localSheetId="18" hidden="1">#REF!</definedName>
    <definedName name="BEx92S8MHFFIVRQ2YSHZNQGOFUHD" localSheetId="19" hidden="1">#REF!</definedName>
    <definedName name="BEx92S8MHFFIVRQ2YSHZNQGOFUHD" localSheetId="20" hidden="1">#REF!</definedName>
    <definedName name="BEx92S8MHFFIVRQ2YSHZNQGOFUHD" hidden="1">#REF!</definedName>
    <definedName name="BEx9318BWFQZC3NQS37Q6XU3D425" localSheetId="7" hidden="1">#REF!</definedName>
    <definedName name="BEx9318BWFQZC3NQS37Q6XU3D425" localSheetId="9" hidden="1">#REF!</definedName>
    <definedName name="BEx9318BWFQZC3NQS37Q6XU3D425" localSheetId="10" hidden="1">#REF!</definedName>
    <definedName name="BEx9318BWFQZC3NQS37Q6XU3D425" localSheetId="11" hidden="1">#REF!</definedName>
    <definedName name="BEx9318BWFQZC3NQS37Q6XU3D425" localSheetId="12" hidden="1">#REF!</definedName>
    <definedName name="BEx9318BWFQZC3NQS37Q6XU3D425" localSheetId="14" hidden="1">#REF!</definedName>
    <definedName name="BEx9318BWFQZC3NQS37Q6XU3D425" localSheetId="13" hidden="1">#REF!</definedName>
    <definedName name="BEx9318BWFQZC3NQS37Q6XU3D425" localSheetId="15" hidden="1">#REF!</definedName>
    <definedName name="BEx9318BWFQZC3NQS37Q6XU3D425" localSheetId="16" hidden="1">#REF!</definedName>
    <definedName name="BEx9318BWFQZC3NQS37Q6XU3D425" localSheetId="17" hidden="1">#REF!</definedName>
    <definedName name="BEx9318BWFQZC3NQS37Q6XU3D425" localSheetId="18" hidden="1">#REF!</definedName>
    <definedName name="BEx9318BWFQZC3NQS37Q6XU3D425" localSheetId="19" hidden="1">#REF!</definedName>
    <definedName name="BEx9318BWFQZC3NQS37Q6XU3D425" localSheetId="20" hidden="1">#REF!</definedName>
    <definedName name="BEx9318BWFQZC3NQS37Q6XU3D425" hidden="1">#REF!</definedName>
    <definedName name="BEx93B9OULL2YGC896XXYAAJSTRK" localSheetId="7" hidden="1">#REF!</definedName>
    <definedName name="BEx93B9OULL2YGC896XXYAAJSTRK" localSheetId="9" hidden="1">#REF!</definedName>
    <definedName name="BEx93B9OULL2YGC896XXYAAJSTRK" localSheetId="10" hidden="1">#REF!</definedName>
    <definedName name="BEx93B9OULL2YGC896XXYAAJSTRK" localSheetId="11" hidden="1">#REF!</definedName>
    <definedName name="BEx93B9OULL2YGC896XXYAAJSTRK" localSheetId="12" hidden="1">#REF!</definedName>
    <definedName name="BEx93B9OULL2YGC896XXYAAJSTRK" localSheetId="14" hidden="1">#REF!</definedName>
    <definedName name="BEx93B9OULL2YGC896XXYAAJSTRK" localSheetId="13" hidden="1">#REF!</definedName>
    <definedName name="BEx93B9OULL2YGC896XXYAAJSTRK" localSheetId="15" hidden="1">#REF!</definedName>
    <definedName name="BEx93B9OULL2YGC896XXYAAJSTRK" localSheetId="16" hidden="1">#REF!</definedName>
    <definedName name="BEx93B9OULL2YGC896XXYAAJSTRK" localSheetId="17" hidden="1">#REF!</definedName>
    <definedName name="BEx93B9OULL2YGC896XXYAAJSTRK" localSheetId="18" hidden="1">#REF!</definedName>
    <definedName name="BEx93B9OULL2YGC896XXYAAJSTRK" localSheetId="19" hidden="1">#REF!</definedName>
    <definedName name="BEx93B9OULL2YGC896XXYAAJSTRK" localSheetId="20" hidden="1">#REF!</definedName>
    <definedName name="BEx93B9OULL2YGC896XXYAAJSTRK" hidden="1">#REF!</definedName>
    <definedName name="BEx93FRKF99NRT3LH99UTIH7AAYF" localSheetId="7" hidden="1">#REF!</definedName>
    <definedName name="BEx93FRKF99NRT3LH99UTIH7AAYF" localSheetId="9" hidden="1">#REF!</definedName>
    <definedName name="BEx93FRKF99NRT3LH99UTIH7AAYF" localSheetId="10" hidden="1">#REF!</definedName>
    <definedName name="BEx93FRKF99NRT3LH99UTIH7AAYF" localSheetId="11" hidden="1">#REF!</definedName>
    <definedName name="BEx93FRKF99NRT3LH99UTIH7AAYF" localSheetId="12" hidden="1">#REF!</definedName>
    <definedName name="BEx93FRKF99NRT3LH99UTIH7AAYF" localSheetId="14" hidden="1">#REF!</definedName>
    <definedName name="BEx93FRKF99NRT3LH99UTIH7AAYF" localSheetId="13" hidden="1">#REF!</definedName>
    <definedName name="BEx93FRKF99NRT3LH99UTIH7AAYF" localSheetId="15" hidden="1">#REF!</definedName>
    <definedName name="BEx93FRKF99NRT3LH99UTIH7AAYF" localSheetId="16" hidden="1">#REF!</definedName>
    <definedName name="BEx93FRKF99NRT3LH99UTIH7AAYF" localSheetId="17" hidden="1">#REF!</definedName>
    <definedName name="BEx93FRKF99NRT3LH99UTIH7AAYF" localSheetId="18" hidden="1">#REF!</definedName>
    <definedName name="BEx93FRKF99NRT3LH99UTIH7AAYF" localSheetId="19" hidden="1">#REF!</definedName>
    <definedName name="BEx93FRKF99NRT3LH99UTIH7AAYF" localSheetId="20" hidden="1">#REF!</definedName>
    <definedName name="BEx93FRKF99NRT3LH99UTIH7AAYF" hidden="1">#REF!</definedName>
    <definedName name="BEx93M7FSHP50OG34A4W8W8DF12U" localSheetId="7" hidden="1">#REF!</definedName>
    <definedName name="BEx93M7FSHP50OG34A4W8W8DF12U" localSheetId="9" hidden="1">#REF!</definedName>
    <definedName name="BEx93M7FSHP50OG34A4W8W8DF12U" localSheetId="10" hidden="1">#REF!</definedName>
    <definedName name="BEx93M7FSHP50OG34A4W8W8DF12U" localSheetId="11" hidden="1">#REF!</definedName>
    <definedName name="BEx93M7FSHP50OG34A4W8W8DF12U" localSheetId="12" hidden="1">#REF!</definedName>
    <definedName name="BEx93M7FSHP50OG34A4W8W8DF12U" localSheetId="14" hidden="1">#REF!</definedName>
    <definedName name="BEx93M7FSHP50OG34A4W8W8DF12U" localSheetId="13" hidden="1">#REF!</definedName>
    <definedName name="BEx93M7FSHP50OG34A4W8W8DF12U" localSheetId="15" hidden="1">#REF!</definedName>
    <definedName name="BEx93M7FSHP50OG34A4W8W8DF12U" localSheetId="16" hidden="1">#REF!</definedName>
    <definedName name="BEx93M7FSHP50OG34A4W8W8DF12U" localSheetId="17" hidden="1">#REF!</definedName>
    <definedName name="BEx93M7FSHP50OG34A4W8W8DF12U" localSheetId="18" hidden="1">#REF!</definedName>
    <definedName name="BEx93M7FSHP50OG34A4W8W8DF12U" localSheetId="19" hidden="1">#REF!</definedName>
    <definedName name="BEx93M7FSHP50OG34A4W8W8DF12U" localSheetId="20" hidden="1">#REF!</definedName>
    <definedName name="BEx93M7FSHP50OG34A4W8W8DF12U" hidden="1">#REF!</definedName>
    <definedName name="BEx93OLWY2O3PRA74U41VG5RXT4Q" localSheetId="7" hidden="1">#REF!</definedName>
    <definedName name="BEx93OLWY2O3PRA74U41VG5RXT4Q" localSheetId="9" hidden="1">#REF!</definedName>
    <definedName name="BEx93OLWY2O3PRA74U41VG5RXT4Q" localSheetId="10" hidden="1">#REF!</definedName>
    <definedName name="BEx93OLWY2O3PRA74U41VG5RXT4Q" localSheetId="11" hidden="1">#REF!</definedName>
    <definedName name="BEx93OLWY2O3PRA74U41VG5RXT4Q" localSheetId="12" hidden="1">#REF!</definedName>
    <definedName name="BEx93OLWY2O3PRA74U41VG5RXT4Q" localSheetId="14" hidden="1">#REF!</definedName>
    <definedName name="BEx93OLWY2O3PRA74U41VG5RXT4Q" localSheetId="13" hidden="1">#REF!</definedName>
    <definedName name="BEx93OLWY2O3PRA74U41VG5RXT4Q" localSheetId="15" hidden="1">#REF!</definedName>
    <definedName name="BEx93OLWY2O3PRA74U41VG5RXT4Q" localSheetId="16" hidden="1">#REF!</definedName>
    <definedName name="BEx93OLWY2O3PRA74U41VG5RXT4Q" localSheetId="17" hidden="1">#REF!</definedName>
    <definedName name="BEx93OLWY2O3PRA74U41VG5RXT4Q" localSheetId="18" hidden="1">#REF!</definedName>
    <definedName name="BEx93OLWY2O3PRA74U41VG5RXT4Q" localSheetId="19" hidden="1">#REF!</definedName>
    <definedName name="BEx93OLWY2O3PRA74U41VG5RXT4Q" localSheetId="20" hidden="1">#REF!</definedName>
    <definedName name="BEx93OLWY2O3PRA74U41VG5RXT4Q" hidden="1">#REF!</definedName>
    <definedName name="BEx93RWFAF6YJGYUTITVM445C02U" localSheetId="7" hidden="1">#REF!</definedName>
    <definedName name="BEx93RWFAF6YJGYUTITVM445C02U" localSheetId="9" hidden="1">#REF!</definedName>
    <definedName name="BEx93RWFAF6YJGYUTITVM445C02U" localSheetId="10" hidden="1">#REF!</definedName>
    <definedName name="BEx93RWFAF6YJGYUTITVM445C02U" localSheetId="11" hidden="1">#REF!</definedName>
    <definedName name="BEx93RWFAF6YJGYUTITVM445C02U" localSheetId="12" hidden="1">#REF!</definedName>
    <definedName name="BEx93RWFAF6YJGYUTITVM445C02U" localSheetId="14" hidden="1">#REF!</definedName>
    <definedName name="BEx93RWFAF6YJGYUTITVM445C02U" localSheetId="13" hidden="1">#REF!</definedName>
    <definedName name="BEx93RWFAF6YJGYUTITVM445C02U" localSheetId="15" hidden="1">#REF!</definedName>
    <definedName name="BEx93RWFAF6YJGYUTITVM445C02U" localSheetId="16" hidden="1">#REF!</definedName>
    <definedName name="BEx93RWFAF6YJGYUTITVM445C02U" localSheetId="17" hidden="1">#REF!</definedName>
    <definedName name="BEx93RWFAF6YJGYUTITVM445C02U" localSheetId="18" hidden="1">#REF!</definedName>
    <definedName name="BEx93RWFAF6YJGYUTITVM445C02U" localSheetId="19" hidden="1">#REF!</definedName>
    <definedName name="BEx93RWFAF6YJGYUTITVM445C02U" localSheetId="20" hidden="1">#REF!</definedName>
    <definedName name="BEx93RWFAF6YJGYUTITVM445C02U" hidden="1">#REF!</definedName>
    <definedName name="BEx93SY9RWG3HUV4YXQKXJH9FH14" localSheetId="7" hidden="1">#REF!</definedName>
    <definedName name="BEx93SY9RWG3HUV4YXQKXJH9FH14" localSheetId="9" hidden="1">#REF!</definedName>
    <definedName name="BEx93SY9RWG3HUV4YXQKXJH9FH14" localSheetId="10" hidden="1">#REF!</definedName>
    <definedName name="BEx93SY9RWG3HUV4YXQKXJH9FH14" localSheetId="11" hidden="1">#REF!</definedName>
    <definedName name="BEx93SY9RWG3HUV4YXQKXJH9FH14" localSheetId="12" hidden="1">#REF!</definedName>
    <definedName name="BEx93SY9RWG3HUV4YXQKXJH9FH14" localSheetId="14" hidden="1">#REF!</definedName>
    <definedName name="BEx93SY9RWG3HUV4YXQKXJH9FH14" localSheetId="13" hidden="1">#REF!</definedName>
    <definedName name="BEx93SY9RWG3HUV4YXQKXJH9FH14" localSheetId="15" hidden="1">#REF!</definedName>
    <definedName name="BEx93SY9RWG3HUV4YXQKXJH9FH14" localSheetId="16" hidden="1">#REF!</definedName>
    <definedName name="BEx93SY9RWG3HUV4YXQKXJH9FH14" localSheetId="17" hidden="1">#REF!</definedName>
    <definedName name="BEx93SY9RWG3HUV4YXQKXJH9FH14" localSheetId="18" hidden="1">#REF!</definedName>
    <definedName name="BEx93SY9RWG3HUV4YXQKXJH9FH14" localSheetId="19" hidden="1">#REF!</definedName>
    <definedName name="BEx93SY9RWG3HUV4YXQKXJH9FH14" localSheetId="20" hidden="1">#REF!</definedName>
    <definedName name="BEx93SY9RWG3HUV4YXQKXJH9FH14" hidden="1">#REF!</definedName>
    <definedName name="BEx93TJUX3U0FJDBG6DDSNQ91R5J" localSheetId="7" hidden="1">#REF!</definedName>
    <definedName name="BEx93TJUX3U0FJDBG6DDSNQ91R5J" localSheetId="9" hidden="1">#REF!</definedName>
    <definedName name="BEx93TJUX3U0FJDBG6DDSNQ91R5J" localSheetId="10" hidden="1">#REF!</definedName>
    <definedName name="BEx93TJUX3U0FJDBG6DDSNQ91R5J" localSheetId="11" hidden="1">#REF!</definedName>
    <definedName name="BEx93TJUX3U0FJDBG6DDSNQ91R5J" localSheetId="12" hidden="1">#REF!</definedName>
    <definedName name="BEx93TJUX3U0FJDBG6DDSNQ91R5J" localSheetId="14" hidden="1">#REF!</definedName>
    <definedName name="BEx93TJUX3U0FJDBG6DDSNQ91R5J" localSheetId="13" hidden="1">#REF!</definedName>
    <definedName name="BEx93TJUX3U0FJDBG6DDSNQ91R5J" localSheetId="15" hidden="1">#REF!</definedName>
    <definedName name="BEx93TJUX3U0FJDBG6DDSNQ91R5J" localSheetId="16" hidden="1">#REF!</definedName>
    <definedName name="BEx93TJUX3U0FJDBG6DDSNQ91R5J" localSheetId="17" hidden="1">#REF!</definedName>
    <definedName name="BEx93TJUX3U0FJDBG6DDSNQ91R5J" localSheetId="18" hidden="1">#REF!</definedName>
    <definedName name="BEx93TJUX3U0FJDBG6DDSNQ91R5J" localSheetId="19" hidden="1">#REF!</definedName>
    <definedName name="BEx93TJUX3U0FJDBG6DDSNQ91R5J" localSheetId="20" hidden="1">#REF!</definedName>
    <definedName name="BEx93TJUX3U0FJDBG6DDSNQ91R5J" hidden="1">#REF!</definedName>
    <definedName name="BEx941SIC58506DFIGKOLIHQ7KCX" localSheetId="7" hidden="1">#REF!</definedName>
    <definedName name="BEx941SIC58506DFIGKOLIHQ7KCX" localSheetId="9" hidden="1">#REF!</definedName>
    <definedName name="BEx941SIC58506DFIGKOLIHQ7KCX" localSheetId="10" hidden="1">#REF!</definedName>
    <definedName name="BEx941SIC58506DFIGKOLIHQ7KCX" localSheetId="11" hidden="1">#REF!</definedName>
    <definedName name="BEx941SIC58506DFIGKOLIHQ7KCX" localSheetId="12" hidden="1">#REF!</definedName>
    <definedName name="BEx941SIC58506DFIGKOLIHQ7KCX" localSheetId="14" hidden="1">#REF!</definedName>
    <definedName name="BEx941SIC58506DFIGKOLIHQ7KCX" localSheetId="13" hidden="1">#REF!</definedName>
    <definedName name="BEx941SIC58506DFIGKOLIHQ7KCX" localSheetId="15" hidden="1">#REF!</definedName>
    <definedName name="BEx941SIC58506DFIGKOLIHQ7KCX" localSheetId="16" hidden="1">#REF!</definedName>
    <definedName name="BEx941SIC58506DFIGKOLIHQ7KCX" localSheetId="17" hidden="1">#REF!</definedName>
    <definedName name="BEx941SIC58506DFIGKOLIHQ7KCX" localSheetId="18" hidden="1">#REF!</definedName>
    <definedName name="BEx941SIC58506DFIGKOLIHQ7KCX" localSheetId="19" hidden="1">#REF!</definedName>
    <definedName name="BEx941SIC58506DFIGKOLIHQ7KCX" localSheetId="20" hidden="1">#REF!</definedName>
    <definedName name="BEx941SIC58506DFIGKOLIHQ7KCX" hidden="1">#REF!</definedName>
    <definedName name="BEx942UCRHMI4B0US31HO95GSC2X" localSheetId="7" hidden="1">#REF!</definedName>
    <definedName name="BEx942UCRHMI4B0US31HO95GSC2X" localSheetId="9" hidden="1">#REF!</definedName>
    <definedName name="BEx942UCRHMI4B0US31HO95GSC2X" localSheetId="10" hidden="1">#REF!</definedName>
    <definedName name="BEx942UCRHMI4B0US31HO95GSC2X" localSheetId="11" hidden="1">#REF!</definedName>
    <definedName name="BEx942UCRHMI4B0US31HO95GSC2X" localSheetId="12" hidden="1">#REF!</definedName>
    <definedName name="BEx942UCRHMI4B0US31HO95GSC2X" localSheetId="14" hidden="1">#REF!</definedName>
    <definedName name="BEx942UCRHMI4B0US31HO95GSC2X" localSheetId="13" hidden="1">#REF!</definedName>
    <definedName name="BEx942UCRHMI4B0US31HO95GSC2X" localSheetId="15" hidden="1">#REF!</definedName>
    <definedName name="BEx942UCRHMI4B0US31HO95GSC2X" localSheetId="16" hidden="1">#REF!</definedName>
    <definedName name="BEx942UCRHMI4B0US31HO95GSC2X" localSheetId="17" hidden="1">#REF!</definedName>
    <definedName name="BEx942UCRHMI4B0US31HO95GSC2X" localSheetId="18" hidden="1">#REF!</definedName>
    <definedName name="BEx942UCRHMI4B0US31HO95GSC2X" localSheetId="19" hidden="1">#REF!</definedName>
    <definedName name="BEx942UCRHMI4B0US31HO95GSC2X" localSheetId="20" hidden="1">#REF!</definedName>
    <definedName name="BEx942UCRHMI4B0US31HO95GSC2X" hidden="1">#REF!</definedName>
    <definedName name="BEx944SDUSMOBHNE6J8XN1EOL90T" localSheetId="7" hidden="1">#REF!</definedName>
    <definedName name="BEx944SDUSMOBHNE6J8XN1EOL90T" localSheetId="9" hidden="1">#REF!</definedName>
    <definedName name="BEx944SDUSMOBHNE6J8XN1EOL90T" localSheetId="10" hidden="1">#REF!</definedName>
    <definedName name="BEx944SDUSMOBHNE6J8XN1EOL90T" localSheetId="11" hidden="1">#REF!</definedName>
    <definedName name="BEx944SDUSMOBHNE6J8XN1EOL90T" localSheetId="12" hidden="1">#REF!</definedName>
    <definedName name="BEx944SDUSMOBHNE6J8XN1EOL90T" localSheetId="14" hidden="1">#REF!</definedName>
    <definedName name="BEx944SDUSMOBHNE6J8XN1EOL90T" localSheetId="13" hidden="1">#REF!</definedName>
    <definedName name="BEx944SDUSMOBHNE6J8XN1EOL90T" localSheetId="15" hidden="1">#REF!</definedName>
    <definedName name="BEx944SDUSMOBHNE6J8XN1EOL90T" localSheetId="16" hidden="1">#REF!</definedName>
    <definedName name="BEx944SDUSMOBHNE6J8XN1EOL90T" localSheetId="17" hidden="1">#REF!</definedName>
    <definedName name="BEx944SDUSMOBHNE6J8XN1EOL90T" localSheetId="18" hidden="1">#REF!</definedName>
    <definedName name="BEx944SDUSMOBHNE6J8XN1EOL90T" localSheetId="19" hidden="1">#REF!</definedName>
    <definedName name="BEx944SDUSMOBHNE6J8XN1EOL90T" localSheetId="20" hidden="1">#REF!</definedName>
    <definedName name="BEx944SDUSMOBHNE6J8XN1EOL90T" hidden="1">#REF!</definedName>
    <definedName name="BEx948ZFFQWVIDNG4AZAUGGGEB5U" localSheetId="7" hidden="1">#REF!</definedName>
    <definedName name="BEx948ZFFQWVIDNG4AZAUGGGEB5U" localSheetId="9" hidden="1">#REF!</definedName>
    <definedName name="BEx948ZFFQWVIDNG4AZAUGGGEB5U" localSheetId="10" hidden="1">#REF!</definedName>
    <definedName name="BEx948ZFFQWVIDNG4AZAUGGGEB5U" localSheetId="11" hidden="1">#REF!</definedName>
    <definedName name="BEx948ZFFQWVIDNG4AZAUGGGEB5U" localSheetId="12" hidden="1">#REF!</definedName>
    <definedName name="BEx948ZFFQWVIDNG4AZAUGGGEB5U" localSheetId="14" hidden="1">#REF!</definedName>
    <definedName name="BEx948ZFFQWVIDNG4AZAUGGGEB5U" localSheetId="13" hidden="1">#REF!</definedName>
    <definedName name="BEx948ZFFQWVIDNG4AZAUGGGEB5U" localSheetId="15" hidden="1">#REF!</definedName>
    <definedName name="BEx948ZFFQWVIDNG4AZAUGGGEB5U" localSheetId="16" hidden="1">#REF!</definedName>
    <definedName name="BEx948ZFFQWVIDNG4AZAUGGGEB5U" localSheetId="17" hidden="1">#REF!</definedName>
    <definedName name="BEx948ZFFQWVIDNG4AZAUGGGEB5U" localSheetId="18" hidden="1">#REF!</definedName>
    <definedName name="BEx948ZFFQWVIDNG4AZAUGGGEB5U" localSheetId="19" hidden="1">#REF!</definedName>
    <definedName name="BEx948ZFFQWVIDNG4AZAUGGGEB5U" localSheetId="20" hidden="1">#REF!</definedName>
    <definedName name="BEx948ZFFQWVIDNG4AZAUGGGEB5U" hidden="1">#REF!</definedName>
    <definedName name="BEx94CKXG92OMURH41SNU6IOHK4J" localSheetId="7" hidden="1">#REF!</definedName>
    <definedName name="BEx94CKXG92OMURH41SNU6IOHK4J" localSheetId="9" hidden="1">#REF!</definedName>
    <definedName name="BEx94CKXG92OMURH41SNU6IOHK4J" localSheetId="10" hidden="1">#REF!</definedName>
    <definedName name="BEx94CKXG92OMURH41SNU6IOHK4J" localSheetId="11" hidden="1">#REF!</definedName>
    <definedName name="BEx94CKXG92OMURH41SNU6IOHK4J" localSheetId="12" hidden="1">#REF!</definedName>
    <definedName name="BEx94CKXG92OMURH41SNU6IOHK4J" localSheetId="14" hidden="1">#REF!</definedName>
    <definedName name="BEx94CKXG92OMURH41SNU6IOHK4J" localSheetId="13" hidden="1">#REF!</definedName>
    <definedName name="BEx94CKXG92OMURH41SNU6IOHK4J" localSheetId="15" hidden="1">#REF!</definedName>
    <definedName name="BEx94CKXG92OMURH41SNU6IOHK4J" localSheetId="16" hidden="1">#REF!</definedName>
    <definedName name="BEx94CKXG92OMURH41SNU6IOHK4J" localSheetId="17" hidden="1">#REF!</definedName>
    <definedName name="BEx94CKXG92OMURH41SNU6IOHK4J" localSheetId="18" hidden="1">#REF!</definedName>
    <definedName name="BEx94CKXG92OMURH41SNU6IOHK4J" localSheetId="19" hidden="1">#REF!</definedName>
    <definedName name="BEx94CKXG92OMURH41SNU6IOHK4J" localSheetId="20" hidden="1">#REF!</definedName>
    <definedName name="BEx94CKXG92OMURH41SNU6IOHK4J" hidden="1">#REF!</definedName>
    <definedName name="BEx94GXG30CIVB6ZQN3X3IK6BZXQ" localSheetId="7" hidden="1">#REF!</definedName>
    <definedName name="BEx94GXG30CIVB6ZQN3X3IK6BZXQ" localSheetId="9" hidden="1">#REF!</definedName>
    <definedName name="BEx94GXG30CIVB6ZQN3X3IK6BZXQ" localSheetId="10" hidden="1">#REF!</definedName>
    <definedName name="BEx94GXG30CIVB6ZQN3X3IK6BZXQ" localSheetId="11" hidden="1">#REF!</definedName>
    <definedName name="BEx94GXG30CIVB6ZQN3X3IK6BZXQ" localSheetId="12" hidden="1">#REF!</definedName>
    <definedName name="BEx94GXG30CIVB6ZQN3X3IK6BZXQ" localSheetId="14" hidden="1">#REF!</definedName>
    <definedName name="BEx94GXG30CIVB6ZQN3X3IK6BZXQ" localSheetId="13" hidden="1">#REF!</definedName>
    <definedName name="BEx94GXG30CIVB6ZQN3X3IK6BZXQ" localSheetId="15" hidden="1">#REF!</definedName>
    <definedName name="BEx94GXG30CIVB6ZQN3X3IK6BZXQ" localSheetId="16" hidden="1">#REF!</definedName>
    <definedName name="BEx94GXG30CIVB6ZQN3X3IK6BZXQ" localSheetId="17" hidden="1">#REF!</definedName>
    <definedName name="BEx94GXG30CIVB6ZQN3X3IK6BZXQ" localSheetId="18" hidden="1">#REF!</definedName>
    <definedName name="BEx94GXG30CIVB6ZQN3X3IK6BZXQ" localSheetId="19" hidden="1">#REF!</definedName>
    <definedName name="BEx94GXG30CIVB6ZQN3X3IK6BZXQ" localSheetId="20" hidden="1">#REF!</definedName>
    <definedName name="BEx94GXG30CIVB6ZQN3X3IK6BZXQ" hidden="1">#REF!</definedName>
    <definedName name="BEx94HZ5LURYM9ST744ALV6ZCKYP" localSheetId="7" hidden="1">#REF!</definedName>
    <definedName name="BEx94HZ5LURYM9ST744ALV6ZCKYP" localSheetId="9" hidden="1">#REF!</definedName>
    <definedName name="BEx94HZ5LURYM9ST744ALV6ZCKYP" localSheetId="10" hidden="1">#REF!</definedName>
    <definedName name="BEx94HZ5LURYM9ST744ALV6ZCKYP" localSheetId="11" hidden="1">#REF!</definedName>
    <definedName name="BEx94HZ5LURYM9ST744ALV6ZCKYP" localSheetId="12" hidden="1">#REF!</definedName>
    <definedName name="BEx94HZ5LURYM9ST744ALV6ZCKYP" localSheetId="14" hidden="1">#REF!</definedName>
    <definedName name="BEx94HZ5LURYM9ST744ALV6ZCKYP" localSheetId="13" hidden="1">#REF!</definedName>
    <definedName name="BEx94HZ5LURYM9ST744ALV6ZCKYP" localSheetId="15" hidden="1">#REF!</definedName>
    <definedName name="BEx94HZ5LURYM9ST744ALV6ZCKYP" localSheetId="16" hidden="1">#REF!</definedName>
    <definedName name="BEx94HZ5LURYM9ST744ALV6ZCKYP" localSheetId="17" hidden="1">#REF!</definedName>
    <definedName name="BEx94HZ5LURYM9ST744ALV6ZCKYP" localSheetId="18" hidden="1">#REF!</definedName>
    <definedName name="BEx94HZ5LURYM9ST744ALV6ZCKYP" localSheetId="19" hidden="1">#REF!</definedName>
    <definedName name="BEx94HZ5LURYM9ST744ALV6ZCKYP" localSheetId="20" hidden="1">#REF!</definedName>
    <definedName name="BEx94HZ5LURYM9ST744ALV6ZCKYP" hidden="1">#REF!</definedName>
    <definedName name="BEx94IQ75E90YUMWJ9N591LR7DQQ" localSheetId="7" hidden="1">#REF!</definedName>
    <definedName name="BEx94IQ75E90YUMWJ9N591LR7DQQ" localSheetId="9" hidden="1">#REF!</definedName>
    <definedName name="BEx94IQ75E90YUMWJ9N591LR7DQQ" localSheetId="10" hidden="1">#REF!</definedName>
    <definedName name="BEx94IQ75E90YUMWJ9N591LR7DQQ" localSheetId="11" hidden="1">#REF!</definedName>
    <definedName name="BEx94IQ75E90YUMWJ9N591LR7DQQ" localSheetId="12" hidden="1">#REF!</definedName>
    <definedName name="BEx94IQ75E90YUMWJ9N591LR7DQQ" localSheetId="14" hidden="1">#REF!</definedName>
    <definedName name="BEx94IQ75E90YUMWJ9N591LR7DQQ" localSheetId="13" hidden="1">#REF!</definedName>
    <definedName name="BEx94IQ75E90YUMWJ9N591LR7DQQ" localSheetId="15" hidden="1">#REF!</definedName>
    <definedName name="BEx94IQ75E90YUMWJ9N591LR7DQQ" localSheetId="16" hidden="1">#REF!</definedName>
    <definedName name="BEx94IQ75E90YUMWJ9N591LR7DQQ" localSheetId="17" hidden="1">#REF!</definedName>
    <definedName name="BEx94IQ75E90YUMWJ9N591LR7DQQ" localSheetId="18" hidden="1">#REF!</definedName>
    <definedName name="BEx94IQ75E90YUMWJ9N591LR7DQQ" localSheetId="19" hidden="1">#REF!</definedName>
    <definedName name="BEx94IQ75E90YUMWJ9N591LR7DQQ" localSheetId="20" hidden="1">#REF!</definedName>
    <definedName name="BEx94IQ75E90YUMWJ9N591LR7DQQ" hidden="1">#REF!</definedName>
    <definedName name="BEx94L9TBK45AUQSX1IUZ86U1GPQ" localSheetId="7" hidden="1">#REF!</definedName>
    <definedName name="BEx94L9TBK45AUQSX1IUZ86U1GPQ" localSheetId="9" hidden="1">#REF!</definedName>
    <definedName name="BEx94L9TBK45AUQSX1IUZ86U1GPQ" localSheetId="10" hidden="1">#REF!</definedName>
    <definedName name="BEx94L9TBK45AUQSX1IUZ86U1GPQ" localSheetId="11" hidden="1">#REF!</definedName>
    <definedName name="BEx94L9TBK45AUQSX1IUZ86U1GPQ" localSheetId="12" hidden="1">#REF!</definedName>
    <definedName name="BEx94L9TBK45AUQSX1IUZ86U1GPQ" localSheetId="14" hidden="1">#REF!</definedName>
    <definedName name="BEx94L9TBK45AUQSX1IUZ86U1GPQ" localSheetId="13" hidden="1">#REF!</definedName>
    <definedName name="BEx94L9TBK45AUQSX1IUZ86U1GPQ" localSheetId="15" hidden="1">#REF!</definedName>
    <definedName name="BEx94L9TBK45AUQSX1IUZ86U1GPQ" localSheetId="16" hidden="1">#REF!</definedName>
    <definedName name="BEx94L9TBK45AUQSX1IUZ86U1GPQ" localSheetId="17" hidden="1">#REF!</definedName>
    <definedName name="BEx94L9TBK45AUQSX1IUZ86U1GPQ" localSheetId="18" hidden="1">#REF!</definedName>
    <definedName name="BEx94L9TBK45AUQSX1IUZ86U1GPQ" localSheetId="19" hidden="1">#REF!</definedName>
    <definedName name="BEx94L9TBK45AUQSX1IUZ86U1GPQ" localSheetId="20" hidden="1">#REF!</definedName>
    <definedName name="BEx94L9TBK45AUQSX1IUZ86U1GPQ" hidden="1">#REF!</definedName>
    <definedName name="BEx94N7W5T3U7UOE97D6OVIBUCXS" localSheetId="7" hidden="1">#REF!</definedName>
    <definedName name="BEx94N7W5T3U7UOE97D6OVIBUCXS" localSheetId="9" hidden="1">#REF!</definedName>
    <definedName name="BEx94N7W5T3U7UOE97D6OVIBUCXS" localSheetId="10" hidden="1">#REF!</definedName>
    <definedName name="BEx94N7W5T3U7UOE97D6OVIBUCXS" localSheetId="11" hidden="1">#REF!</definedName>
    <definedName name="BEx94N7W5T3U7UOE97D6OVIBUCXS" localSheetId="12" hidden="1">#REF!</definedName>
    <definedName name="BEx94N7W5T3U7UOE97D6OVIBUCXS" localSheetId="14" hidden="1">#REF!</definedName>
    <definedName name="BEx94N7W5T3U7UOE97D6OVIBUCXS" localSheetId="13" hidden="1">#REF!</definedName>
    <definedName name="BEx94N7W5T3U7UOE97D6OVIBUCXS" localSheetId="15" hidden="1">#REF!</definedName>
    <definedName name="BEx94N7W5T3U7UOE97D6OVIBUCXS" localSheetId="16" hidden="1">#REF!</definedName>
    <definedName name="BEx94N7W5T3U7UOE97D6OVIBUCXS" localSheetId="17" hidden="1">#REF!</definedName>
    <definedName name="BEx94N7W5T3U7UOE97D6OVIBUCXS" localSheetId="18" hidden="1">#REF!</definedName>
    <definedName name="BEx94N7W5T3U7UOE97D6OVIBUCXS" localSheetId="19" hidden="1">#REF!</definedName>
    <definedName name="BEx94N7W5T3U7UOE97D6OVIBUCXS" localSheetId="20" hidden="1">#REF!</definedName>
    <definedName name="BEx94N7W5T3U7UOE97D6OVIBUCXS" hidden="1">#REF!</definedName>
    <definedName name="BEx953PB6S6ECMD8N0JSW0CBG0DA" localSheetId="7" hidden="1">#REF!</definedName>
    <definedName name="BEx953PB6S6ECMD8N0JSW0CBG0DA" localSheetId="9" hidden="1">#REF!</definedName>
    <definedName name="BEx953PB6S6ECMD8N0JSW0CBG0DA" localSheetId="10" hidden="1">#REF!</definedName>
    <definedName name="BEx953PB6S6ECMD8N0JSW0CBG0DA" localSheetId="11" hidden="1">#REF!</definedName>
    <definedName name="BEx953PB6S6ECMD8N0JSW0CBG0DA" localSheetId="12" hidden="1">#REF!</definedName>
    <definedName name="BEx953PB6S6ECMD8N0JSW0CBG0DA" localSheetId="14" hidden="1">#REF!</definedName>
    <definedName name="BEx953PB6S6ECMD8N0JSW0CBG0DA" localSheetId="13" hidden="1">#REF!</definedName>
    <definedName name="BEx953PB6S6ECMD8N0JSW0CBG0DA" localSheetId="15" hidden="1">#REF!</definedName>
    <definedName name="BEx953PB6S6ECMD8N0JSW0CBG0DA" localSheetId="16" hidden="1">#REF!</definedName>
    <definedName name="BEx953PB6S6ECMD8N0JSW0CBG0DA" localSheetId="17" hidden="1">#REF!</definedName>
    <definedName name="BEx953PB6S6ECMD8N0JSW0CBG0DA" localSheetId="18" hidden="1">#REF!</definedName>
    <definedName name="BEx953PB6S6ECMD8N0JSW0CBG0DA" localSheetId="19" hidden="1">#REF!</definedName>
    <definedName name="BEx953PB6S6ECMD8N0JSW0CBG0DA" localSheetId="20" hidden="1">#REF!</definedName>
    <definedName name="BEx953PB6S6ECMD8N0JSW0CBG0DA" hidden="1">#REF!</definedName>
    <definedName name="BEx955NIAWX5OLAHMTV6QFUZPR30" localSheetId="7" hidden="1">#REF!</definedName>
    <definedName name="BEx955NIAWX5OLAHMTV6QFUZPR30" localSheetId="9" hidden="1">#REF!</definedName>
    <definedName name="BEx955NIAWX5OLAHMTV6QFUZPR30" localSheetId="10" hidden="1">#REF!</definedName>
    <definedName name="BEx955NIAWX5OLAHMTV6QFUZPR30" localSheetId="11" hidden="1">#REF!</definedName>
    <definedName name="BEx955NIAWX5OLAHMTV6QFUZPR30" localSheetId="12" hidden="1">#REF!</definedName>
    <definedName name="BEx955NIAWX5OLAHMTV6QFUZPR30" localSheetId="14" hidden="1">#REF!</definedName>
    <definedName name="BEx955NIAWX5OLAHMTV6QFUZPR30" localSheetId="13" hidden="1">#REF!</definedName>
    <definedName name="BEx955NIAWX5OLAHMTV6QFUZPR30" localSheetId="15" hidden="1">#REF!</definedName>
    <definedName name="BEx955NIAWX5OLAHMTV6QFUZPR30" localSheetId="16" hidden="1">#REF!</definedName>
    <definedName name="BEx955NIAWX5OLAHMTV6QFUZPR30" localSheetId="17" hidden="1">#REF!</definedName>
    <definedName name="BEx955NIAWX5OLAHMTV6QFUZPR30" localSheetId="18" hidden="1">#REF!</definedName>
    <definedName name="BEx955NIAWX5OLAHMTV6QFUZPR30" localSheetId="19" hidden="1">#REF!</definedName>
    <definedName name="BEx955NIAWX5OLAHMTV6QFUZPR30" localSheetId="20" hidden="1">#REF!</definedName>
    <definedName name="BEx955NIAWX5OLAHMTV6QFUZPR30" hidden="1">#REF!</definedName>
    <definedName name="BEx9581TYVI2M5TT4ISDAJV4W7Z6" localSheetId="7" hidden="1">#REF!</definedName>
    <definedName name="BEx9581TYVI2M5TT4ISDAJV4W7Z6" localSheetId="9" hidden="1">#REF!</definedName>
    <definedName name="BEx9581TYVI2M5TT4ISDAJV4W7Z6" localSheetId="10" hidden="1">#REF!</definedName>
    <definedName name="BEx9581TYVI2M5TT4ISDAJV4W7Z6" localSheetId="11" hidden="1">#REF!</definedName>
    <definedName name="BEx9581TYVI2M5TT4ISDAJV4W7Z6" localSheetId="12" hidden="1">#REF!</definedName>
    <definedName name="BEx9581TYVI2M5TT4ISDAJV4W7Z6" localSheetId="14" hidden="1">#REF!</definedName>
    <definedName name="BEx9581TYVI2M5TT4ISDAJV4W7Z6" localSheetId="13" hidden="1">#REF!</definedName>
    <definedName name="BEx9581TYVI2M5TT4ISDAJV4W7Z6" localSheetId="15" hidden="1">#REF!</definedName>
    <definedName name="BEx9581TYVI2M5TT4ISDAJV4W7Z6" localSheetId="16" hidden="1">#REF!</definedName>
    <definedName name="BEx9581TYVI2M5TT4ISDAJV4W7Z6" localSheetId="17" hidden="1">#REF!</definedName>
    <definedName name="BEx9581TYVI2M5TT4ISDAJV4W7Z6" localSheetId="18" hidden="1">#REF!</definedName>
    <definedName name="BEx9581TYVI2M5TT4ISDAJV4W7Z6" localSheetId="19" hidden="1">#REF!</definedName>
    <definedName name="BEx9581TYVI2M5TT4ISDAJV4W7Z6" localSheetId="20" hidden="1">#REF!</definedName>
    <definedName name="BEx9581TYVI2M5TT4ISDAJV4W7Z6" hidden="1">#REF!</definedName>
    <definedName name="BEx95NHF4RVUE0YDOAFZEIVBYJXD" localSheetId="7" hidden="1">#REF!</definedName>
    <definedName name="BEx95NHF4RVUE0YDOAFZEIVBYJXD" localSheetId="9" hidden="1">#REF!</definedName>
    <definedName name="BEx95NHF4RVUE0YDOAFZEIVBYJXD" localSheetId="10" hidden="1">#REF!</definedName>
    <definedName name="BEx95NHF4RVUE0YDOAFZEIVBYJXD" localSheetId="11" hidden="1">#REF!</definedName>
    <definedName name="BEx95NHF4RVUE0YDOAFZEIVBYJXD" localSheetId="12" hidden="1">#REF!</definedName>
    <definedName name="BEx95NHF4RVUE0YDOAFZEIVBYJXD" localSheetId="14" hidden="1">#REF!</definedName>
    <definedName name="BEx95NHF4RVUE0YDOAFZEIVBYJXD" localSheetId="13" hidden="1">#REF!</definedName>
    <definedName name="BEx95NHF4RVUE0YDOAFZEIVBYJXD" localSheetId="15" hidden="1">#REF!</definedName>
    <definedName name="BEx95NHF4RVUE0YDOAFZEIVBYJXD" localSheetId="16" hidden="1">#REF!</definedName>
    <definedName name="BEx95NHF4RVUE0YDOAFZEIVBYJXD" localSheetId="17" hidden="1">#REF!</definedName>
    <definedName name="BEx95NHF4RVUE0YDOAFZEIVBYJXD" localSheetId="18" hidden="1">#REF!</definedName>
    <definedName name="BEx95NHF4RVUE0YDOAFZEIVBYJXD" localSheetId="19" hidden="1">#REF!</definedName>
    <definedName name="BEx95NHF4RVUE0YDOAFZEIVBYJXD" localSheetId="20" hidden="1">#REF!</definedName>
    <definedName name="BEx95NHF4RVUE0YDOAFZEIVBYJXD" hidden="1">#REF!</definedName>
    <definedName name="BEx95QBZMG0E2KQ9BERJ861QLYN3" localSheetId="7" hidden="1">#REF!</definedName>
    <definedName name="BEx95QBZMG0E2KQ9BERJ861QLYN3" localSheetId="9" hidden="1">#REF!</definedName>
    <definedName name="BEx95QBZMG0E2KQ9BERJ861QLYN3" localSheetId="10" hidden="1">#REF!</definedName>
    <definedName name="BEx95QBZMG0E2KQ9BERJ861QLYN3" localSheetId="11" hidden="1">#REF!</definedName>
    <definedName name="BEx95QBZMG0E2KQ9BERJ861QLYN3" localSheetId="12" hidden="1">#REF!</definedName>
    <definedName name="BEx95QBZMG0E2KQ9BERJ861QLYN3" localSheetId="14" hidden="1">#REF!</definedName>
    <definedName name="BEx95QBZMG0E2KQ9BERJ861QLYN3" localSheetId="13" hidden="1">#REF!</definedName>
    <definedName name="BEx95QBZMG0E2KQ9BERJ861QLYN3" localSheetId="15" hidden="1">#REF!</definedName>
    <definedName name="BEx95QBZMG0E2KQ9BERJ861QLYN3" localSheetId="16" hidden="1">#REF!</definedName>
    <definedName name="BEx95QBZMG0E2KQ9BERJ861QLYN3" localSheetId="17" hidden="1">#REF!</definedName>
    <definedName name="BEx95QBZMG0E2KQ9BERJ861QLYN3" localSheetId="18" hidden="1">#REF!</definedName>
    <definedName name="BEx95QBZMG0E2KQ9BERJ861QLYN3" localSheetId="19" hidden="1">#REF!</definedName>
    <definedName name="BEx95QBZMG0E2KQ9BERJ861QLYN3" localSheetId="20" hidden="1">#REF!</definedName>
    <definedName name="BEx95QBZMG0E2KQ9BERJ861QLYN3" hidden="1">#REF!</definedName>
    <definedName name="BEx95QHBVDN795UNQJLRXG3RDU49" localSheetId="7" hidden="1">#REF!</definedName>
    <definedName name="BEx95QHBVDN795UNQJLRXG3RDU49" localSheetId="9" hidden="1">#REF!</definedName>
    <definedName name="BEx95QHBVDN795UNQJLRXG3RDU49" localSheetId="10" hidden="1">#REF!</definedName>
    <definedName name="BEx95QHBVDN795UNQJLRXG3RDU49" localSheetId="11" hidden="1">#REF!</definedName>
    <definedName name="BEx95QHBVDN795UNQJLRXG3RDU49" localSheetId="12" hidden="1">#REF!</definedName>
    <definedName name="BEx95QHBVDN795UNQJLRXG3RDU49" localSheetId="14" hidden="1">#REF!</definedName>
    <definedName name="BEx95QHBVDN795UNQJLRXG3RDU49" localSheetId="13" hidden="1">#REF!</definedName>
    <definedName name="BEx95QHBVDN795UNQJLRXG3RDU49" localSheetId="15" hidden="1">#REF!</definedName>
    <definedName name="BEx95QHBVDN795UNQJLRXG3RDU49" localSheetId="16" hidden="1">#REF!</definedName>
    <definedName name="BEx95QHBVDN795UNQJLRXG3RDU49" localSheetId="17" hidden="1">#REF!</definedName>
    <definedName name="BEx95QHBVDN795UNQJLRXG3RDU49" localSheetId="18" hidden="1">#REF!</definedName>
    <definedName name="BEx95QHBVDN795UNQJLRXG3RDU49" localSheetId="19" hidden="1">#REF!</definedName>
    <definedName name="BEx95QHBVDN795UNQJLRXG3RDU49" localSheetId="20" hidden="1">#REF!</definedName>
    <definedName name="BEx95QHBVDN795UNQJLRXG3RDU49" hidden="1">#REF!</definedName>
    <definedName name="BEx95TBVUWV7L7OMFMZDQEXGVHU6" localSheetId="7" hidden="1">#REF!</definedName>
    <definedName name="BEx95TBVUWV7L7OMFMZDQEXGVHU6" localSheetId="9" hidden="1">#REF!</definedName>
    <definedName name="BEx95TBVUWV7L7OMFMZDQEXGVHU6" localSheetId="10" hidden="1">#REF!</definedName>
    <definedName name="BEx95TBVUWV7L7OMFMZDQEXGVHU6" localSheetId="11" hidden="1">#REF!</definedName>
    <definedName name="BEx95TBVUWV7L7OMFMZDQEXGVHU6" localSheetId="12" hidden="1">#REF!</definedName>
    <definedName name="BEx95TBVUWV7L7OMFMZDQEXGVHU6" localSheetId="14" hidden="1">#REF!</definedName>
    <definedName name="BEx95TBVUWV7L7OMFMZDQEXGVHU6" localSheetId="13" hidden="1">#REF!</definedName>
    <definedName name="BEx95TBVUWV7L7OMFMZDQEXGVHU6" localSheetId="15" hidden="1">#REF!</definedName>
    <definedName name="BEx95TBVUWV7L7OMFMZDQEXGVHU6" localSheetId="16" hidden="1">#REF!</definedName>
    <definedName name="BEx95TBVUWV7L7OMFMZDQEXGVHU6" localSheetId="17" hidden="1">#REF!</definedName>
    <definedName name="BEx95TBVUWV7L7OMFMZDQEXGVHU6" localSheetId="18" hidden="1">#REF!</definedName>
    <definedName name="BEx95TBVUWV7L7OMFMZDQEXGVHU6" localSheetId="19" hidden="1">#REF!</definedName>
    <definedName name="BEx95TBVUWV7L7OMFMZDQEXGVHU6" localSheetId="20" hidden="1">#REF!</definedName>
    <definedName name="BEx95TBVUWV7L7OMFMZDQEXGVHU6" hidden="1">#REF!</definedName>
    <definedName name="BEx95TXH048JPPZ7VXKTCAEE6GQS" localSheetId="7" hidden="1">#REF!</definedName>
    <definedName name="BEx95TXH048JPPZ7VXKTCAEE6GQS" localSheetId="9" hidden="1">#REF!</definedName>
    <definedName name="BEx95TXH048JPPZ7VXKTCAEE6GQS" localSheetId="10" hidden="1">#REF!</definedName>
    <definedName name="BEx95TXH048JPPZ7VXKTCAEE6GQS" localSheetId="11" hidden="1">#REF!</definedName>
    <definedName name="BEx95TXH048JPPZ7VXKTCAEE6GQS" localSheetId="12" hidden="1">#REF!</definedName>
    <definedName name="BEx95TXH048JPPZ7VXKTCAEE6GQS" localSheetId="14" hidden="1">#REF!</definedName>
    <definedName name="BEx95TXH048JPPZ7VXKTCAEE6GQS" localSheetId="13" hidden="1">#REF!</definedName>
    <definedName name="BEx95TXH048JPPZ7VXKTCAEE6GQS" localSheetId="15" hidden="1">#REF!</definedName>
    <definedName name="BEx95TXH048JPPZ7VXKTCAEE6GQS" localSheetId="16" hidden="1">#REF!</definedName>
    <definedName name="BEx95TXH048JPPZ7VXKTCAEE6GQS" localSheetId="17" hidden="1">#REF!</definedName>
    <definedName name="BEx95TXH048JPPZ7VXKTCAEE6GQS" localSheetId="18" hidden="1">#REF!</definedName>
    <definedName name="BEx95TXH048JPPZ7VXKTCAEE6GQS" localSheetId="19" hidden="1">#REF!</definedName>
    <definedName name="BEx95TXH048JPPZ7VXKTCAEE6GQS" localSheetId="20" hidden="1">#REF!</definedName>
    <definedName name="BEx95TXH048JPPZ7VXKTCAEE6GQS" hidden="1">#REF!</definedName>
    <definedName name="BEx95U89DZZSVO39TGS62CX8G9N4" localSheetId="7" hidden="1">#REF!</definedName>
    <definedName name="BEx95U89DZZSVO39TGS62CX8G9N4" localSheetId="9" hidden="1">#REF!</definedName>
    <definedName name="BEx95U89DZZSVO39TGS62CX8G9N4" localSheetId="10" hidden="1">#REF!</definedName>
    <definedName name="BEx95U89DZZSVO39TGS62CX8G9N4" localSheetId="11" hidden="1">#REF!</definedName>
    <definedName name="BEx95U89DZZSVO39TGS62CX8G9N4" localSheetId="12" hidden="1">#REF!</definedName>
    <definedName name="BEx95U89DZZSVO39TGS62CX8G9N4" localSheetId="14" hidden="1">#REF!</definedName>
    <definedName name="BEx95U89DZZSVO39TGS62CX8G9N4" localSheetId="13" hidden="1">#REF!</definedName>
    <definedName name="BEx95U89DZZSVO39TGS62CX8G9N4" localSheetId="15" hidden="1">#REF!</definedName>
    <definedName name="BEx95U89DZZSVO39TGS62CX8G9N4" localSheetId="16" hidden="1">#REF!</definedName>
    <definedName name="BEx95U89DZZSVO39TGS62CX8G9N4" localSheetId="17" hidden="1">#REF!</definedName>
    <definedName name="BEx95U89DZZSVO39TGS62CX8G9N4" localSheetId="18" hidden="1">#REF!</definedName>
    <definedName name="BEx95U89DZZSVO39TGS62CX8G9N4" localSheetId="19" hidden="1">#REF!</definedName>
    <definedName name="BEx95U89DZZSVO39TGS62CX8G9N4" localSheetId="20" hidden="1">#REF!</definedName>
    <definedName name="BEx95U89DZZSVO39TGS62CX8G9N4" hidden="1">#REF!</definedName>
    <definedName name="BEx9602K2GHNBUEUVT9ONRQU1GMD" localSheetId="7" hidden="1">#REF!</definedName>
    <definedName name="BEx9602K2GHNBUEUVT9ONRQU1GMD" localSheetId="9" hidden="1">#REF!</definedName>
    <definedName name="BEx9602K2GHNBUEUVT9ONRQU1GMD" localSheetId="10" hidden="1">#REF!</definedName>
    <definedName name="BEx9602K2GHNBUEUVT9ONRQU1GMD" localSheetId="11" hidden="1">#REF!</definedName>
    <definedName name="BEx9602K2GHNBUEUVT9ONRQU1GMD" localSheetId="12" hidden="1">#REF!</definedName>
    <definedName name="BEx9602K2GHNBUEUVT9ONRQU1GMD" localSheetId="14" hidden="1">#REF!</definedName>
    <definedName name="BEx9602K2GHNBUEUVT9ONRQU1GMD" localSheetId="13" hidden="1">#REF!</definedName>
    <definedName name="BEx9602K2GHNBUEUVT9ONRQU1GMD" localSheetId="15" hidden="1">#REF!</definedName>
    <definedName name="BEx9602K2GHNBUEUVT9ONRQU1GMD" localSheetId="16" hidden="1">#REF!</definedName>
    <definedName name="BEx9602K2GHNBUEUVT9ONRQU1GMD" localSheetId="17" hidden="1">#REF!</definedName>
    <definedName name="BEx9602K2GHNBUEUVT9ONRQU1GMD" localSheetId="18" hidden="1">#REF!</definedName>
    <definedName name="BEx9602K2GHNBUEUVT9ONRQU1GMD" localSheetId="19" hidden="1">#REF!</definedName>
    <definedName name="BEx9602K2GHNBUEUVT9ONRQU1GMD" localSheetId="20" hidden="1">#REF!</definedName>
    <definedName name="BEx9602K2GHNBUEUVT9ONRQU1GMD" hidden="1">#REF!</definedName>
    <definedName name="BEx962BL3Y4LA53EBYI64ZYMZE8U" localSheetId="7" hidden="1">#REF!</definedName>
    <definedName name="BEx962BL3Y4LA53EBYI64ZYMZE8U" localSheetId="9" hidden="1">#REF!</definedName>
    <definedName name="BEx962BL3Y4LA53EBYI64ZYMZE8U" localSheetId="10" hidden="1">#REF!</definedName>
    <definedName name="BEx962BL3Y4LA53EBYI64ZYMZE8U" localSheetId="11" hidden="1">#REF!</definedName>
    <definedName name="BEx962BL3Y4LA53EBYI64ZYMZE8U" localSheetId="12" hidden="1">#REF!</definedName>
    <definedName name="BEx962BL3Y4LA53EBYI64ZYMZE8U" localSheetId="14" hidden="1">#REF!</definedName>
    <definedName name="BEx962BL3Y4LA53EBYI64ZYMZE8U" localSheetId="13" hidden="1">#REF!</definedName>
    <definedName name="BEx962BL3Y4LA53EBYI64ZYMZE8U" localSheetId="15" hidden="1">#REF!</definedName>
    <definedName name="BEx962BL3Y4LA53EBYI64ZYMZE8U" localSheetId="16" hidden="1">#REF!</definedName>
    <definedName name="BEx962BL3Y4LA53EBYI64ZYMZE8U" localSheetId="17" hidden="1">#REF!</definedName>
    <definedName name="BEx962BL3Y4LA53EBYI64ZYMZE8U" localSheetId="18" hidden="1">#REF!</definedName>
    <definedName name="BEx962BL3Y4LA53EBYI64ZYMZE8U" localSheetId="19" hidden="1">#REF!</definedName>
    <definedName name="BEx962BL3Y4LA53EBYI64ZYMZE8U" localSheetId="20" hidden="1">#REF!</definedName>
    <definedName name="BEx962BL3Y4LA53EBYI64ZYMZE8U" hidden="1">#REF!</definedName>
    <definedName name="BEx96KR21O7H9R29TN0S45Y3QPUK" localSheetId="7" hidden="1">#REF!</definedName>
    <definedName name="BEx96KR21O7H9R29TN0S45Y3QPUK" localSheetId="9" hidden="1">#REF!</definedName>
    <definedName name="BEx96KR21O7H9R29TN0S45Y3QPUK" localSheetId="10" hidden="1">#REF!</definedName>
    <definedName name="BEx96KR21O7H9R29TN0S45Y3QPUK" localSheetId="11" hidden="1">#REF!</definedName>
    <definedName name="BEx96KR21O7H9R29TN0S45Y3QPUK" localSheetId="12" hidden="1">#REF!</definedName>
    <definedName name="BEx96KR21O7H9R29TN0S45Y3QPUK" localSheetId="14" hidden="1">#REF!</definedName>
    <definedName name="BEx96KR21O7H9R29TN0S45Y3QPUK" localSheetId="13" hidden="1">#REF!</definedName>
    <definedName name="BEx96KR21O7H9R29TN0S45Y3QPUK" localSheetId="15" hidden="1">#REF!</definedName>
    <definedName name="BEx96KR21O7H9R29TN0S45Y3QPUK" localSheetId="16" hidden="1">#REF!</definedName>
    <definedName name="BEx96KR21O7H9R29TN0S45Y3QPUK" localSheetId="17" hidden="1">#REF!</definedName>
    <definedName name="BEx96KR21O7H9R29TN0S45Y3QPUK" localSheetId="18" hidden="1">#REF!</definedName>
    <definedName name="BEx96KR21O7H9R29TN0S45Y3QPUK" localSheetId="19" hidden="1">#REF!</definedName>
    <definedName name="BEx96KR21O7H9R29TN0S45Y3QPUK" localSheetId="20" hidden="1">#REF!</definedName>
    <definedName name="BEx96KR21O7H9R29TN0S45Y3QPUK" hidden="1">#REF!</definedName>
    <definedName name="BEx96KWJ7BHXX4IIM048C3O7S59S" localSheetId="7" hidden="1">#REF!</definedName>
    <definedName name="BEx96KWJ7BHXX4IIM048C3O7S59S" localSheetId="9" hidden="1">#REF!</definedName>
    <definedName name="BEx96KWJ7BHXX4IIM048C3O7S59S" localSheetId="10" hidden="1">#REF!</definedName>
    <definedName name="BEx96KWJ7BHXX4IIM048C3O7S59S" localSheetId="11" hidden="1">#REF!</definedName>
    <definedName name="BEx96KWJ7BHXX4IIM048C3O7S59S" localSheetId="14" hidden="1">#REF!</definedName>
    <definedName name="BEx96KWJ7BHXX4IIM048C3O7S59S" localSheetId="13" hidden="1">#REF!</definedName>
    <definedName name="BEx96KWJ7BHXX4IIM048C3O7S59S" localSheetId="16" hidden="1">#REF!</definedName>
    <definedName name="BEx96KWJ7BHXX4IIM048C3O7S59S" localSheetId="17" hidden="1">#REF!</definedName>
    <definedName name="BEx96KWJ7BHXX4IIM048C3O7S59S" localSheetId="20" hidden="1">#REF!</definedName>
    <definedName name="BEx96KWJ7BHXX4IIM048C3O7S59S" hidden="1">#REF!</definedName>
    <definedName name="BEx96SUFKHHFE8XQ6UUO6ILDOXHO" localSheetId="7" hidden="1">#REF!</definedName>
    <definedName name="BEx96SUFKHHFE8XQ6UUO6ILDOXHO" localSheetId="9" hidden="1">#REF!</definedName>
    <definedName name="BEx96SUFKHHFE8XQ6UUO6ILDOXHO" localSheetId="10" hidden="1">#REF!</definedName>
    <definedName name="BEx96SUFKHHFE8XQ6UUO6ILDOXHO" localSheetId="11" hidden="1">#REF!</definedName>
    <definedName name="BEx96SUFKHHFE8XQ6UUO6ILDOXHO" localSheetId="12" hidden="1">#REF!</definedName>
    <definedName name="BEx96SUFKHHFE8XQ6UUO6ILDOXHO" localSheetId="14" hidden="1">#REF!</definedName>
    <definedName name="BEx96SUFKHHFE8XQ6UUO6ILDOXHO" localSheetId="13" hidden="1">#REF!</definedName>
    <definedName name="BEx96SUFKHHFE8XQ6UUO6ILDOXHO" localSheetId="15" hidden="1">#REF!</definedName>
    <definedName name="BEx96SUFKHHFE8XQ6UUO6ILDOXHO" localSheetId="16" hidden="1">#REF!</definedName>
    <definedName name="BEx96SUFKHHFE8XQ6UUO6ILDOXHO" localSheetId="17" hidden="1">#REF!</definedName>
    <definedName name="BEx96SUFKHHFE8XQ6UUO6ILDOXHO" localSheetId="18" hidden="1">#REF!</definedName>
    <definedName name="BEx96SUFKHHFE8XQ6UUO6ILDOXHO" localSheetId="19" hidden="1">#REF!</definedName>
    <definedName name="BEx96SUFKHHFE8XQ6UUO6ILDOXHO" localSheetId="20" hidden="1">#REF!</definedName>
    <definedName name="BEx96SUFKHHFE8XQ6UUO6ILDOXHO" hidden="1">#REF!</definedName>
    <definedName name="BEx96UN4YWXBDEZ1U1ZUIPP41Z7I" localSheetId="7" hidden="1">#REF!</definedName>
    <definedName name="BEx96UN4YWXBDEZ1U1ZUIPP41Z7I" localSheetId="9" hidden="1">#REF!</definedName>
    <definedName name="BEx96UN4YWXBDEZ1U1ZUIPP41Z7I" localSheetId="10" hidden="1">#REF!</definedName>
    <definedName name="BEx96UN4YWXBDEZ1U1ZUIPP41Z7I" localSheetId="11" hidden="1">#REF!</definedName>
    <definedName name="BEx96UN4YWXBDEZ1U1ZUIPP41Z7I" localSheetId="12" hidden="1">#REF!</definedName>
    <definedName name="BEx96UN4YWXBDEZ1U1ZUIPP41Z7I" localSheetId="14" hidden="1">#REF!</definedName>
    <definedName name="BEx96UN4YWXBDEZ1U1ZUIPP41Z7I" localSheetId="13" hidden="1">#REF!</definedName>
    <definedName name="BEx96UN4YWXBDEZ1U1ZUIPP41Z7I" localSheetId="15" hidden="1">#REF!</definedName>
    <definedName name="BEx96UN4YWXBDEZ1U1ZUIPP41Z7I" localSheetId="16" hidden="1">#REF!</definedName>
    <definedName name="BEx96UN4YWXBDEZ1U1ZUIPP41Z7I" localSheetId="17" hidden="1">#REF!</definedName>
    <definedName name="BEx96UN4YWXBDEZ1U1ZUIPP41Z7I" localSheetId="18" hidden="1">#REF!</definedName>
    <definedName name="BEx96UN4YWXBDEZ1U1ZUIPP41Z7I" localSheetId="19" hidden="1">#REF!</definedName>
    <definedName name="BEx96UN4YWXBDEZ1U1ZUIPP41Z7I" localSheetId="20" hidden="1">#REF!</definedName>
    <definedName name="BEx96UN4YWXBDEZ1U1ZUIPP41Z7I" hidden="1">#REF!</definedName>
    <definedName name="BEx970MYCPJ6DQ44TKLOIGZO5LHH" localSheetId="7" hidden="1">#REF!</definedName>
    <definedName name="BEx970MYCPJ6DQ44TKLOIGZO5LHH" localSheetId="9" hidden="1">#REF!</definedName>
    <definedName name="BEx970MYCPJ6DQ44TKLOIGZO5LHH" localSheetId="10" hidden="1">#REF!</definedName>
    <definedName name="BEx970MYCPJ6DQ44TKLOIGZO5LHH" localSheetId="11" hidden="1">#REF!</definedName>
    <definedName name="BEx970MYCPJ6DQ44TKLOIGZO5LHH" localSheetId="12" hidden="1">#REF!</definedName>
    <definedName name="BEx970MYCPJ6DQ44TKLOIGZO5LHH" localSheetId="14" hidden="1">#REF!</definedName>
    <definedName name="BEx970MYCPJ6DQ44TKLOIGZO5LHH" localSheetId="13" hidden="1">#REF!</definedName>
    <definedName name="BEx970MYCPJ6DQ44TKLOIGZO5LHH" localSheetId="15" hidden="1">#REF!</definedName>
    <definedName name="BEx970MYCPJ6DQ44TKLOIGZO5LHH" localSheetId="16" hidden="1">#REF!</definedName>
    <definedName name="BEx970MYCPJ6DQ44TKLOIGZO5LHH" localSheetId="17" hidden="1">#REF!</definedName>
    <definedName name="BEx970MYCPJ6DQ44TKLOIGZO5LHH" localSheetId="18" hidden="1">#REF!</definedName>
    <definedName name="BEx970MYCPJ6DQ44TKLOIGZO5LHH" localSheetId="19" hidden="1">#REF!</definedName>
    <definedName name="BEx970MYCPJ6DQ44TKLOIGZO5LHH" localSheetId="20" hidden="1">#REF!</definedName>
    <definedName name="BEx970MYCPJ6DQ44TKLOIGZO5LHH" hidden="1">#REF!</definedName>
    <definedName name="BEx978KSD61YJH3S9DGO050R2EHA" localSheetId="7" hidden="1">#REF!</definedName>
    <definedName name="BEx978KSD61YJH3S9DGO050R2EHA" localSheetId="9" hidden="1">#REF!</definedName>
    <definedName name="BEx978KSD61YJH3S9DGO050R2EHA" localSheetId="10" hidden="1">#REF!</definedName>
    <definedName name="BEx978KSD61YJH3S9DGO050R2EHA" localSheetId="11" hidden="1">#REF!</definedName>
    <definedName name="BEx978KSD61YJH3S9DGO050R2EHA" localSheetId="12" hidden="1">#REF!</definedName>
    <definedName name="BEx978KSD61YJH3S9DGO050R2EHA" localSheetId="14" hidden="1">#REF!</definedName>
    <definedName name="BEx978KSD61YJH3S9DGO050R2EHA" localSheetId="13" hidden="1">#REF!</definedName>
    <definedName name="BEx978KSD61YJH3S9DGO050R2EHA" localSheetId="15" hidden="1">#REF!</definedName>
    <definedName name="BEx978KSD61YJH3S9DGO050R2EHA" localSheetId="16" hidden="1">#REF!</definedName>
    <definedName name="BEx978KSD61YJH3S9DGO050R2EHA" localSheetId="17" hidden="1">#REF!</definedName>
    <definedName name="BEx978KSD61YJH3S9DGO050R2EHA" localSheetId="18" hidden="1">#REF!</definedName>
    <definedName name="BEx978KSD61YJH3S9DGO050R2EHA" localSheetId="19" hidden="1">#REF!</definedName>
    <definedName name="BEx978KSD61YJH3S9DGO050R2EHA" localSheetId="20" hidden="1">#REF!</definedName>
    <definedName name="BEx978KSD61YJH3S9DGO050R2EHA" hidden="1">#REF!</definedName>
    <definedName name="BEx97CBOZZVIAFCLYWXO84QIM5RH" localSheetId="7" hidden="1">#REF!</definedName>
    <definedName name="BEx97CBOZZVIAFCLYWXO84QIM5RH" localSheetId="9" hidden="1">#REF!</definedName>
    <definedName name="BEx97CBOZZVIAFCLYWXO84QIM5RH" localSheetId="10" hidden="1">#REF!</definedName>
    <definedName name="BEx97CBOZZVIAFCLYWXO84QIM5RH" localSheetId="11" hidden="1">#REF!</definedName>
    <definedName name="BEx97CBOZZVIAFCLYWXO84QIM5RH" localSheetId="12" hidden="1">#REF!</definedName>
    <definedName name="BEx97CBOZZVIAFCLYWXO84QIM5RH" localSheetId="14" hidden="1">#REF!</definedName>
    <definedName name="BEx97CBOZZVIAFCLYWXO84QIM5RH" localSheetId="13" hidden="1">#REF!</definedName>
    <definedName name="BEx97CBOZZVIAFCLYWXO84QIM5RH" localSheetId="15" hidden="1">#REF!</definedName>
    <definedName name="BEx97CBOZZVIAFCLYWXO84QIM5RH" localSheetId="16" hidden="1">#REF!</definedName>
    <definedName name="BEx97CBOZZVIAFCLYWXO84QIM5RH" localSheetId="17" hidden="1">#REF!</definedName>
    <definedName name="BEx97CBOZZVIAFCLYWXO84QIM5RH" localSheetId="18" hidden="1">#REF!</definedName>
    <definedName name="BEx97CBOZZVIAFCLYWXO84QIM5RH" localSheetId="19" hidden="1">#REF!</definedName>
    <definedName name="BEx97CBOZZVIAFCLYWXO84QIM5RH" localSheetId="20" hidden="1">#REF!</definedName>
    <definedName name="BEx97CBOZZVIAFCLYWXO84QIM5RH" hidden="1">#REF!</definedName>
    <definedName name="BEx97H9O1NAKAPK4MX4PKO34ICL5" localSheetId="7" hidden="1">#REF!</definedName>
    <definedName name="BEx97H9O1NAKAPK4MX4PKO34ICL5" localSheetId="9" hidden="1">#REF!</definedName>
    <definedName name="BEx97H9O1NAKAPK4MX4PKO34ICL5" localSheetId="10" hidden="1">#REF!</definedName>
    <definedName name="BEx97H9O1NAKAPK4MX4PKO34ICL5" localSheetId="11" hidden="1">#REF!</definedName>
    <definedName name="BEx97H9O1NAKAPK4MX4PKO34ICL5" localSheetId="12" hidden="1">#REF!</definedName>
    <definedName name="BEx97H9O1NAKAPK4MX4PKO34ICL5" localSheetId="14" hidden="1">#REF!</definedName>
    <definedName name="BEx97H9O1NAKAPK4MX4PKO34ICL5" localSheetId="13" hidden="1">#REF!</definedName>
    <definedName name="BEx97H9O1NAKAPK4MX4PKO34ICL5" localSheetId="15" hidden="1">#REF!</definedName>
    <definedName name="BEx97H9O1NAKAPK4MX4PKO34ICL5" localSheetId="16" hidden="1">#REF!</definedName>
    <definedName name="BEx97H9O1NAKAPK4MX4PKO34ICL5" localSheetId="17" hidden="1">#REF!</definedName>
    <definedName name="BEx97H9O1NAKAPK4MX4PKO34ICL5" localSheetId="18" hidden="1">#REF!</definedName>
    <definedName name="BEx97H9O1NAKAPK4MX4PKO34ICL5" localSheetId="19" hidden="1">#REF!</definedName>
    <definedName name="BEx97H9O1NAKAPK4MX4PKO34ICL5" localSheetId="20" hidden="1">#REF!</definedName>
    <definedName name="BEx97H9O1NAKAPK4MX4PKO34ICL5" hidden="1">#REF!</definedName>
    <definedName name="BEx97HVA5F2I0D6ID81KCUDEQOIH" localSheetId="7" hidden="1">#REF!</definedName>
    <definedName name="BEx97HVA5F2I0D6ID81KCUDEQOIH" localSheetId="9" hidden="1">#REF!</definedName>
    <definedName name="BEx97HVA5F2I0D6ID81KCUDEQOIH" localSheetId="10" hidden="1">#REF!</definedName>
    <definedName name="BEx97HVA5F2I0D6ID81KCUDEQOIH" localSheetId="11" hidden="1">#REF!</definedName>
    <definedName name="BEx97HVA5F2I0D6ID81KCUDEQOIH" localSheetId="12" hidden="1">#REF!</definedName>
    <definedName name="BEx97HVA5F2I0D6ID81KCUDEQOIH" localSheetId="14" hidden="1">#REF!</definedName>
    <definedName name="BEx97HVA5F2I0D6ID81KCUDEQOIH" localSheetId="13" hidden="1">#REF!</definedName>
    <definedName name="BEx97HVA5F2I0D6ID81KCUDEQOIH" localSheetId="15" hidden="1">#REF!</definedName>
    <definedName name="BEx97HVA5F2I0D6ID81KCUDEQOIH" localSheetId="16" hidden="1">#REF!</definedName>
    <definedName name="BEx97HVA5F2I0D6ID81KCUDEQOIH" localSheetId="17" hidden="1">#REF!</definedName>
    <definedName name="BEx97HVA5F2I0D6ID81KCUDEQOIH" localSheetId="18" hidden="1">#REF!</definedName>
    <definedName name="BEx97HVA5F2I0D6ID81KCUDEQOIH" localSheetId="19" hidden="1">#REF!</definedName>
    <definedName name="BEx97HVA5F2I0D6ID81KCUDEQOIH" localSheetId="20" hidden="1">#REF!</definedName>
    <definedName name="BEx97HVA5F2I0D6ID81KCUDEQOIH" hidden="1">#REF!</definedName>
    <definedName name="BEx97MNUZQ1Z0AO2FL7XQYVNCPR7" localSheetId="7" hidden="1">#REF!</definedName>
    <definedName name="BEx97MNUZQ1Z0AO2FL7XQYVNCPR7" localSheetId="9" hidden="1">#REF!</definedName>
    <definedName name="BEx97MNUZQ1Z0AO2FL7XQYVNCPR7" localSheetId="10" hidden="1">#REF!</definedName>
    <definedName name="BEx97MNUZQ1Z0AO2FL7XQYVNCPR7" localSheetId="11" hidden="1">#REF!</definedName>
    <definedName name="BEx97MNUZQ1Z0AO2FL7XQYVNCPR7" localSheetId="12" hidden="1">#REF!</definedName>
    <definedName name="BEx97MNUZQ1Z0AO2FL7XQYVNCPR7" localSheetId="14" hidden="1">#REF!</definedName>
    <definedName name="BEx97MNUZQ1Z0AO2FL7XQYVNCPR7" localSheetId="13" hidden="1">#REF!</definedName>
    <definedName name="BEx97MNUZQ1Z0AO2FL7XQYVNCPR7" localSheetId="15" hidden="1">#REF!</definedName>
    <definedName name="BEx97MNUZQ1Z0AO2FL7XQYVNCPR7" localSheetId="16" hidden="1">#REF!</definedName>
    <definedName name="BEx97MNUZQ1Z0AO2FL7XQYVNCPR7" localSheetId="17" hidden="1">#REF!</definedName>
    <definedName name="BEx97MNUZQ1Z0AO2FL7XQYVNCPR7" localSheetId="18" hidden="1">#REF!</definedName>
    <definedName name="BEx97MNUZQ1Z0AO2FL7XQYVNCPR7" localSheetId="19" hidden="1">#REF!</definedName>
    <definedName name="BEx97MNUZQ1Z0AO2FL7XQYVNCPR7" localSheetId="20" hidden="1">#REF!</definedName>
    <definedName name="BEx97MNUZQ1Z0AO2FL7XQYVNCPR7" hidden="1">#REF!</definedName>
    <definedName name="BEx97NPQBACJVD9K1YXI08RTW9E2" localSheetId="7" hidden="1">#REF!</definedName>
    <definedName name="BEx97NPQBACJVD9K1YXI08RTW9E2" localSheetId="9" hidden="1">#REF!</definedName>
    <definedName name="BEx97NPQBACJVD9K1YXI08RTW9E2" localSheetId="10" hidden="1">#REF!</definedName>
    <definedName name="BEx97NPQBACJVD9K1YXI08RTW9E2" localSheetId="11" hidden="1">#REF!</definedName>
    <definedName name="BEx97NPQBACJVD9K1YXI08RTW9E2" localSheetId="12" hidden="1">#REF!</definedName>
    <definedName name="BEx97NPQBACJVD9K1YXI08RTW9E2" localSheetId="14" hidden="1">#REF!</definedName>
    <definedName name="BEx97NPQBACJVD9K1YXI08RTW9E2" localSheetId="13" hidden="1">#REF!</definedName>
    <definedName name="BEx97NPQBACJVD9K1YXI08RTW9E2" localSheetId="15" hidden="1">#REF!</definedName>
    <definedName name="BEx97NPQBACJVD9K1YXI08RTW9E2" localSheetId="16" hidden="1">#REF!</definedName>
    <definedName name="BEx97NPQBACJVD9K1YXI08RTW9E2" localSheetId="17" hidden="1">#REF!</definedName>
    <definedName name="BEx97NPQBACJVD9K1YXI08RTW9E2" localSheetId="18" hidden="1">#REF!</definedName>
    <definedName name="BEx97NPQBACJVD9K1YXI08RTW9E2" localSheetId="19" hidden="1">#REF!</definedName>
    <definedName name="BEx97NPQBACJVD9K1YXI08RTW9E2" localSheetId="20" hidden="1">#REF!</definedName>
    <definedName name="BEx97NPQBACJVD9K1YXI08RTW9E2" hidden="1">#REF!</definedName>
    <definedName name="BEx97RWQLXS0OORDCN69IGA58CWU" localSheetId="7" hidden="1">#REF!</definedName>
    <definedName name="BEx97RWQLXS0OORDCN69IGA58CWU" localSheetId="9" hidden="1">#REF!</definedName>
    <definedName name="BEx97RWQLXS0OORDCN69IGA58CWU" localSheetId="10" hidden="1">#REF!</definedName>
    <definedName name="BEx97RWQLXS0OORDCN69IGA58CWU" localSheetId="11" hidden="1">#REF!</definedName>
    <definedName name="BEx97RWQLXS0OORDCN69IGA58CWU" localSheetId="12" hidden="1">#REF!</definedName>
    <definedName name="BEx97RWQLXS0OORDCN69IGA58CWU" localSheetId="14" hidden="1">#REF!</definedName>
    <definedName name="BEx97RWQLXS0OORDCN69IGA58CWU" localSheetId="13" hidden="1">#REF!</definedName>
    <definedName name="BEx97RWQLXS0OORDCN69IGA58CWU" localSheetId="15" hidden="1">#REF!</definedName>
    <definedName name="BEx97RWQLXS0OORDCN69IGA58CWU" localSheetId="16" hidden="1">#REF!</definedName>
    <definedName name="BEx97RWQLXS0OORDCN69IGA58CWU" localSheetId="17" hidden="1">#REF!</definedName>
    <definedName name="BEx97RWQLXS0OORDCN69IGA58CWU" localSheetId="18" hidden="1">#REF!</definedName>
    <definedName name="BEx97RWQLXS0OORDCN69IGA58CWU" localSheetId="19" hidden="1">#REF!</definedName>
    <definedName name="BEx97RWQLXS0OORDCN69IGA58CWU" localSheetId="20" hidden="1">#REF!</definedName>
    <definedName name="BEx97RWQLXS0OORDCN69IGA58CWU" hidden="1">#REF!</definedName>
    <definedName name="BEx97YNGGDFIXHTMGFL2IHAQX9MI" localSheetId="7" hidden="1">#REF!</definedName>
    <definedName name="BEx97YNGGDFIXHTMGFL2IHAQX9MI" localSheetId="9" hidden="1">#REF!</definedName>
    <definedName name="BEx97YNGGDFIXHTMGFL2IHAQX9MI" localSheetId="10" hidden="1">#REF!</definedName>
    <definedName name="BEx97YNGGDFIXHTMGFL2IHAQX9MI" localSheetId="11" hidden="1">#REF!</definedName>
    <definedName name="BEx97YNGGDFIXHTMGFL2IHAQX9MI" localSheetId="12" hidden="1">#REF!</definedName>
    <definedName name="BEx97YNGGDFIXHTMGFL2IHAQX9MI" localSheetId="14" hidden="1">#REF!</definedName>
    <definedName name="BEx97YNGGDFIXHTMGFL2IHAQX9MI" localSheetId="13" hidden="1">#REF!</definedName>
    <definedName name="BEx97YNGGDFIXHTMGFL2IHAQX9MI" localSheetId="15" hidden="1">#REF!</definedName>
    <definedName name="BEx97YNGGDFIXHTMGFL2IHAQX9MI" localSheetId="16" hidden="1">#REF!</definedName>
    <definedName name="BEx97YNGGDFIXHTMGFL2IHAQX9MI" localSheetId="17" hidden="1">#REF!</definedName>
    <definedName name="BEx97YNGGDFIXHTMGFL2IHAQX9MI" localSheetId="18" hidden="1">#REF!</definedName>
    <definedName name="BEx97YNGGDFIXHTMGFL2IHAQX9MI" localSheetId="19" hidden="1">#REF!</definedName>
    <definedName name="BEx97YNGGDFIXHTMGFL2IHAQX9MI" localSheetId="20" hidden="1">#REF!</definedName>
    <definedName name="BEx97YNGGDFIXHTMGFL2IHAQX9MI" hidden="1">#REF!</definedName>
    <definedName name="BEx980QZQVMVK22H7FW8VJ1Y8HJR" localSheetId="7" hidden="1">#REF!</definedName>
    <definedName name="BEx980QZQVMVK22H7FW8VJ1Y8HJR" localSheetId="9" hidden="1">#REF!</definedName>
    <definedName name="BEx980QZQVMVK22H7FW8VJ1Y8HJR" localSheetId="10" hidden="1">#REF!</definedName>
    <definedName name="BEx980QZQVMVK22H7FW8VJ1Y8HJR" localSheetId="11" hidden="1">#REF!</definedName>
    <definedName name="BEx980QZQVMVK22H7FW8VJ1Y8HJR" localSheetId="12" hidden="1">#REF!</definedName>
    <definedName name="BEx980QZQVMVK22H7FW8VJ1Y8HJR" localSheetId="14" hidden="1">#REF!</definedName>
    <definedName name="BEx980QZQVMVK22H7FW8VJ1Y8HJR" localSheetId="13" hidden="1">#REF!</definedName>
    <definedName name="BEx980QZQVMVK22H7FW8VJ1Y8HJR" localSheetId="15" hidden="1">#REF!</definedName>
    <definedName name="BEx980QZQVMVK22H7FW8VJ1Y8HJR" localSheetId="16" hidden="1">#REF!</definedName>
    <definedName name="BEx980QZQVMVK22H7FW8VJ1Y8HJR" localSheetId="17" hidden="1">#REF!</definedName>
    <definedName name="BEx980QZQVMVK22H7FW8VJ1Y8HJR" localSheetId="18" hidden="1">#REF!</definedName>
    <definedName name="BEx980QZQVMVK22H7FW8VJ1Y8HJR" localSheetId="19" hidden="1">#REF!</definedName>
    <definedName name="BEx980QZQVMVK22H7FW8VJ1Y8HJR" localSheetId="20" hidden="1">#REF!</definedName>
    <definedName name="BEx980QZQVMVK22H7FW8VJ1Y8HJR" hidden="1">#REF!</definedName>
    <definedName name="BEx981HW73BUZWT14TBTZHC0ZTJ4" localSheetId="7" hidden="1">#REF!</definedName>
    <definedName name="BEx981HW73BUZWT14TBTZHC0ZTJ4" localSheetId="9" hidden="1">#REF!</definedName>
    <definedName name="BEx981HW73BUZWT14TBTZHC0ZTJ4" localSheetId="10" hidden="1">#REF!</definedName>
    <definedName name="BEx981HW73BUZWT14TBTZHC0ZTJ4" localSheetId="11" hidden="1">#REF!</definedName>
    <definedName name="BEx981HW73BUZWT14TBTZHC0ZTJ4" localSheetId="12" hidden="1">#REF!</definedName>
    <definedName name="BEx981HW73BUZWT14TBTZHC0ZTJ4" localSheetId="14" hidden="1">#REF!</definedName>
    <definedName name="BEx981HW73BUZWT14TBTZHC0ZTJ4" localSheetId="13" hidden="1">#REF!</definedName>
    <definedName name="BEx981HW73BUZWT14TBTZHC0ZTJ4" localSheetId="15" hidden="1">#REF!</definedName>
    <definedName name="BEx981HW73BUZWT14TBTZHC0ZTJ4" localSheetId="16" hidden="1">#REF!</definedName>
    <definedName name="BEx981HW73BUZWT14TBTZHC0ZTJ4" localSheetId="17" hidden="1">#REF!</definedName>
    <definedName name="BEx981HW73BUZWT14TBTZHC0ZTJ4" localSheetId="18" hidden="1">#REF!</definedName>
    <definedName name="BEx981HW73BUZWT14TBTZHC0ZTJ4" localSheetId="19" hidden="1">#REF!</definedName>
    <definedName name="BEx981HW73BUZWT14TBTZHC0ZTJ4" localSheetId="20" hidden="1">#REF!</definedName>
    <definedName name="BEx981HW73BUZWT14TBTZHC0ZTJ4" hidden="1">#REF!</definedName>
    <definedName name="BEx9853EGK21LS9VVKSCCC6V43AN" localSheetId="7" hidden="1">#REF!</definedName>
    <definedName name="BEx9853EGK21LS9VVKSCCC6V43AN" localSheetId="9" hidden="1">#REF!</definedName>
    <definedName name="BEx9853EGK21LS9VVKSCCC6V43AN" localSheetId="10" hidden="1">#REF!</definedName>
    <definedName name="BEx9853EGK21LS9VVKSCCC6V43AN" localSheetId="11" hidden="1">#REF!</definedName>
    <definedName name="BEx9853EGK21LS9VVKSCCC6V43AN" localSheetId="12" hidden="1">#REF!</definedName>
    <definedName name="BEx9853EGK21LS9VVKSCCC6V43AN" localSheetId="14" hidden="1">#REF!</definedName>
    <definedName name="BEx9853EGK21LS9VVKSCCC6V43AN" localSheetId="13" hidden="1">#REF!</definedName>
    <definedName name="BEx9853EGK21LS9VVKSCCC6V43AN" localSheetId="15" hidden="1">#REF!</definedName>
    <definedName name="BEx9853EGK21LS9VVKSCCC6V43AN" localSheetId="16" hidden="1">#REF!</definedName>
    <definedName name="BEx9853EGK21LS9VVKSCCC6V43AN" localSheetId="17" hidden="1">#REF!</definedName>
    <definedName name="BEx9853EGK21LS9VVKSCCC6V43AN" localSheetId="18" hidden="1">#REF!</definedName>
    <definedName name="BEx9853EGK21LS9VVKSCCC6V43AN" localSheetId="19" hidden="1">#REF!</definedName>
    <definedName name="BEx9853EGK21LS9VVKSCCC6V43AN" localSheetId="20" hidden="1">#REF!</definedName>
    <definedName name="BEx9853EGK21LS9VVKSCCC6V43AN" hidden="1">#REF!</definedName>
    <definedName name="BEx985JLSPMNH380TKBDXAEFC980" localSheetId="7" hidden="1">#REF!</definedName>
    <definedName name="BEx985JLSPMNH380TKBDXAEFC980" localSheetId="9" hidden="1">#REF!</definedName>
    <definedName name="BEx985JLSPMNH380TKBDXAEFC980" localSheetId="10" hidden="1">#REF!</definedName>
    <definedName name="BEx985JLSPMNH380TKBDXAEFC980" localSheetId="11" hidden="1">#REF!</definedName>
    <definedName name="BEx985JLSPMNH380TKBDXAEFC980" localSheetId="12" hidden="1">#REF!</definedName>
    <definedName name="BEx985JLSPMNH380TKBDXAEFC980" localSheetId="14" hidden="1">#REF!</definedName>
    <definedName name="BEx985JLSPMNH380TKBDXAEFC980" localSheetId="13" hidden="1">#REF!</definedName>
    <definedName name="BEx985JLSPMNH380TKBDXAEFC980" localSheetId="15" hidden="1">#REF!</definedName>
    <definedName name="BEx985JLSPMNH380TKBDXAEFC980" localSheetId="16" hidden="1">#REF!</definedName>
    <definedName name="BEx985JLSPMNH380TKBDXAEFC980" localSheetId="17" hidden="1">#REF!</definedName>
    <definedName name="BEx985JLSPMNH380TKBDXAEFC980" localSheetId="18" hidden="1">#REF!</definedName>
    <definedName name="BEx985JLSPMNH380TKBDXAEFC980" localSheetId="19" hidden="1">#REF!</definedName>
    <definedName name="BEx985JLSPMNH380TKBDXAEFC980" localSheetId="20" hidden="1">#REF!</definedName>
    <definedName name="BEx985JLSPMNH380TKBDXAEFC980" hidden="1">#REF!</definedName>
    <definedName name="BEx9871KU0N99P0900EAK69VFYT2" localSheetId="7" hidden="1">#REF!</definedName>
    <definedName name="BEx9871KU0N99P0900EAK69VFYT2" localSheetId="9" hidden="1">#REF!</definedName>
    <definedName name="BEx9871KU0N99P0900EAK69VFYT2" localSheetId="10" hidden="1">#REF!</definedName>
    <definedName name="BEx9871KU0N99P0900EAK69VFYT2" localSheetId="11" hidden="1">#REF!</definedName>
    <definedName name="BEx9871KU0N99P0900EAK69VFYT2" localSheetId="12" hidden="1">#REF!</definedName>
    <definedName name="BEx9871KU0N99P0900EAK69VFYT2" localSheetId="14" hidden="1">#REF!</definedName>
    <definedName name="BEx9871KU0N99P0900EAK69VFYT2" localSheetId="13" hidden="1">#REF!</definedName>
    <definedName name="BEx9871KU0N99P0900EAK69VFYT2" localSheetId="15" hidden="1">#REF!</definedName>
    <definedName name="BEx9871KU0N99P0900EAK69VFYT2" localSheetId="16" hidden="1">#REF!</definedName>
    <definedName name="BEx9871KU0N99P0900EAK69VFYT2" localSheetId="17" hidden="1">#REF!</definedName>
    <definedName name="BEx9871KU0N99P0900EAK69VFYT2" localSheetId="18" hidden="1">#REF!</definedName>
    <definedName name="BEx9871KU0N99P0900EAK69VFYT2" localSheetId="19" hidden="1">#REF!</definedName>
    <definedName name="BEx9871KU0N99P0900EAK69VFYT2" localSheetId="20" hidden="1">#REF!</definedName>
    <definedName name="BEx9871KU0N99P0900EAK69VFYT2" hidden="1">#REF!</definedName>
    <definedName name="BEx98A6S6VO1UKBYLX05KBIT7SC0" localSheetId="7" hidden="1">#REF!</definedName>
    <definedName name="BEx98A6S6VO1UKBYLX05KBIT7SC0" localSheetId="9" hidden="1">#REF!</definedName>
    <definedName name="BEx98A6S6VO1UKBYLX05KBIT7SC0" localSheetId="10" hidden="1">#REF!</definedName>
    <definedName name="BEx98A6S6VO1UKBYLX05KBIT7SC0" localSheetId="11" hidden="1">#REF!</definedName>
    <definedName name="BEx98A6S6VO1UKBYLX05KBIT7SC0" localSheetId="12" hidden="1">#REF!</definedName>
    <definedName name="BEx98A6S6VO1UKBYLX05KBIT7SC0" localSheetId="14" hidden="1">#REF!</definedName>
    <definedName name="BEx98A6S6VO1UKBYLX05KBIT7SC0" localSheetId="13" hidden="1">#REF!</definedName>
    <definedName name="BEx98A6S6VO1UKBYLX05KBIT7SC0" localSheetId="15" hidden="1">#REF!</definedName>
    <definedName name="BEx98A6S6VO1UKBYLX05KBIT7SC0" localSheetId="16" hidden="1">#REF!</definedName>
    <definedName name="BEx98A6S6VO1UKBYLX05KBIT7SC0" localSheetId="17" hidden="1">#REF!</definedName>
    <definedName name="BEx98A6S6VO1UKBYLX05KBIT7SC0" localSheetId="18" hidden="1">#REF!</definedName>
    <definedName name="BEx98A6S6VO1UKBYLX05KBIT7SC0" localSheetId="19" hidden="1">#REF!</definedName>
    <definedName name="BEx98A6S6VO1UKBYLX05KBIT7SC0" localSheetId="20" hidden="1">#REF!</definedName>
    <definedName name="BEx98A6S6VO1UKBYLX05KBIT7SC0" hidden="1">#REF!</definedName>
    <definedName name="BEx98IFKNJFGZFLID1YTRFEG1SXY" localSheetId="7" hidden="1">#REF!</definedName>
    <definedName name="BEx98IFKNJFGZFLID1YTRFEG1SXY" localSheetId="9" hidden="1">#REF!</definedName>
    <definedName name="BEx98IFKNJFGZFLID1YTRFEG1SXY" localSheetId="10" hidden="1">#REF!</definedName>
    <definedName name="BEx98IFKNJFGZFLID1YTRFEG1SXY" localSheetId="11" hidden="1">#REF!</definedName>
    <definedName name="BEx98IFKNJFGZFLID1YTRFEG1SXY" localSheetId="12" hidden="1">#REF!</definedName>
    <definedName name="BEx98IFKNJFGZFLID1YTRFEG1SXY" localSheetId="14" hidden="1">#REF!</definedName>
    <definedName name="BEx98IFKNJFGZFLID1YTRFEG1SXY" localSheetId="13" hidden="1">#REF!</definedName>
    <definedName name="BEx98IFKNJFGZFLID1YTRFEG1SXY" localSheetId="15" hidden="1">#REF!</definedName>
    <definedName name="BEx98IFKNJFGZFLID1YTRFEG1SXY" localSheetId="16" hidden="1">#REF!</definedName>
    <definedName name="BEx98IFKNJFGZFLID1YTRFEG1SXY" localSheetId="17" hidden="1">#REF!</definedName>
    <definedName name="BEx98IFKNJFGZFLID1YTRFEG1SXY" localSheetId="18" hidden="1">#REF!</definedName>
    <definedName name="BEx98IFKNJFGZFLID1YTRFEG1SXY" localSheetId="19" hidden="1">#REF!</definedName>
    <definedName name="BEx98IFKNJFGZFLID1YTRFEG1SXY" localSheetId="20" hidden="1">#REF!</definedName>
    <definedName name="BEx98IFKNJFGZFLID1YTRFEG1SXY" hidden="1">#REF!</definedName>
    <definedName name="BEx98N2R8QZSZ6MEH3L7U7U7D9GD" localSheetId="7" hidden="1">#REF!</definedName>
    <definedName name="BEx98N2R8QZSZ6MEH3L7U7U7D9GD" localSheetId="9" hidden="1">#REF!</definedName>
    <definedName name="BEx98N2R8QZSZ6MEH3L7U7U7D9GD" localSheetId="10" hidden="1">#REF!</definedName>
    <definedName name="BEx98N2R8QZSZ6MEH3L7U7U7D9GD" localSheetId="11" hidden="1">#REF!</definedName>
    <definedName name="BEx98N2R8QZSZ6MEH3L7U7U7D9GD" localSheetId="12" hidden="1">#REF!</definedName>
    <definedName name="BEx98N2R8QZSZ6MEH3L7U7U7D9GD" localSheetId="14" hidden="1">#REF!</definedName>
    <definedName name="BEx98N2R8QZSZ6MEH3L7U7U7D9GD" localSheetId="13" hidden="1">#REF!</definedName>
    <definedName name="BEx98N2R8QZSZ6MEH3L7U7U7D9GD" localSheetId="15" hidden="1">#REF!</definedName>
    <definedName name="BEx98N2R8QZSZ6MEH3L7U7U7D9GD" localSheetId="16" hidden="1">#REF!</definedName>
    <definedName name="BEx98N2R8QZSZ6MEH3L7U7U7D9GD" localSheetId="17" hidden="1">#REF!</definedName>
    <definedName name="BEx98N2R8QZSZ6MEH3L7U7U7D9GD" localSheetId="18" hidden="1">#REF!</definedName>
    <definedName name="BEx98N2R8QZSZ6MEH3L7U7U7D9GD" localSheetId="19" hidden="1">#REF!</definedName>
    <definedName name="BEx98N2R8QZSZ6MEH3L7U7U7D9GD" localSheetId="20" hidden="1">#REF!</definedName>
    <definedName name="BEx98N2R8QZSZ6MEH3L7U7U7D9GD" hidden="1">#REF!</definedName>
    <definedName name="BEx9915UVD4G7RA3IMLFZ0LG3UA2" localSheetId="7" hidden="1">#REF!</definedName>
    <definedName name="BEx9915UVD4G7RA3IMLFZ0LG3UA2" localSheetId="9" hidden="1">#REF!</definedName>
    <definedName name="BEx9915UVD4G7RA3IMLFZ0LG3UA2" localSheetId="10" hidden="1">#REF!</definedName>
    <definedName name="BEx9915UVD4G7RA3IMLFZ0LG3UA2" localSheetId="11" hidden="1">#REF!</definedName>
    <definedName name="BEx9915UVD4G7RA3IMLFZ0LG3UA2" localSheetId="12" hidden="1">#REF!</definedName>
    <definedName name="BEx9915UVD4G7RA3IMLFZ0LG3UA2" localSheetId="14" hidden="1">#REF!</definedName>
    <definedName name="BEx9915UVD4G7RA3IMLFZ0LG3UA2" localSheetId="13" hidden="1">#REF!</definedName>
    <definedName name="BEx9915UVD4G7RA3IMLFZ0LG3UA2" localSheetId="15" hidden="1">#REF!</definedName>
    <definedName name="BEx9915UVD4G7RA3IMLFZ0LG3UA2" localSheetId="16" hidden="1">#REF!</definedName>
    <definedName name="BEx9915UVD4G7RA3IMLFZ0LG3UA2" localSheetId="17" hidden="1">#REF!</definedName>
    <definedName name="BEx9915UVD4G7RA3IMLFZ0LG3UA2" localSheetId="18" hidden="1">#REF!</definedName>
    <definedName name="BEx9915UVD4G7RA3IMLFZ0LG3UA2" localSheetId="19" hidden="1">#REF!</definedName>
    <definedName name="BEx9915UVD4G7RA3IMLFZ0LG3UA2" localSheetId="20" hidden="1">#REF!</definedName>
    <definedName name="BEx9915UVD4G7RA3IMLFZ0LG3UA2" hidden="1">#REF!</definedName>
    <definedName name="BEx992CZON8AO7U7V88VN1JBO0MG" localSheetId="7" hidden="1">#REF!</definedName>
    <definedName name="BEx992CZON8AO7U7V88VN1JBO0MG" localSheetId="9" hidden="1">#REF!</definedName>
    <definedName name="BEx992CZON8AO7U7V88VN1JBO0MG" localSheetId="10" hidden="1">#REF!</definedName>
    <definedName name="BEx992CZON8AO7U7V88VN1JBO0MG" localSheetId="11" hidden="1">#REF!</definedName>
    <definedName name="BEx992CZON8AO7U7V88VN1JBO0MG" localSheetId="12" hidden="1">#REF!</definedName>
    <definedName name="BEx992CZON8AO7U7V88VN1JBO0MG" localSheetId="14" hidden="1">#REF!</definedName>
    <definedName name="BEx992CZON8AO7U7V88VN1JBO0MG" localSheetId="13" hidden="1">#REF!</definedName>
    <definedName name="BEx992CZON8AO7U7V88VN1JBO0MG" localSheetId="15" hidden="1">#REF!</definedName>
    <definedName name="BEx992CZON8AO7U7V88VN1JBO0MG" localSheetId="16" hidden="1">#REF!</definedName>
    <definedName name="BEx992CZON8AO7U7V88VN1JBO0MG" localSheetId="17" hidden="1">#REF!</definedName>
    <definedName name="BEx992CZON8AO7U7V88VN1JBO0MG" localSheetId="18" hidden="1">#REF!</definedName>
    <definedName name="BEx992CZON8AO7U7V88VN1JBO0MG" localSheetId="19" hidden="1">#REF!</definedName>
    <definedName name="BEx992CZON8AO7U7V88VN1JBO0MG" localSheetId="20" hidden="1">#REF!</definedName>
    <definedName name="BEx992CZON8AO7U7V88VN1JBO0MG" hidden="1">#REF!</definedName>
    <definedName name="BEx9952469XMFGSPXL7CMXHPJF90" localSheetId="7" hidden="1">#REF!</definedName>
    <definedName name="BEx9952469XMFGSPXL7CMXHPJF90" localSheetId="9" hidden="1">#REF!</definedName>
    <definedName name="BEx9952469XMFGSPXL7CMXHPJF90" localSheetId="10" hidden="1">#REF!</definedName>
    <definedName name="BEx9952469XMFGSPXL7CMXHPJF90" localSheetId="11" hidden="1">#REF!</definedName>
    <definedName name="BEx9952469XMFGSPXL7CMXHPJF90" localSheetId="12" hidden="1">#REF!</definedName>
    <definedName name="BEx9952469XMFGSPXL7CMXHPJF90" localSheetId="14" hidden="1">#REF!</definedName>
    <definedName name="BEx9952469XMFGSPXL7CMXHPJF90" localSheetId="13" hidden="1">#REF!</definedName>
    <definedName name="BEx9952469XMFGSPXL7CMXHPJF90" localSheetId="15" hidden="1">#REF!</definedName>
    <definedName name="BEx9952469XMFGSPXL7CMXHPJF90" localSheetId="16" hidden="1">#REF!</definedName>
    <definedName name="BEx9952469XMFGSPXL7CMXHPJF90" localSheetId="17" hidden="1">#REF!</definedName>
    <definedName name="BEx9952469XMFGSPXL7CMXHPJF90" localSheetId="18" hidden="1">#REF!</definedName>
    <definedName name="BEx9952469XMFGSPXL7CMXHPJF90" localSheetId="19" hidden="1">#REF!</definedName>
    <definedName name="BEx9952469XMFGSPXL7CMXHPJF90" localSheetId="20" hidden="1">#REF!</definedName>
    <definedName name="BEx9952469XMFGSPXL7CMXHPJF90" hidden="1">#REF!</definedName>
    <definedName name="BEx996PK8YMHSV0CFJOHOX1OCXHG" localSheetId="7" hidden="1">#REF!</definedName>
    <definedName name="BEx996PK8YMHSV0CFJOHOX1OCXHG" localSheetId="9" hidden="1">#REF!</definedName>
    <definedName name="BEx996PK8YMHSV0CFJOHOX1OCXHG" localSheetId="10" hidden="1">#REF!</definedName>
    <definedName name="BEx996PK8YMHSV0CFJOHOX1OCXHG" localSheetId="11" hidden="1">#REF!</definedName>
    <definedName name="BEx996PK8YMHSV0CFJOHOX1OCXHG" localSheetId="12" hidden="1">#REF!</definedName>
    <definedName name="BEx996PK8YMHSV0CFJOHOX1OCXHG" localSheetId="14" hidden="1">#REF!</definedName>
    <definedName name="BEx996PK8YMHSV0CFJOHOX1OCXHG" localSheetId="13" hidden="1">#REF!</definedName>
    <definedName name="BEx996PK8YMHSV0CFJOHOX1OCXHG" localSheetId="15" hidden="1">#REF!</definedName>
    <definedName name="BEx996PK8YMHSV0CFJOHOX1OCXHG" localSheetId="16" hidden="1">#REF!</definedName>
    <definedName name="BEx996PK8YMHSV0CFJOHOX1OCXHG" localSheetId="17" hidden="1">#REF!</definedName>
    <definedName name="BEx996PK8YMHSV0CFJOHOX1OCXHG" localSheetId="18" hidden="1">#REF!</definedName>
    <definedName name="BEx996PK8YMHSV0CFJOHOX1OCXHG" localSheetId="19" hidden="1">#REF!</definedName>
    <definedName name="BEx996PK8YMHSV0CFJOHOX1OCXHG" localSheetId="20" hidden="1">#REF!</definedName>
    <definedName name="BEx996PK8YMHSV0CFJOHOX1OCXHG" hidden="1">#REF!</definedName>
    <definedName name="BEx99B77I7TUSHRR4HIZ9FU2EIUT" localSheetId="7" hidden="1">#REF!</definedName>
    <definedName name="BEx99B77I7TUSHRR4HIZ9FU2EIUT" localSheetId="9" hidden="1">#REF!</definedName>
    <definedName name="BEx99B77I7TUSHRR4HIZ9FU2EIUT" localSheetId="10" hidden="1">#REF!</definedName>
    <definedName name="BEx99B77I7TUSHRR4HIZ9FU2EIUT" localSheetId="11" hidden="1">#REF!</definedName>
    <definedName name="BEx99B77I7TUSHRR4HIZ9FU2EIUT" localSheetId="12" hidden="1">#REF!</definedName>
    <definedName name="BEx99B77I7TUSHRR4HIZ9FU2EIUT" localSheetId="14" hidden="1">#REF!</definedName>
    <definedName name="BEx99B77I7TUSHRR4HIZ9FU2EIUT" localSheetId="13" hidden="1">#REF!</definedName>
    <definedName name="BEx99B77I7TUSHRR4HIZ9FU2EIUT" localSheetId="15" hidden="1">#REF!</definedName>
    <definedName name="BEx99B77I7TUSHRR4HIZ9FU2EIUT" localSheetId="16" hidden="1">#REF!</definedName>
    <definedName name="BEx99B77I7TUSHRR4HIZ9FU2EIUT" localSheetId="17" hidden="1">#REF!</definedName>
    <definedName name="BEx99B77I7TUSHRR4HIZ9FU2EIUT" localSheetId="18" hidden="1">#REF!</definedName>
    <definedName name="BEx99B77I7TUSHRR4HIZ9FU2EIUT" localSheetId="19" hidden="1">#REF!</definedName>
    <definedName name="BEx99B77I7TUSHRR4HIZ9FU2EIUT" localSheetId="20" hidden="1">#REF!</definedName>
    <definedName name="BEx99B77I7TUSHRR4HIZ9FU2EIUT" hidden="1">#REF!</definedName>
    <definedName name="BEx99Q6PH5F3OQKCCAAO75PYDEFN" localSheetId="7" hidden="1">#REF!</definedName>
    <definedName name="BEx99Q6PH5F3OQKCCAAO75PYDEFN" localSheetId="9" hidden="1">#REF!</definedName>
    <definedName name="BEx99Q6PH5F3OQKCCAAO75PYDEFN" localSheetId="10" hidden="1">#REF!</definedName>
    <definedName name="BEx99Q6PH5F3OQKCCAAO75PYDEFN" localSheetId="11" hidden="1">#REF!</definedName>
    <definedName name="BEx99Q6PH5F3OQKCCAAO75PYDEFN" localSheetId="12" hidden="1">#REF!</definedName>
    <definedName name="BEx99Q6PH5F3OQKCCAAO75PYDEFN" localSheetId="14" hidden="1">#REF!</definedName>
    <definedName name="BEx99Q6PH5F3OQKCCAAO75PYDEFN" localSheetId="13" hidden="1">#REF!</definedName>
    <definedName name="BEx99Q6PH5F3OQKCCAAO75PYDEFN" localSheetId="15" hidden="1">#REF!</definedName>
    <definedName name="BEx99Q6PH5F3OQKCCAAO75PYDEFN" localSheetId="16" hidden="1">#REF!</definedName>
    <definedName name="BEx99Q6PH5F3OQKCCAAO75PYDEFN" localSheetId="17" hidden="1">#REF!</definedName>
    <definedName name="BEx99Q6PH5F3OQKCCAAO75PYDEFN" localSheetId="18" hidden="1">#REF!</definedName>
    <definedName name="BEx99Q6PH5F3OQKCCAAO75PYDEFN" localSheetId="19" hidden="1">#REF!</definedName>
    <definedName name="BEx99Q6PH5F3OQKCCAAO75PYDEFN" localSheetId="20" hidden="1">#REF!</definedName>
    <definedName name="BEx99Q6PH5F3OQKCCAAO75PYDEFN" hidden="1">#REF!</definedName>
    <definedName name="BEx99WBYT2D6UUC1PT7A40ENYID4" localSheetId="7" hidden="1">#REF!</definedName>
    <definedName name="BEx99WBYT2D6UUC1PT7A40ENYID4" localSheetId="9" hidden="1">#REF!</definedName>
    <definedName name="BEx99WBYT2D6UUC1PT7A40ENYID4" localSheetId="10" hidden="1">#REF!</definedName>
    <definedName name="BEx99WBYT2D6UUC1PT7A40ENYID4" localSheetId="11" hidden="1">#REF!</definedName>
    <definedName name="BEx99WBYT2D6UUC1PT7A40ENYID4" localSheetId="12" hidden="1">#REF!</definedName>
    <definedName name="BEx99WBYT2D6UUC1PT7A40ENYID4" localSheetId="14" hidden="1">#REF!</definedName>
    <definedName name="BEx99WBYT2D6UUC1PT7A40ENYID4" localSheetId="13" hidden="1">#REF!</definedName>
    <definedName name="BEx99WBYT2D6UUC1PT7A40ENYID4" localSheetId="15" hidden="1">#REF!</definedName>
    <definedName name="BEx99WBYT2D6UUC1PT7A40ENYID4" localSheetId="16" hidden="1">#REF!</definedName>
    <definedName name="BEx99WBYT2D6UUC1PT7A40ENYID4" localSheetId="17" hidden="1">#REF!</definedName>
    <definedName name="BEx99WBYT2D6UUC1PT7A40ENYID4" localSheetId="18" hidden="1">#REF!</definedName>
    <definedName name="BEx99WBYT2D6UUC1PT7A40ENYID4" localSheetId="19" hidden="1">#REF!</definedName>
    <definedName name="BEx99WBYT2D6UUC1PT7A40ENYID4" localSheetId="20" hidden="1">#REF!</definedName>
    <definedName name="BEx99WBYT2D6UUC1PT7A40ENYID4" hidden="1">#REF!</definedName>
    <definedName name="BEx99XOGHOM28CNCYKQWYGL56W2S" localSheetId="7" hidden="1">#REF!</definedName>
    <definedName name="BEx99XOGHOM28CNCYKQWYGL56W2S" localSheetId="9" hidden="1">#REF!</definedName>
    <definedName name="BEx99XOGHOM28CNCYKQWYGL56W2S" localSheetId="10" hidden="1">#REF!</definedName>
    <definedName name="BEx99XOGHOM28CNCYKQWYGL56W2S" localSheetId="11" hidden="1">#REF!</definedName>
    <definedName name="BEx99XOGHOM28CNCYKQWYGL56W2S" localSheetId="12" hidden="1">#REF!</definedName>
    <definedName name="BEx99XOGHOM28CNCYKQWYGL56W2S" localSheetId="14" hidden="1">#REF!</definedName>
    <definedName name="BEx99XOGHOM28CNCYKQWYGL56W2S" localSheetId="13" hidden="1">#REF!</definedName>
    <definedName name="BEx99XOGHOM28CNCYKQWYGL56W2S" localSheetId="15" hidden="1">#REF!</definedName>
    <definedName name="BEx99XOGHOM28CNCYKQWYGL56W2S" localSheetId="16" hidden="1">#REF!</definedName>
    <definedName name="BEx99XOGHOM28CNCYKQWYGL56W2S" localSheetId="17" hidden="1">#REF!</definedName>
    <definedName name="BEx99XOGHOM28CNCYKQWYGL56W2S" localSheetId="18" hidden="1">#REF!</definedName>
    <definedName name="BEx99XOGHOM28CNCYKQWYGL56W2S" localSheetId="19" hidden="1">#REF!</definedName>
    <definedName name="BEx99XOGHOM28CNCYKQWYGL56W2S" localSheetId="20" hidden="1">#REF!</definedName>
    <definedName name="BEx99XOGHOM28CNCYKQWYGL56W2S" hidden="1">#REF!</definedName>
    <definedName name="BEx99ZRZ4I7FHDPGRAT5VW7NVBPU" localSheetId="7" hidden="1">#REF!</definedName>
    <definedName name="BEx99ZRZ4I7FHDPGRAT5VW7NVBPU" localSheetId="9" hidden="1">#REF!</definedName>
    <definedName name="BEx99ZRZ4I7FHDPGRAT5VW7NVBPU" localSheetId="10" hidden="1">#REF!</definedName>
    <definedName name="BEx99ZRZ4I7FHDPGRAT5VW7NVBPU" localSheetId="11" hidden="1">#REF!</definedName>
    <definedName name="BEx99ZRZ4I7FHDPGRAT5VW7NVBPU" localSheetId="12" hidden="1">#REF!</definedName>
    <definedName name="BEx99ZRZ4I7FHDPGRAT5VW7NVBPU" localSheetId="14" hidden="1">#REF!</definedName>
    <definedName name="BEx99ZRZ4I7FHDPGRAT5VW7NVBPU" localSheetId="13" hidden="1">#REF!</definedName>
    <definedName name="BEx99ZRZ4I7FHDPGRAT5VW7NVBPU" localSheetId="15" hidden="1">#REF!</definedName>
    <definedName name="BEx99ZRZ4I7FHDPGRAT5VW7NVBPU" localSheetId="16" hidden="1">#REF!</definedName>
    <definedName name="BEx99ZRZ4I7FHDPGRAT5VW7NVBPU" localSheetId="17" hidden="1">#REF!</definedName>
    <definedName name="BEx99ZRZ4I7FHDPGRAT5VW7NVBPU" localSheetId="18" hidden="1">#REF!</definedName>
    <definedName name="BEx99ZRZ4I7FHDPGRAT5VW7NVBPU" localSheetId="19" hidden="1">#REF!</definedName>
    <definedName name="BEx99ZRZ4I7FHDPGRAT5VW7NVBPU" localSheetId="20" hidden="1">#REF!</definedName>
    <definedName name="BEx99ZRZ4I7FHDPGRAT5VW7NVBPU" hidden="1">#REF!</definedName>
    <definedName name="BEx9AT5E3ZSHKSOL35O38L8HF9TH" localSheetId="7" hidden="1">#REF!</definedName>
    <definedName name="BEx9AT5E3ZSHKSOL35O38L8HF9TH" localSheetId="9" hidden="1">#REF!</definedName>
    <definedName name="BEx9AT5E3ZSHKSOL35O38L8HF9TH" localSheetId="10" hidden="1">#REF!</definedName>
    <definedName name="BEx9AT5E3ZSHKSOL35O38L8HF9TH" localSheetId="11" hidden="1">#REF!</definedName>
    <definedName name="BEx9AT5E3ZSHKSOL35O38L8HF9TH" localSheetId="12" hidden="1">#REF!</definedName>
    <definedName name="BEx9AT5E3ZSHKSOL35O38L8HF9TH" localSheetId="14" hidden="1">#REF!</definedName>
    <definedName name="BEx9AT5E3ZSHKSOL35O38L8HF9TH" localSheetId="13" hidden="1">#REF!</definedName>
    <definedName name="BEx9AT5E3ZSHKSOL35O38L8HF9TH" localSheetId="15" hidden="1">#REF!</definedName>
    <definedName name="BEx9AT5E3ZSHKSOL35O38L8HF9TH" localSheetId="16" hidden="1">#REF!</definedName>
    <definedName name="BEx9AT5E3ZSHKSOL35O38L8HF9TH" localSheetId="17" hidden="1">#REF!</definedName>
    <definedName name="BEx9AT5E3ZSHKSOL35O38L8HF9TH" localSheetId="18" hidden="1">#REF!</definedName>
    <definedName name="BEx9AT5E3ZSHKSOL35O38L8HF9TH" localSheetId="19" hidden="1">#REF!</definedName>
    <definedName name="BEx9AT5E3ZSHKSOL35O38L8HF9TH" localSheetId="20" hidden="1">#REF!</definedName>
    <definedName name="BEx9AT5E3ZSHKSOL35O38L8HF9TH" hidden="1">#REF!</definedName>
    <definedName name="BEx9AV8W1FAWF5BHATYEN47X12JN" localSheetId="7" hidden="1">#REF!</definedName>
    <definedName name="BEx9AV8W1FAWF5BHATYEN47X12JN" localSheetId="9" hidden="1">#REF!</definedName>
    <definedName name="BEx9AV8W1FAWF5BHATYEN47X12JN" localSheetId="10" hidden="1">#REF!</definedName>
    <definedName name="BEx9AV8W1FAWF5BHATYEN47X12JN" localSheetId="11" hidden="1">#REF!</definedName>
    <definedName name="BEx9AV8W1FAWF5BHATYEN47X12JN" localSheetId="12" hidden="1">#REF!</definedName>
    <definedName name="BEx9AV8W1FAWF5BHATYEN47X12JN" localSheetId="14" hidden="1">#REF!</definedName>
    <definedName name="BEx9AV8W1FAWF5BHATYEN47X12JN" localSheetId="13" hidden="1">#REF!</definedName>
    <definedName name="BEx9AV8W1FAWF5BHATYEN47X12JN" localSheetId="15" hidden="1">#REF!</definedName>
    <definedName name="BEx9AV8W1FAWF5BHATYEN47X12JN" localSheetId="16" hidden="1">#REF!</definedName>
    <definedName name="BEx9AV8W1FAWF5BHATYEN47X12JN" localSheetId="17" hidden="1">#REF!</definedName>
    <definedName name="BEx9AV8W1FAWF5BHATYEN47X12JN" localSheetId="18" hidden="1">#REF!</definedName>
    <definedName name="BEx9AV8W1FAWF5BHATYEN47X12JN" localSheetId="19" hidden="1">#REF!</definedName>
    <definedName name="BEx9AV8W1FAWF5BHATYEN47X12JN" localSheetId="20" hidden="1">#REF!</definedName>
    <definedName name="BEx9AV8W1FAWF5BHATYEN47X12JN" hidden="1">#REF!</definedName>
    <definedName name="BEx9B8A5186FNTQQNLIO5LK02ABI" localSheetId="7" hidden="1">#REF!</definedName>
    <definedName name="BEx9B8A5186FNTQQNLIO5LK02ABI" localSheetId="9" hidden="1">#REF!</definedName>
    <definedName name="BEx9B8A5186FNTQQNLIO5LK02ABI" localSheetId="10" hidden="1">#REF!</definedName>
    <definedName name="BEx9B8A5186FNTQQNLIO5LK02ABI" localSheetId="11" hidden="1">#REF!</definedName>
    <definedName name="BEx9B8A5186FNTQQNLIO5LK02ABI" localSheetId="12" hidden="1">#REF!</definedName>
    <definedName name="BEx9B8A5186FNTQQNLIO5LK02ABI" localSheetId="14" hidden="1">#REF!</definedName>
    <definedName name="BEx9B8A5186FNTQQNLIO5LK02ABI" localSheetId="13" hidden="1">#REF!</definedName>
    <definedName name="BEx9B8A5186FNTQQNLIO5LK02ABI" localSheetId="15" hidden="1">#REF!</definedName>
    <definedName name="BEx9B8A5186FNTQQNLIO5LK02ABI" localSheetId="16" hidden="1">#REF!</definedName>
    <definedName name="BEx9B8A5186FNTQQNLIO5LK02ABI" localSheetId="17" hidden="1">#REF!</definedName>
    <definedName name="BEx9B8A5186FNTQQNLIO5LK02ABI" localSheetId="18" hidden="1">#REF!</definedName>
    <definedName name="BEx9B8A5186FNTQQNLIO5LK02ABI" localSheetId="19" hidden="1">#REF!</definedName>
    <definedName name="BEx9B8A5186FNTQQNLIO5LK02ABI" localSheetId="20" hidden="1">#REF!</definedName>
    <definedName name="BEx9B8A5186FNTQQNLIO5LK02ABI" hidden="1">#REF!</definedName>
    <definedName name="BEx9B8VR20E2CILU4CDQUQQ9ONXK" localSheetId="7" hidden="1">#REF!</definedName>
    <definedName name="BEx9B8VR20E2CILU4CDQUQQ9ONXK" localSheetId="9" hidden="1">#REF!</definedName>
    <definedName name="BEx9B8VR20E2CILU4CDQUQQ9ONXK" localSheetId="10" hidden="1">#REF!</definedName>
    <definedName name="BEx9B8VR20E2CILU4CDQUQQ9ONXK" localSheetId="11" hidden="1">#REF!</definedName>
    <definedName name="BEx9B8VR20E2CILU4CDQUQQ9ONXK" localSheetId="12" hidden="1">#REF!</definedName>
    <definedName name="BEx9B8VR20E2CILU4CDQUQQ9ONXK" localSheetId="14" hidden="1">#REF!</definedName>
    <definedName name="BEx9B8VR20E2CILU4CDQUQQ9ONXK" localSheetId="13" hidden="1">#REF!</definedName>
    <definedName name="BEx9B8VR20E2CILU4CDQUQQ9ONXK" localSheetId="15" hidden="1">#REF!</definedName>
    <definedName name="BEx9B8VR20E2CILU4CDQUQQ9ONXK" localSheetId="16" hidden="1">#REF!</definedName>
    <definedName name="BEx9B8VR20E2CILU4CDQUQQ9ONXK" localSheetId="17" hidden="1">#REF!</definedName>
    <definedName name="BEx9B8VR20E2CILU4CDQUQQ9ONXK" localSheetId="18" hidden="1">#REF!</definedName>
    <definedName name="BEx9B8VR20E2CILU4CDQUQQ9ONXK" localSheetId="19" hidden="1">#REF!</definedName>
    <definedName name="BEx9B8VR20E2CILU4CDQUQQ9ONXK" localSheetId="20" hidden="1">#REF!</definedName>
    <definedName name="BEx9B8VR20E2CILU4CDQUQQ9ONXK" hidden="1">#REF!</definedName>
    <definedName name="BEx9B917BFT5XKMEOKSZYR2JDGKF" localSheetId="7" hidden="1">#REF!</definedName>
    <definedName name="BEx9B917BFT5XKMEOKSZYR2JDGKF" localSheetId="9" hidden="1">#REF!</definedName>
    <definedName name="BEx9B917BFT5XKMEOKSZYR2JDGKF" localSheetId="10" hidden="1">#REF!</definedName>
    <definedName name="BEx9B917BFT5XKMEOKSZYR2JDGKF" localSheetId="11" hidden="1">#REF!</definedName>
    <definedName name="BEx9B917BFT5XKMEOKSZYR2JDGKF" localSheetId="12" hidden="1">#REF!</definedName>
    <definedName name="BEx9B917BFT5XKMEOKSZYR2JDGKF" localSheetId="14" hidden="1">#REF!</definedName>
    <definedName name="BEx9B917BFT5XKMEOKSZYR2JDGKF" localSheetId="13" hidden="1">#REF!</definedName>
    <definedName name="BEx9B917BFT5XKMEOKSZYR2JDGKF" localSheetId="15" hidden="1">#REF!</definedName>
    <definedName name="BEx9B917BFT5XKMEOKSZYR2JDGKF" localSheetId="16" hidden="1">#REF!</definedName>
    <definedName name="BEx9B917BFT5XKMEOKSZYR2JDGKF" localSheetId="17" hidden="1">#REF!</definedName>
    <definedName name="BEx9B917BFT5XKMEOKSZYR2JDGKF" localSheetId="18" hidden="1">#REF!</definedName>
    <definedName name="BEx9B917BFT5XKMEOKSZYR2JDGKF" localSheetId="19" hidden="1">#REF!</definedName>
    <definedName name="BEx9B917BFT5XKMEOKSZYR2JDGKF" localSheetId="20" hidden="1">#REF!</definedName>
    <definedName name="BEx9B917BFT5XKMEOKSZYR2JDGKF" hidden="1">#REF!</definedName>
    <definedName name="BEx9B917EUP13X6FQ3NPQL76XM5V" localSheetId="7" hidden="1">#REF!</definedName>
    <definedName name="BEx9B917EUP13X6FQ3NPQL76XM5V" localSheetId="9" hidden="1">#REF!</definedName>
    <definedName name="BEx9B917EUP13X6FQ3NPQL76XM5V" localSheetId="10" hidden="1">#REF!</definedName>
    <definedName name="BEx9B917EUP13X6FQ3NPQL76XM5V" localSheetId="11" hidden="1">#REF!</definedName>
    <definedName name="BEx9B917EUP13X6FQ3NPQL76XM5V" localSheetId="12" hidden="1">#REF!</definedName>
    <definedName name="BEx9B917EUP13X6FQ3NPQL76XM5V" localSheetId="14" hidden="1">#REF!</definedName>
    <definedName name="BEx9B917EUP13X6FQ3NPQL76XM5V" localSheetId="13" hidden="1">#REF!</definedName>
    <definedName name="BEx9B917EUP13X6FQ3NPQL76XM5V" localSheetId="15" hidden="1">#REF!</definedName>
    <definedName name="BEx9B917EUP13X6FQ3NPQL76XM5V" localSheetId="16" hidden="1">#REF!</definedName>
    <definedName name="BEx9B917EUP13X6FQ3NPQL76XM5V" localSheetId="17" hidden="1">#REF!</definedName>
    <definedName name="BEx9B917EUP13X6FQ3NPQL76XM5V" localSheetId="18" hidden="1">#REF!</definedName>
    <definedName name="BEx9B917EUP13X6FQ3NPQL76XM5V" localSheetId="19" hidden="1">#REF!</definedName>
    <definedName name="BEx9B917EUP13X6FQ3NPQL76XM5V" localSheetId="20" hidden="1">#REF!</definedName>
    <definedName name="BEx9B917EUP13X6FQ3NPQL76XM5V" hidden="1">#REF!</definedName>
    <definedName name="BEx9BAJ5WYEQ623HUT9NNCMP3RUG" localSheetId="7" hidden="1">#REF!</definedName>
    <definedName name="BEx9BAJ5WYEQ623HUT9NNCMP3RUG" localSheetId="9" hidden="1">#REF!</definedName>
    <definedName name="BEx9BAJ5WYEQ623HUT9NNCMP3RUG" localSheetId="10" hidden="1">#REF!</definedName>
    <definedName name="BEx9BAJ5WYEQ623HUT9NNCMP3RUG" localSheetId="11" hidden="1">#REF!</definedName>
    <definedName name="BEx9BAJ5WYEQ623HUT9NNCMP3RUG" localSheetId="12" hidden="1">#REF!</definedName>
    <definedName name="BEx9BAJ5WYEQ623HUT9NNCMP3RUG" localSheetId="14" hidden="1">#REF!</definedName>
    <definedName name="BEx9BAJ5WYEQ623HUT9NNCMP3RUG" localSheetId="13" hidden="1">#REF!</definedName>
    <definedName name="BEx9BAJ5WYEQ623HUT9NNCMP3RUG" localSheetId="15" hidden="1">#REF!</definedName>
    <definedName name="BEx9BAJ5WYEQ623HUT9NNCMP3RUG" localSheetId="16" hidden="1">#REF!</definedName>
    <definedName name="BEx9BAJ5WYEQ623HUT9NNCMP3RUG" localSheetId="17" hidden="1">#REF!</definedName>
    <definedName name="BEx9BAJ5WYEQ623HUT9NNCMP3RUG" localSheetId="18" hidden="1">#REF!</definedName>
    <definedName name="BEx9BAJ5WYEQ623HUT9NNCMP3RUG" localSheetId="19" hidden="1">#REF!</definedName>
    <definedName name="BEx9BAJ5WYEQ623HUT9NNCMP3RUG" localSheetId="20" hidden="1">#REF!</definedName>
    <definedName name="BEx9BAJ5WYEQ623HUT9NNCMP3RUG" hidden="1">#REF!</definedName>
    <definedName name="BEx9BURCKUDZU2MLNSZIIBVDAXBV" localSheetId="7" hidden="1">#REF!</definedName>
    <definedName name="BEx9BURCKUDZU2MLNSZIIBVDAXBV" localSheetId="9" hidden="1">#REF!</definedName>
    <definedName name="BEx9BURCKUDZU2MLNSZIIBVDAXBV" localSheetId="10" hidden="1">#REF!</definedName>
    <definedName name="BEx9BURCKUDZU2MLNSZIIBVDAXBV" localSheetId="11" hidden="1">#REF!</definedName>
    <definedName name="BEx9BURCKUDZU2MLNSZIIBVDAXBV" localSheetId="12" hidden="1">#REF!</definedName>
    <definedName name="BEx9BURCKUDZU2MLNSZIIBVDAXBV" localSheetId="14" hidden="1">#REF!</definedName>
    <definedName name="BEx9BURCKUDZU2MLNSZIIBVDAXBV" localSheetId="13" hidden="1">#REF!</definedName>
    <definedName name="BEx9BURCKUDZU2MLNSZIIBVDAXBV" localSheetId="15" hidden="1">#REF!</definedName>
    <definedName name="BEx9BURCKUDZU2MLNSZIIBVDAXBV" localSheetId="16" hidden="1">#REF!</definedName>
    <definedName name="BEx9BURCKUDZU2MLNSZIIBVDAXBV" localSheetId="17" hidden="1">#REF!</definedName>
    <definedName name="BEx9BURCKUDZU2MLNSZIIBVDAXBV" localSheetId="18" hidden="1">#REF!</definedName>
    <definedName name="BEx9BURCKUDZU2MLNSZIIBVDAXBV" localSheetId="19" hidden="1">#REF!</definedName>
    <definedName name="BEx9BURCKUDZU2MLNSZIIBVDAXBV" localSheetId="20" hidden="1">#REF!</definedName>
    <definedName name="BEx9BURCKUDZU2MLNSZIIBVDAXBV" hidden="1">#REF!</definedName>
    <definedName name="BEx9BYNN9WBL0OZNO7QKTM7XA0XO" localSheetId="7" hidden="1">#REF!</definedName>
    <definedName name="BEx9BYNN9WBL0OZNO7QKTM7XA0XO" localSheetId="9" hidden="1">#REF!</definedName>
    <definedName name="BEx9BYNN9WBL0OZNO7QKTM7XA0XO" localSheetId="10" hidden="1">#REF!</definedName>
    <definedName name="BEx9BYNN9WBL0OZNO7QKTM7XA0XO" localSheetId="11" hidden="1">#REF!</definedName>
    <definedName name="BEx9BYNN9WBL0OZNO7QKTM7XA0XO" localSheetId="12" hidden="1">#REF!</definedName>
    <definedName name="BEx9BYNN9WBL0OZNO7QKTM7XA0XO" localSheetId="14" hidden="1">#REF!</definedName>
    <definedName name="BEx9BYNN9WBL0OZNO7QKTM7XA0XO" localSheetId="13" hidden="1">#REF!</definedName>
    <definedName name="BEx9BYNN9WBL0OZNO7QKTM7XA0XO" localSheetId="15" hidden="1">#REF!</definedName>
    <definedName name="BEx9BYNN9WBL0OZNO7QKTM7XA0XO" localSheetId="16" hidden="1">#REF!</definedName>
    <definedName name="BEx9BYNN9WBL0OZNO7QKTM7XA0XO" localSheetId="17" hidden="1">#REF!</definedName>
    <definedName name="BEx9BYNN9WBL0OZNO7QKTM7XA0XO" localSheetId="18" hidden="1">#REF!</definedName>
    <definedName name="BEx9BYNN9WBL0OZNO7QKTM7XA0XO" localSheetId="19" hidden="1">#REF!</definedName>
    <definedName name="BEx9BYNN9WBL0OZNO7QKTM7XA0XO" localSheetId="20" hidden="1">#REF!</definedName>
    <definedName name="BEx9BYNN9WBL0OZNO7QKTM7XA0XO" hidden="1">#REF!</definedName>
    <definedName name="BEx9BYSYW7QCPXS2NAVLFAU5Y2Z2" localSheetId="7" hidden="1">#REF!</definedName>
    <definedName name="BEx9BYSYW7QCPXS2NAVLFAU5Y2Z2" localSheetId="9" hidden="1">#REF!</definedName>
    <definedName name="BEx9BYSYW7QCPXS2NAVLFAU5Y2Z2" localSheetId="10" hidden="1">#REF!</definedName>
    <definedName name="BEx9BYSYW7QCPXS2NAVLFAU5Y2Z2" localSheetId="11" hidden="1">#REF!</definedName>
    <definedName name="BEx9BYSYW7QCPXS2NAVLFAU5Y2Z2" localSheetId="12" hidden="1">#REF!</definedName>
    <definedName name="BEx9BYSYW7QCPXS2NAVLFAU5Y2Z2" localSheetId="14" hidden="1">#REF!</definedName>
    <definedName name="BEx9BYSYW7QCPXS2NAVLFAU5Y2Z2" localSheetId="13" hidden="1">#REF!</definedName>
    <definedName name="BEx9BYSYW7QCPXS2NAVLFAU5Y2Z2" localSheetId="15" hidden="1">#REF!</definedName>
    <definedName name="BEx9BYSYW7QCPXS2NAVLFAU5Y2Z2" localSheetId="16" hidden="1">#REF!</definedName>
    <definedName name="BEx9BYSYW7QCPXS2NAVLFAU5Y2Z2" localSheetId="17" hidden="1">#REF!</definedName>
    <definedName name="BEx9BYSYW7QCPXS2NAVLFAU5Y2Z2" localSheetId="18" hidden="1">#REF!</definedName>
    <definedName name="BEx9BYSYW7QCPXS2NAVLFAU5Y2Z2" localSheetId="19" hidden="1">#REF!</definedName>
    <definedName name="BEx9BYSYW7QCPXS2NAVLFAU5Y2Z2" localSheetId="20" hidden="1">#REF!</definedName>
    <definedName name="BEx9BYSYW7QCPXS2NAVLFAU5Y2Z2" hidden="1">#REF!</definedName>
    <definedName name="BEx9C590HJ2O31IWJB73C1HR74AI" localSheetId="7" hidden="1">#REF!</definedName>
    <definedName name="BEx9C590HJ2O31IWJB73C1HR74AI" localSheetId="9" hidden="1">#REF!</definedName>
    <definedName name="BEx9C590HJ2O31IWJB73C1HR74AI" localSheetId="10" hidden="1">#REF!</definedName>
    <definedName name="BEx9C590HJ2O31IWJB73C1HR74AI" localSheetId="11" hidden="1">#REF!</definedName>
    <definedName name="BEx9C590HJ2O31IWJB73C1HR74AI" localSheetId="12" hidden="1">#REF!</definedName>
    <definedName name="BEx9C590HJ2O31IWJB73C1HR74AI" localSheetId="14" hidden="1">#REF!</definedName>
    <definedName name="BEx9C590HJ2O31IWJB73C1HR74AI" localSheetId="13" hidden="1">#REF!</definedName>
    <definedName name="BEx9C590HJ2O31IWJB73C1HR74AI" localSheetId="15" hidden="1">#REF!</definedName>
    <definedName name="BEx9C590HJ2O31IWJB73C1HR74AI" localSheetId="16" hidden="1">#REF!</definedName>
    <definedName name="BEx9C590HJ2O31IWJB73C1HR74AI" localSheetId="17" hidden="1">#REF!</definedName>
    <definedName name="BEx9C590HJ2O31IWJB73C1HR74AI" localSheetId="18" hidden="1">#REF!</definedName>
    <definedName name="BEx9C590HJ2O31IWJB73C1HR74AI" localSheetId="19" hidden="1">#REF!</definedName>
    <definedName name="BEx9C590HJ2O31IWJB73C1HR74AI" localSheetId="20" hidden="1">#REF!</definedName>
    <definedName name="BEx9C590HJ2O31IWJB73C1HR74AI" hidden="1">#REF!</definedName>
    <definedName name="BEx9CCQRMYYOGIOYTOM73VKDIPS1" localSheetId="7" hidden="1">#REF!</definedName>
    <definedName name="BEx9CCQRMYYOGIOYTOM73VKDIPS1" localSheetId="9" hidden="1">#REF!</definedName>
    <definedName name="BEx9CCQRMYYOGIOYTOM73VKDIPS1" localSheetId="10" hidden="1">#REF!</definedName>
    <definedName name="BEx9CCQRMYYOGIOYTOM73VKDIPS1" localSheetId="11" hidden="1">#REF!</definedName>
    <definedName name="BEx9CCQRMYYOGIOYTOM73VKDIPS1" localSheetId="12" hidden="1">#REF!</definedName>
    <definedName name="BEx9CCQRMYYOGIOYTOM73VKDIPS1" localSheetId="14" hidden="1">#REF!</definedName>
    <definedName name="BEx9CCQRMYYOGIOYTOM73VKDIPS1" localSheetId="13" hidden="1">#REF!</definedName>
    <definedName name="BEx9CCQRMYYOGIOYTOM73VKDIPS1" localSheetId="15" hidden="1">#REF!</definedName>
    <definedName name="BEx9CCQRMYYOGIOYTOM73VKDIPS1" localSheetId="16" hidden="1">#REF!</definedName>
    <definedName name="BEx9CCQRMYYOGIOYTOM73VKDIPS1" localSheetId="17" hidden="1">#REF!</definedName>
    <definedName name="BEx9CCQRMYYOGIOYTOM73VKDIPS1" localSheetId="18" hidden="1">#REF!</definedName>
    <definedName name="BEx9CCQRMYYOGIOYTOM73VKDIPS1" localSheetId="19" hidden="1">#REF!</definedName>
    <definedName name="BEx9CCQRMYYOGIOYTOM73VKDIPS1" localSheetId="20" hidden="1">#REF!</definedName>
    <definedName name="BEx9CCQRMYYOGIOYTOM73VKDIPS1" hidden="1">#REF!</definedName>
    <definedName name="BEx9COA2U27AO1YZGMLP7B8DR22D" localSheetId="7" hidden="1">#REF!</definedName>
    <definedName name="BEx9COA2U27AO1YZGMLP7B8DR22D" localSheetId="9" hidden="1">#REF!</definedName>
    <definedName name="BEx9COA2U27AO1YZGMLP7B8DR22D" localSheetId="10" hidden="1">#REF!</definedName>
    <definedName name="BEx9COA2U27AO1YZGMLP7B8DR22D" localSheetId="11" hidden="1">#REF!</definedName>
    <definedName name="BEx9COA2U27AO1YZGMLP7B8DR22D" localSheetId="12" hidden="1">#REF!</definedName>
    <definedName name="BEx9COA2U27AO1YZGMLP7B8DR22D" localSheetId="14" hidden="1">#REF!</definedName>
    <definedName name="BEx9COA2U27AO1YZGMLP7B8DR22D" localSheetId="13" hidden="1">#REF!</definedName>
    <definedName name="BEx9COA2U27AO1YZGMLP7B8DR22D" localSheetId="15" hidden="1">#REF!</definedName>
    <definedName name="BEx9COA2U27AO1YZGMLP7B8DR22D" localSheetId="16" hidden="1">#REF!</definedName>
    <definedName name="BEx9COA2U27AO1YZGMLP7B8DR22D" localSheetId="17" hidden="1">#REF!</definedName>
    <definedName name="BEx9COA2U27AO1YZGMLP7B8DR22D" localSheetId="18" hidden="1">#REF!</definedName>
    <definedName name="BEx9COA2U27AO1YZGMLP7B8DR22D" localSheetId="19" hidden="1">#REF!</definedName>
    <definedName name="BEx9COA2U27AO1YZGMLP7B8DR22D" localSheetId="20" hidden="1">#REF!</definedName>
    <definedName name="BEx9COA2U27AO1YZGMLP7B8DR22D" hidden="1">#REF!</definedName>
    <definedName name="BEx9D1BC9FT19KY0INAABNDBAMR1" localSheetId="7" hidden="1">#REF!</definedName>
    <definedName name="BEx9D1BC9FT19KY0INAABNDBAMR1" localSheetId="9" hidden="1">#REF!</definedName>
    <definedName name="BEx9D1BC9FT19KY0INAABNDBAMR1" localSheetId="10" hidden="1">#REF!</definedName>
    <definedName name="BEx9D1BC9FT19KY0INAABNDBAMR1" localSheetId="11" hidden="1">#REF!</definedName>
    <definedName name="BEx9D1BC9FT19KY0INAABNDBAMR1" localSheetId="12" hidden="1">#REF!</definedName>
    <definedName name="BEx9D1BC9FT19KY0INAABNDBAMR1" localSheetId="14" hidden="1">#REF!</definedName>
    <definedName name="BEx9D1BC9FT19KY0INAABNDBAMR1" localSheetId="13" hidden="1">#REF!</definedName>
    <definedName name="BEx9D1BC9FT19KY0INAABNDBAMR1" localSheetId="15" hidden="1">#REF!</definedName>
    <definedName name="BEx9D1BC9FT19KY0INAABNDBAMR1" localSheetId="16" hidden="1">#REF!</definedName>
    <definedName name="BEx9D1BC9FT19KY0INAABNDBAMR1" localSheetId="17" hidden="1">#REF!</definedName>
    <definedName name="BEx9D1BC9FT19KY0INAABNDBAMR1" localSheetId="18" hidden="1">#REF!</definedName>
    <definedName name="BEx9D1BC9FT19KY0INAABNDBAMR1" localSheetId="19" hidden="1">#REF!</definedName>
    <definedName name="BEx9D1BC9FT19KY0INAABNDBAMR1" localSheetId="20" hidden="1">#REF!</definedName>
    <definedName name="BEx9D1BC9FT19KY0INAABNDBAMR1" hidden="1">#REF!</definedName>
    <definedName name="BEx9DN6ZMF18Q39MPMXSDJTZQNJ3" localSheetId="7" hidden="1">#REF!</definedName>
    <definedName name="BEx9DN6ZMF18Q39MPMXSDJTZQNJ3" localSheetId="9" hidden="1">#REF!</definedName>
    <definedName name="BEx9DN6ZMF18Q39MPMXSDJTZQNJ3" localSheetId="10" hidden="1">#REF!</definedName>
    <definedName name="BEx9DN6ZMF18Q39MPMXSDJTZQNJ3" localSheetId="11" hidden="1">#REF!</definedName>
    <definedName name="BEx9DN6ZMF18Q39MPMXSDJTZQNJ3" localSheetId="12" hidden="1">#REF!</definedName>
    <definedName name="BEx9DN6ZMF18Q39MPMXSDJTZQNJ3" localSheetId="14" hidden="1">#REF!</definedName>
    <definedName name="BEx9DN6ZMF18Q39MPMXSDJTZQNJ3" localSheetId="13" hidden="1">#REF!</definedName>
    <definedName name="BEx9DN6ZMF18Q39MPMXSDJTZQNJ3" localSheetId="15" hidden="1">#REF!</definedName>
    <definedName name="BEx9DN6ZMF18Q39MPMXSDJTZQNJ3" localSheetId="16" hidden="1">#REF!</definedName>
    <definedName name="BEx9DN6ZMF18Q39MPMXSDJTZQNJ3" localSheetId="17" hidden="1">#REF!</definedName>
    <definedName name="BEx9DN6ZMF18Q39MPMXSDJTZQNJ3" localSheetId="18" hidden="1">#REF!</definedName>
    <definedName name="BEx9DN6ZMF18Q39MPMXSDJTZQNJ3" localSheetId="19" hidden="1">#REF!</definedName>
    <definedName name="BEx9DN6ZMF18Q39MPMXSDJTZQNJ3" localSheetId="20" hidden="1">#REF!</definedName>
    <definedName name="BEx9DN6ZMF18Q39MPMXSDJTZQNJ3" hidden="1">#REF!</definedName>
    <definedName name="BEx9DUU8DALPSCW66GTMQRPXZ6GL" localSheetId="7" hidden="1">#REF!</definedName>
    <definedName name="BEx9DUU8DALPSCW66GTMQRPXZ6GL" localSheetId="9" hidden="1">#REF!</definedName>
    <definedName name="BEx9DUU8DALPSCW66GTMQRPXZ6GL" localSheetId="10" hidden="1">#REF!</definedName>
    <definedName name="BEx9DUU8DALPSCW66GTMQRPXZ6GL" localSheetId="11" hidden="1">#REF!</definedName>
    <definedName name="BEx9DUU8DALPSCW66GTMQRPXZ6GL" localSheetId="12" hidden="1">#REF!</definedName>
    <definedName name="BEx9DUU8DALPSCW66GTMQRPXZ6GL" localSheetId="14" hidden="1">#REF!</definedName>
    <definedName name="BEx9DUU8DALPSCW66GTMQRPXZ6GL" localSheetId="13" hidden="1">#REF!</definedName>
    <definedName name="BEx9DUU8DALPSCW66GTMQRPXZ6GL" localSheetId="15" hidden="1">#REF!</definedName>
    <definedName name="BEx9DUU8DALPSCW66GTMQRPXZ6GL" localSheetId="16" hidden="1">#REF!</definedName>
    <definedName name="BEx9DUU8DALPSCW66GTMQRPXZ6GL" localSheetId="17" hidden="1">#REF!</definedName>
    <definedName name="BEx9DUU8DALPSCW66GTMQRPXZ6GL" localSheetId="18" hidden="1">#REF!</definedName>
    <definedName name="BEx9DUU8DALPSCW66GTMQRPXZ6GL" localSheetId="19" hidden="1">#REF!</definedName>
    <definedName name="BEx9DUU8DALPSCW66GTMQRPXZ6GL" localSheetId="20" hidden="1">#REF!</definedName>
    <definedName name="BEx9DUU8DALPSCW66GTMQRPXZ6GL" hidden="1">#REF!</definedName>
    <definedName name="BEx9E14TDNSEMI784W0OTIEQMWN6" localSheetId="7" hidden="1">#REF!</definedName>
    <definedName name="BEx9E14TDNSEMI784W0OTIEQMWN6" localSheetId="9" hidden="1">#REF!</definedName>
    <definedName name="BEx9E14TDNSEMI784W0OTIEQMWN6" localSheetId="10" hidden="1">#REF!</definedName>
    <definedName name="BEx9E14TDNSEMI784W0OTIEQMWN6" localSheetId="11" hidden="1">#REF!</definedName>
    <definedName name="BEx9E14TDNSEMI784W0OTIEQMWN6" localSheetId="12" hidden="1">#REF!</definedName>
    <definedName name="BEx9E14TDNSEMI784W0OTIEQMWN6" localSheetId="14" hidden="1">#REF!</definedName>
    <definedName name="BEx9E14TDNSEMI784W0OTIEQMWN6" localSheetId="13" hidden="1">#REF!</definedName>
    <definedName name="BEx9E14TDNSEMI784W0OTIEQMWN6" localSheetId="15" hidden="1">#REF!</definedName>
    <definedName name="BEx9E14TDNSEMI784W0OTIEQMWN6" localSheetId="16" hidden="1">#REF!</definedName>
    <definedName name="BEx9E14TDNSEMI784W0OTIEQMWN6" localSheetId="17" hidden="1">#REF!</definedName>
    <definedName name="BEx9E14TDNSEMI784W0OTIEQMWN6" localSheetId="18" hidden="1">#REF!</definedName>
    <definedName name="BEx9E14TDNSEMI784W0OTIEQMWN6" localSheetId="19" hidden="1">#REF!</definedName>
    <definedName name="BEx9E14TDNSEMI784W0OTIEQMWN6" localSheetId="20" hidden="1">#REF!</definedName>
    <definedName name="BEx9E14TDNSEMI784W0OTIEQMWN6" hidden="1">#REF!</definedName>
    <definedName name="BEx9E2BZ2B1R41FMGJCJ7JLGLUAJ" localSheetId="7" hidden="1">#REF!</definedName>
    <definedName name="BEx9E2BZ2B1R41FMGJCJ7JLGLUAJ" localSheetId="9" hidden="1">#REF!</definedName>
    <definedName name="BEx9E2BZ2B1R41FMGJCJ7JLGLUAJ" localSheetId="10" hidden="1">#REF!</definedName>
    <definedName name="BEx9E2BZ2B1R41FMGJCJ7JLGLUAJ" localSheetId="11" hidden="1">#REF!</definedName>
    <definedName name="BEx9E2BZ2B1R41FMGJCJ7JLGLUAJ" localSheetId="12" hidden="1">#REF!</definedName>
    <definedName name="BEx9E2BZ2B1R41FMGJCJ7JLGLUAJ" localSheetId="14" hidden="1">#REF!</definedName>
    <definedName name="BEx9E2BZ2B1R41FMGJCJ7JLGLUAJ" localSheetId="13" hidden="1">#REF!</definedName>
    <definedName name="BEx9E2BZ2B1R41FMGJCJ7JLGLUAJ" localSheetId="15" hidden="1">#REF!</definedName>
    <definedName name="BEx9E2BZ2B1R41FMGJCJ7JLGLUAJ" localSheetId="16" hidden="1">#REF!</definedName>
    <definedName name="BEx9E2BZ2B1R41FMGJCJ7JLGLUAJ" localSheetId="17" hidden="1">#REF!</definedName>
    <definedName name="BEx9E2BZ2B1R41FMGJCJ7JLGLUAJ" localSheetId="18" hidden="1">#REF!</definedName>
    <definedName name="BEx9E2BZ2B1R41FMGJCJ7JLGLUAJ" localSheetId="19" hidden="1">#REF!</definedName>
    <definedName name="BEx9E2BZ2B1R41FMGJCJ7JLGLUAJ" localSheetId="20" hidden="1">#REF!</definedName>
    <definedName name="BEx9E2BZ2B1R41FMGJCJ7JLGLUAJ" hidden="1">#REF!</definedName>
    <definedName name="BEx9E6DJDRR3E21QMZAPDC3O470U" localSheetId="7" hidden="1">#REF!</definedName>
    <definedName name="BEx9E6DJDRR3E21QMZAPDC3O470U" localSheetId="9" hidden="1">#REF!</definedName>
    <definedName name="BEx9E6DJDRR3E21QMZAPDC3O470U" localSheetId="10" hidden="1">#REF!</definedName>
    <definedName name="BEx9E6DJDRR3E21QMZAPDC3O470U" localSheetId="11" hidden="1">#REF!</definedName>
    <definedName name="BEx9E6DJDRR3E21QMZAPDC3O470U" localSheetId="12" hidden="1">#REF!</definedName>
    <definedName name="BEx9E6DJDRR3E21QMZAPDC3O470U" localSheetId="14" hidden="1">#REF!</definedName>
    <definedName name="BEx9E6DJDRR3E21QMZAPDC3O470U" localSheetId="13" hidden="1">#REF!</definedName>
    <definedName name="BEx9E6DJDRR3E21QMZAPDC3O470U" localSheetId="15" hidden="1">#REF!</definedName>
    <definedName name="BEx9E6DJDRR3E21QMZAPDC3O470U" localSheetId="16" hidden="1">#REF!</definedName>
    <definedName name="BEx9E6DJDRR3E21QMZAPDC3O470U" localSheetId="17" hidden="1">#REF!</definedName>
    <definedName name="BEx9E6DJDRR3E21QMZAPDC3O470U" localSheetId="18" hidden="1">#REF!</definedName>
    <definedName name="BEx9E6DJDRR3E21QMZAPDC3O470U" localSheetId="19" hidden="1">#REF!</definedName>
    <definedName name="BEx9E6DJDRR3E21QMZAPDC3O470U" localSheetId="20" hidden="1">#REF!</definedName>
    <definedName name="BEx9E6DJDRR3E21QMZAPDC3O470U" hidden="1">#REF!</definedName>
    <definedName name="BEx9EG9KBJ77M8LEOR9ITOKN5KXY" localSheetId="7" hidden="1">#REF!</definedName>
    <definedName name="BEx9EG9KBJ77M8LEOR9ITOKN5KXY" localSheetId="9" hidden="1">#REF!</definedName>
    <definedName name="BEx9EG9KBJ77M8LEOR9ITOKN5KXY" localSheetId="10" hidden="1">#REF!</definedName>
    <definedName name="BEx9EG9KBJ77M8LEOR9ITOKN5KXY" localSheetId="11" hidden="1">#REF!</definedName>
    <definedName name="BEx9EG9KBJ77M8LEOR9ITOKN5KXY" localSheetId="12" hidden="1">#REF!</definedName>
    <definedName name="BEx9EG9KBJ77M8LEOR9ITOKN5KXY" localSheetId="14" hidden="1">#REF!</definedName>
    <definedName name="BEx9EG9KBJ77M8LEOR9ITOKN5KXY" localSheetId="13" hidden="1">#REF!</definedName>
    <definedName name="BEx9EG9KBJ77M8LEOR9ITOKN5KXY" localSheetId="15" hidden="1">#REF!</definedName>
    <definedName name="BEx9EG9KBJ77M8LEOR9ITOKN5KXY" localSheetId="16" hidden="1">#REF!</definedName>
    <definedName name="BEx9EG9KBJ77M8LEOR9ITOKN5KXY" localSheetId="17" hidden="1">#REF!</definedName>
    <definedName name="BEx9EG9KBJ77M8LEOR9ITOKN5KXY" localSheetId="18" hidden="1">#REF!</definedName>
    <definedName name="BEx9EG9KBJ77M8LEOR9ITOKN5KXY" localSheetId="19" hidden="1">#REF!</definedName>
    <definedName name="BEx9EG9KBJ77M8LEOR9ITOKN5KXY" localSheetId="20" hidden="1">#REF!</definedName>
    <definedName name="BEx9EG9KBJ77M8LEOR9ITOKN5KXY" hidden="1">#REF!</definedName>
    <definedName name="BEx9EMK6HAJJMVYZTN5AUIV7O1E6" localSheetId="7" hidden="1">#REF!</definedName>
    <definedName name="BEx9EMK6HAJJMVYZTN5AUIV7O1E6" localSheetId="9" hidden="1">#REF!</definedName>
    <definedName name="BEx9EMK6HAJJMVYZTN5AUIV7O1E6" localSheetId="10" hidden="1">#REF!</definedName>
    <definedName name="BEx9EMK6HAJJMVYZTN5AUIV7O1E6" localSheetId="11" hidden="1">#REF!</definedName>
    <definedName name="BEx9EMK6HAJJMVYZTN5AUIV7O1E6" localSheetId="12" hidden="1">#REF!</definedName>
    <definedName name="BEx9EMK6HAJJMVYZTN5AUIV7O1E6" localSheetId="14" hidden="1">#REF!</definedName>
    <definedName name="BEx9EMK6HAJJMVYZTN5AUIV7O1E6" localSheetId="13" hidden="1">#REF!</definedName>
    <definedName name="BEx9EMK6HAJJMVYZTN5AUIV7O1E6" localSheetId="15" hidden="1">#REF!</definedName>
    <definedName name="BEx9EMK6HAJJMVYZTN5AUIV7O1E6" localSheetId="16" hidden="1">#REF!</definedName>
    <definedName name="BEx9EMK6HAJJMVYZTN5AUIV7O1E6" localSheetId="17" hidden="1">#REF!</definedName>
    <definedName name="BEx9EMK6HAJJMVYZTN5AUIV7O1E6" localSheetId="18" hidden="1">#REF!</definedName>
    <definedName name="BEx9EMK6HAJJMVYZTN5AUIV7O1E6" localSheetId="19" hidden="1">#REF!</definedName>
    <definedName name="BEx9EMK6HAJJMVYZTN5AUIV7O1E6" localSheetId="20" hidden="1">#REF!</definedName>
    <definedName name="BEx9EMK6HAJJMVYZTN5AUIV7O1E6" hidden="1">#REF!</definedName>
    <definedName name="BEx9EQLVZHYQ1TPX7WH3SOWXCZLE" localSheetId="7" hidden="1">#REF!</definedName>
    <definedName name="BEx9EQLVZHYQ1TPX7WH3SOWXCZLE" localSheetId="9" hidden="1">#REF!</definedName>
    <definedName name="BEx9EQLVZHYQ1TPX7WH3SOWXCZLE" localSheetId="10" hidden="1">#REF!</definedName>
    <definedName name="BEx9EQLVZHYQ1TPX7WH3SOWXCZLE" localSheetId="11" hidden="1">#REF!</definedName>
    <definedName name="BEx9EQLVZHYQ1TPX7WH3SOWXCZLE" localSheetId="12" hidden="1">#REF!</definedName>
    <definedName name="BEx9EQLVZHYQ1TPX7WH3SOWXCZLE" localSheetId="14" hidden="1">#REF!</definedName>
    <definedName name="BEx9EQLVZHYQ1TPX7WH3SOWXCZLE" localSheetId="13" hidden="1">#REF!</definedName>
    <definedName name="BEx9EQLVZHYQ1TPX7WH3SOWXCZLE" localSheetId="15" hidden="1">#REF!</definedName>
    <definedName name="BEx9EQLVZHYQ1TPX7WH3SOWXCZLE" localSheetId="16" hidden="1">#REF!</definedName>
    <definedName name="BEx9EQLVZHYQ1TPX7WH3SOWXCZLE" localSheetId="17" hidden="1">#REF!</definedName>
    <definedName name="BEx9EQLVZHYQ1TPX7WH3SOWXCZLE" localSheetId="18" hidden="1">#REF!</definedName>
    <definedName name="BEx9EQLVZHYQ1TPX7WH3SOWXCZLE" localSheetId="19" hidden="1">#REF!</definedName>
    <definedName name="BEx9EQLVZHYQ1TPX7WH3SOWXCZLE" localSheetId="20" hidden="1">#REF!</definedName>
    <definedName name="BEx9EQLVZHYQ1TPX7WH3SOWXCZLE" hidden="1">#REF!</definedName>
    <definedName name="BEx9ETLU0EK5LGEM1QCNYN2S8O5F" localSheetId="7" hidden="1">#REF!</definedName>
    <definedName name="BEx9ETLU0EK5LGEM1QCNYN2S8O5F" localSheetId="9" hidden="1">#REF!</definedName>
    <definedName name="BEx9ETLU0EK5LGEM1QCNYN2S8O5F" localSheetId="10" hidden="1">#REF!</definedName>
    <definedName name="BEx9ETLU0EK5LGEM1QCNYN2S8O5F" localSheetId="11" hidden="1">#REF!</definedName>
    <definedName name="BEx9ETLU0EK5LGEM1QCNYN2S8O5F" localSheetId="12" hidden="1">#REF!</definedName>
    <definedName name="BEx9ETLU0EK5LGEM1QCNYN2S8O5F" localSheetId="14" hidden="1">#REF!</definedName>
    <definedName name="BEx9ETLU0EK5LGEM1QCNYN2S8O5F" localSheetId="13" hidden="1">#REF!</definedName>
    <definedName name="BEx9ETLU0EK5LGEM1QCNYN2S8O5F" localSheetId="15" hidden="1">#REF!</definedName>
    <definedName name="BEx9ETLU0EK5LGEM1QCNYN2S8O5F" localSheetId="16" hidden="1">#REF!</definedName>
    <definedName name="BEx9ETLU0EK5LGEM1QCNYN2S8O5F" localSheetId="17" hidden="1">#REF!</definedName>
    <definedName name="BEx9ETLU0EK5LGEM1QCNYN2S8O5F" localSheetId="18" hidden="1">#REF!</definedName>
    <definedName name="BEx9ETLU0EK5LGEM1QCNYN2S8O5F" localSheetId="19" hidden="1">#REF!</definedName>
    <definedName name="BEx9ETLU0EK5LGEM1QCNYN2S8O5F" localSheetId="20" hidden="1">#REF!</definedName>
    <definedName name="BEx9ETLU0EK5LGEM1QCNYN2S8O5F" hidden="1">#REF!</definedName>
    <definedName name="BEx9F0Y2ESUNE3U7TQDLMPE9BO67" localSheetId="7" hidden="1">#REF!</definedName>
    <definedName name="BEx9F0Y2ESUNE3U7TQDLMPE9BO67" localSheetId="9" hidden="1">#REF!</definedName>
    <definedName name="BEx9F0Y2ESUNE3U7TQDLMPE9BO67" localSheetId="10" hidden="1">#REF!</definedName>
    <definedName name="BEx9F0Y2ESUNE3U7TQDLMPE9BO67" localSheetId="11" hidden="1">#REF!</definedName>
    <definedName name="BEx9F0Y2ESUNE3U7TQDLMPE9BO67" localSheetId="12" hidden="1">#REF!</definedName>
    <definedName name="BEx9F0Y2ESUNE3U7TQDLMPE9BO67" localSheetId="14" hidden="1">#REF!</definedName>
    <definedName name="BEx9F0Y2ESUNE3U7TQDLMPE9BO67" localSheetId="13" hidden="1">#REF!</definedName>
    <definedName name="BEx9F0Y2ESUNE3U7TQDLMPE9BO67" localSheetId="15" hidden="1">#REF!</definedName>
    <definedName name="BEx9F0Y2ESUNE3U7TQDLMPE9BO67" localSheetId="16" hidden="1">#REF!</definedName>
    <definedName name="BEx9F0Y2ESUNE3U7TQDLMPE9BO67" localSheetId="17" hidden="1">#REF!</definedName>
    <definedName name="BEx9F0Y2ESUNE3U7TQDLMPE9BO67" localSheetId="18" hidden="1">#REF!</definedName>
    <definedName name="BEx9F0Y2ESUNE3U7TQDLMPE9BO67" localSheetId="19" hidden="1">#REF!</definedName>
    <definedName name="BEx9F0Y2ESUNE3U7TQDLMPE9BO67" localSheetId="20" hidden="1">#REF!</definedName>
    <definedName name="BEx9F0Y2ESUNE3U7TQDLMPE9BO67" hidden="1">#REF!</definedName>
    <definedName name="BEx9F5W18ZGFOKGRE8PR6T1MO6GT" localSheetId="7" hidden="1">#REF!</definedName>
    <definedName name="BEx9F5W18ZGFOKGRE8PR6T1MO6GT" localSheetId="9" hidden="1">#REF!</definedName>
    <definedName name="BEx9F5W18ZGFOKGRE8PR6T1MO6GT" localSheetId="10" hidden="1">#REF!</definedName>
    <definedName name="BEx9F5W18ZGFOKGRE8PR6T1MO6GT" localSheetId="11" hidden="1">#REF!</definedName>
    <definedName name="BEx9F5W18ZGFOKGRE8PR6T1MO6GT" localSheetId="12" hidden="1">#REF!</definedName>
    <definedName name="BEx9F5W18ZGFOKGRE8PR6T1MO6GT" localSheetId="14" hidden="1">#REF!</definedName>
    <definedName name="BEx9F5W18ZGFOKGRE8PR6T1MO6GT" localSheetId="13" hidden="1">#REF!</definedName>
    <definedName name="BEx9F5W18ZGFOKGRE8PR6T1MO6GT" localSheetId="15" hidden="1">#REF!</definedName>
    <definedName name="BEx9F5W18ZGFOKGRE8PR6T1MO6GT" localSheetId="16" hidden="1">#REF!</definedName>
    <definedName name="BEx9F5W18ZGFOKGRE8PR6T1MO6GT" localSheetId="17" hidden="1">#REF!</definedName>
    <definedName name="BEx9F5W18ZGFOKGRE8PR6T1MO6GT" localSheetId="18" hidden="1">#REF!</definedName>
    <definedName name="BEx9F5W18ZGFOKGRE8PR6T1MO6GT" localSheetId="19" hidden="1">#REF!</definedName>
    <definedName name="BEx9F5W18ZGFOKGRE8PR6T1MO6GT" localSheetId="20" hidden="1">#REF!</definedName>
    <definedName name="BEx9F5W18ZGFOKGRE8PR6T1MO6GT" hidden="1">#REF!</definedName>
    <definedName name="BEx9F78N4HY0XFGBQ4UJRD52L1EI" localSheetId="7" hidden="1">#REF!</definedName>
    <definedName name="BEx9F78N4HY0XFGBQ4UJRD52L1EI" localSheetId="9" hidden="1">#REF!</definedName>
    <definedName name="BEx9F78N4HY0XFGBQ4UJRD52L1EI" localSheetId="10" hidden="1">#REF!</definedName>
    <definedName name="BEx9F78N4HY0XFGBQ4UJRD52L1EI" localSheetId="11" hidden="1">#REF!</definedName>
    <definedName name="BEx9F78N4HY0XFGBQ4UJRD52L1EI" localSheetId="12" hidden="1">#REF!</definedName>
    <definedName name="BEx9F78N4HY0XFGBQ4UJRD52L1EI" localSheetId="14" hidden="1">#REF!</definedName>
    <definedName name="BEx9F78N4HY0XFGBQ4UJRD52L1EI" localSheetId="13" hidden="1">#REF!</definedName>
    <definedName name="BEx9F78N4HY0XFGBQ4UJRD52L1EI" localSheetId="15" hidden="1">#REF!</definedName>
    <definedName name="BEx9F78N4HY0XFGBQ4UJRD52L1EI" localSheetId="16" hidden="1">#REF!</definedName>
    <definedName name="BEx9F78N4HY0XFGBQ4UJRD52L1EI" localSheetId="17" hidden="1">#REF!</definedName>
    <definedName name="BEx9F78N4HY0XFGBQ4UJRD52L1EI" localSheetId="18" hidden="1">#REF!</definedName>
    <definedName name="BEx9F78N4HY0XFGBQ4UJRD52L1EI" localSheetId="19" hidden="1">#REF!</definedName>
    <definedName name="BEx9F78N4HY0XFGBQ4UJRD52L1EI" localSheetId="20" hidden="1">#REF!</definedName>
    <definedName name="BEx9F78N4HY0XFGBQ4UJRD52L1EI" hidden="1">#REF!</definedName>
    <definedName name="BEx9FF16LOQP5QIR4UHW5EIFGQB8" localSheetId="7" hidden="1">#REF!</definedName>
    <definedName name="BEx9FF16LOQP5QIR4UHW5EIFGQB8" localSheetId="9" hidden="1">#REF!</definedName>
    <definedName name="BEx9FF16LOQP5QIR4UHW5EIFGQB8" localSheetId="10" hidden="1">#REF!</definedName>
    <definedName name="BEx9FF16LOQP5QIR4UHW5EIFGQB8" localSheetId="11" hidden="1">#REF!</definedName>
    <definedName name="BEx9FF16LOQP5QIR4UHW5EIFGQB8" localSheetId="12" hidden="1">#REF!</definedName>
    <definedName name="BEx9FF16LOQP5QIR4UHW5EIFGQB8" localSheetId="14" hidden="1">#REF!</definedName>
    <definedName name="BEx9FF16LOQP5QIR4UHW5EIFGQB8" localSheetId="13" hidden="1">#REF!</definedName>
    <definedName name="BEx9FF16LOQP5QIR4UHW5EIFGQB8" localSheetId="15" hidden="1">#REF!</definedName>
    <definedName name="BEx9FF16LOQP5QIR4UHW5EIFGQB8" localSheetId="16" hidden="1">#REF!</definedName>
    <definedName name="BEx9FF16LOQP5QIR4UHW5EIFGQB8" localSheetId="17" hidden="1">#REF!</definedName>
    <definedName name="BEx9FF16LOQP5QIR4UHW5EIFGQB8" localSheetId="18" hidden="1">#REF!</definedName>
    <definedName name="BEx9FF16LOQP5QIR4UHW5EIFGQB8" localSheetId="19" hidden="1">#REF!</definedName>
    <definedName name="BEx9FF16LOQP5QIR4UHW5EIFGQB8" localSheetId="20" hidden="1">#REF!</definedName>
    <definedName name="BEx9FF16LOQP5QIR4UHW5EIFGQB8" hidden="1">#REF!</definedName>
    <definedName name="BEx9FJTSRCZ3ZXT3QVBJT5NF8T7V" localSheetId="7" hidden="1">#REF!</definedName>
    <definedName name="BEx9FJTSRCZ3ZXT3QVBJT5NF8T7V" localSheetId="9" hidden="1">#REF!</definedName>
    <definedName name="BEx9FJTSRCZ3ZXT3QVBJT5NF8T7V" localSheetId="10" hidden="1">#REF!</definedName>
    <definedName name="BEx9FJTSRCZ3ZXT3QVBJT5NF8T7V" localSheetId="11" hidden="1">#REF!</definedName>
    <definedName name="BEx9FJTSRCZ3ZXT3QVBJT5NF8T7V" localSheetId="12" hidden="1">#REF!</definedName>
    <definedName name="BEx9FJTSRCZ3ZXT3QVBJT5NF8T7V" localSheetId="14" hidden="1">#REF!</definedName>
    <definedName name="BEx9FJTSRCZ3ZXT3QVBJT5NF8T7V" localSheetId="13" hidden="1">#REF!</definedName>
    <definedName name="BEx9FJTSRCZ3ZXT3QVBJT5NF8T7V" localSheetId="15" hidden="1">#REF!</definedName>
    <definedName name="BEx9FJTSRCZ3ZXT3QVBJT5NF8T7V" localSheetId="16" hidden="1">#REF!</definedName>
    <definedName name="BEx9FJTSRCZ3ZXT3QVBJT5NF8T7V" localSheetId="17" hidden="1">#REF!</definedName>
    <definedName name="BEx9FJTSRCZ3ZXT3QVBJT5NF8T7V" localSheetId="18" hidden="1">#REF!</definedName>
    <definedName name="BEx9FJTSRCZ3ZXT3QVBJT5NF8T7V" localSheetId="19" hidden="1">#REF!</definedName>
    <definedName name="BEx9FJTSRCZ3ZXT3QVBJT5NF8T7V" localSheetId="20" hidden="1">#REF!</definedName>
    <definedName name="BEx9FJTSRCZ3ZXT3QVBJT5NF8T7V" hidden="1">#REF!</definedName>
    <definedName name="BEx9FRBEEYPS5HLS3XT34AKZN94G" localSheetId="7" hidden="1">#REF!</definedName>
    <definedName name="BEx9FRBEEYPS5HLS3XT34AKZN94G" localSheetId="9" hidden="1">#REF!</definedName>
    <definedName name="BEx9FRBEEYPS5HLS3XT34AKZN94G" localSheetId="10" hidden="1">#REF!</definedName>
    <definedName name="BEx9FRBEEYPS5HLS3XT34AKZN94G" localSheetId="11" hidden="1">#REF!</definedName>
    <definedName name="BEx9FRBEEYPS5HLS3XT34AKZN94G" localSheetId="12" hidden="1">#REF!</definedName>
    <definedName name="BEx9FRBEEYPS5HLS3XT34AKZN94G" localSheetId="14" hidden="1">#REF!</definedName>
    <definedName name="BEx9FRBEEYPS5HLS3XT34AKZN94G" localSheetId="13" hidden="1">#REF!</definedName>
    <definedName name="BEx9FRBEEYPS5HLS3XT34AKZN94G" localSheetId="15" hidden="1">#REF!</definedName>
    <definedName name="BEx9FRBEEYPS5HLS3XT34AKZN94G" localSheetId="16" hidden="1">#REF!</definedName>
    <definedName name="BEx9FRBEEYPS5HLS3XT34AKZN94G" localSheetId="17" hidden="1">#REF!</definedName>
    <definedName name="BEx9FRBEEYPS5HLS3XT34AKZN94G" localSheetId="18" hidden="1">#REF!</definedName>
    <definedName name="BEx9FRBEEYPS5HLS3XT34AKZN94G" localSheetId="19" hidden="1">#REF!</definedName>
    <definedName name="BEx9FRBEEYPS5HLS3XT34AKZN94G" localSheetId="20" hidden="1">#REF!</definedName>
    <definedName name="BEx9FRBEEYPS5HLS3XT34AKZN94G" hidden="1">#REF!</definedName>
    <definedName name="BEx9GD1Q3X2QNEWIFN2YPBFX6LMO" localSheetId="7" hidden="1">#REF!</definedName>
    <definedName name="BEx9GD1Q3X2QNEWIFN2YPBFX6LMO" localSheetId="9" hidden="1">#REF!</definedName>
    <definedName name="BEx9GD1Q3X2QNEWIFN2YPBFX6LMO" localSheetId="10" hidden="1">#REF!</definedName>
    <definedName name="BEx9GD1Q3X2QNEWIFN2YPBFX6LMO" localSheetId="11" hidden="1">#REF!</definedName>
    <definedName name="BEx9GD1Q3X2QNEWIFN2YPBFX6LMO" localSheetId="12" hidden="1">#REF!</definedName>
    <definedName name="BEx9GD1Q3X2QNEWIFN2YPBFX6LMO" localSheetId="14" hidden="1">#REF!</definedName>
    <definedName name="BEx9GD1Q3X2QNEWIFN2YPBFX6LMO" localSheetId="13" hidden="1">#REF!</definedName>
    <definedName name="BEx9GD1Q3X2QNEWIFN2YPBFX6LMO" localSheetId="15" hidden="1">#REF!</definedName>
    <definedName name="BEx9GD1Q3X2QNEWIFN2YPBFX6LMO" localSheetId="16" hidden="1">#REF!</definedName>
    <definedName name="BEx9GD1Q3X2QNEWIFN2YPBFX6LMO" localSheetId="17" hidden="1">#REF!</definedName>
    <definedName name="BEx9GD1Q3X2QNEWIFN2YPBFX6LMO" localSheetId="18" hidden="1">#REF!</definedName>
    <definedName name="BEx9GD1Q3X2QNEWIFN2YPBFX6LMO" localSheetId="19" hidden="1">#REF!</definedName>
    <definedName name="BEx9GD1Q3X2QNEWIFN2YPBFX6LMO" localSheetId="20" hidden="1">#REF!</definedName>
    <definedName name="BEx9GD1Q3X2QNEWIFN2YPBFX6LMO" hidden="1">#REF!</definedName>
    <definedName name="BEx9GDY4D8ZPQJCYFIMYM0V0C51Y" localSheetId="7" hidden="1">#REF!</definedName>
    <definedName name="BEx9GDY4D8ZPQJCYFIMYM0V0C51Y" localSheetId="9" hidden="1">#REF!</definedName>
    <definedName name="BEx9GDY4D8ZPQJCYFIMYM0V0C51Y" localSheetId="10" hidden="1">#REF!</definedName>
    <definedName name="BEx9GDY4D8ZPQJCYFIMYM0V0C51Y" localSheetId="11" hidden="1">#REF!</definedName>
    <definedName name="BEx9GDY4D8ZPQJCYFIMYM0V0C51Y" localSheetId="12" hidden="1">#REF!</definedName>
    <definedName name="BEx9GDY4D8ZPQJCYFIMYM0V0C51Y" localSheetId="14" hidden="1">#REF!</definedName>
    <definedName name="BEx9GDY4D8ZPQJCYFIMYM0V0C51Y" localSheetId="13" hidden="1">#REF!</definedName>
    <definedName name="BEx9GDY4D8ZPQJCYFIMYM0V0C51Y" localSheetId="15" hidden="1">#REF!</definedName>
    <definedName name="BEx9GDY4D8ZPQJCYFIMYM0V0C51Y" localSheetId="16" hidden="1">#REF!</definedName>
    <definedName name="BEx9GDY4D8ZPQJCYFIMYM0V0C51Y" localSheetId="17" hidden="1">#REF!</definedName>
    <definedName name="BEx9GDY4D8ZPQJCYFIMYM0V0C51Y" localSheetId="18" hidden="1">#REF!</definedName>
    <definedName name="BEx9GDY4D8ZPQJCYFIMYM0V0C51Y" localSheetId="19" hidden="1">#REF!</definedName>
    <definedName name="BEx9GDY4D8ZPQJCYFIMYM0V0C51Y" localSheetId="20" hidden="1">#REF!</definedName>
    <definedName name="BEx9GDY4D8ZPQJCYFIMYM0V0C51Y" hidden="1">#REF!</definedName>
    <definedName name="BEx9GGY04V0ZWI6O9KZH4KSBB389" localSheetId="7" hidden="1">#REF!</definedName>
    <definedName name="BEx9GGY04V0ZWI6O9KZH4KSBB389" localSheetId="9" hidden="1">#REF!</definedName>
    <definedName name="BEx9GGY04V0ZWI6O9KZH4KSBB389" localSheetId="10" hidden="1">#REF!</definedName>
    <definedName name="BEx9GGY04V0ZWI6O9KZH4KSBB389" localSheetId="11" hidden="1">#REF!</definedName>
    <definedName name="BEx9GGY04V0ZWI6O9KZH4KSBB389" localSheetId="12" hidden="1">#REF!</definedName>
    <definedName name="BEx9GGY04V0ZWI6O9KZH4KSBB389" localSheetId="14" hidden="1">#REF!</definedName>
    <definedName name="BEx9GGY04V0ZWI6O9KZH4KSBB389" localSheetId="13" hidden="1">#REF!</definedName>
    <definedName name="BEx9GGY04V0ZWI6O9KZH4KSBB389" localSheetId="15" hidden="1">#REF!</definedName>
    <definedName name="BEx9GGY04V0ZWI6O9KZH4KSBB389" localSheetId="16" hidden="1">#REF!</definedName>
    <definedName name="BEx9GGY04V0ZWI6O9KZH4KSBB389" localSheetId="17" hidden="1">#REF!</definedName>
    <definedName name="BEx9GGY04V0ZWI6O9KZH4KSBB389" localSheetId="18" hidden="1">#REF!</definedName>
    <definedName name="BEx9GGY04V0ZWI6O9KZH4KSBB389" localSheetId="19" hidden="1">#REF!</definedName>
    <definedName name="BEx9GGY04V0ZWI6O9KZH4KSBB389" localSheetId="20" hidden="1">#REF!</definedName>
    <definedName name="BEx9GGY04V0ZWI6O9KZH4KSBB389" hidden="1">#REF!</definedName>
    <definedName name="BEx9GNOPB6OZ2RH3FCDNJR38RJOS" localSheetId="7" hidden="1">#REF!</definedName>
    <definedName name="BEx9GNOPB6OZ2RH3FCDNJR38RJOS" localSheetId="9" hidden="1">#REF!</definedName>
    <definedName name="BEx9GNOPB6OZ2RH3FCDNJR38RJOS" localSheetId="10" hidden="1">#REF!</definedName>
    <definedName name="BEx9GNOPB6OZ2RH3FCDNJR38RJOS" localSheetId="11" hidden="1">#REF!</definedName>
    <definedName name="BEx9GNOPB6OZ2RH3FCDNJR38RJOS" localSheetId="12" hidden="1">#REF!</definedName>
    <definedName name="BEx9GNOPB6OZ2RH3FCDNJR38RJOS" localSheetId="14" hidden="1">#REF!</definedName>
    <definedName name="BEx9GNOPB6OZ2RH3FCDNJR38RJOS" localSheetId="13" hidden="1">#REF!</definedName>
    <definedName name="BEx9GNOPB6OZ2RH3FCDNJR38RJOS" localSheetId="15" hidden="1">#REF!</definedName>
    <definedName name="BEx9GNOPB6OZ2RH3FCDNJR38RJOS" localSheetId="16" hidden="1">#REF!</definedName>
    <definedName name="BEx9GNOPB6OZ2RH3FCDNJR38RJOS" localSheetId="17" hidden="1">#REF!</definedName>
    <definedName name="BEx9GNOPB6OZ2RH3FCDNJR38RJOS" localSheetId="18" hidden="1">#REF!</definedName>
    <definedName name="BEx9GNOPB6OZ2RH3FCDNJR38RJOS" localSheetId="19" hidden="1">#REF!</definedName>
    <definedName name="BEx9GNOPB6OZ2RH3FCDNJR38RJOS" localSheetId="20" hidden="1">#REF!</definedName>
    <definedName name="BEx9GNOPB6OZ2RH3FCDNJR38RJOS" hidden="1">#REF!</definedName>
    <definedName name="BEx9GUQALUWCD30UKUQGSWW8KBQ7" localSheetId="7" hidden="1">#REF!</definedName>
    <definedName name="BEx9GUQALUWCD30UKUQGSWW8KBQ7" localSheetId="9" hidden="1">#REF!</definedName>
    <definedName name="BEx9GUQALUWCD30UKUQGSWW8KBQ7" localSheetId="10" hidden="1">#REF!</definedName>
    <definedName name="BEx9GUQALUWCD30UKUQGSWW8KBQ7" localSheetId="11" hidden="1">#REF!</definedName>
    <definedName name="BEx9GUQALUWCD30UKUQGSWW8KBQ7" localSheetId="12" hidden="1">#REF!</definedName>
    <definedName name="BEx9GUQALUWCD30UKUQGSWW8KBQ7" localSheetId="14" hidden="1">#REF!</definedName>
    <definedName name="BEx9GUQALUWCD30UKUQGSWW8KBQ7" localSheetId="13" hidden="1">#REF!</definedName>
    <definedName name="BEx9GUQALUWCD30UKUQGSWW8KBQ7" localSheetId="15" hidden="1">#REF!</definedName>
    <definedName name="BEx9GUQALUWCD30UKUQGSWW8KBQ7" localSheetId="16" hidden="1">#REF!</definedName>
    <definedName name="BEx9GUQALUWCD30UKUQGSWW8KBQ7" localSheetId="17" hidden="1">#REF!</definedName>
    <definedName name="BEx9GUQALUWCD30UKUQGSWW8KBQ7" localSheetId="18" hidden="1">#REF!</definedName>
    <definedName name="BEx9GUQALUWCD30UKUQGSWW8KBQ7" localSheetId="19" hidden="1">#REF!</definedName>
    <definedName name="BEx9GUQALUWCD30UKUQGSWW8KBQ7" localSheetId="20" hidden="1">#REF!</definedName>
    <definedName name="BEx9GUQALUWCD30UKUQGSWW8KBQ7" hidden="1">#REF!</definedName>
    <definedName name="BEx9GY6BVFQGCLMOWVT6PIC9WP5X" localSheetId="7" hidden="1">#REF!</definedName>
    <definedName name="BEx9GY6BVFQGCLMOWVT6PIC9WP5X" localSheetId="9" hidden="1">#REF!</definedName>
    <definedName name="BEx9GY6BVFQGCLMOWVT6PIC9WP5X" localSheetId="10" hidden="1">#REF!</definedName>
    <definedName name="BEx9GY6BVFQGCLMOWVT6PIC9WP5X" localSheetId="11" hidden="1">#REF!</definedName>
    <definedName name="BEx9GY6BVFQGCLMOWVT6PIC9WP5X" localSheetId="12" hidden="1">#REF!</definedName>
    <definedName name="BEx9GY6BVFQGCLMOWVT6PIC9WP5X" localSheetId="14" hidden="1">#REF!</definedName>
    <definedName name="BEx9GY6BVFQGCLMOWVT6PIC9WP5X" localSheetId="13" hidden="1">#REF!</definedName>
    <definedName name="BEx9GY6BVFQGCLMOWVT6PIC9WP5X" localSheetId="15" hidden="1">#REF!</definedName>
    <definedName name="BEx9GY6BVFQGCLMOWVT6PIC9WP5X" localSheetId="16" hidden="1">#REF!</definedName>
    <definedName name="BEx9GY6BVFQGCLMOWVT6PIC9WP5X" localSheetId="17" hidden="1">#REF!</definedName>
    <definedName name="BEx9GY6BVFQGCLMOWVT6PIC9WP5X" localSheetId="18" hidden="1">#REF!</definedName>
    <definedName name="BEx9GY6BVFQGCLMOWVT6PIC9WP5X" localSheetId="19" hidden="1">#REF!</definedName>
    <definedName name="BEx9GY6BVFQGCLMOWVT6PIC9WP5X" localSheetId="20" hidden="1">#REF!</definedName>
    <definedName name="BEx9GY6BVFQGCLMOWVT6PIC9WP5X" hidden="1">#REF!</definedName>
    <definedName name="BEx9GZ2P3FDHKXEBXX2VS0BG2NP2" localSheetId="7" hidden="1">#REF!</definedName>
    <definedName name="BEx9GZ2P3FDHKXEBXX2VS0BG2NP2" localSheetId="9" hidden="1">#REF!</definedName>
    <definedName name="BEx9GZ2P3FDHKXEBXX2VS0BG2NP2" localSheetId="10" hidden="1">#REF!</definedName>
    <definedName name="BEx9GZ2P3FDHKXEBXX2VS0BG2NP2" localSheetId="11" hidden="1">#REF!</definedName>
    <definedName name="BEx9GZ2P3FDHKXEBXX2VS0BG2NP2" localSheetId="12" hidden="1">#REF!</definedName>
    <definedName name="BEx9GZ2P3FDHKXEBXX2VS0BG2NP2" localSheetId="14" hidden="1">#REF!</definedName>
    <definedName name="BEx9GZ2P3FDHKXEBXX2VS0BG2NP2" localSheetId="13" hidden="1">#REF!</definedName>
    <definedName name="BEx9GZ2P3FDHKXEBXX2VS0BG2NP2" localSheetId="15" hidden="1">#REF!</definedName>
    <definedName name="BEx9GZ2P3FDHKXEBXX2VS0BG2NP2" localSheetId="16" hidden="1">#REF!</definedName>
    <definedName name="BEx9GZ2P3FDHKXEBXX2VS0BG2NP2" localSheetId="17" hidden="1">#REF!</definedName>
    <definedName name="BEx9GZ2P3FDHKXEBXX2VS0BG2NP2" localSheetId="18" hidden="1">#REF!</definedName>
    <definedName name="BEx9GZ2P3FDHKXEBXX2VS0BG2NP2" localSheetId="19" hidden="1">#REF!</definedName>
    <definedName name="BEx9GZ2P3FDHKXEBXX2VS0BG2NP2" localSheetId="20" hidden="1">#REF!</definedName>
    <definedName name="BEx9GZ2P3FDHKXEBXX2VS0BG2NP2" hidden="1">#REF!</definedName>
    <definedName name="BEx9H04IB14E1437FF2OIRRWBSD7" localSheetId="7" hidden="1">#REF!</definedName>
    <definedName name="BEx9H04IB14E1437FF2OIRRWBSD7" localSheetId="9" hidden="1">#REF!</definedName>
    <definedName name="BEx9H04IB14E1437FF2OIRRWBSD7" localSheetId="10" hidden="1">#REF!</definedName>
    <definedName name="BEx9H04IB14E1437FF2OIRRWBSD7" localSheetId="11" hidden="1">#REF!</definedName>
    <definedName name="BEx9H04IB14E1437FF2OIRRWBSD7" localSheetId="12" hidden="1">#REF!</definedName>
    <definedName name="BEx9H04IB14E1437FF2OIRRWBSD7" localSheetId="14" hidden="1">#REF!</definedName>
    <definedName name="BEx9H04IB14E1437FF2OIRRWBSD7" localSheetId="13" hidden="1">#REF!</definedName>
    <definedName name="BEx9H04IB14E1437FF2OIRRWBSD7" localSheetId="15" hidden="1">#REF!</definedName>
    <definedName name="BEx9H04IB14E1437FF2OIRRWBSD7" localSheetId="16" hidden="1">#REF!</definedName>
    <definedName name="BEx9H04IB14E1437FF2OIRRWBSD7" localSheetId="17" hidden="1">#REF!</definedName>
    <definedName name="BEx9H04IB14E1437FF2OIRRWBSD7" localSheetId="18" hidden="1">#REF!</definedName>
    <definedName name="BEx9H04IB14E1437FF2OIRRWBSD7" localSheetId="19" hidden="1">#REF!</definedName>
    <definedName name="BEx9H04IB14E1437FF2OIRRWBSD7" localSheetId="20" hidden="1">#REF!</definedName>
    <definedName name="BEx9H04IB14E1437FF2OIRRWBSD7" hidden="1">#REF!</definedName>
    <definedName name="BEx9H5O1KDZJCW91Q29VRPY5YS6P" localSheetId="7" hidden="1">#REF!</definedName>
    <definedName name="BEx9H5O1KDZJCW91Q29VRPY5YS6P" localSheetId="9" hidden="1">#REF!</definedName>
    <definedName name="BEx9H5O1KDZJCW91Q29VRPY5YS6P" localSheetId="10" hidden="1">#REF!</definedName>
    <definedName name="BEx9H5O1KDZJCW91Q29VRPY5YS6P" localSheetId="11" hidden="1">#REF!</definedName>
    <definedName name="BEx9H5O1KDZJCW91Q29VRPY5YS6P" localSheetId="12" hidden="1">#REF!</definedName>
    <definedName name="BEx9H5O1KDZJCW91Q29VRPY5YS6P" localSheetId="14" hidden="1">#REF!</definedName>
    <definedName name="BEx9H5O1KDZJCW91Q29VRPY5YS6P" localSheetId="13" hidden="1">#REF!</definedName>
    <definedName name="BEx9H5O1KDZJCW91Q29VRPY5YS6P" localSheetId="15" hidden="1">#REF!</definedName>
    <definedName name="BEx9H5O1KDZJCW91Q29VRPY5YS6P" localSheetId="16" hidden="1">#REF!</definedName>
    <definedName name="BEx9H5O1KDZJCW91Q29VRPY5YS6P" localSheetId="17" hidden="1">#REF!</definedName>
    <definedName name="BEx9H5O1KDZJCW91Q29VRPY5YS6P" localSheetId="18" hidden="1">#REF!</definedName>
    <definedName name="BEx9H5O1KDZJCW91Q29VRPY5YS6P" localSheetId="19" hidden="1">#REF!</definedName>
    <definedName name="BEx9H5O1KDZJCW91Q29VRPY5YS6P" localSheetId="20" hidden="1">#REF!</definedName>
    <definedName name="BEx9H5O1KDZJCW91Q29VRPY5YS6P" hidden="1">#REF!</definedName>
    <definedName name="BEx9H645M2VLV3GR46GAUCXDZQ4K" localSheetId="7" hidden="1">#REF!</definedName>
    <definedName name="BEx9H645M2VLV3GR46GAUCXDZQ4K" localSheetId="9" hidden="1">#REF!</definedName>
    <definedName name="BEx9H645M2VLV3GR46GAUCXDZQ4K" localSheetId="10" hidden="1">#REF!</definedName>
    <definedName name="BEx9H645M2VLV3GR46GAUCXDZQ4K" localSheetId="11" hidden="1">#REF!</definedName>
    <definedName name="BEx9H645M2VLV3GR46GAUCXDZQ4K" localSheetId="12" hidden="1">#REF!</definedName>
    <definedName name="BEx9H645M2VLV3GR46GAUCXDZQ4K" localSheetId="14" hidden="1">#REF!</definedName>
    <definedName name="BEx9H645M2VLV3GR46GAUCXDZQ4K" localSheetId="13" hidden="1">#REF!</definedName>
    <definedName name="BEx9H645M2VLV3GR46GAUCXDZQ4K" localSheetId="15" hidden="1">#REF!</definedName>
    <definedName name="BEx9H645M2VLV3GR46GAUCXDZQ4K" localSheetId="16" hidden="1">#REF!</definedName>
    <definedName name="BEx9H645M2VLV3GR46GAUCXDZQ4K" localSheetId="17" hidden="1">#REF!</definedName>
    <definedName name="BEx9H645M2VLV3GR46GAUCXDZQ4K" localSheetId="18" hidden="1">#REF!</definedName>
    <definedName name="BEx9H645M2VLV3GR46GAUCXDZQ4K" localSheetId="19" hidden="1">#REF!</definedName>
    <definedName name="BEx9H645M2VLV3GR46GAUCXDZQ4K" localSheetId="20" hidden="1">#REF!</definedName>
    <definedName name="BEx9H645M2VLV3GR46GAUCXDZQ4K" hidden="1">#REF!</definedName>
    <definedName name="BEx9H8YR0E906F1JXZMBX3LNT004" localSheetId="7" hidden="1">#REF!</definedName>
    <definedName name="BEx9H8YR0E906F1JXZMBX3LNT004" localSheetId="9" hidden="1">#REF!</definedName>
    <definedName name="BEx9H8YR0E906F1JXZMBX3LNT004" localSheetId="10" hidden="1">#REF!</definedName>
    <definedName name="BEx9H8YR0E906F1JXZMBX3LNT004" localSheetId="11" hidden="1">#REF!</definedName>
    <definedName name="BEx9H8YR0E906F1JXZMBX3LNT004" localSheetId="12" hidden="1">#REF!</definedName>
    <definedName name="BEx9H8YR0E906F1JXZMBX3LNT004" localSheetId="14" hidden="1">#REF!</definedName>
    <definedName name="BEx9H8YR0E906F1JXZMBX3LNT004" localSheetId="13" hidden="1">#REF!</definedName>
    <definedName name="BEx9H8YR0E906F1JXZMBX3LNT004" localSheetId="15" hidden="1">#REF!</definedName>
    <definedName name="BEx9H8YR0E906F1JXZMBX3LNT004" localSheetId="16" hidden="1">#REF!</definedName>
    <definedName name="BEx9H8YR0E906F1JXZMBX3LNT004" localSheetId="17" hidden="1">#REF!</definedName>
    <definedName name="BEx9H8YR0E906F1JXZMBX3LNT004" localSheetId="18" hidden="1">#REF!</definedName>
    <definedName name="BEx9H8YR0E906F1JXZMBX3LNT004" localSheetId="19" hidden="1">#REF!</definedName>
    <definedName name="BEx9H8YR0E906F1JXZMBX3LNT004" localSheetId="20" hidden="1">#REF!</definedName>
    <definedName name="BEx9H8YR0E906F1JXZMBX3LNT004" hidden="1">#REF!</definedName>
    <definedName name="BEx9HVQR4IC0WPZ653S8B4V0A13M" localSheetId="7" hidden="1">#REF!</definedName>
    <definedName name="BEx9HVQR4IC0WPZ653S8B4V0A13M" localSheetId="9" hidden="1">#REF!</definedName>
    <definedName name="BEx9HVQR4IC0WPZ653S8B4V0A13M" localSheetId="10" hidden="1">#REF!</definedName>
    <definedName name="BEx9HVQR4IC0WPZ653S8B4V0A13M" localSheetId="11" hidden="1">#REF!</definedName>
    <definedName name="BEx9HVQR4IC0WPZ653S8B4V0A13M" localSheetId="14" hidden="1">#REF!</definedName>
    <definedName name="BEx9HVQR4IC0WPZ653S8B4V0A13M" localSheetId="13" hidden="1">#REF!</definedName>
    <definedName name="BEx9HVQR4IC0WPZ653S8B4V0A13M" localSheetId="16" hidden="1">#REF!</definedName>
    <definedName name="BEx9HVQR4IC0WPZ653S8B4V0A13M" localSheetId="17" hidden="1">#REF!</definedName>
    <definedName name="BEx9HVQR4IC0WPZ653S8B4V0A13M" localSheetId="20" hidden="1">#REF!</definedName>
    <definedName name="BEx9HVQR4IC0WPZ653S8B4V0A13M" hidden="1">#REF!</definedName>
    <definedName name="BEx9I38IOO8BH8XCE1W3NL31U1L9" localSheetId="7" hidden="1">#REF!</definedName>
    <definedName name="BEx9I38IOO8BH8XCE1W3NL31U1L9" localSheetId="9" hidden="1">#REF!</definedName>
    <definedName name="BEx9I38IOO8BH8XCE1W3NL31U1L9" localSheetId="10" hidden="1">#REF!</definedName>
    <definedName name="BEx9I38IOO8BH8XCE1W3NL31U1L9" localSheetId="11" hidden="1">#REF!</definedName>
    <definedName name="BEx9I38IOO8BH8XCE1W3NL31U1L9" localSheetId="12" hidden="1">#REF!</definedName>
    <definedName name="BEx9I38IOO8BH8XCE1W3NL31U1L9" localSheetId="14" hidden="1">#REF!</definedName>
    <definedName name="BEx9I38IOO8BH8XCE1W3NL31U1L9" localSheetId="13" hidden="1">#REF!</definedName>
    <definedName name="BEx9I38IOO8BH8XCE1W3NL31U1L9" localSheetId="15" hidden="1">#REF!</definedName>
    <definedName name="BEx9I38IOO8BH8XCE1W3NL31U1L9" localSheetId="16" hidden="1">#REF!</definedName>
    <definedName name="BEx9I38IOO8BH8XCE1W3NL31U1L9" localSheetId="17" hidden="1">#REF!</definedName>
    <definedName name="BEx9I38IOO8BH8XCE1W3NL31U1L9" localSheetId="18" hidden="1">#REF!</definedName>
    <definedName name="BEx9I38IOO8BH8XCE1W3NL31U1L9" localSheetId="19" hidden="1">#REF!</definedName>
    <definedName name="BEx9I38IOO8BH8XCE1W3NL31U1L9" localSheetId="20" hidden="1">#REF!</definedName>
    <definedName name="BEx9I38IOO8BH8XCE1W3NL31U1L9" hidden="1">#REF!</definedName>
    <definedName name="BEx9I8XIG7E5NB48QQHXP23FIN60" localSheetId="7" hidden="1">#REF!</definedName>
    <definedName name="BEx9I8XIG7E5NB48QQHXP23FIN60" localSheetId="9" hidden="1">#REF!</definedName>
    <definedName name="BEx9I8XIG7E5NB48QQHXP23FIN60" localSheetId="10" hidden="1">#REF!</definedName>
    <definedName name="BEx9I8XIG7E5NB48QQHXP23FIN60" localSheetId="11" hidden="1">#REF!</definedName>
    <definedName name="BEx9I8XIG7E5NB48QQHXP23FIN60" localSheetId="12" hidden="1">#REF!</definedName>
    <definedName name="BEx9I8XIG7E5NB48QQHXP23FIN60" localSheetId="14" hidden="1">#REF!</definedName>
    <definedName name="BEx9I8XIG7E5NB48QQHXP23FIN60" localSheetId="13" hidden="1">#REF!</definedName>
    <definedName name="BEx9I8XIG7E5NB48QQHXP23FIN60" localSheetId="15" hidden="1">#REF!</definedName>
    <definedName name="BEx9I8XIG7E5NB48QQHXP23FIN60" localSheetId="16" hidden="1">#REF!</definedName>
    <definedName name="BEx9I8XIG7E5NB48QQHXP23FIN60" localSheetId="17" hidden="1">#REF!</definedName>
    <definedName name="BEx9I8XIG7E5NB48QQHXP23FIN60" localSheetId="18" hidden="1">#REF!</definedName>
    <definedName name="BEx9I8XIG7E5NB48QQHXP23FIN60" localSheetId="19" hidden="1">#REF!</definedName>
    <definedName name="BEx9I8XIG7E5NB48QQHXP23FIN60" localSheetId="20" hidden="1">#REF!</definedName>
    <definedName name="BEx9I8XIG7E5NB48QQHXP23FIN60" hidden="1">#REF!</definedName>
    <definedName name="BEx9IHX7C0FG3M2R14H0SWIUGAOA" localSheetId="7" hidden="1">#REF!</definedName>
    <definedName name="BEx9IHX7C0FG3M2R14H0SWIUGAOA" localSheetId="9" hidden="1">#REF!</definedName>
    <definedName name="BEx9IHX7C0FG3M2R14H0SWIUGAOA" localSheetId="10" hidden="1">#REF!</definedName>
    <definedName name="BEx9IHX7C0FG3M2R14H0SWIUGAOA" localSheetId="11" hidden="1">#REF!</definedName>
    <definedName name="BEx9IHX7C0FG3M2R14H0SWIUGAOA" localSheetId="12" hidden="1">#REF!</definedName>
    <definedName name="BEx9IHX7C0FG3M2R14H0SWIUGAOA" localSheetId="14" hidden="1">#REF!</definedName>
    <definedName name="BEx9IHX7C0FG3M2R14H0SWIUGAOA" localSheetId="13" hidden="1">#REF!</definedName>
    <definedName name="BEx9IHX7C0FG3M2R14H0SWIUGAOA" localSheetId="15" hidden="1">#REF!</definedName>
    <definedName name="BEx9IHX7C0FG3M2R14H0SWIUGAOA" localSheetId="16" hidden="1">#REF!</definedName>
    <definedName name="BEx9IHX7C0FG3M2R14H0SWIUGAOA" localSheetId="17" hidden="1">#REF!</definedName>
    <definedName name="BEx9IHX7C0FG3M2R14H0SWIUGAOA" localSheetId="18" hidden="1">#REF!</definedName>
    <definedName name="BEx9IHX7C0FG3M2R14H0SWIUGAOA" localSheetId="19" hidden="1">#REF!</definedName>
    <definedName name="BEx9IHX7C0FG3M2R14H0SWIUGAOA" localSheetId="20" hidden="1">#REF!</definedName>
    <definedName name="BEx9IHX7C0FG3M2R14H0SWIUGAOA" hidden="1">#REF!</definedName>
    <definedName name="BEx9IQRF01ATLVK0YE60ARKQJ68L" localSheetId="7" hidden="1">#REF!</definedName>
    <definedName name="BEx9IQRF01ATLVK0YE60ARKQJ68L" localSheetId="9" hidden="1">#REF!</definedName>
    <definedName name="BEx9IQRF01ATLVK0YE60ARKQJ68L" localSheetId="10" hidden="1">#REF!</definedName>
    <definedName name="BEx9IQRF01ATLVK0YE60ARKQJ68L" localSheetId="11" hidden="1">#REF!</definedName>
    <definedName name="BEx9IQRF01ATLVK0YE60ARKQJ68L" localSheetId="12" hidden="1">#REF!</definedName>
    <definedName name="BEx9IQRF01ATLVK0YE60ARKQJ68L" localSheetId="14" hidden="1">#REF!</definedName>
    <definedName name="BEx9IQRF01ATLVK0YE60ARKQJ68L" localSheetId="13" hidden="1">#REF!</definedName>
    <definedName name="BEx9IQRF01ATLVK0YE60ARKQJ68L" localSheetId="15" hidden="1">#REF!</definedName>
    <definedName name="BEx9IQRF01ATLVK0YE60ARKQJ68L" localSheetId="16" hidden="1">#REF!</definedName>
    <definedName name="BEx9IQRF01ATLVK0YE60ARKQJ68L" localSheetId="17" hidden="1">#REF!</definedName>
    <definedName name="BEx9IQRF01ATLVK0YE60ARKQJ68L" localSheetId="18" hidden="1">#REF!</definedName>
    <definedName name="BEx9IQRF01ATLVK0YE60ARKQJ68L" localSheetId="19" hidden="1">#REF!</definedName>
    <definedName name="BEx9IQRF01ATLVK0YE60ARKQJ68L" localSheetId="20" hidden="1">#REF!</definedName>
    <definedName name="BEx9IQRF01ATLVK0YE60ARKQJ68L" hidden="1">#REF!</definedName>
    <definedName name="BEx9IT5QNZWKM6YQ5WER0DC2PMMU" localSheetId="7" hidden="1">#REF!</definedName>
    <definedName name="BEx9IT5QNZWKM6YQ5WER0DC2PMMU" localSheetId="9" hidden="1">#REF!</definedName>
    <definedName name="BEx9IT5QNZWKM6YQ5WER0DC2PMMU" localSheetId="10" hidden="1">#REF!</definedName>
    <definedName name="BEx9IT5QNZWKM6YQ5WER0DC2PMMU" localSheetId="11" hidden="1">#REF!</definedName>
    <definedName name="BEx9IT5QNZWKM6YQ5WER0DC2PMMU" localSheetId="12" hidden="1">#REF!</definedName>
    <definedName name="BEx9IT5QNZWKM6YQ5WER0DC2PMMU" localSheetId="14" hidden="1">#REF!</definedName>
    <definedName name="BEx9IT5QNZWKM6YQ5WER0DC2PMMU" localSheetId="13" hidden="1">#REF!</definedName>
    <definedName name="BEx9IT5QNZWKM6YQ5WER0DC2PMMU" localSheetId="15" hidden="1">#REF!</definedName>
    <definedName name="BEx9IT5QNZWKM6YQ5WER0DC2PMMU" localSheetId="16" hidden="1">#REF!</definedName>
    <definedName name="BEx9IT5QNZWKM6YQ5WER0DC2PMMU" localSheetId="17" hidden="1">#REF!</definedName>
    <definedName name="BEx9IT5QNZWKM6YQ5WER0DC2PMMU" localSheetId="18" hidden="1">#REF!</definedName>
    <definedName name="BEx9IT5QNZWKM6YQ5WER0DC2PMMU" localSheetId="19" hidden="1">#REF!</definedName>
    <definedName name="BEx9IT5QNZWKM6YQ5WER0DC2PMMU" localSheetId="20" hidden="1">#REF!</definedName>
    <definedName name="BEx9IT5QNZWKM6YQ5WER0DC2PMMU" hidden="1">#REF!</definedName>
    <definedName name="BEx9ITRA6B7P81T57OO22V5XLX9P" localSheetId="7" hidden="1">#REF!</definedName>
    <definedName name="BEx9ITRA6B7P81T57OO22V5XLX9P" localSheetId="9" hidden="1">#REF!</definedName>
    <definedName name="BEx9ITRA6B7P81T57OO22V5XLX9P" localSheetId="10" hidden="1">#REF!</definedName>
    <definedName name="BEx9ITRA6B7P81T57OO22V5XLX9P" localSheetId="11" hidden="1">#REF!</definedName>
    <definedName name="BEx9ITRA6B7P81T57OO22V5XLX9P" localSheetId="12" hidden="1">#REF!</definedName>
    <definedName name="BEx9ITRA6B7P81T57OO22V5XLX9P" localSheetId="14" hidden="1">#REF!</definedName>
    <definedName name="BEx9ITRA6B7P81T57OO22V5XLX9P" localSheetId="13" hidden="1">#REF!</definedName>
    <definedName name="BEx9ITRA6B7P81T57OO22V5XLX9P" localSheetId="15" hidden="1">#REF!</definedName>
    <definedName name="BEx9ITRA6B7P81T57OO22V5XLX9P" localSheetId="16" hidden="1">#REF!</definedName>
    <definedName name="BEx9ITRA6B7P81T57OO22V5XLX9P" localSheetId="17" hidden="1">#REF!</definedName>
    <definedName name="BEx9ITRA6B7P81T57OO22V5XLX9P" localSheetId="18" hidden="1">#REF!</definedName>
    <definedName name="BEx9ITRA6B7P81T57OO22V5XLX9P" localSheetId="19" hidden="1">#REF!</definedName>
    <definedName name="BEx9ITRA6B7P81T57OO22V5XLX9P" localSheetId="20" hidden="1">#REF!</definedName>
    <definedName name="BEx9ITRA6B7P81T57OO22V5XLX9P" hidden="1">#REF!</definedName>
    <definedName name="BEx9IW5MFLXTVCJHVUZTUH93AXOS" localSheetId="7" hidden="1">#REF!</definedName>
    <definedName name="BEx9IW5MFLXTVCJHVUZTUH93AXOS" localSheetId="9" hidden="1">#REF!</definedName>
    <definedName name="BEx9IW5MFLXTVCJHVUZTUH93AXOS" localSheetId="10" hidden="1">#REF!</definedName>
    <definedName name="BEx9IW5MFLXTVCJHVUZTUH93AXOS" localSheetId="11" hidden="1">#REF!</definedName>
    <definedName name="BEx9IW5MFLXTVCJHVUZTUH93AXOS" localSheetId="12" hidden="1">#REF!</definedName>
    <definedName name="BEx9IW5MFLXTVCJHVUZTUH93AXOS" localSheetId="14" hidden="1">#REF!</definedName>
    <definedName name="BEx9IW5MFLXTVCJHVUZTUH93AXOS" localSheetId="13" hidden="1">#REF!</definedName>
    <definedName name="BEx9IW5MFLXTVCJHVUZTUH93AXOS" localSheetId="15" hidden="1">#REF!</definedName>
    <definedName name="BEx9IW5MFLXTVCJHVUZTUH93AXOS" localSheetId="16" hidden="1">#REF!</definedName>
    <definedName name="BEx9IW5MFLXTVCJHVUZTUH93AXOS" localSheetId="17" hidden="1">#REF!</definedName>
    <definedName name="BEx9IW5MFLXTVCJHVUZTUH93AXOS" localSheetId="18" hidden="1">#REF!</definedName>
    <definedName name="BEx9IW5MFLXTVCJHVUZTUH93AXOS" localSheetId="19" hidden="1">#REF!</definedName>
    <definedName name="BEx9IW5MFLXTVCJHVUZTUH93AXOS" localSheetId="20" hidden="1">#REF!</definedName>
    <definedName name="BEx9IW5MFLXTVCJHVUZTUH93AXOS" hidden="1">#REF!</definedName>
    <definedName name="BEx9IXCSPSZC80YZUPRCYTG326KV" localSheetId="7" hidden="1">#REF!</definedName>
    <definedName name="BEx9IXCSPSZC80YZUPRCYTG326KV" localSheetId="9" hidden="1">#REF!</definedName>
    <definedName name="BEx9IXCSPSZC80YZUPRCYTG326KV" localSheetId="10" hidden="1">#REF!</definedName>
    <definedName name="BEx9IXCSPSZC80YZUPRCYTG326KV" localSheetId="11" hidden="1">#REF!</definedName>
    <definedName name="BEx9IXCSPSZC80YZUPRCYTG326KV" localSheetId="12" hidden="1">#REF!</definedName>
    <definedName name="BEx9IXCSPSZC80YZUPRCYTG326KV" localSheetId="14" hidden="1">#REF!</definedName>
    <definedName name="BEx9IXCSPSZC80YZUPRCYTG326KV" localSheetId="13" hidden="1">#REF!</definedName>
    <definedName name="BEx9IXCSPSZC80YZUPRCYTG326KV" localSheetId="15" hidden="1">#REF!</definedName>
    <definedName name="BEx9IXCSPSZC80YZUPRCYTG326KV" localSheetId="16" hidden="1">#REF!</definedName>
    <definedName name="BEx9IXCSPSZC80YZUPRCYTG326KV" localSheetId="17" hidden="1">#REF!</definedName>
    <definedName name="BEx9IXCSPSZC80YZUPRCYTG326KV" localSheetId="18" hidden="1">#REF!</definedName>
    <definedName name="BEx9IXCSPSZC80YZUPRCYTG326KV" localSheetId="19" hidden="1">#REF!</definedName>
    <definedName name="BEx9IXCSPSZC80YZUPRCYTG326KV" localSheetId="20" hidden="1">#REF!</definedName>
    <definedName name="BEx9IXCSPSZC80YZUPRCYTG326KV" hidden="1">#REF!</definedName>
    <definedName name="BEx9IZR39NHDGOM97H4E6F81RTQW" localSheetId="7" hidden="1">#REF!</definedName>
    <definedName name="BEx9IZR39NHDGOM97H4E6F81RTQW" localSheetId="9" hidden="1">#REF!</definedName>
    <definedName name="BEx9IZR39NHDGOM97H4E6F81RTQW" localSheetId="10" hidden="1">#REF!</definedName>
    <definedName name="BEx9IZR39NHDGOM97H4E6F81RTQW" localSheetId="11" hidden="1">#REF!</definedName>
    <definedName name="BEx9IZR39NHDGOM97H4E6F81RTQW" localSheetId="12" hidden="1">#REF!</definedName>
    <definedName name="BEx9IZR39NHDGOM97H4E6F81RTQW" localSheetId="14" hidden="1">#REF!</definedName>
    <definedName name="BEx9IZR39NHDGOM97H4E6F81RTQW" localSheetId="13" hidden="1">#REF!</definedName>
    <definedName name="BEx9IZR39NHDGOM97H4E6F81RTQW" localSheetId="15" hidden="1">#REF!</definedName>
    <definedName name="BEx9IZR39NHDGOM97H4E6F81RTQW" localSheetId="16" hidden="1">#REF!</definedName>
    <definedName name="BEx9IZR39NHDGOM97H4E6F81RTQW" localSheetId="17" hidden="1">#REF!</definedName>
    <definedName name="BEx9IZR39NHDGOM97H4E6F81RTQW" localSheetId="18" hidden="1">#REF!</definedName>
    <definedName name="BEx9IZR39NHDGOM97H4E6F81RTQW" localSheetId="19" hidden="1">#REF!</definedName>
    <definedName name="BEx9IZR39NHDGOM97H4E6F81RTQW" localSheetId="20" hidden="1">#REF!</definedName>
    <definedName name="BEx9IZR39NHDGOM97H4E6F81RTQW" hidden="1">#REF!</definedName>
    <definedName name="BEx9J07CU8X78XP5E4QC8XZ6YRCG" localSheetId="7" hidden="1">#REF!</definedName>
    <definedName name="BEx9J07CU8X78XP5E4QC8XZ6YRCG" localSheetId="9" hidden="1">#REF!</definedName>
    <definedName name="BEx9J07CU8X78XP5E4QC8XZ6YRCG" localSheetId="10" hidden="1">#REF!</definedName>
    <definedName name="BEx9J07CU8X78XP5E4QC8XZ6YRCG" localSheetId="11" hidden="1">#REF!</definedName>
    <definedName name="BEx9J07CU8X78XP5E4QC8XZ6YRCG" localSheetId="12" hidden="1">#REF!</definedName>
    <definedName name="BEx9J07CU8X78XP5E4QC8XZ6YRCG" localSheetId="14" hidden="1">#REF!</definedName>
    <definedName name="BEx9J07CU8X78XP5E4QC8XZ6YRCG" localSheetId="13" hidden="1">#REF!</definedName>
    <definedName name="BEx9J07CU8X78XP5E4QC8XZ6YRCG" localSheetId="15" hidden="1">#REF!</definedName>
    <definedName name="BEx9J07CU8X78XP5E4QC8XZ6YRCG" localSheetId="16" hidden="1">#REF!</definedName>
    <definedName name="BEx9J07CU8X78XP5E4QC8XZ6YRCG" localSheetId="17" hidden="1">#REF!</definedName>
    <definedName name="BEx9J07CU8X78XP5E4QC8XZ6YRCG" localSheetId="18" hidden="1">#REF!</definedName>
    <definedName name="BEx9J07CU8X78XP5E4QC8XZ6YRCG" localSheetId="19" hidden="1">#REF!</definedName>
    <definedName name="BEx9J07CU8X78XP5E4QC8XZ6YRCG" localSheetId="20" hidden="1">#REF!</definedName>
    <definedName name="BEx9J07CU8X78XP5E4QC8XZ6YRCG" hidden="1">#REF!</definedName>
    <definedName name="BEx9J6CH5E7YZPER7HXEIOIKGPCA" localSheetId="7" hidden="1">#REF!</definedName>
    <definedName name="BEx9J6CH5E7YZPER7HXEIOIKGPCA" localSheetId="9" hidden="1">#REF!</definedName>
    <definedName name="BEx9J6CH5E7YZPER7HXEIOIKGPCA" localSheetId="10" hidden="1">#REF!</definedName>
    <definedName name="BEx9J6CH5E7YZPER7HXEIOIKGPCA" localSheetId="11" hidden="1">#REF!</definedName>
    <definedName name="BEx9J6CH5E7YZPER7HXEIOIKGPCA" localSheetId="12" hidden="1">#REF!</definedName>
    <definedName name="BEx9J6CH5E7YZPER7HXEIOIKGPCA" localSheetId="14" hidden="1">#REF!</definedName>
    <definedName name="BEx9J6CH5E7YZPER7HXEIOIKGPCA" localSheetId="13" hidden="1">#REF!</definedName>
    <definedName name="BEx9J6CH5E7YZPER7HXEIOIKGPCA" localSheetId="15" hidden="1">#REF!</definedName>
    <definedName name="BEx9J6CH5E7YZPER7HXEIOIKGPCA" localSheetId="16" hidden="1">#REF!</definedName>
    <definedName name="BEx9J6CH5E7YZPER7HXEIOIKGPCA" localSheetId="17" hidden="1">#REF!</definedName>
    <definedName name="BEx9J6CH5E7YZPER7HXEIOIKGPCA" localSheetId="18" hidden="1">#REF!</definedName>
    <definedName name="BEx9J6CH5E7YZPER7HXEIOIKGPCA" localSheetId="19" hidden="1">#REF!</definedName>
    <definedName name="BEx9J6CH5E7YZPER7HXEIOIKGPCA" localSheetId="20" hidden="1">#REF!</definedName>
    <definedName name="BEx9J6CH5E7YZPER7HXEIOIKGPCA" hidden="1">#REF!</definedName>
    <definedName name="BEx9JJTZKVUJAVPTRE0RAVTEH41G" localSheetId="7" hidden="1">#REF!</definedName>
    <definedName name="BEx9JJTZKVUJAVPTRE0RAVTEH41G" localSheetId="9" hidden="1">#REF!</definedName>
    <definedName name="BEx9JJTZKVUJAVPTRE0RAVTEH41G" localSheetId="10" hidden="1">#REF!</definedName>
    <definedName name="BEx9JJTZKVUJAVPTRE0RAVTEH41G" localSheetId="11" hidden="1">#REF!</definedName>
    <definedName name="BEx9JJTZKVUJAVPTRE0RAVTEH41G" localSheetId="12" hidden="1">#REF!</definedName>
    <definedName name="BEx9JJTZKVUJAVPTRE0RAVTEH41G" localSheetId="14" hidden="1">#REF!</definedName>
    <definedName name="BEx9JJTZKVUJAVPTRE0RAVTEH41G" localSheetId="13" hidden="1">#REF!</definedName>
    <definedName name="BEx9JJTZKVUJAVPTRE0RAVTEH41G" localSheetId="15" hidden="1">#REF!</definedName>
    <definedName name="BEx9JJTZKVUJAVPTRE0RAVTEH41G" localSheetId="16" hidden="1">#REF!</definedName>
    <definedName name="BEx9JJTZKVUJAVPTRE0RAVTEH41G" localSheetId="17" hidden="1">#REF!</definedName>
    <definedName name="BEx9JJTZKVUJAVPTRE0RAVTEH41G" localSheetId="18" hidden="1">#REF!</definedName>
    <definedName name="BEx9JJTZKVUJAVPTRE0RAVTEH41G" localSheetId="19" hidden="1">#REF!</definedName>
    <definedName name="BEx9JJTZKVUJAVPTRE0RAVTEH41G" localSheetId="20" hidden="1">#REF!</definedName>
    <definedName name="BEx9JJTZKVUJAVPTRE0RAVTEH41G" hidden="1">#REF!</definedName>
    <definedName name="BEx9JLBYK239B3F841C7YG1GT7ST" localSheetId="7" hidden="1">#REF!</definedName>
    <definedName name="BEx9JLBYK239B3F841C7YG1GT7ST" localSheetId="9" hidden="1">#REF!</definedName>
    <definedName name="BEx9JLBYK239B3F841C7YG1GT7ST" localSheetId="10" hidden="1">#REF!</definedName>
    <definedName name="BEx9JLBYK239B3F841C7YG1GT7ST" localSheetId="11" hidden="1">#REF!</definedName>
    <definedName name="BEx9JLBYK239B3F841C7YG1GT7ST" localSheetId="12" hidden="1">#REF!</definedName>
    <definedName name="BEx9JLBYK239B3F841C7YG1GT7ST" localSheetId="14" hidden="1">#REF!</definedName>
    <definedName name="BEx9JLBYK239B3F841C7YG1GT7ST" localSheetId="13" hidden="1">#REF!</definedName>
    <definedName name="BEx9JLBYK239B3F841C7YG1GT7ST" localSheetId="15" hidden="1">#REF!</definedName>
    <definedName name="BEx9JLBYK239B3F841C7YG1GT7ST" localSheetId="16" hidden="1">#REF!</definedName>
    <definedName name="BEx9JLBYK239B3F841C7YG1GT7ST" localSheetId="17" hidden="1">#REF!</definedName>
    <definedName name="BEx9JLBYK239B3F841C7YG1GT7ST" localSheetId="18" hidden="1">#REF!</definedName>
    <definedName name="BEx9JLBYK239B3F841C7YG1GT7ST" localSheetId="19" hidden="1">#REF!</definedName>
    <definedName name="BEx9JLBYK239B3F841C7YG1GT7ST" localSheetId="20" hidden="1">#REF!</definedName>
    <definedName name="BEx9JLBYK239B3F841C7YG1GT7ST" hidden="1">#REF!</definedName>
    <definedName name="BEx9JQQ6BSIHSV0FS8QDIRPHMMLE" localSheetId="7" hidden="1">#REF!</definedName>
    <definedName name="BEx9JQQ6BSIHSV0FS8QDIRPHMMLE" localSheetId="9" hidden="1">#REF!</definedName>
    <definedName name="BEx9JQQ6BSIHSV0FS8QDIRPHMMLE" localSheetId="10" hidden="1">#REF!</definedName>
    <definedName name="BEx9JQQ6BSIHSV0FS8QDIRPHMMLE" localSheetId="11" hidden="1">#REF!</definedName>
    <definedName name="BEx9JQQ6BSIHSV0FS8QDIRPHMMLE" localSheetId="12" hidden="1">#REF!</definedName>
    <definedName name="BEx9JQQ6BSIHSV0FS8QDIRPHMMLE" localSheetId="14" hidden="1">#REF!</definedName>
    <definedName name="BEx9JQQ6BSIHSV0FS8QDIRPHMMLE" localSheetId="13" hidden="1">#REF!</definedName>
    <definedName name="BEx9JQQ6BSIHSV0FS8QDIRPHMMLE" localSheetId="15" hidden="1">#REF!</definedName>
    <definedName name="BEx9JQQ6BSIHSV0FS8QDIRPHMMLE" localSheetId="16" hidden="1">#REF!</definedName>
    <definedName name="BEx9JQQ6BSIHSV0FS8QDIRPHMMLE" localSheetId="17" hidden="1">#REF!</definedName>
    <definedName name="BEx9JQQ6BSIHSV0FS8QDIRPHMMLE" localSheetId="18" hidden="1">#REF!</definedName>
    <definedName name="BEx9JQQ6BSIHSV0FS8QDIRPHMMLE" localSheetId="19" hidden="1">#REF!</definedName>
    <definedName name="BEx9JQQ6BSIHSV0FS8QDIRPHMMLE" localSheetId="20" hidden="1">#REF!</definedName>
    <definedName name="BEx9JQQ6BSIHSV0FS8QDIRPHMMLE" hidden="1">#REF!</definedName>
    <definedName name="BEx9KP7077LQ4Q2NWSIETHZ0VA05" localSheetId="7" hidden="1">#REF!</definedName>
    <definedName name="BEx9KP7077LQ4Q2NWSIETHZ0VA05" localSheetId="9" hidden="1">#REF!</definedName>
    <definedName name="BEx9KP7077LQ4Q2NWSIETHZ0VA05" localSheetId="10" hidden="1">#REF!</definedName>
    <definedName name="BEx9KP7077LQ4Q2NWSIETHZ0VA05" localSheetId="11" hidden="1">#REF!</definedName>
    <definedName name="BEx9KP7077LQ4Q2NWSIETHZ0VA05" localSheetId="12" hidden="1">#REF!</definedName>
    <definedName name="BEx9KP7077LQ4Q2NWSIETHZ0VA05" localSheetId="14" hidden="1">#REF!</definedName>
    <definedName name="BEx9KP7077LQ4Q2NWSIETHZ0VA05" localSheetId="13" hidden="1">#REF!</definedName>
    <definedName name="BEx9KP7077LQ4Q2NWSIETHZ0VA05" localSheetId="15" hidden="1">#REF!</definedName>
    <definedName name="BEx9KP7077LQ4Q2NWSIETHZ0VA05" localSheetId="16" hidden="1">#REF!</definedName>
    <definedName name="BEx9KP7077LQ4Q2NWSIETHZ0VA05" localSheetId="17" hidden="1">#REF!</definedName>
    <definedName name="BEx9KP7077LQ4Q2NWSIETHZ0VA05" localSheetId="18" hidden="1">#REF!</definedName>
    <definedName name="BEx9KP7077LQ4Q2NWSIETHZ0VA05" localSheetId="19" hidden="1">#REF!</definedName>
    <definedName name="BEx9KP7077LQ4Q2NWSIETHZ0VA05" localSheetId="20" hidden="1">#REF!</definedName>
    <definedName name="BEx9KP7077LQ4Q2NWSIETHZ0VA05" hidden="1">#REF!</definedName>
    <definedName name="BExAW4IIW5D0MDY6TJ3G4FOLPYIR" localSheetId="7" hidden="1">#REF!</definedName>
    <definedName name="BExAW4IIW5D0MDY6TJ3G4FOLPYIR" localSheetId="9" hidden="1">#REF!</definedName>
    <definedName name="BExAW4IIW5D0MDY6TJ3G4FOLPYIR" localSheetId="10" hidden="1">#REF!</definedName>
    <definedName name="BExAW4IIW5D0MDY6TJ3G4FOLPYIR" localSheetId="11" hidden="1">#REF!</definedName>
    <definedName name="BExAW4IIW5D0MDY6TJ3G4FOLPYIR" localSheetId="12" hidden="1">#REF!</definedName>
    <definedName name="BExAW4IIW5D0MDY6TJ3G4FOLPYIR" localSheetId="14" hidden="1">#REF!</definedName>
    <definedName name="BExAW4IIW5D0MDY6TJ3G4FOLPYIR" localSheetId="13" hidden="1">#REF!</definedName>
    <definedName name="BExAW4IIW5D0MDY6TJ3G4FOLPYIR" localSheetId="15" hidden="1">#REF!</definedName>
    <definedName name="BExAW4IIW5D0MDY6TJ3G4FOLPYIR" localSheetId="16" hidden="1">#REF!</definedName>
    <definedName name="BExAW4IIW5D0MDY6TJ3G4FOLPYIR" localSheetId="17" hidden="1">#REF!</definedName>
    <definedName name="BExAW4IIW5D0MDY6TJ3G4FOLPYIR" localSheetId="18" hidden="1">#REF!</definedName>
    <definedName name="BExAW4IIW5D0MDY6TJ3G4FOLPYIR" localSheetId="19" hidden="1">#REF!</definedName>
    <definedName name="BExAW4IIW5D0MDY6TJ3G4FOLPYIR" localSheetId="20" hidden="1">#REF!</definedName>
    <definedName name="BExAW4IIW5D0MDY6TJ3G4FOLPYIR" hidden="1">#REF!</definedName>
    <definedName name="BExAW4TAPBZ18ES67GKFVYMS67N7" localSheetId="7" hidden="1">#REF!</definedName>
    <definedName name="BExAW4TAPBZ18ES67GKFVYMS67N7" localSheetId="9" hidden="1">#REF!</definedName>
    <definedName name="BExAW4TAPBZ18ES67GKFVYMS67N7" localSheetId="10" hidden="1">#REF!</definedName>
    <definedName name="BExAW4TAPBZ18ES67GKFVYMS67N7" localSheetId="11" hidden="1">#REF!</definedName>
    <definedName name="BExAW4TAPBZ18ES67GKFVYMS67N7" localSheetId="12" hidden="1">#REF!</definedName>
    <definedName name="BExAW4TAPBZ18ES67GKFVYMS67N7" localSheetId="14" hidden="1">#REF!</definedName>
    <definedName name="BExAW4TAPBZ18ES67GKFVYMS67N7" localSheetId="13" hidden="1">#REF!</definedName>
    <definedName name="BExAW4TAPBZ18ES67GKFVYMS67N7" localSheetId="15" hidden="1">#REF!</definedName>
    <definedName name="BExAW4TAPBZ18ES67GKFVYMS67N7" localSheetId="16" hidden="1">#REF!</definedName>
    <definedName name="BExAW4TAPBZ18ES67GKFVYMS67N7" localSheetId="17" hidden="1">#REF!</definedName>
    <definedName name="BExAW4TAPBZ18ES67GKFVYMS67N7" localSheetId="18" hidden="1">#REF!</definedName>
    <definedName name="BExAW4TAPBZ18ES67GKFVYMS67N7" localSheetId="19" hidden="1">#REF!</definedName>
    <definedName name="BExAW4TAPBZ18ES67GKFVYMS67N7" localSheetId="20" hidden="1">#REF!</definedName>
    <definedName name="BExAW4TAPBZ18ES67GKFVYMS67N7" hidden="1">#REF!</definedName>
    <definedName name="BExAWOAN9I36Q6B2P1316PE3048X" localSheetId="7" hidden="1">#REF!</definedName>
    <definedName name="BExAWOAN9I36Q6B2P1316PE3048X" localSheetId="9" hidden="1">#REF!</definedName>
    <definedName name="BExAWOAN9I36Q6B2P1316PE3048X" localSheetId="10" hidden="1">#REF!</definedName>
    <definedName name="BExAWOAN9I36Q6B2P1316PE3048X" localSheetId="11" hidden="1">#REF!</definedName>
    <definedName name="BExAWOAN9I36Q6B2P1316PE3048X" localSheetId="12" hidden="1">#REF!</definedName>
    <definedName name="BExAWOAN9I36Q6B2P1316PE3048X" localSheetId="14" hidden="1">#REF!</definedName>
    <definedName name="BExAWOAN9I36Q6B2P1316PE3048X" localSheetId="13" hidden="1">#REF!</definedName>
    <definedName name="BExAWOAN9I36Q6B2P1316PE3048X" localSheetId="15" hidden="1">#REF!</definedName>
    <definedName name="BExAWOAN9I36Q6B2P1316PE3048X" localSheetId="16" hidden="1">#REF!</definedName>
    <definedName name="BExAWOAN9I36Q6B2P1316PE3048X" localSheetId="17" hidden="1">#REF!</definedName>
    <definedName name="BExAWOAN9I36Q6B2P1316PE3048X" localSheetId="18" hidden="1">#REF!</definedName>
    <definedName name="BExAWOAN9I36Q6B2P1316PE3048X" localSheetId="19" hidden="1">#REF!</definedName>
    <definedName name="BExAWOAN9I36Q6B2P1316PE3048X" localSheetId="20" hidden="1">#REF!</definedName>
    <definedName name="BExAWOAN9I36Q6B2P1316PE3048X" hidden="1">#REF!</definedName>
    <definedName name="BExAWSSHUYAPXJEDC9JT9394SHQ5" localSheetId="7" hidden="1">#REF!</definedName>
    <definedName name="BExAWSSHUYAPXJEDC9JT9394SHQ5" localSheetId="9" hidden="1">#REF!</definedName>
    <definedName name="BExAWSSHUYAPXJEDC9JT9394SHQ5" localSheetId="10" hidden="1">#REF!</definedName>
    <definedName name="BExAWSSHUYAPXJEDC9JT9394SHQ5" localSheetId="11" hidden="1">#REF!</definedName>
    <definedName name="BExAWSSHUYAPXJEDC9JT9394SHQ5" localSheetId="12" hidden="1">#REF!</definedName>
    <definedName name="BExAWSSHUYAPXJEDC9JT9394SHQ5" localSheetId="14" hidden="1">#REF!</definedName>
    <definedName name="BExAWSSHUYAPXJEDC9JT9394SHQ5" localSheetId="13" hidden="1">#REF!</definedName>
    <definedName name="BExAWSSHUYAPXJEDC9JT9394SHQ5" localSheetId="15" hidden="1">#REF!</definedName>
    <definedName name="BExAWSSHUYAPXJEDC9JT9394SHQ5" localSheetId="16" hidden="1">#REF!</definedName>
    <definedName name="BExAWSSHUYAPXJEDC9JT9394SHQ5" localSheetId="17" hidden="1">#REF!</definedName>
    <definedName name="BExAWSSHUYAPXJEDC9JT9394SHQ5" localSheetId="18" hidden="1">#REF!</definedName>
    <definedName name="BExAWSSHUYAPXJEDC9JT9394SHQ5" localSheetId="19" hidden="1">#REF!</definedName>
    <definedName name="BExAWSSHUYAPXJEDC9JT9394SHQ5" localSheetId="20" hidden="1">#REF!</definedName>
    <definedName name="BExAWSSHUYAPXJEDC9JT9394SHQ5" hidden="1">#REF!</definedName>
    <definedName name="BExAX410NB4F2XOB84OR2197H8M5" localSheetId="7" hidden="1">#REF!</definedName>
    <definedName name="BExAX410NB4F2XOB84OR2197H8M5" localSheetId="9" hidden="1">#REF!</definedName>
    <definedName name="BExAX410NB4F2XOB84OR2197H8M5" localSheetId="10" hidden="1">#REF!</definedName>
    <definedName name="BExAX410NB4F2XOB84OR2197H8M5" localSheetId="11" hidden="1">#REF!</definedName>
    <definedName name="BExAX410NB4F2XOB84OR2197H8M5" localSheetId="12" hidden="1">#REF!</definedName>
    <definedName name="BExAX410NB4F2XOB84OR2197H8M5" localSheetId="14" hidden="1">#REF!</definedName>
    <definedName name="BExAX410NB4F2XOB84OR2197H8M5" localSheetId="13" hidden="1">#REF!</definedName>
    <definedName name="BExAX410NB4F2XOB84OR2197H8M5" localSheetId="15" hidden="1">#REF!</definedName>
    <definedName name="BExAX410NB4F2XOB84OR2197H8M5" localSheetId="16" hidden="1">#REF!</definedName>
    <definedName name="BExAX410NB4F2XOB84OR2197H8M5" localSheetId="17" hidden="1">#REF!</definedName>
    <definedName name="BExAX410NB4F2XOB84OR2197H8M5" localSheetId="18" hidden="1">#REF!</definedName>
    <definedName name="BExAX410NB4F2XOB84OR2197H8M5" localSheetId="19" hidden="1">#REF!</definedName>
    <definedName name="BExAX410NB4F2XOB84OR2197H8M5" localSheetId="20" hidden="1">#REF!</definedName>
    <definedName name="BExAX410NB4F2XOB84OR2197H8M5" hidden="1">#REF!</definedName>
    <definedName name="BExAX70W4OH6R7K3QT3YA9PA2APO" localSheetId="7" hidden="1">#REF!</definedName>
    <definedName name="BExAX70W4OH6R7K3QT3YA9PA2APO" localSheetId="9" hidden="1">#REF!</definedName>
    <definedName name="BExAX70W4OH6R7K3QT3YA9PA2APO" localSheetId="10" hidden="1">#REF!</definedName>
    <definedName name="BExAX70W4OH6R7K3QT3YA9PA2APO" localSheetId="11" hidden="1">#REF!</definedName>
    <definedName name="BExAX70W4OH6R7K3QT3YA9PA2APO" localSheetId="12" hidden="1">#REF!</definedName>
    <definedName name="BExAX70W4OH6R7K3QT3YA9PA2APO" localSheetId="14" hidden="1">#REF!</definedName>
    <definedName name="BExAX70W4OH6R7K3QT3YA9PA2APO" localSheetId="13" hidden="1">#REF!</definedName>
    <definedName name="BExAX70W4OH6R7K3QT3YA9PA2APO" localSheetId="15" hidden="1">#REF!</definedName>
    <definedName name="BExAX70W4OH6R7K3QT3YA9PA2APO" localSheetId="16" hidden="1">#REF!</definedName>
    <definedName name="BExAX70W4OH6R7K3QT3YA9PA2APO" localSheetId="17" hidden="1">#REF!</definedName>
    <definedName name="BExAX70W4OH6R7K3QT3YA9PA2APO" localSheetId="18" hidden="1">#REF!</definedName>
    <definedName name="BExAX70W4OH6R7K3QT3YA9PA2APO" localSheetId="19" hidden="1">#REF!</definedName>
    <definedName name="BExAX70W4OH6R7K3QT3YA9PA2APO" localSheetId="20" hidden="1">#REF!</definedName>
    <definedName name="BExAX70W4OH6R7K3QT3YA9PA2APO" hidden="1">#REF!</definedName>
    <definedName name="BExAX8TNG8LQ5Q4904SAYQIPGBSV" localSheetId="7" hidden="1">#REF!</definedName>
    <definedName name="BExAX8TNG8LQ5Q4904SAYQIPGBSV" localSheetId="9" hidden="1">#REF!</definedName>
    <definedName name="BExAX8TNG8LQ5Q4904SAYQIPGBSV" localSheetId="10" hidden="1">#REF!</definedName>
    <definedName name="BExAX8TNG8LQ5Q4904SAYQIPGBSV" localSheetId="11" hidden="1">#REF!</definedName>
    <definedName name="BExAX8TNG8LQ5Q4904SAYQIPGBSV" localSheetId="12" hidden="1">#REF!</definedName>
    <definedName name="BExAX8TNG8LQ5Q4904SAYQIPGBSV" localSheetId="14" hidden="1">#REF!</definedName>
    <definedName name="BExAX8TNG8LQ5Q4904SAYQIPGBSV" localSheetId="13" hidden="1">#REF!</definedName>
    <definedName name="BExAX8TNG8LQ5Q4904SAYQIPGBSV" localSheetId="15" hidden="1">#REF!</definedName>
    <definedName name="BExAX8TNG8LQ5Q4904SAYQIPGBSV" localSheetId="16" hidden="1">#REF!</definedName>
    <definedName name="BExAX8TNG8LQ5Q4904SAYQIPGBSV" localSheetId="17" hidden="1">#REF!</definedName>
    <definedName name="BExAX8TNG8LQ5Q4904SAYQIPGBSV" localSheetId="18" hidden="1">#REF!</definedName>
    <definedName name="BExAX8TNG8LQ5Q4904SAYQIPGBSV" localSheetId="19" hidden="1">#REF!</definedName>
    <definedName name="BExAX8TNG8LQ5Q4904SAYQIPGBSV" localSheetId="20" hidden="1">#REF!</definedName>
    <definedName name="BExAX8TNG8LQ5Q4904SAYQIPGBSV" hidden="1">#REF!</definedName>
    <definedName name="BExAXLK9UGB0UFRV7X4UPIUEJ3VZ" localSheetId="7" hidden="1">#REF!</definedName>
    <definedName name="BExAXLK9UGB0UFRV7X4UPIUEJ3VZ" localSheetId="9" hidden="1">#REF!</definedName>
    <definedName name="BExAXLK9UGB0UFRV7X4UPIUEJ3VZ" localSheetId="10" hidden="1">#REF!</definedName>
    <definedName name="BExAXLK9UGB0UFRV7X4UPIUEJ3VZ" localSheetId="11" hidden="1">#REF!</definedName>
    <definedName name="BExAXLK9UGB0UFRV7X4UPIUEJ3VZ" localSheetId="12" hidden="1">#REF!</definedName>
    <definedName name="BExAXLK9UGB0UFRV7X4UPIUEJ3VZ" localSheetId="14" hidden="1">#REF!</definedName>
    <definedName name="BExAXLK9UGB0UFRV7X4UPIUEJ3VZ" localSheetId="13" hidden="1">#REF!</definedName>
    <definedName name="BExAXLK9UGB0UFRV7X4UPIUEJ3VZ" localSheetId="15" hidden="1">#REF!</definedName>
    <definedName name="BExAXLK9UGB0UFRV7X4UPIUEJ3VZ" localSheetId="16" hidden="1">#REF!</definedName>
    <definedName name="BExAXLK9UGB0UFRV7X4UPIUEJ3VZ" localSheetId="17" hidden="1">#REF!</definedName>
    <definedName name="BExAXLK9UGB0UFRV7X4UPIUEJ3VZ" localSheetId="18" hidden="1">#REF!</definedName>
    <definedName name="BExAXLK9UGB0UFRV7X4UPIUEJ3VZ" localSheetId="19" hidden="1">#REF!</definedName>
    <definedName name="BExAXLK9UGB0UFRV7X4UPIUEJ3VZ" localSheetId="20" hidden="1">#REF!</definedName>
    <definedName name="BExAXLK9UGB0UFRV7X4UPIUEJ3VZ" hidden="1">#REF!</definedName>
    <definedName name="BExAY0EAT2LXR5MFGM0DLIB45PLO" localSheetId="7" hidden="1">#REF!</definedName>
    <definedName name="BExAY0EAT2LXR5MFGM0DLIB45PLO" localSheetId="9" hidden="1">#REF!</definedName>
    <definedName name="BExAY0EAT2LXR5MFGM0DLIB45PLO" localSheetId="10" hidden="1">#REF!</definedName>
    <definedName name="BExAY0EAT2LXR5MFGM0DLIB45PLO" localSheetId="11" hidden="1">#REF!</definedName>
    <definedName name="BExAY0EAT2LXR5MFGM0DLIB45PLO" localSheetId="12" hidden="1">#REF!</definedName>
    <definedName name="BExAY0EAT2LXR5MFGM0DLIB45PLO" localSheetId="14" hidden="1">#REF!</definedName>
    <definedName name="BExAY0EAT2LXR5MFGM0DLIB45PLO" localSheetId="13" hidden="1">#REF!</definedName>
    <definedName name="BExAY0EAT2LXR5MFGM0DLIB45PLO" localSheetId="15" hidden="1">#REF!</definedName>
    <definedName name="BExAY0EAT2LXR5MFGM0DLIB45PLO" localSheetId="16" hidden="1">#REF!</definedName>
    <definedName name="BExAY0EAT2LXR5MFGM0DLIB45PLO" localSheetId="17" hidden="1">#REF!</definedName>
    <definedName name="BExAY0EAT2LXR5MFGM0DLIB45PLO" localSheetId="18" hidden="1">#REF!</definedName>
    <definedName name="BExAY0EAT2LXR5MFGM0DLIB45PLO" localSheetId="19" hidden="1">#REF!</definedName>
    <definedName name="BExAY0EAT2LXR5MFGM0DLIB45PLO" localSheetId="20" hidden="1">#REF!</definedName>
    <definedName name="BExAY0EAT2LXR5MFGM0DLIB45PLO" hidden="1">#REF!</definedName>
    <definedName name="BExAYE6LNIEBR9DSNI5JGNITGKIT" localSheetId="7" hidden="1">#REF!</definedName>
    <definedName name="BExAYE6LNIEBR9DSNI5JGNITGKIT" localSheetId="9" hidden="1">#REF!</definedName>
    <definedName name="BExAYE6LNIEBR9DSNI5JGNITGKIT" localSheetId="10" hidden="1">#REF!</definedName>
    <definedName name="BExAYE6LNIEBR9DSNI5JGNITGKIT" localSheetId="11" hidden="1">#REF!</definedName>
    <definedName name="BExAYE6LNIEBR9DSNI5JGNITGKIT" localSheetId="12" hidden="1">#REF!</definedName>
    <definedName name="BExAYE6LNIEBR9DSNI5JGNITGKIT" localSheetId="14" hidden="1">#REF!</definedName>
    <definedName name="BExAYE6LNIEBR9DSNI5JGNITGKIT" localSheetId="13" hidden="1">#REF!</definedName>
    <definedName name="BExAYE6LNIEBR9DSNI5JGNITGKIT" localSheetId="15" hidden="1">#REF!</definedName>
    <definedName name="BExAYE6LNIEBR9DSNI5JGNITGKIT" localSheetId="16" hidden="1">#REF!</definedName>
    <definedName name="BExAYE6LNIEBR9DSNI5JGNITGKIT" localSheetId="17" hidden="1">#REF!</definedName>
    <definedName name="BExAYE6LNIEBR9DSNI5JGNITGKIT" localSheetId="18" hidden="1">#REF!</definedName>
    <definedName name="BExAYE6LNIEBR9DSNI5JGNITGKIT" localSheetId="19" hidden="1">#REF!</definedName>
    <definedName name="BExAYE6LNIEBR9DSNI5JGNITGKIT" localSheetId="20" hidden="1">#REF!</definedName>
    <definedName name="BExAYE6LNIEBR9DSNI5JGNITGKIT" hidden="1">#REF!</definedName>
    <definedName name="BExAYHMLXGGO25P8HYB2S75DEB4F" localSheetId="7" hidden="1">#REF!</definedName>
    <definedName name="BExAYHMLXGGO25P8HYB2S75DEB4F" localSheetId="9" hidden="1">#REF!</definedName>
    <definedName name="BExAYHMLXGGO25P8HYB2S75DEB4F" localSheetId="10" hidden="1">#REF!</definedName>
    <definedName name="BExAYHMLXGGO25P8HYB2S75DEB4F" localSheetId="11" hidden="1">#REF!</definedName>
    <definedName name="BExAYHMLXGGO25P8HYB2S75DEB4F" localSheetId="12" hidden="1">#REF!</definedName>
    <definedName name="BExAYHMLXGGO25P8HYB2S75DEB4F" localSheetId="14" hidden="1">#REF!</definedName>
    <definedName name="BExAYHMLXGGO25P8HYB2S75DEB4F" localSheetId="13" hidden="1">#REF!</definedName>
    <definedName name="BExAYHMLXGGO25P8HYB2S75DEB4F" localSheetId="15" hidden="1">#REF!</definedName>
    <definedName name="BExAYHMLXGGO25P8HYB2S75DEB4F" localSheetId="16" hidden="1">#REF!</definedName>
    <definedName name="BExAYHMLXGGO25P8HYB2S75DEB4F" localSheetId="17" hidden="1">#REF!</definedName>
    <definedName name="BExAYHMLXGGO25P8HYB2S75DEB4F" localSheetId="18" hidden="1">#REF!</definedName>
    <definedName name="BExAYHMLXGGO25P8HYB2S75DEB4F" localSheetId="19" hidden="1">#REF!</definedName>
    <definedName name="BExAYHMLXGGO25P8HYB2S75DEB4F" localSheetId="20" hidden="1">#REF!</definedName>
    <definedName name="BExAYHMLXGGO25P8HYB2S75DEB4F" hidden="1">#REF!</definedName>
    <definedName name="BExAYJQ9G4ZXJFPWD4VIWQU6WUFT" localSheetId="7" hidden="1">#REF!</definedName>
    <definedName name="BExAYJQ9G4ZXJFPWD4VIWQU6WUFT" localSheetId="9" hidden="1">#REF!</definedName>
    <definedName name="BExAYJQ9G4ZXJFPWD4VIWQU6WUFT" localSheetId="10" hidden="1">#REF!</definedName>
    <definedName name="BExAYJQ9G4ZXJFPWD4VIWQU6WUFT" localSheetId="11" hidden="1">#REF!</definedName>
    <definedName name="BExAYJQ9G4ZXJFPWD4VIWQU6WUFT" localSheetId="12" hidden="1">#REF!</definedName>
    <definedName name="BExAYJQ9G4ZXJFPWD4VIWQU6WUFT" localSheetId="14" hidden="1">#REF!</definedName>
    <definedName name="BExAYJQ9G4ZXJFPWD4VIWQU6WUFT" localSheetId="13" hidden="1">#REF!</definedName>
    <definedName name="BExAYJQ9G4ZXJFPWD4VIWQU6WUFT" localSheetId="15" hidden="1">#REF!</definedName>
    <definedName name="BExAYJQ9G4ZXJFPWD4VIWQU6WUFT" localSheetId="16" hidden="1">#REF!</definedName>
    <definedName name="BExAYJQ9G4ZXJFPWD4VIWQU6WUFT" localSheetId="17" hidden="1">#REF!</definedName>
    <definedName name="BExAYJQ9G4ZXJFPWD4VIWQU6WUFT" localSheetId="18" hidden="1">#REF!</definedName>
    <definedName name="BExAYJQ9G4ZXJFPWD4VIWQU6WUFT" localSheetId="19" hidden="1">#REF!</definedName>
    <definedName name="BExAYJQ9G4ZXJFPWD4VIWQU6WUFT" localSheetId="20" hidden="1">#REF!</definedName>
    <definedName name="BExAYJQ9G4ZXJFPWD4VIWQU6WUFT" hidden="1">#REF!</definedName>
    <definedName name="BExAYKXAUWGDOPG952TEJ2UKZKWN" localSheetId="7" hidden="1">#REF!</definedName>
    <definedName name="BExAYKXAUWGDOPG952TEJ2UKZKWN" localSheetId="9" hidden="1">#REF!</definedName>
    <definedName name="BExAYKXAUWGDOPG952TEJ2UKZKWN" localSheetId="10" hidden="1">#REF!</definedName>
    <definedName name="BExAYKXAUWGDOPG952TEJ2UKZKWN" localSheetId="11" hidden="1">#REF!</definedName>
    <definedName name="BExAYKXAUWGDOPG952TEJ2UKZKWN" localSheetId="12" hidden="1">#REF!</definedName>
    <definedName name="BExAYKXAUWGDOPG952TEJ2UKZKWN" localSheetId="14" hidden="1">#REF!</definedName>
    <definedName name="BExAYKXAUWGDOPG952TEJ2UKZKWN" localSheetId="13" hidden="1">#REF!</definedName>
    <definedName name="BExAYKXAUWGDOPG952TEJ2UKZKWN" localSheetId="15" hidden="1">#REF!</definedName>
    <definedName name="BExAYKXAUWGDOPG952TEJ2UKZKWN" localSheetId="16" hidden="1">#REF!</definedName>
    <definedName name="BExAYKXAUWGDOPG952TEJ2UKZKWN" localSheetId="17" hidden="1">#REF!</definedName>
    <definedName name="BExAYKXAUWGDOPG952TEJ2UKZKWN" localSheetId="18" hidden="1">#REF!</definedName>
    <definedName name="BExAYKXAUWGDOPG952TEJ2UKZKWN" localSheetId="19" hidden="1">#REF!</definedName>
    <definedName name="BExAYKXAUWGDOPG952TEJ2UKZKWN" localSheetId="20" hidden="1">#REF!</definedName>
    <definedName name="BExAYKXAUWGDOPG952TEJ2UKZKWN" hidden="1">#REF!</definedName>
    <definedName name="BExAYP9TDTI2MBP6EYE0H39CPMXN" localSheetId="7" hidden="1">#REF!</definedName>
    <definedName name="BExAYP9TDTI2MBP6EYE0H39CPMXN" localSheetId="9" hidden="1">#REF!</definedName>
    <definedName name="BExAYP9TDTI2MBP6EYE0H39CPMXN" localSheetId="10" hidden="1">#REF!</definedName>
    <definedName name="BExAYP9TDTI2MBP6EYE0H39CPMXN" localSheetId="11" hidden="1">#REF!</definedName>
    <definedName name="BExAYP9TDTI2MBP6EYE0H39CPMXN" localSheetId="12" hidden="1">#REF!</definedName>
    <definedName name="BExAYP9TDTI2MBP6EYE0H39CPMXN" localSheetId="14" hidden="1">#REF!</definedName>
    <definedName name="BExAYP9TDTI2MBP6EYE0H39CPMXN" localSheetId="13" hidden="1">#REF!</definedName>
    <definedName name="BExAYP9TDTI2MBP6EYE0H39CPMXN" localSheetId="15" hidden="1">#REF!</definedName>
    <definedName name="BExAYP9TDTI2MBP6EYE0H39CPMXN" localSheetId="16" hidden="1">#REF!</definedName>
    <definedName name="BExAYP9TDTI2MBP6EYE0H39CPMXN" localSheetId="17" hidden="1">#REF!</definedName>
    <definedName name="BExAYP9TDTI2MBP6EYE0H39CPMXN" localSheetId="18" hidden="1">#REF!</definedName>
    <definedName name="BExAYP9TDTI2MBP6EYE0H39CPMXN" localSheetId="19" hidden="1">#REF!</definedName>
    <definedName name="BExAYP9TDTI2MBP6EYE0H39CPMXN" localSheetId="20" hidden="1">#REF!</definedName>
    <definedName name="BExAYP9TDTI2MBP6EYE0H39CPMXN" hidden="1">#REF!</definedName>
    <definedName name="BExAYPPWJPWDKU59O051WMGB7O0J" localSheetId="7" hidden="1">#REF!</definedName>
    <definedName name="BExAYPPWJPWDKU59O051WMGB7O0J" localSheetId="9" hidden="1">#REF!</definedName>
    <definedName name="BExAYPPWJPWDKU59O051WMGB7O0J" localSheetId="10" hidden="1">#REF!</definedName>
    <definedName name="BExAYPPWJPWDKU59O051WMGB7O0J" localSheetId="11" hidden="1">#REF!</definedName>
    <definedName name="BExAYPPWJPWDKU59O051WMGB7O0J" localSheetId="12" hidden="1">#REF!</definedName>
    <definedName name="BExAYPPWJPWDKU59O051WMGB7O0J" localSheetId="14" hidden="1">#REF!</definedName>
    <definedName name="BExAYPPWJPWDKU59O051WMGB7O0J" localSheetId="13" hidden="1">#REF!</definedName>
    <definedName name="BExAYPPWJPWDKU59O051WMGB7O0J" localSheetId="15" hidden="1">#REF!</definedName>
    <definedName name="BExAYPPWJPWDKU59O051WMGB7O0J" localSheetId="16" hidden="1">#REF!</definedName>
    <definedName name="BExAYPPWJPWDKU59O051WMGB7O0J" localSheetId="17" hidden="1">#REF!</definedName>
    <definedName name="BExAYPPWJPWDKU59O051WMGB7O0J" localSheetId="18" hidden="1">#REF!</definedName>
    <definedName name="BExAYPPWJPWDKU59O051WMGB7O0J" localSheetId="19" hidden="1">#REF!</definedName>
    <definedName name="BExAYPPWJPWDKU59O051WMGB7O0J" localSheetId="20" hidden="1">#REF!</definedName>
    <definedName name="BExAYPPWJPWDKU59O051WMGB7O0J" hidden="1">#REF!</definedName>
    <definedName name="BExAYR2JZCJBUH6F1LZC2A7JIVRJ" localSheetId="7" hidden="1">#REF!</definedName>
    <definedName name="BExAYR2JZCJBUH6F1LZC2A7JIVRJ" localSheetId="9" hidden="1">#REF!</definedName>
    <definedName name="BExAYR2JZCJBUH6F1LZC2A7JIVRJ" localSheetId="10" hidden="1">#REF!</definedName>
    <definedName name="BExAYR2JZCJBUH6F1LZC2A7JIVRJ" localSheetId="11" hidden="1">#REF!</definedName>
    <definedName name="BExAYR2JZCJBUH6F1LZC2A7JIVRJ" localSheetId="12" hidden="1">#REF!</definedName>
    <definedName name="BExAYR2JZCJBUH6F1LZC2A7JIVRJ" localSheetId="14" hidden="1">#REF!</definedName>
    <definedName name="BExAYR2JZCJBUH6F1LZC2A7JIVRJ" localSheetId="13" hidden="1">#REF!</definedName>
    <definedName name="BExAYR2JZCJBUH6F1LZC2A7JIVRJ" localSheetId="15" hidden="1">#REF!</definedName>
    <definedName name="BExAYR2JZCJBUH6F1LZC2A7JIVRJ" localSheetId="16" hidden="1">#REF!</definedName>
    <definedName name="BExAYR2JZCJBUH6F1LZC2A7JIVRJ" localSheetId="17" hidden="1">#REF!</definedName>
    <definedName name="BExAYR2JZCJBUH6F1LZC2A7JIVRJ" localSheetId="18" hidden="1">#REF!</definedName>
    <definedName name="BExAYR2JZCJBUH6F1LZC2A7JIVRJ" localSheetId="19" hidden="1">#REF!</definedName>
    <definedName name="BExAYR2JZCJBUH6F1LZC2A7JIVRJ" localSheetId="20" hidden="1">#REF!</definedName>
    <definedName name="BExAYR2JZCJBUH6F1LZC2A7JIVRJ" hidden="1">#REF!</definedName>
    <definedName name="BExAYTGVRD3DLKO75RFPMBKCIWB8" localSheetId="7" hidden="1">#REF!</definedName>
    <definedName name="BExAYTGVRD3DLKO75RFPMBKCIWB8" localSheetId="9" hidden="1">#REF!</definedName>
    <definedName name="BExAYTGVRD3DLKO75RFPMBKCIWB8" localSheetId="10" hidden="1">#REF!</definedName>
    <definedName name="BExAYTGVRD3DLKO75RFPMBKCIWB8" localSheetId="11" hidden="1">#REF!</definedName>
    <definedName name="BExAYTGVRD3DLKO75RFPMBKCIWB8" localSheetId="12" hidden="1">#REF!</definedName>
    <definedName name="BExAYTGVRD3DLKO75RFPMBKCIWB8" localSheetId="14" hidden="1">#REF!</definedName>
    <definedName name="BExAYTGVRD3DLKO75RFPMBKCIWB8" localSheetId="13" hidden="1">#REF!</definedName>
    <definedName name="BExAYTGVRD3DLKO75RFPMBKCIWB8" localSheetId="15" hidden="1">#REF!</definedName>
    <definedName name="BExAYTGVRD3DLKO75RFPMBKCIWB8" localSheetId="16" hidden="1">#REF!</definedName>
    <definedName name="BExAYTGVRD3DLKO75RFPMBKCIWB8" localSheetId="17" hidden="1">#REF!</definedName>
    <definedName name="BExAYTGVRD3DLKO75RFPMBKCIWB8" localSheetId="18" hidden="1">#REF!</definedName>
    <definedName name="BExAYTGVRD3DLKO75RFPMBKCIWB8" localSheetId="19" hidden="1">#REF!</definedName>
    <definedName name="BExAYTGVRD3DLKO75RFPMBKCIWB8" localSheetId="20" hidden="1">#REF!</definedName>
    <definedName name="BExAYTGVRD3DLKO75RFPMBKCIWB8" hidden="1">#REF!</definedName>
    <definedName name="BExAYUYTMF7YSRG951CIIWKZM0T5" localSheetId="7" hidden="1">#REF!</definedName>
    <definedName name="BExAYUYTMF7YSRG951CIIWKZM0T5" localSheetId="9" hidden="1">#REF!</definedName>
    <definedName name="BExAYUYTMF7YSRG951CIIWKZM0T5" localSheetId="10" hidden="1">#REF!</definedName>
    <definedName name="BExAYUYTMF7YSRG951CIIWKZM0T5" localSheetId="11" hidden="1">#REF!</definedName>
    <definedName name="BExAYUYTMF7YSRG951CIIWKZM0T5" localSheetId="12" hidden="1">#REF!</definedName>
    <definedName name="BExAYUYTMF7YSRG951CIIWKZM0T5" localSheetId="14" hidden="1">#REF!</definedName>
    <definedName name="BExAYUYTMF7YSRG951CIIWKZM0T5" localSheetId="13" hidden="1">#REF!</definedName>
    <definedName name="BExAYUYTMF7YSRG951CIIWKZM0T5" localSheetId="15" hidden="1">#REF!</definedName>
    <definedName name="BExAYUYTMF7YSRG951CIIWKZM0T5" localSheetId="16" hidden="1">#REF!</definedName>
    <definedName name="BExAYUYTMF7YSRG951CIIWKZM0T5" localSheetId="17" hidden="1">#REF!</definedName>
    <definedName name="BExAYUYTMF7YSRG951CIIWKZM0T5" localSheetId="18" hidden="1">#REF!</definedName>
    <definedName name="BExAYUYTMF7YSRG951CIIWKZM0T5" localSheetId="19" hidden="1">#REF!</definedName>
    <definedName name="BExAYUYTMF7YSRG951CIIWKZM0T5" localSheetId="20" hidden="1">#REF!</definedName>
    <definedName name="BExAYUYTMF7YSRG951CIIWKZM0T5" hidden="1">#REF!</definedName>
    <definedName name="BExAYY9H9COOT46HJLPVDLTO12UL" localSheetId="7" hidden="1">#REF!</definedName>
    <definedName name="BExAYY9H9COOT46HJLPVDLTO12UL" localSheetId="9" hidden="1">#REF!</definedName>
    <definedName name="BExAYY9H9COOT46HJLPVDLTO12UL" localSheetId="10" hidden="1">#REF!</definedName>
    <definedName name="BExAYY9H9COOT46HJLPVDLTO12UL" localSheetId="11" hidden="1">#REF!</definedName>
    <definedName name="BExAYY9H9COOT46HJLPVDLTO12UL" localSheetId="12" hidden="1">#REF!</definedName>
    <definedName name="BExAYY9H9COOT46HJLPVDLTO12UL" localSheetId="14" hidden="1">#REF!</definedName>
    <definedName name="BExAYY9H9COOT46HJLPVDLTO12UL" localSheetId="13" hidden="1">#REF!</definedName>
    <definedName name="BExAYY9H9COOT46HJLPVDLTO12UL" localSheetId="15" hidden="1">#REF!</definedName>
    <definedName name="BExAYY9H9COOT46HJLPVDLTO12UL" localSheetId="16" hidden="1">#REF!</definedName>
    <definedName name="BExAYY9H9COOT46HJLPVDLTO12UL" localSheetId="17" hidden="1">#REF!</definedName>
    <definedName name="BExAYY9H9COOT46HJLPVDLTO12UL" localSheetId="18" hidden="1">#REF!</definedName>
    <definedName name="BExAYY9H9COOT46HJLPVDLTO12UL" localSheetId="19" hidden="1">#REF!</definedName>
    <definedName name="BExAYY9H9COOT46HJLPVDLTO12UL" localSheetId="20" hidden="1">#REF!</definedName>
    <definedName name="BExAYY9H9COOT46HJLPVDLTO12UL" hidden="1">#REF!</definedName>
    <definedName name="BExAZCNEGB4JYHC8CZ51KTN890US" localSheetId="7" hidden="1">#REF!</definedName>
    <definedName name="BExAZCNEGB4JYHC8CZ51KTN890US" localSheetId="9" hidden="1">#REF!</definedName>
    <definedName name="BExAZCNEGB4JYHC8CZ51KTN890US" localSheetId="10" hidden="1">#REF!</definedName>
    <definedName name="BExAZCNEGB4JYHC8CZ51KTN890US" localSheetId="11" hidden="1">#REF!</definedName>
    <definedName name="BExAZCNEGB4JYHC8CZ51KTN890US" localSheetId="12" hidden="1">#REF!</definedName>
    <definedName name="BExAZCNEGB4JYHC8CZ51KTN890US" localSheetId="14" hidden="1">#REF!</definedName>
    <definedName name="BExAZCNEGB4JYHC8CZ51KTN890US" localSheetId="13" hidden="1">#REF!</definedName>
    <definedName name="BExAZCNEGB4JYHC8CZ51KTN890US" localSheetId="15" hidden="1">#REF!</definedName>
    <definedName name="BExAZCNEGB4JYHC8CZ51KTN890US" localSheetId="16" hidden="1">#REF!</definedName>
    <definedName name="BExAZCNEGB4JYHC8CZ51KTN890US" localSheetId="17" hidden="1">#REF!</definedName>
    <definedName name="BExAZCNEGB4JYHC8CZ51KTN890US" localSheetId="18" hidden="1">#REF!</definedName>
    <definedName name="BExAZCNEGB4JYHC8CZ51KTN890US" localSheetId="19" hidden="1">#REF!</definedName>
    <definedName name="BExAZCNEGB4JYHC8CZ51KTN890US" localSheetId="20" hidden="1">#REF!</definedName>
    <definedName name="BExAZCNEGB4JYHC8CZ51KTN890US" hidden="1">#REF!</definedName>
    <definedName name="BExAZFCI302YFYRDJYQDWQQL0Q0O" localSheetId="7" hidden="1">#REF!</definedName>
    <definedName name="BExAZFCI302YFYRDJYQDWQQL0Q0O" localSheetId="9" hidden="1">#REF!</definedName>
    <definedName name="BExAZFCI302YFYRDJYQDWQQL0Q0O" localSheetId="10" hidden="1">#REF!</definedName>
    <definedName name="BExAZFCI302YFYRDJYQDWQQL0Q0O" localSheetId="11" hidden="1">#REF!</definedName>
    <definedName name="BExAZFCI302YFYRDJYQDWQQL0Q0O" localSheetId="12" hidden="1">#REF!</definedName>
    <definedName name="BExAZFCI302YFYRDJYQDWQQL0Q0O" localSheetId="14" hidden="1">#REF!</definedName>
    <definedName name="BExAZFCI302YFYRDJYQDWQQL0Q0O" localSheetId="13" hidden="1">#REF!</definedName>
    <definedName name="BExAZFCI302YFYRDJYQDWQQL0Q0O" localSheetId="15" hidden="1">#REF!</definedName>
    <definedName name="BExAZFCI302YFYRDJYQDWQQL0Q0O" localSheetId="16" hidden="1">#REF!</definedName>
    <definedName name="BExAZFCI302YFYRDJYQDWQQL0Q0O" localSheetId="17" hidden="1">#REF!</definedName>
    <definedName name="BExAZFCI302YFYRDJYQDWQQL0Q0O" localSheetId="18" hidden="1">#REF!</definedName>
    <definedName name="BExAZFCI302YFYRDJYQDWQQL0Q0O" localSheetId="19" hidden="1">#REF!</definedName>
    <definedName name="BExAZFCI302YFYRDJYQDWQQL0Q0O" localSheetId="20" hidden="1">#REF!</definedName>
    <definedName name="BExAZFCI302YFYRDJYQDWQQL0Q0O" hidden="1">#REF!</definedName>
    <definedName name="BExAZLHLST9OP89R1HJMC1POQG8H" localSheetId="7" hidden="1">#REF!</definedName>
    <definedName name="BExAZLHLST9OP89R1HJMC1POQG8H" localSheetId="9" hidden="1">#REF!</definedName>
    <definedName name="BExAZLHLST9OP89R1HJMC1POQG8H" localSheetId="10" hidden="1">#REF!</definedName>
    <definedName name="BExAZLHLST9OP89R1HJMC1POQG8H" localSheetId="11" hidden="1">#REF!</definedName>
    <definedName name="BExAZLHLST9OP89R1HJMC1POQG8H" localSheetId="12" hidden="1">#REF!</definedName>
    <definedName name="BExAZLHLST9OP89R1HJMC1POQG8H" localSheetId="14" hidden="1">#REF!</definedName>
    <definedName name="BExAZLHLST9OP89R1HJMC1POQG8H" localSheetId="13" hidden="1">#REF!</definedName>
    <definedName name="BExAZLHLST9OP89R1HJMC1POQG8H" localSheetId="15" hidden="1">#REF!</definedName>
    <definedName name="BExAZLHLST9OP89R1HJMC1POQG8H" localSheetId="16" hidden="1">#REF!</definedName>
    <definedName name="BExAZLHLST9OP89R1HJMC1POQG8H" localSheetId="17" hidden="1">#REF!</definedName>
    <definedName name="BExAZLHLST9OP89R1HJMC1POQG8H" localSheetId="18" hidden="1">#REF!</definedName>
    <definedName name="BExAZLHLST9OP89R1HJMC1POQG8H" localSheetId="19" hidden="1">#REF!</definedName>
    <definedName name="BExAZLHLST9OP89R1HJMC1POQG8H" localSheetId="20" hidden="1">#REF!</definedName>
    <definedName name="BExAZLHLST9OP89R1HJMC1POQG8H" hidden="1">#REF!</definedName>
    <definedName name="BExAZMDYMIAA7RX1BMCKU1VLBRGY" localSheetId="7" hidden="1">#REF!</definedName>
    <definedName name="BExAZMDYMIAA7RX1BMCKU1VLBRGY" localSheetId="9" hidden="1">#REF!</definedName>
    <definedName name="BExAZMDYMIAA7RX1BMCKU1VLBRGY" localSheetId="10" hidden="1">#REF!</definedName>
    <definedName name="BExAZMDYMIAA7RX1BMCKU1VLBRGY" localSheetId="11" hidden="1">#REF!</definedName>
    <definedName name="BExAZMDYMIAA7RX1BMCKU1VLBRGY" localSheetId="12" hidden="1">#REF!</definedName>
    <definedName name="BExAZMDYMIAA7RX1BMCKU1VLBRGY" localSheetId="14" hidden="1">#REF!</definedName>
    <definedName name="BExAZMDYMIAA7RX1BMCKU1VLBRGY" localSheetId="13" hidden="1">#REF!</definedName>
    <definedName name="BExAZMDYMIAA7RX1BMCKU1VLBRGY" localSheetId="15" hidden="1">#REF!</definedName>
    <definedName name="BExAZMDYMIAA7RX1BMCKU1VLBRGY" localSheetId="16" hidden="1">#REF!</definedName>
    <definedName name="BExAZMDYMIAA7RX1BMCKU1VLBRGY" localSheetId="17" hidden="1">#REF!</definedName>
    <definedName name="BExAZMDYMIAA7RX1BMCKU1VLBRGY" localSheetId="18" hidden="1">#REF!</definedName>
    <definedName name="BExAZMDYMIAA7RX1BMCKU1VLBRGY" localSheetId="19" hidden="1">#REF!</definedName>
    <definedName name="BExAZMDYMIAA7RX1BMCKU1VLBRGY" localSheetId="20" hidden="1">#REF!</definedName>
    <definedName name="BExAZMDYMIAA7RX1BMCKU1VLBRGY" hidden="1">#REF!</definedName>
    <definedName name="BExAZNL6BHI8DCQWXOX4I2P839UX" localSheetId="7" hidden="1">#REF!</definedName>
    <definedName name="BExAZNL6BHI8DCQWXOX4I2P839UX" localSheetId="9" hidden="1">#REF!</definedName>
    <definedName name="BExAZNL6BHI8DCQWXOX4I2P839UX" localSheetId="10" hidden="1">#REF!</definedName>
    <definedName name="BExAZNL6BHI8DCQWXOX4I2P839UX" localSheetId="11" hidden="1">#REF!</definedName>
    <definedName name="BExAZNL6BHI8DCQWXOX4I2P839UX" localSheetId="12" hidden="1">#REF!</definedName>
    <definedName name="BExAZNL6BHI8DCQWXOX4I2P839UX" localSheetId="14" hidden="1">#REF!</definedName>
    <definedName name="BExAZNL6BHI8DCQWXOX4I2P839UX" localSheetId="13" hidden="1">#REF!</definedName>
    <definedName name="BExAZNL6BHI8DCQWXOX4I2P839UX" localSheetId="15" hidden="1">#REF!</definedName>
    <definedName name="BExAZNL6BHI8DCQWXOX4I2P839UX" localSheetId="16" hidden="1">#REF!</definedName>
    <definedName name="BExAZNL6BHI8DCQWXOX4I2P839UX" localSheetId="17" hidden="1">#REF!</definedName>
    <definedName name="BExAZNL6BHI8DCQWXOX4I2P839UX" localSheetId="18" hidden="1">#REF!</definedName>
    <definedName name="BExAZNL6BHI8DCQWXOX4I2P839UX" localSheetId="19" hidden="1">#REF!</definedName>
    <definedName name="BExAZNL6BHI8DCQWXOX4I2P839UX" localSheetId="20" hidden="1">#REF!</definedName>
    <definedName name="BExAZNL6BHI8DCQWXOX4I2P839UX" hidden="1">#REF!</definedName>
    <definedName name="BExAZRMWSONMCG9KDUM4KAQ7BONM" localSheetId="7" hidden="1">#REF!</definedName>
    <definedName name="BExAZRMWSONMCG9KDUM4KAQ7BONM" localSheetId="9" hidden="1">#REF!</definedName>
    <definedName name="BExAZRMWSONMCG9KDUM4KAQ7BONM" localSheetId="10" hidden="1">#REF!</definedName>
    <definedName name="BExAZRMWSONMCG9KDUM4KAQ7BONM" localSheetId="11" hidden="1">#REF!</definedName>
    <definedName name="BExAZRMWSONMCG9KDUM4KAQ7BONM" localSheetId="12" hidden="1">#REF!</definedName>
    <definedName name="BExAZRMWSONMCG9KDUM4KAQ7BONM" localSheetId="14" hidden="1">#REF!</definedName>
    <definedName name="BExAZRMWSONMCG9KDUM4KAQ7BONM" localSheetId="13" hidden="1">#REF!</definedName>
    <definedName name="BExAZRMWSONMCG9KDUM4KAQ7BONM" localSheetId="15" hidden="1">#REF!</definedName>
    <definedName name="BExAZRMWSONMCG9KDUM4KAQ7BONM" localSheetId="16" hidden="1">#REF!</definedName>
    <definedName name="BExAZRMWSONMCG9KDUM4KAQ7BONM" localSheetId="17" hidden="1">#REF!</definedName>
    <definedName name="BExAZRMWSONMCG9KDUM4KAQ7BONM" localSheetId="18" hidden="1">#REF!</definedName>
    <definedName name="BExAZRMWSONMCG9KDUM4KAQ7BONM" localSheetId="19" hidden="1">#REF!</definedName>
    <definedName name="BExAZRMWSONMCG9KDUM4KAQ7BONM" localSheetId="20" hidden="1">#REF!</definedName>
    <definedName name="BExAZRMWSONMCG9KDUM4KAQ7BONM" hidden="1">#REF!</definedName>
    <definedName name="BExAZTFG4SJRG4TW6JXRF7N08JFI" localSheetId="7" hidden="1">#REF!</definedName>
    <definedName name="BExAZTFG4SJRG4TW6JXRF7N08JFI" localSheetId="9" hidden="1">#REF!</definedName>
    <definedName name="BExAZTFG4SJRG4TW6JXRF7N08JFI" localSheetId="10" hidden="1">#REF!</definedName>
    <definedName name="BExAZTFG4SJRG4TW6JXRF7N08JFI" localSheetId="11" hidden="1">#REF!</definedName>
    <definedName name="BExAZTFG4SJRG4TW6JXRF7N08JFI" localSheetId="12" hidden="1">#REF!</definedName>
    <definedName name="BExAZTFG4SJRG4TW6JXRF7N08JFI" localSheetId="14" hidden="1">#REF!</definedName>
    <definedName name="BExAZTFG4SJRG4TW6JXRF7N08JFI" localSheetId="13" hidden="1">#REF!</definedName>
    <definedName name="BExAZTFG4SJRG4TW6JXRF7N08JFI" localSheetId="15" hidden="1">#REF!</definedName>
    <definedName name="BExAZTFG4SJRG4TW6JXRF7N08JFI" localSheetId="16" hidden="1">#REF!</definedName>
    <definedName name="BExAZTFG4SJRG4TW6JXRF7N08JFI" localSheetId="17" hidden="1">#REF!</definedName>
    <definedName name="BExAZTFG4SJRG4TW6JXRF7N08JFI" localSheetId="18" hidden="1">#REF!</definedName>
    <definedName name="BExAZTFG4SJRG4TW6JXRF7N08JFI" localSheetId="19" hidden="1">#REF!</definedName>
    <definedName name="BExAZTFG4SJRG4TW6JXRF7N08JFI" localSheetId="20" hidden="1">#REF!</definedName>
    <definedName name="BExAZTFG4SJRG4TW6JXRF7N08JFI" hidden="1">#REF!</definedName>
    <definedName name="BExAZUS4A8OHDZK0MWAOCCCKTH73" localSheetId="7" hidden="1">#REF!</definedName>
    <definedName name="BExAZUS4A8OHDZK0MWAOCCCKTH73" localSheetId="9" hidden="1">#REF!</definedName>
    <definedName name="BExAZUS4A8OHDZK0MWAOCCCKTH73" localSheetId="10" hidden="1">#REF!</definedName>
    <definedName name="BExAZUS4A8OHDZK0MWAOCCCKTH73" localSheetId="11" hidden="1">#REF!</definedName>
    <definedName name="BExAZUS4A8OHDZK0MWAOCCCKTH73" localSheetId="12" hidden="1">#REF!</definedName>
    <definedName name="BExAZUS4A8OHDZK0MWAOCCCKTH73" localSheetId="14" hidden="1">#REF!</definedName>
    <definedName name="BExAZUS4A8OHDZK0MWAOCCCKTH73" localSheetId="13" hidden="1">#REF!</definedName>
    <definedName name="BExAZUS4A8OHDZK0MWAOCCCKTH73" localSheetId="15" hidden="1">#REF!</definedName>
    <definedName name="BExAZUS4A8OHDZK0MWAOCCCKTH73" localSheetId="16" hidden="1">#REF!</definedName>
    <definedName name="BExAZUS4A8OHDZK0MWAOCCCKTH73" localSheetId="17" hidden="1">#REF!</definedName>
    <definedName name="BExAZUS4A8OHDZK0MWAOCCCKTH73" localSheetId="18" hidden="1">#REF!</definedName>
    <definedName name="BExAZUS4A8OHDZK0MWAOCCCKTH73" localSheetId="19" hidden="1">#REF!</definedName>
    <definedName name="BExAZUS4A8OHDZK0MWAOCCCKTH73" localSheetId="20" hidden="1">#REF!</definedName>
    <definedName name="BExAZUS4A8OHDZK0MWAOCCCKTH73" hidden="1">#REF!</definedName>
    <definedName name="BExAZX6FECVK3E07KXM2XPYKGM6U" localSheetId="7" hidden="1">#REF!</definedName>
    <definedName name="BExAZX6FECVK3E07KXM2XPYKGM6U" localSheetId="9" hidden="1">#REF!</definedName>
    <definedName name="BExAZX6FECVK3E07KXM2XPYKGM6U" localSheetId="10" hidden="1">#REF!</definedName>
    <definedName name="BExAZX6FECVK3E07KXM2XPYKGM6U" localSheetId="11" hidden="1">#REF!</definedName>
    <definedName name="BExAZX6FECVK3E07KXM2XPYKGM6U" localSheetId="12" hidden="1">#REF!</definedName>
    <definedName name="BExAZX6FECVK3E07KXM2XPYKGM6U" localSheetId="14" hidden="1">#REF!</definedName>
    <definedName name="BExAZX6FECVK3E07KXM2XPYKGM6U" localSheetId="13" hidden="1">#REF!</definedName>
    <definedName name="BExAZX6FECVK3E07KXM2XPYKGM6U" localSheetId="15" hidden="1">#REF!</definedName>
    <definedName name="BExAZX6FECVK3E07KXM2XPYKGM6U" localSheetId="16" hidden="1">#REF!</definedName>
    <definedName name="BExAZX6FECVK3E07KXM2XPYKGM6U" localSheetId="17" hidden="1">#REF!</definedName>
    <definedName name="BExAZX6FECVK3E07KXM2XPYKGM6U" localSheetId="18" hidden="1">#REF!</definedName>
    <definedName name="BExAZX6FECVK3E07KXM2XPYKGM6U" localSheetId="19" hidden="1">#REF!</definedName>
    <definedName name="BExAZX6FECVK3E07KXM2XPYKGM6U" localSheetId="20" hidden="1">#REF!</definedName>
    <definedName name="BExAZX6FECVK3E07KXM2XPYKGM6U" hidden="1">#REF!</definedName>
    <definedName name="BExAZXXGBA3DZ26LBRJCSRIMDYY6" localSheetId="7" hidden="1">#REF!</definedName>
    <definedName name="BExAZXXGBA3DZ26LBRJCSRIMDYY6" localSheetId="9" hidden="1">#REF!</definedName>
    <definedName name="BExAZXXGBA3DZ26LBRJCSRIMDYY6" localSheetId="10" hidden="1">#REF!</definedName>
    <definedName name="BExAZXXGBA3DZ26LBRJCSRIMDYY6" localSheetId="11" hidden="1">#REF!</definedName>
    <definedName name="BExAZXXGBA3DZ26LBRJCSRIMDYY6" localSheetId="14" hidden="1">#REF!</definedName>
    <definedName name="BExAZXXGBA3DZ26LBRJCSRIMDYY6" localSheetId="13" hidden="1">#REF!</definedName>
    <definedName name="BExAZXXGBA3DZ26LBRJCSRIMDYY6" localSheetId="16" hidden="1">#REF!</definedName>
    <definedName name="BExAZXXGBA3DZ26LBRJCSRIMDYY6" localSheetId="17" hidden="1">#REF!</definedName>
    <definedName name="BExAZXXGBA3DZ26LBRJCSRIMDYY6" localSheetId="20" hidden="1">#REF!</definedName>
    <definedName name="BExAZXXGBA3DZ26LBRJCSRIMDYY6" hidden="1">#REF!</definedName>
    <definedName name="BExB012NJ8GASTNNPBRRFTLHIOC9" localSheetId="7" hidden="1">#REF!</definedName>
    <definedName name="BExB012NJ8GASTNNPBRRFTLHIOC9" localSheetId="9" hidden="1">#REF!</definedName>
    <definedName name="BExB012NJ8GASTNNPBRRFTLHIOC9" localSheetId="10" hidden="1">#REF!</definedName>
    <definedName name="BExB012NJ8GASTNNPBRRFTLHIOC9" localSheetId="11" hidden="1">#REF!</definedName>
    <definedName name="BExB012NJ8GASTNNPBRRFTLHIOC9" localSheetId="12" hidden="1">#REF!</definedName>
    <definedName name="BExB012NJ8GASTNNPBRRFTLHIOC9" localSheetId="14" hidden="1">#REF!</definedName>
    <definedName name="BExB012NJ8GASTNNPBRRFTLHIOC9" localSheetId="13" hidden="1">#REF!</definedName>
    <definedName name="BExB012NJ8GASTNNPBRRFTLHIOC9" localSheetId="15" hidden="1">#REF!</definedName>
    <definedName name="BExB012NJ8GASTNNPBRRFTLHIOC9" localSheetId="16" hidden="1">#REF!</definedName>
    <definedName name="BExB012NJ8GASTNNPBRRFTLHIOC9" localSheetId="17" hidden="1">#REF!</definedName>
    <definedName name="BExB012NJ8GASTNNPBRRFTLHIOC9" localSheetId="18" hidden="1">#REF!</definedName>
    <definedName name="BExB012NJ8GASTNNPBRRFTLHIOC9" localSheetId="19" hidden="1">#REF!</definedName>
    <definedName name="BExB012NJ8GASTNNPBRRFTLHIOC9" localSheetId="20" hidden="1">#REF!</definedName>
    <definedName name="BExB012NJ8GASTNNPBRRFTLHIOC9" hidden="1">#REF!</definedName>
    <definedName name="BExB072HHXVMUC0VYNGG48GRSH5Q" localSheetId="7" hidden="1">#REF!</definedName>
    <definedName name="BExB072HHXVMUC0VYNGG48GRSH5Q" localSheetId="9" hidden="1">#REF!</definedName>
    <definedName name="BExB072HHXVMUC0VYNGG48GRSH5Q" localSheetId="10" hidden="1">#REF!</definedName>
    <definedName name="BExB072HHXVMUC0VYNGG48GRSH5Q" localSheetId="11" hidden="1">#REF!</definedName>
    <definedName name="BExB072HHXVMUC0VYNGG48GRSH5Q" localSheetId="12" hidden="1">#REF!</definedName>
    <definedName name="BExB072HHXVMUC0VYNGG48GRSH5Q" localSheetId="14" hidden="1">#REF!</definedName>
    <definedName name="BExB072HHXVMUC0VYNGG48GRSH5Q" localSheetId="13" hidden="1">#REF!</definedName>
    <definedName name="BExB072HHXVMUC0VYNGG48GRSH5Q" localSheetId="15" hidden="1">#REF!</definedName>
    <definedName name="BExB072HHXVMUC0VYNGG48GRSH5Q" localSheetId="16" hidden="1">#REF!</definedName>
    <definedName name="BExB072HHXVMUC0VYNGG48GRSH5Q" localSheetId="17" hidden="1">#REF!</definedName>
    <definedName name="BExB072HHXVMUC0VYNGG48GRSH5Q" localSheetId="18" hidden="1">#REF!</definedName>
    <definedName name="BExB072HHXVMUC0VYNGG48GRSH5Q" localSheetId="19" hidden="1">#REF!</definedName>
    <definedName name="BExB072HHXVMUC0VYNGG48GRSH5Q" localSheetId="20" hidden="1">#REF!</definedName>
    <definedName name="BExB072HHXVMUC0VYNGG48GRSH5Q" hidden="1">#REF!</definedName>
    <definedName name="BExB0FRDEYDEUEAB1W8KD6D965XA" localSheetId="7" hidden="1">#REF!</definedName>
    <definedName name="BExB0FRDEYDEUEAB1W8KD6D965XA" localSheetId="9" hidden="1">#REF!</definedName>
    <definedName name="BExB0FRDEYDEUEAB1W8KD6D965XA" localSheetId="10" hidden="1">#REF!</definedName>
    <definedName name="BExB0FRDEYDEUEAB1W8KD6D965XA" localSheetId="11" hidden="1">#REF!</definedName>
    <definedName name="BExB0FRDEYDEUEAB1W8KD6D965XA" localSheetId="12" hidden="1">#REF!</definedName>
    <definedName name="BExB0FRDEYDEUEAB1W8KD6D965XA" localSheetId="14" hidden="1">#REF!</definedName>
    <definedName name="BExB0FRDEYDEUEAB1W8KD6D965XA" localSheetId="13" hidden="1">#REF!</definedName>
    <definedName name="BExB0FRDEYDEUEAB1W8KD6D965XA" localSheetId="15" hidden="1">#REF!</definedName>
    <definedName name="BExB0FRDEYDEUEAB1W8KD6D965XA" localSheetId="16" hidden="1">#REF!</definedName>
    <definedName name="BExB0FRDEYDEUEAB1W8KD6D965XA" localSheetId="17" hidden="1">#REF!</definedName>
    <definedName name="BExB0FRDEYDEUEAB1W8KD6D965XA" localSheetId="18" hidden="1">#REF!</definedName>
    <definedName name="BExB0FRDEYDEUEAB1W8KD6D965XA" localSheetId="19" hidden="1">#REF!</definedName>
    <definedName name="BExB0FRDEYDEUEAB1W8KD6D965XA" localSheetId="20" hidden="1">#REF!</definedName>
    <definedName name="BExB0FRDEYDEUEAB1W8KD6D965XA" hidden="1">#REF!</definedName>
    <definedName name="BExB0KPCN7YJORQAYUCF4YKIKPMC" localSheetId="7" hidden="1">#REF!</definedName>
    <definedName name="BExB0KPCN7YJORQAYUCF4YKIKPMC" localSheetId="9" hidden="1">#REF!</definedName>
    <definedName name="BExB0KPCN7YJORQAYUCF4YKIKPMC" localSheetId="10" hidden="1">#REF!</definedName>
    <definedName name="BExB0KPCN7YJORQAYUCF4YKIKPMC" localSheetId="11" hidden="1">#REF!</definedName>
    <definedName name="BExB0KPCN7YJORQAYUCF4YKIKPMC" localSheetId="12" hidden="1">#REF!</definedName>
    <definedName name="BExB0KPCN7YJORQAYUCF4YKIKPMC" localSheetId="14" hidden="1">#REF!</definedName>
    <definedName name="BExB0KPCN7YJORQAYUCF4YKIKPMC" localSheetId="13" hidden="1">#REF!</definedName>
    <definedName name="BExB0KPCN7YJORQAYUCF4YKIKPMC" localSheetId="15" hidden="1">#REF!</definedName>
    <definedName name="BExB0KPCN7YJORQAYUCF4YKIKPMC" localSheetId="16" hidden="1">#REF!</definedName>
    <definedName name="BExB0KPCN7YJORQAYUCF4YKIKPMC" localSheetId="17" hidden="1">#REF!</definedName>
    <definedName name="BExB0KPCN7YJORQAYUCF4YKIKPMC" localSheetId="18" hidden="1">#REF!</definedName>
    <definedName name="BExB0KPCN7YJORQAYUCF4YKIKPMC" localSheetId="19" hidden="1">#REF!</definedName>
    <definedName name="BExB0KPCN7YJORQAYUCF4YKIKPMC" localSheetId="20" hidden="1">#REF!</definedName>
    <definedName name="BExB0KPCN7YJORQAYUCF4YKIKPMC" hidden="1">#REF!</definedName>
    <definedName name="BExB0WE4PI3NOBXXVO9CTEN4DIU2" localSheetId="7" hidden="1">#REF!</definedName>
    <definedName name="BExB0WE4PI3NOBXXVO9CTEN4DIU2" localSheetId="9" hidden="1">#REF!</definedName>
    <definedName name="BExB0WE4PI3NOBXXVO9CTEN4DIU2" localSheetId="10" hidden="1">#REF!</definedName>
    <definedName name="BExB0WE4PI3NOBXXVO9CTEN4DIU2" localSheetId="11" hidden="1">#REF!</definedName>
    <definedName name="BExB0WE4PI3NOBXXVO9CTEN4DIU2" localSheetId="12" hidden="1">#REF!</definedName>
    <definedName name="BExB0WE4PI3NOBXXVO9CTEN4DIU2" localSheetId="14" hidden="1">#REF!</definedName>
    <definedName name="BExB0WE4PI3NOBXXVO9CTEN4DIU2" localSheetId="13" hidden="1">#REF!</definedName>
    <definedName name="BExB0WE4PI3NOBXXVO9CTEN4DIU2" localSheetId="15" hidden="1">#REF!</definedName>
    <definedName name="BExB0WE4PI3NOBXXVO9CTEN4DIU2" localSheetId="16" hidden="1">#REF!</definedName>
    <definedName name="BExB0WE4PI3NOBXXVO9CTEN4DIU2" localSheetId="17" hidden="1">#REF!</definedName>
    <definedName name="BExB0WE4PI3NOBXXVO9CTEN4DIU2" localSheetId="18" hidden="1">#REF!</definedName>
    <definedName name="BExB0WE4PI3NOBXXVO9CTEN4DIU2" localSheetId="19" hidden="1">#REF!</definedName>
    <definedName name="BExB0WE4PI3NOBXXVO9CTEN4DIU2" localSheetId="20" hidden="1">#REF!</definedName>
    <definedName name="BExB0WE4PI3NOBXXVO9CTEN4DIU2" hidden="1">#REF!</definedName>
    <definedName name="BExB0ZJIGMTDV9JC5IILPRZ5BXNJ" localSheetId="7" hidden="1">#REF!</definedName>
    <definedName name="BExB0ZJIGMTDV9JC5IILPRZ5BXNJ" localSheetId="9" hidden="1">#REF!</definedName>
    <definedName name="BExB0ZJIGMTDV9JC5IILPRZ5BXNJ" localSheetId="10" hidden="1">#REF!</definedName>
    <definedName name="BExB0ZJIGMTDV9JC5IILPRZ5BXNJ" localSheetId="11" hidden="1">#REF!</definedName>
    <definedName name="BExB0ZJIGMTDV9JC5IILPRZ5BXNJ" localSheetId="12" hidden="1">#REF!</definedName>
    <definedName name="BExB0ZJIGMTDV9JC5IILPRZ5BXNJ" localSheetId="14" hidden="1">#REF!</definedName>
    <definedName name="BExB0ZJIGMTDV9JC5IILPRZ5BXNJ" localSheetId="13" hidden="1">#REF!</definedName>
    <definedName name="BExB0ZJIGMTDV9JC5IILPRZ5BXNJ" localSheetId="15" hidden="1">#REF!</definedName>
    <definedName name="BExB0ZJIGMTDV9JC5IILPRZ5BXNJ" localSheetId="16" hidden="1">#REF!</definedName>
    <definedName name="BExB0ZJIGMTDV9JC5IILPRZ5BXNJ" localSheetId="17" hidden="1">#REF!</definedName>
    <definedName name="BExB0ZJIGMTDV9JC5IILPRZ5BXNJ" localSheetId="18" hidden="1">#REF!</definedName>
    <definedName name="BExB0ZJIGMTDV9JC5IILPRZ5BXNJ" localSheetId="19" hidden="1">#REF!</definedName>
    <definedName name="BExB0ZJIGMTDV9JC5IILPRZ5BXNJ" localSheetId="20" hidden="1">#REF!</definedName>
    <definedName name="BExB0ZJIGMTDV9JC5IILPRZ5BXNJ" hidden="1">#REF!</definedName>
    <definedName name="BExB10QNIVITUYS55OAEKK3VLJFE" localSheetId="7" hidden="1">#REF!</definedName>
    <definedName name="BExB10QNIVITUYS55OAEKK3VLJFE" localSheetId="9" hidden="1">#REF!</definedName>
    <definedName name="BExB10QNIVITUYS55OAEKK3VLJFE" localSheetId="10" hidden="1">#REF!</definedName>
    <definedName name="BExB10QNIVITUYS55OAEKK3VLJFE" localSheetId="11" hidden="1">#REF!</definedName>
    <definedName name="BExB10QNIVITUYS55OAEKK3VLJFE" localSheetId="12" hidden="1">#REF!</definedName>
    <definedName name="BExB10QNIVITUYS55OAEKK3VLJFE" localSheetId="14" hidden="1">#REF!</definedName>
    <definedName name="BExB10QNIVITUYS55OAEKK3VLJFE" localSheetId="13" hidden="1">#REF!</definedName>
    <definedName name="BExB10QNIVITUYS55OAEKK3VLJFE" localSheetId="15" hidden="1">#REF!</definedName>
    <definedName name="BExB10QNIVITUYS55OAEKK3VLJFE" localSheetId="16" hidden="1">#REF!</definedName>
    <definedName name="BExB10QNIVITUYS55OAEKK3VLJFE" localSheetId="17" hidden="1">#REF!</definedName>
    <definedName name="BExB10QNIVITUYS55OAEKK3VLJFE" localSheetId="18" hidden="1">#REF!</definedName>
    <definedName name="BExB10QNIVITUYS55OAEKK3VLJFE" localSheetId="19" hidden="1">#REF!</definedName>
    <definedName name="BExB10QNIVITUYS55OAEKK3VLJFE" localSheetId="20" hidden="1">#REF!</definedName>
    <definedName name="BExB10QNIVITUYS55OAEKK3VLJFE" hidden="1">#REF!</definedName>
    <definedName name="BExB14HG3PSHTJ4S9G0Y803UWLWP" localSheetId="7" hidden="1">#REF!</definedName>
    <definedName name="BExB14HG3PSHTJ4S9G0Y803UWLWP" localSheetId="9" hidden="1">#REF!</definedName>
    <definedName name="BExB14HG3PSHTJ4S9G0Y803UWLWP" localSheetId="10" hidden="1">#REF!</definedName>
    <definedName name="BExB14HG3PSHTJ4S9G0Y803UWLWP" localSheetId="11" hidden="1">#REF!</definedName>
    <definedName name="BExB14HG3PSHTJ4S9G0Y803UWLWP" localSheetId="12" hidden="1">#REF!</definedName>
    <definedName name="BExB14HG3PSHTJ4S9G0Y803UWLWP" localSheetId="14" hidden="1">#REF!</definedName>
    <definedName name="BExB14HG3PSHTJ4S9G0Y803UWLWP" localSheetId="13" hidden="1">#REF!</definedName>
    <definedName name="BExB14HG3PSHTJ4S9G0Y803UWLWP" localSheetId="15" hidden="1">#REF!</definedName>
    <definedName name="BExB14HG3PSHTJ4S9G0Y803UWLWP" localSheetId="16" hidden="1">#REF!</definedName>
    <definedName name="BExB14HG3PSHTJ4S9G0Y803UWLWP" localSheetId="17" hidden="1">#REF!</definedName>
    <definedName name="BExB14HG3PSHTJ4S9G0Y803UWLWP" localSheetId="18" hidden="1">#REF!</definedName>
    <definedName name="BExB14HG3PSHTJ4S9G0Y803UWLWP" localSheetId="19" hidden="1">#REF!</definedName>
    <definedName name="BExB14HG3PSHTJ4S9G0Y803UWLWP" localSheetId="20" hidden="1">#REF!</definedName>
    <definedName name="BExB14HG3PSHTJ4S9G0Y803UWLWP" hidden="1">#REF!</definedName>
    <definedName name="BExB15ZDRY4CIJ911DONP0KCY9KU" localSheetId="7" hidden="1">#REF!</definedName>
    <definedName name="BExB15ZDRY4CIJ911DONP0KCY9KU" localSheetId="9" hidden="1">#REF!</definedName>
    <definedName name="BExB15ZDRY4CIJ911DONP0KCY9KU" localSheetId="10" hidden="1">#REF!</definedName>
    <definedName name="BExB15ZDRY4CIJ911DONP0KCY9KU" localSheetId="11" hidden="1">#REF!</definedName>
    <definedName name="BExB15ZDRY4CIJ911DONP0KCY9KU" localSheetId="12" hidden="1">#REF!</definedName>
    <definedName name="BExB15ZDRY4CIJ911DONP0KCY9KU" localSheetId="14" hidden="1">#REF!</definedName>
    <definedName name="BExB15ZDRY4CIJ911DONP0KCY9KU" localSheetId="13" hidden="1">#REF!</definedName>
    <definedName name="BExB15ZDRY4CIJ911DONP0KCY9KU" localSheetId="15" hidden="1">#REF!</definedName>
    <definedName name="BExB15ZDRY4CIJ911DONP0KCY9KU" localSheetId="16" hidden="1">#REF!</definedName>
    <definedName name="BExB15ZDRY4CIJ911DONP0KCY9KU" localSheetId="17" hidden="1">#REF!</definedName>
    <definedName name="BExB15ZDRY4CIJ911DONP0KCY9KU" localSheetId="18" hidden="1">#REF!</definedName>
    <definedName name="BExB15ZDRY4CIJ911DONP0KCY9KU" localSheetId="19" hidden="1">#REF!</definedName>
    <definedName name="BExB15ZDRY4CIJ911DONP0KCY9KU" localSheetId="20" hidden="1">#REF!</definedName>
    <definedName name="BExB15ZDRY4CIJ911DONP0KCY9KU" hidden="1">#REF!</definedName>
    <definedName name="BExB16VQY0O0RLZYJFU3OFEONVTE" localSheetId="7" hidden="1">#REF!</definedName>
    <definedName name="BExB16VQY0O0RLZYJFU3OFEONVTE" localSheetId="9" hidden="1">#REF!</definedName>
    <definedName name="BExB16VQY0O0RLZYJFU3OFEONVTE" localSheetId="10" hidden="1">#REF!</definedName>
    <definedName name="BExB16VQY0O0RLZYJFU3OFEONVTE" localSheetId="11" hidden="1">#REF!</definedName>
    <definedName name="BExB16VQY0O0RLZYJFU3OFEONVTE" localSheetId="12" hidden="1">#REF!</definedName>
    <definedName name="BExB16VQY0O0RLZYJFU3OFEONVTE" localSheetId="14" hidden="1">#REF!</definedName>
    <definedName name="BExB16VQY0O0RLZYJFU3OFEONVTE" localSheetId="13" hidden="1">#REF!</definedName>
    <definedName name="BExB16VQY0O0RLZYJFU3OFEONVTE" localSheetId="15" hidden="1">#REF!</definedName>
    <definedName name="BExB16VQY0O0RLZYJFU3OFEONVTE" localSheetId="16" hidden="1">#REF!</definedName>
    <definedName name="BExB16VQY0O0RLZYJFU3OFEONVTE" localSheetId="17" hidden="1">#REF!</definedName>
    <definedName name="BExB16VQY0O0RLZYJFU3OFEONVTE" localSheetId="18" hidden="1">#REF!</definedName>
    <definedName name="BExB16VQY0O0RLZYJFU3OFEONVTE" localSheetId="19" hidden="1">#REF!</definedName>
    <definedName name="BExB16VQY0O0RLZYJFU3OFEONVTE" localSheetId="20" hidden="1">#REF!</definedName>
    <definedName name="BExB16VQY0O0RLZYJFU3OFEONVTE" hidden="1">#REF!</definedName>
    <definedName name="BExB1C4HDPDZBISSQ3JREULJJZ7K" localSheetId="7" hidden="1">#REF!</definedName>
    <definedName name="BExB1C4HDPDZBISSQ3JREULJJZ7K" localSheetId="9" hidden="1">#REF!</definedName>
    <definedName name="BExB1C4HDPDZBISSQ3JREULJJZ7K" localSheetId="10" hidden="1">#REF!</definedName>
    <definedName name="BExB1C4HDPDZBISSQ3JREULJJZ7K" localSheetId="11" hidden="1">#REF!</definedName>
    <definedName name="BExB1C4HDPDZBISSQ3JREULJJZ7K" localSheetId="12" hidden="1">#REF!</definedName>
    <definedName name="BExB1C4HDPDZBISSQ3JREULJJZ7K" localSheetId="14" hidden="1">#REF!</definedName>
    <definedName name="BExB1C4HDPDZBISSQ3JREULJJZ7K" localSheetId="13" hidden="1">#REF!</definedName>
    <definedName name="BExB1C4HDPDZBISSQ3JREULJJZ7K" localSheetId="15" hidden="1">#REF!</definedName>
    <definedName name="BExB1C4HDPDZBISSQ3JREULJJZ7K" localSheetId="16" hidden="1">#REF!</definedName>
    <definedName name="BExB1C4HDPDZBISSQ3JREULJJZ7K" localSheetId="17" hidden="1">#REF!</definedName>
    <definedName name="BExB1C4HDPDZBISSQ3JREULJJZ7K" localSheetId="18" hidden="1">#REF!</definedName>
    <definedName name="BExB1C4HDPDZBISSQ3JREULJJZ7K" localSheetId="19" hidden="1">#REF!</definedName>
    <definedName name="BExB1C4HDPDZBISSQ3JREULJJZ7K" localSheetId="20" hidden="1">#REF!</definedName>
    <definedName name="BExB1C4HDPDZBISSQ3JREULJJZ7K" hidden="1">#REF!</definedName>
    <definedName name="BExB1FKNY2UO4W5FUGFHJOA2WFGG" localSheetId="7" hidden="1">#REF!</definedName>
    <definedName name="BExB1FKNY2UO4W5FUGFHJOA2WFGG" localSheetId="9" hidden="1">#REF!</definedName>
    <definedName name="BExB1FKNY2UO4W5FUGFHJOA2WFGG" localSheetId="10" hidden="1">#REF!</definedName>
    <definedName name="BExB1FKNY2UO4W5FUGFHJOA2WFGG" localSheetId="11" hidden="1">#REF!</definedName>
    <definedName name="BExB1FKNY2UO4W5FUGFHJOA2WFGG" localSheetId="12" hidden="1">#REF!</definedName>
    <definedName name="BExB1FKNY2UO4W5FUGFHJOA2WFGG" localSheetId="14" hidden="1">#REF!</definedName>
    <definedName name="BExB1FKNY2UO4W5FUGFHJOA2WFGG" localSheetId="13" hidden="1">#REF!</definedName>
    <definedName name="BExB1FKNY2UO4W5FUGFHJOA2WFGG" localSheetId="15" hidden="1">#REF!</definedName>
    <definedName name="BExB1FKNY2UO4W5FUGFHJOA2WFGG" localSheetId="16" hidden="1">#REF!</definedName>
    <definedName name="BExB1FKNY2UO4W5FUGFHJOA2WFGG" localSheetId="17" hidden="1">#REF!</definedName>
    <definedName name="BExB1FKNY2UO4W5FUGFHJOA2WFGG" localSheetId="18" hidden="1">#REF!</definedName>
    <definedName name="BExB1FKNY2UO4W5FUGFHJOA2WFGG" localSheetId="19" hidden="1">#REF!</definedName>
    <definedName name="BExB1FKNY2UO4W5FUGFHJOA2WFGG" localSheetId="20" hidden="1">#REF!</definedName>
    <definedName name="BExB1FKNY2UO4W5FUGFHJOA2WFGG" hidden="1">#REF!</definedName>
    <definedName name="BExB1GMD0PIDGTFBGQOPRWQSP9I4" localSheetId="7" hidden="1">#REF!</definedName>
    <definedName name="BExB1GMD0PIDGTFBGQOPRWQSP9I4" localSheetId="9" hidden="1">#REF!</definedName>
    <definedName name="BExB1GMD0PIDGTFBGQOPRWQSP9I4" localSheetId="10" hidden="1">#REF!</definedName>
    <definedName name="BExB1GMD0PIDGTFBGQOPRWQSP9I4" localSheetId="11" hidden="1">#REF!</definedName>
    <definedName name="BExB1GMD0PIDGTFBGQOPRWQSP9I4" localSheetId="12" hidden="1">#REF!</definedName>
    <definedName name="BExB1GMD0PIDGTFBGQOPRWQSP9I4" localSheetId="14" hidden="1">#REF!</definedName>
    <definedName name="BExB1GMD0PIDGTFBGQOPRWQSP9I4" localSheetId="13" hidden="1">#REF!</definedName>
    <definedName name="BExB1GMD0PIDGTFBGQOPRWQSP9I4" localSheetId="15" hidden="1">#REF!</definedName>
    <definedName name="BExB1GMD0PIDGTFBGQOPRWQSP9I4" localSheetId="16" hidden="1">#REF!</definedName>
    <definedName name="BExB1GMD0PIDGTFBGQOPRWQSP9I4" localSheetId="17" hidden="1">#REF!</definedName>
    <definedName name="BExB1GMD0PIDGTFBGQOPRWQSP9I4" localSheetId="18" hidden="1">#REF!</definedName>
    <definedName name="BExB1GMD0PIDGTFBGQOPRWQSP9I4" localSheetId="19" hidden="1">#REF!</definedName>
    <definedName name="BExB1GMD0PIDGTFBGQOPRWQSP9I4" localSheetId="20" hidden="1">#REF!</definedName>
    <definedName name="BExB1GMD0PIDGTFBGQOPRWQSP9I4" hidden="1">#REF!</definedName>
    <definedName name="BExB1Q29OO6LNFNT1EQLA3KYE7MX" localSheetId="7" hidden="1">#REF!</definedName>
    <definedName name="BExB1Q29OO6LNFNT1EQLA3KYE7MX" localSheetId="9" hidden="1">#REF!</definedName>
    <definedName name="BExB1Q29OO6LNFNT1EQLA3KYE7MX" localSheetId="10" hidden="1">#REF!</definedName>
    <definedName name="BExB1Q29OO6LNFNT1EQLA3KYE7MX" localSheetId="11" hidden="1">#REF!</definedName>
    <definedName name="BExB1Q29OO6LNFNT1EQLA3KYE7MX" localSheetId="12" hidden="1">#REF!</definedName>
    <definedName name="BExB1Q29OO6LNFNT1EQLA3KYE7MX" localSheetId="14" hidden="1">#REF!</definedName>
    <definedName name="BExB1Q29OO6LNFNT1EQLA3KYE7MX" localSheetId="13" hidden="1">#REF!</definedName>
    <definedName name="BExB1Q29OO6LNFNT1EQLA3KYE7MX" localSheetId="15" hidden="1">#REF!</definedName>
    <definedName name="BExB1Q29OO6LNFNT1EQLA3KYE7MX" localSheetId="16" hidden="1">#REF!</definedName>
    <definedName name="BExB1Q29OO6LNFNT1EQLA3KYE7MX" localSheetId="17" hidden="1">#REF!</definedName>
    <definedName name="BExB1Q29OO6LNFNT1EQLA3KYE7MX" localSheetId="18" hidden="1">#REF!</definedName>
    <definedName name="BExB1Q29OO6LNFNT1EQLA3KYE7MX" localSheetId="19" hidden="1">#REF!</definedName>
    <definedName name="BExB1Q29OO6LNFNT1EQLA3KYE7MX" localSheetId="20" hidden="1">#REF!</definedName>
    <definedName name="BExB1Q29OO6LNFNT1EQLA3KYE7MX" hidden="1">#REF!</definedName>
    <definedName name="BExB1TNRV5EBWZEHYLHI76T0FVA7" localSheetId="7" hidden="1">#REF!</definedName>
    <definedName name="BExB1TNRV5EBWZEHYLHI76T0FVA7" localSheetId="9" hidden="1">#REF!</definedName>
    <definedName name="BExB1TNRV5EBWZEHYLHI76T0FVA7" localSheetId="10" hidden="1">#REF!</definedName>
    <definedName name="BExB1TNRV5EBWZEHYLHI76T0FVA7" localSheetId="11" hidden="1">#REF!</definedName>
    <definedName name="BExB1TNRV5EBWZEHYLHI76T0FVA7" localSheetId="12" hidden="1">#REF!</definedName>
    <definedName name="BExB1TNRV5EBWZEHYLHI76T0FVA7" localSheetId="14" hidden="1">#REF!</definedName>
    <definedName name="BExB1TNRV5EBWZEHYLHI76T0FVA7" localSheetId="13" hidden="1">#REF!</definedName>
    <definedName name="BExB1TNRV5EBWZEHYLHI76T0FVA7" localSheetId="15" hidden="1">#REF!</definedName>
    <definedName name="BExB1TNRV5EBWZEHYLHI76T0FVA7" localSheetId="16" hidden="1">#REF!</definedName>
    <definedName name="BExB1TNRV5EBWZEHYLHI76T0FVA7" localSheetId="17" hidden="1">#REF!</definedName>
    <definedName name="BExB1TNRV5EBWZEHYLHI76T0FVA7" localSheetId="18" hidden="1">#REF!</definedName>
    <definedName name="BExB1TNRV5EBWZEHYLHI76T0FVA7" localSheetId="19" hidden="1">#REF!</definedName>
    <definedName name="BExB1TNRV5EBWZEHYLHI76T0FVA7" localSheetId="20" hidden="1">#REF!</definedName>
    <definedName name="BExB1TNRV5EBWZEHYLHI76T0FVA7" hidden="1">#REF!</definedName>
    <definedName name="BExB1WI6M8I0EEP1ANUQZCFY24EV" localSheetId="7" hidden="1">#REF!</definedName>
    <definedName name="BExB1WI6M8I0EEP1ANUQZCFY24EV" localSheetId="9" hidden="1">#REF!</definedName>
    <definedName name="BExB1WI6M8I0EEP1ANUQZCFY24EV" localSheetId="10" hidden="1">#REF!</definedName>
    <definedName name="BExB1WI6M8I0EEP1ANUQZCFY24EV" localSheetId="11" hidden="1">#REF!</definedName>
    <definedName name="BExB1WI6M8I0EEP1ANUQZCFY24EV" localSheetId="12" hidden="1">#REF!</definedName>
    <definedName name="BExB1WI6M8I0EEP1ANUQZCFY24EV" localSheetId="14" hidden="1">#REF!</definedName>
    <definedName name="BExB1WI6M8I0EEP1ANUQZCFY24EV" localSheetId="13" hidden="1">#REF!</definedName>
    <definedName name="BExB1WI6M8I0EEP1ANUQZCFY24EV" localSheetId="15" hidden="1">#REF!</definedName>
    <definedName name="BExB1WI6M8I0EEP1ANUQZCFY24EV" localSheetId="16" hidden="1">#REF!</definedName>
    <definedName name="BExB1WI6M8I0EEP1ANUQZCFY24EV" localSheetId="17" hidden="1">#REF!</definedName>
    <definedName name="BExB1WI6M8I0EEP1ANUQZCFY24EV" localSheetId="18" hidden="1">#REF!</definedName>
    <definedName name="BExB1WI6M8I0EEP1ANUQZCFY24EV" localSheetId="19" hidden="1">#REF!</definedName>
    <definedName name="BExB1WI6M8I0EEP1ANUQZCFY24EV" localSheetId="20" hidden="1">#REF!</definedName>
    <definedName name="BExB1WI6M8I0EEP1ANUQZCFY24EV" hidden="1">#REF!</definedName>
    <definedName name="BExB203OWC9QZA3BYOKQ18L4FUJE" localSheetId="7" hidden="1">#REF!</definedName>
    <definedName name="BExB203OWC9QZA3BYOKQ18L4FUJE" localSheetId="9" hidden="1">#REF!</definedName>
    <definedName name="BExB203OWC9QZA3BYOKQ18L4FUJE" localSheetId="10" hidden="1">#REF!</definedName>
    <definedName name="BExB203OWC9QZA3BYOKQ18L4FUJE" localSheetId="11" hidden="1">#REF!</definedName>
    <definedName name="BExB203OWC9QZA3BYOKQ18L4FUJE" localSheetId="12" hidden="1">#REF!</definedName>
    <definedName name="BExB203OWC9QZA3BYOKQ18L4FUJE" localSheetId="14" hidden="1">#REF!</definedName>
    <definedName name="BExB203OWC9QZA3BYOKQ18L4FUJE" localSheetId="13" hidden="1">#REF!</definedName>
    <definedName name="BExB203OWC9QZA3BYOKQ18L4FUJE" localSheetId="15" hidden="1">#REF!</definedName>
    <definedName name="BExB203OWC9QZA3BYOKQ18L4FUJE" localSheetId="16" hidden="1">#REF!</definedName>
    <definedName name="BExB203OWC9QZA3BYOKQ18L4FUJE" localSheetId="17" hidden="1">#REF!</definedName>
    <definedName name="BExB203OWC9QZA3BYOKQ18L4FUJE" localSheetId="18" hidden="1">#REF!</definedName>
    <definedName name="BExB203OWC9QZA3BYOKQ18L4FUJE" localSheetId="19" hidden="1">#REF!</definedName>
    <definedName name="BExB203OWC9QZA3BYOKQ18L4FUJE" localSheetId="20" hidden="1">#REF!</definedName>
    <definedName name="BExB203OWC9QZA3BYOKQ18L4FUJE" hidden="1">#REF!</definedName>
    <definedName name="BExB215I6XJMAXZ5JDHT0R7K0CS1" localSheetId="7" hidden="1">#REF!</definedName>
    <definedName name="BExB215I6XJMAXZ5JDHT0R7K0CS1" localSheetId="9" hidden="1">#REF!</definedName>
    <definedName name="BExB215I6XJMAXZ5JDHT0R7K0CS1" localSheetId="10" hidden="1">#REF!</definedName>
    <definedName name="BExB215I6XJMAXZ5JDHT0R7K0CS1" localSheetId="11" hidden="1">#REF!</definedName>
    <definedName name="BExB215I6XJMAXZ5JDHT0R7K0CS1" localSheetId="12" hidden="1">#REF!</definedName>
    <definedName name="BExB215I6XJMAXZ5JDHT0R7K0CS1" localSheetId="14" hidden="1">#REF!</definedName>
    <definedName name="BExB215I6XJMAXZ5JDHT0R7K0CS1" localSheetId="13" hidden="1">#REF!</definedName>
    <definedName name="BExB215I6XJMAXZ5JDHT0R7K0CS1" localSheetId="15" hidden="1">#REF!</definedName>
    <definedName name="BExB215I6XJMAXZ5JDHT0R7K0CS1" localSheetId="16" hidden="1">#REF!</definedName>
    <definedName name="BExB215I6XJMAXZ5JDHT0R7K0CS1" localSheetId="17" hidden="1">#REF!</definedName>
    <definedName name="BExB215I6XJMAXZ5JDHT0R7K0CS1" localSheetId="18" hidden="1">#REF!</definedName>
    <definedName name="BExB215I6XJMAXZ5JDHT0R7K0CS1" localSheetId="19" hidden="1">#REF!</definedName>
    <definedName name="BExB215I6XJMAXZ5JDHT0R7K0CS1" localSheetId="20" hidden="1">#REF!</definedName>
    <definedName name="BExB215I6XJMAXZ5JDHT0R7K0CS1" hidden="1">#REF!</definedName>
    <definedName name="BExB2CJHTU7C591BR4WRL5L2F2K6" localSheetId="7" hidden="1">#REF!</definedName>
    <definedName name="BExB2CJHTU7C591BR4WRL5L2F2K6" localSheetId="9" hidden="1">#REF!</definedName>
    <definedName name="BExB2CJHTU7C591BR4WRL5L2F2K6" localSheetId="10" hidden="1">#REF!</definedName>
    <definedName name="BExB2CJHTU7C591BR4WRL5L2F2K6" localSheetId="11" hidden="1">#REF!</definedName>
    <definedName name="BExB2CJHTU7C591BR4WRL5L2F2K6" localSheetId="12" hidden="1">#REF!</definedName>
    <definedName name="BExB2CJHTU7C591BR4WRL5L2F2K6" localSheetId="14" hidden="1">#REF!</definedName>
    <definedName name="BExB2CJHTU7C591BR4WRL5L2F2K6" localSheetId="13" hidden="1">#REF!</definedName>
    <definedName name="BExB2CJHTU7C591BR4WRL5L2F2K6" localSheetId="15" hidden="1">#REF!</definedName>
    <definedName name="BExB2CJHTU7C591BR4WRL5L2F2K6" localSheetId="16" hidden="1">#REF!</definedName>
    <definedName name="BExB2CJHTU7C591BR4WRL5L2F2K6" localSheetId="17" hidden="1">#REF!</definedName>
    <definedName name="BExB2CJHTU7C591BR4WRL5L2F2K6" localSheetId="18" hidden="1">#REF!</definedName>
    <definedName name="BExB2CJHTU7C591BR4WRL5L2F2K6" localSheetId="19" hidden="1">#REF!</definedName>
    <definedName name="BExB2CJHTU7C591BR4WRL5L2F2K6" localSheetId="20" hidden="1">#REF!</definedName>
    <definedName name="BExB2CJHTU7C591BR4WRL5L2F2K6" hidden="1">#REF!</definedName>
    <definedName name="BExB2K1AV4PGNS1O6C7D7AO411AX" localSheetId="7" hidden="1">#REF!</definedName>
    <definedName name="BExB2K1AV4PGNS1O6C7D7AO411AX" localSheetId="9" hidden="1">#REF!</definedName>
    <definedName name="BExB2K1AV4PGNS1O6C7D7AO411AX" localSheetId="10" hidden="1">#REF!</definedName>
    <definedName name="BExB2K1AV4PGNS1O6C7D7AO411AX" localSheetId="11" hidden="1">#REF!</definedName>
    <definedName name="BExB2K1AV4PGNS1O6C7D7AO411AX" localSheetId="12" hidden="1">#REF!</definedName>
    <definedName name="BExB2K1AV4PGNS1O6C7D7AO411AX" localSheetId="14" hidden="1">#REF!</definedName>
    <definedName name="BExB2K1AV4PGNS1O6C7D7AO411AX" localSheetId="13" hidden="1">#REF!</definedName>
    <definedName name="BExB2K1AV4PGNS1O6C7D7AO411AX" localSheetId="15" hidden="1">#REF!</definedName>
    <definedName name="BExB2K1AV4PGNS1O6C7D7AO411AX" localSheetId="16" hidden="1">#REF!</definedName>
    <definedName name="BExB2K1AV4PGNS1O6C7D7AO411AX" localSheetId="17" hidden="1">#REF!</definedName>
    <definedName name="BExB2K1AV4PGNS1O6C7D7AO411AX" localSheetId="18" hidden="1">#REF!</definedName>
    <definedName name="BExB2K1AV4PGNS1O6C7D7AO411AX" localSheetId="19" hidden="1">#REF!</definedName>
    <definedName name="BExB2K1AV4PGNS1O6C7D7AO411AX" localSheetId="20" hidden="1">#REF!</definedName>
    <definedName name="BExB2K1AV4PGNS1O6C7D7AO411AX" hidden="1">#REF!</definedName>
    <definedName name="BExB2O2UYHKI324YE324E1N7FVIB" localSheetId="7" hidden="1">#REF!</definedName>
    <definedName name="BExB2O2UYHKI324YE324E1N7FVIB" localSheetId="9" hidden="1">#REF!</definedName>
    <definedName name="BExB2O2UYHKI324YE324E1N7FVIB" localSheetId="10" hidden="1">#REF!</definedName>
    <definedName name="BExB2O2UYHKI324YE324E1N7FVIB" localSheetId="11" hidden="1">#REF!</definedName>
    <definedName name="BExB2O2UYHKI324YE324E1N7FVIB" localSheetId="12" hidden="1">#REF!</definedName>
    <definedName name="BExB2O2UYHKI324YE324E1N7FVIB" localSheetId="14" hidden="1">#REF!</definedName>
    <definedName name="BExB2O2UYHKI324YE324E1N7FVIB" localSheetId="13" hidden="1">#REF!</definedName>
    <definedName name="BExB2O2UYHKI324YE324E1N7FVIB" localSheetId="15" hidden="1">#REF!</definedName>
    <definedName name="BExB2O2UYHKI324YE324E1N7FVIB" localSheetId="16" hidden="1">#REF!</definedName>
    <definedName name="BExB2O2UYHKI324YE324E1N7FVIB" localSheetId="17" hidden="1">#REF!</definedName>
    <definedName name="BExB2O2UYHKI324YE324E1N7FVIB" localSheetId="18" hidden="1">#REF!</definedName>
    <definedName name="BExB2O2UYHKI324YE324E1N7FVIB" localSheetId="19" hidden="1">#REF!</definedName>
    <definedName name="BExB2O2UYHKI324YE324E1N7FVIB" localSheetId="20" hidden="1">#REF!</definedName>
    <definedName name="BExB2O2UYHKI324YE324E1N7FVIB" hidden="1">#REF!</definedName>
    <definedName name="BExB2Q0VJ0MU2URO3JOVUAVHEI3V" localSheetId="7" hidden="1">#REF!</definedName>
    <definedName name="BExB2Q0VJ0MU2URO3JOVUAVHEI3V" localSheetId="9" hidden="1">#REF!</definedName>
    <definedName name="BExB2Q0VJ0MU2URO3JOVUAVHEI3V" localSheetId="10" hidden="1">#REF!</definedName>
    <definedName name="BExB2Q0VJ0MU2URO3JOVUAVHEI3V" localSheetId="11" hidden="1">#REF!</definedName>
    <definedName name="BExB2Q0VJ0MU2URO3JOVUAVHEI3V" localSheetId="12" hidden="1">#REF!</definedName>
    <definedName name="BExB2Q0VJ0MU2URO3JOVUAVHEI3V" localSheetId="14" hidden="1">#REF!</definedName>
    <definedName name="BExB2Q0VJ0MU2URO3JOVUAVHEI3V" localSheetId="13" hidden="1">#REF!</definedName>
    <definedName name="BExB2Q0VJ0MU2URO3JOVUAVHEI3V" localSheetId="15" hidden="1">#REF!</definedName>
    <definedName name="BExB2Q0VJ0MU2URO3JOVUAVHEI3V" localSheetId="16" hidden="1">#REF!</definedName>
    <definedName name="BExB2Q0VJ0MU2URO3JOVUAVHEI3V" localSheetId="17" hidden="1">#REF!</definedName>
    <definedName name="BExB2Q0VJ0MU2URO3JOVUAVHEI3V" localSheetId="18" hidden="1">#REF!</definedName>
    <definedName name="BExB2Q0VJ0MU2URO3JOVUAVHEI3V" localSheetId="19" hidden="1">#REF!</definedName>
    <definedName name="BExB2Q0VJ0MU2URO3JOVUAVHEI3V" localSheetId="20" hidden="1">#REF!</definedName>
    <definedName name="BExB2Q0VJ0MU2URO3JOVUAVHEI3V" hidden="1">#REF!</definedName>
    <definedName name="BExB2TBL7K5D70TOLTXT6SAAJQS9" localSheetId="7" hidden="1">#REF!</definedName>
    <definedName name="BExB2TBL7K5D70TOLTXT6SAAJQS9" localSheetId="9" hidden="1">#REF!</definedName>
    <definedName name="BExB2TBL7K5D70TOLTXT6SAAJQS9" localSheetId="10" hidden="1">#REF!</definedName>
    <definedName name="BExB2TBL7K5D70TOLTXT6SAAJQS9" localSheetId="11" hidden="1">#REF!</definedName>
    <definedName name="BExB2TBL7K5D70TOLTXT6SAAJQS9" localSheetId="12" hidden="1">#REF!</definedName>
    <definedName name="BExB2TBL7K5D70TOLTXT6SAAJQS9" localSheetId="14" hidden="1">#REF!</definedName>
    <definedName name="BExB2TBL7K5D70TOLTXT6SAAJQS9" localSheetId="13" hidden="1">#REF!</definedName>
    <definedName name="BExB2TBL7K5D70TOLTXT6SAAJQS9" localSheetId="15" hidden="1">#REF!</definedName>
    <definedName name="BExB2TBL7K5D70TOLTXT6SAAJQS9" localSheetId="16" hidden="1">#REF!</definedName>
    <definedName name="BExB2TBL7K5D70TOLTXT6SAAJQS9" localSheetId="17" hidden="1">#REF!</definedName>
    <definedName name="BExB2TBL7K5D70TOLTXT6SAAJQS9" localSheetId="18" hidden="1">#REF!</definedName>
    <definedName name="BExB2TBL7K5D70TOLTXT6SAAJQS9" localSheetId="19" hidden="1">#REF!</definedName>
    <definedName name="BExB2TBL7K5D70TOLTXT6SAAJQS9" localSheetId="20" hidden="1">#REF!</definedName>
    <definedName name="BExB2TBL7K5D70TOLTXT6SAAJQS9" hidden="1">#REF!</definedName>
    <definedName name="BExB2WRQ815O1VGMGAGDGQHTTUIN" localSheetId="7" hidden="1">#REF!</definedName>
    <definedName name="BExB2WRQ815O1VGMGAGDGQHTTUIN" localSheetId="9" hidden="1">#REF!</definedName>
    <definedName name="BExB2WRQ815O1VGMGAGDGQHTTUIN" localSheetId="10" hidden="1">#REF!</definedName>
    <definedName name="BExB2WRQ815O1VGMGAGDGQHTTUIN" localSheetId="11" hidden="1">#REF!</definedName>
    <definedName name="BExB2WRQ815O1VGMGAGDGQHTTUIN" localSheetId="12" hidden="1">#REF!</definedName>
    <definedName name="BExB2WRQ815O1VGMGAGDGQHTTUIN" localSheetId="14" hidden="1">#REF!</definedName>
    <definedName name="BExB2WRQ815O1VGMGAGDGQHTTUIN" localSheetId="13" hidden="1">#REF!</definedName>
    <definedName name="BExB2WRQ815O1VGMGAGDGQHTTUIN" localSheetId="15" hidden="1">#REF!</definedName>
    <definedName name="BExB2WRQ815O1VGMGAGDGQHTTUIN" localSheetId="16" hidden="1">#REF!</definedName>
    <definedName name="BExB2WRQ815O1VGMGAGDGQHTTUIN" localSheetId="17" hidden="1">#REF!</definedName>
    <definedName name="BExB2WRQ815O1VGMGAGDGQHTTUIN" localSheetId="18" hidden="1">#REF!</definedName>
    <definedName name="BExB2WRQ815O1VGMGAGDGQHTTUIN" localSheetId="19" hidden="1">#REF!</definedName>
    <definedName name="BExB2WRQ815O1VGMGAGDGQHTTUIN" localSheetId="20" hidden="1">#REF!</definedName>
    <definedName name="BExB2WRQ815O1VGMGAGDGQHTTUIN" hidden="1">#REF!</definedName>
    <definedName name="BExB30IP1DNKNQ6PZ5ERUGR5MK4Z" localSheetId="7" hidden="1">#REF!</definedName>
    <definedName name="BExB30IP1DNKNQ6PZ5ERUGR5MK4Z" localSheetId="9" hidden="1">#REF!</definedName>
    <definedName name="BExB30IP1DNKNQ6PZ5ERUGR5MK4Z" localSheetId="10" hidden="1">#REF!</definedName>
    <definedName name="BExB30IP1DNKNQ6PZ5ERUGR5MK4Z" localSheetId="11" hidden="1">#REF!</definedName>
    <definedName name="BExB30IP1DNKNQ6PZ5ERUGR5MK4Z" localSheetId="12" hidden="1">#REF!</definedName>
    <definedName name="BExB30IP1DNKNQ6PZ5ERUGR5MK4Z" localSheetId="14" hidden="1">#REF!</definedName>
    <definedName name="BExB30IP1DNKNQ6PZ5ERUGR5MK4Z" localSheetId="13" hidden="1">#REF!</definedName>
    <definedName name="BExB30IP1DNKNQ6PZ5ERUGR5MK4Z" localSheetId="15" hidden="1">#REF!</definedName>
    <definedName name="BExB30IP1DNKNQ6PZ5ERUGR5MK4Z" localSheetId="16" hidden="1">#REF!</definedName>
    <definedName name="BExB30IP1DNKNQ6PZ5ERUGR5MK4Z" localSheetId="17" hidden="1">#REF!</definedName>
    <definedName name="BExB30IP1DNKNQ6PZ5ERUGR5MK4Z" localSheetId="18" hidden="1">#REF!</definedName>
    <definedName name="BExB30IP1DNKNQ6PZ5ERUGR5MK4Z" localSheetId="19" hidden="1">#REF!</definedName>
    <definedName name="BExB30IP1DNKNQ6PZ5ERUGR5MK4Z" localSheetId="20" hidden="1">#REF!</definedName>
    <definedName name="BExB30IP1DNKNQ6PZ5ERUGR5MK4Z" hidden="1">#REF!</definedName>
    <definedName name="BExB30YTF8EK04RZ190LBP9R44TW" localSheetId="7" hidden="1">#REF!</definedName>
    <definedName name="BExB30YTF8EK04RZ190LBP9R44TW" localSheetId="9" hidden="1">#REF!</definedName>
    <definedName name="BExB30YTF8EK04RZ190LBP9R44TW" localSheetId="10" hidden="1">#REF!</definedName>
    <definedName name="BExB30YTF8EK04RZ190LBP9R44TW" localSheetId="11" hidden="1">#REF!</definedName>
    <definedName name="BExB30YTF8EK04RZ190LBP9R44TW" localSheetId="12" hidden="1">#REF!</definedName>
    <definedName name="BExB30YTF8EK04RZ190LBP9R44TW" localSheetId="14" hidden="1">#REF!</definedName>
    <definedName name="BExB30YTF8EK04RZ190LBP9R44TW" localSheetId="13" hidden="1">#REF!</definedName>
    <definedName name="BExB30YTF8EK04RZ190LBP9R44TW" localSheetId="15" hidden="1">#REF!</definedName>
    <definedName name="BExB30YTF8EK04RZ190LBP9R44TW" localSheetId="16" hidden="1">#REF!</definedName>
    <definedName name="BExB30YTF8EK04RZ190LBP9R44TW" localSheetId="17" hidden="1">#REF!</definedName>
    <definedName name="BExB30YTF8EK04RZ190LBP9R44TW" localSheetId="18" hidden="1">#REF!</definedName>
    <definedName name="BExB30YTF8EK04RZ190LBP9R44TW" localSheetId="19" hidden="1">#REF!</definedName>
    <definedName name="BExB30YTF8EK04RZ190LBP9R44TW" localSheetId="20" hidden="1">#REF!</definedName>
    <definedName name="BExB30YTF8EK04RZ190LBP9R44TW" hidden="1">#REF!</definedName>
    <definedName name="BExB31PVM8TBKT8GI5VYI71JWZ0D" localSheetId="7" hidden="1">#REF!</definedName>
    <definedName name="BExB31PVM8TBKT8GI5VYI71JWZ0D" localSheetId="9" hidden="1">#REF!</definedName>
    <definedName name="BExB31PVM8TBKT8GI5VYI71JWZ0D" localSheetId="10" hidden="1">#REF!</definedName>
    <definedName name="BExB31PVM8TBKT8GI5VYI71JWZ0D" localSheetId="11" hidden="1">#REF!</definedName>
    <definedName name="BExB31PVM8TBKT8GI5VYI71JWZ0D" localSheetId="12" hidden="1">#REF!</definedName>
    <definedName name="BExB31PVM8TBKT8GI5VYI71JWZ0D" localSheetId="14" hidden="1">#REF!</definedName>
    <definedName name="BExB31PVM8TBKT8GI5VYI71JWZ0D" localSheetId="13" hidden="1">#REF!</definedName>
    <definedName name="BExB31PVM8TBKT8GI5VYI71JWZ0D" localSheetId="15" hidden="1">#REF!</definedName>
    <definedName name="BExB31PVM8TBKT8GI5VYI71JWZ0D" localSheetId="16" hidden="1">#REF!</definedName>
    <definedName name="BExB31PVM8TBKT8GI5VYI71JWZ0D" localSheetId="17" hidden="1">#REF!</definedName>
    <definedName name="BExB31PVM8TBKT8GI5VYI71JWZ0D" localSheetId="18" hidden="1">#REF!</definedName>
    <definedName name="BExB31PVM8TBKT8GI5VYI71JWZ0D" localSheetId="19" hidden="1">#REF!</definedName>
    <definedName name="BExB31PVM8TBKT8GI5VYI71JWZ0D" localSheetId="20" hidden="1">#REF!</definedName>
    <definedName name="BExB31PVM8TBKT8GI5VYI71JWZ0D" hidden="1">#REF!</definedName>
    <definedName name="BExB37UZ7KOLOBAPDS5EM5MJTPFJ" localSheetId="7" hidden="1">#REF!</definedName>
    <definedName name="BExB37UZ7KOLOBAPDS5EM5MJTPFJ" localSheetId="9" hidden="1">#REF!</definedName>
    <definedName name="BExB37UZ7KOLOBAPDS5EM5MJTPFJ" localSheetId="10" hidden="1">#REF!</definedName>
    <definedName name="BExB37UZ7KOLOBAPDS5EM5MJTPFJ" localSheetId="11" hidden="1">#REF!</definedName>
    <definedName name="BExB37UZ7KOLOBAPDS5EM5MJTPFJ" localSheetId="12" hidden="1">#REF!</definedName>
    <definedName name="BExB37UZ7KOLOBAPDS5EM5MJTPFJ" localSheetId="14" hidden="1">#REF!</definedName>
    <definedName name="BExB37UZ7KOLOBAPDS5EM5MJTPFJ" localSheetId="13" hidden="1">#REF!</definedName>
    <definedName name="BExB37UZ7KOLOBAPDS5EM5MJTPFJ" localSheetId="15" hidden="1">#REF!</definedName>
    <definedName name="BExB37UZ7KOLOBAPDS5EM5MJTPFJ" localSheetId="16" hidden="1">#REF!</definedName>
    <definedName name="BExB37UZ7KOLOBAPDS5EM5MJTPFJ" localSheetId="17" hidden="1">#REF!</definedName>
    <definedName name="BExB37UZ7KOLOBAPDS5EM5MJTPFJ" localSheetId="18" hidden="1">#REF!</definedName>
    <definedName name="BExB37UZ7KOLOBAPDS5EM5MJTPFJ" localSheetId="19" hidden="1">#REF!</definedName>
    <definedName name="BExB37UZ7KOLOBAPDS5EM5MJTPFJ" localSheetId="20" hidden="1">#REF!</definedName>
    <definedName name="BExB37UZ7KOLOBAPDS5EM5MJTPFJ" hidden="1">#REF!</definedName>
    <definedName name="BExB3S8NRKFKQZGZDLCF1J5OPNQX" localSheetId="7" hidden="1">#REF!</definedName>
    <definedName name="BExB3S8NRKFKQZGZDLCF1J5OPNQX" localSheetId="9" hidden="1">#REF!</definedName>
    <definedName name="BExB3S8NRKFKQZGZDLCF1J5OPNQX" localSheetId="10" hidden="1">#REF!</definedName>
    <definedName name="BExB3S8NRKFKQZGZDLCF1J5OPNQX" localSheetId="11" hidden="1">#REF!</definedName>
    <definedName name="BExB3S8NRKFKQZGZDLCF1J5OPNQX" localSheetId="12" hidden="1">#REF!</definedName>
    <definedName name="BExB3S8NRKFKQZGZDLCF1J5OPNQX" localSheetId="14" hidden="1">#REF!</definedName>
    <definedName name="BExB3S8NRKFKQZGZDLCF1J5OPNQX" localSheetId="13" hidden="1">#REF!</definedName>
    <definedName name="BExB3S8NRKFKQZGZDLCF1J5OPNQX" localSheetId="15" hidden="1">#REF!</definedName>
    <definedName name="BExB3S8NRKFKQZGZDLCF1J5OPNQX" localSheetId="16" hidden="1">#REF!</definedName>
    <definedName name="BExB3S8NRKFKQZGZDLCF1J5OPNQX" localSheetId="17" hidden="1">#REF!</definedName>
    <definedName name="BExB3S8NRKFKQZGZDLCF1J5OPNQX" localSheetId="18" hidden="1">#REF!</definedName>
    <definedName name="BExB3S8NRKFKQZGZDLCF1J5OPNQX" localSheetId="19" hidden="1">#REF!</definedName>
    <definedName name="BExB3S8NRKFKQZGZDLCF1J5OPNQX" localSheetId="20" hidden="1">#REF!</definedName>
    <definedName name="BExB3S8NRKFKQZGZDLCF1J5OPNQX" hidden="1">#REF!</definedName>
    <definedName name="BExB4016U17W1T4ZWNG5SJCGWE9P" localSheetId="7" hidden="1">#REF!</definedName>
    <definedName name="BExB4016U17W1T4ZWNG5SJCGWE9P" localSheetId="9" hidden="1">#REF!</definedName>
    <definedName name="BExB4016U17W1T4ZWNG5SJCGWE9P" localSheetId="10" hidden="1">#REF!</definedName>
    <definedName name="BExB4016U17W1T4ZWNG5SJCGWE9P" localSheetId="11" hidden="1">#REF!</definedName>
    <definedName name="BExB4016U17W1T4ZWNG5SJCGWE9P" localSheetId="12" hidden="1">#REF!</definedName>
    <definedName name="BExB4016U17W1T4ZWNG5SJCGWE9P" localSheetId="14" hidden="1">#REF!</definedName>
    <definedName name="BExB4016U17W1T4ZWNG5SJCGWE9P" localSheetId="13" hidden="1">#REF!</definedName>
    <definedName name="BExB4016U17W1T4ZWNG5SJCGWE9P" localSheetId="15" hidden="1">#REF!</definedName>
    <definedName name="BExB4016U17W1T4ZWNG5SJCGWE9P" localSheetId="16" hidden="1">#REF!</definedName>
    <definedName name="BExB4016U17W1T4ZWNG5SJCGWE9P" localSheetId="17" hidden="1">#REF!</definedName>
    <definedName name="BExB4016U17W1T4ZWNG5SJCGWE9P" localSheetId="18" hidden="1">#REF!</definedName>
    <definedName name="BExB4016U17W1T4ZWNG5SJCGWE9P" localSheetId="19" hidden="1">#REF!</definedName>
    <definedName name="BExB4016U17W1T4ZWNG5SJCGWE9P" localSheetId="20" hidden="1">#REF!</definedName>
    <definedName name="BExB4016U17W1T4ZWNG5SJCGWE9P" hidden="1">#REF!</definedName>
    <definedName name="BExB442RX0T3L6HUL6X5T21CENW6" localSheetId="7" hidden="1">#REF!</definedName>
    <definedName name="BExB442RX0T3L6HUL6X5T21CENW6" localSheetId="9" hidden="1">#REF!</definedName>
    <definedName name="BExB442RX0T3L6HUL6X5T21CENW6" localSheetId="10" hidden="1">#REF!</definedName>
    <definedName name="BExB442RX0T3L6HUL6X5T21CENW6" localSheetId="11" hidden="1">#REF!</definedName>
    <definedName name="BExB442RX0T3L6HUL6X5T21CENW6" localSheetId="12" hidden="1">#REF!</definedName>
    <definedName name="BExB442RX0T3L6HUL6X5T21CENW6" localSheetId="14" hidden="1">#REF!</definedName>
    <definedName name="BExB442RX0T3L6HUL6X5T21CENW6" localSheetId="13" hidden="1">#REF!</definedName>
    <definedName name="BExB442RX0T3L6HUL6X5T21CENW6" localSheetId="15" hidden="1">#REF!</definedName>
    <definedName name="BExB442RX0T3L6HUL6X5T21CENW6" localSheetId="16" hidden="1">#REF!</definedName>
    <definedName name="BExB442RX0T3L6HUL6X5T21CENW6" localSheetId="17" hidden="1">#REF!</definedName>
    <definedName name="BExB442RX0T3L6HUL6X5T21CENW6" localSheetId="18" hidden="1">#REF!</definedName>
    <definedName name="BExB442RX0T3L6HUL6X5T21CENW6" localSheetId="19" hidden="1">#REF!</definedName>
    <definedName name="BExB442RX0T3L6HUL6X5T21CENW6" localSheetId="20" hidden="1">#REF!</definedName>
    <definedName name="BExB442RX0T3L6HUL6X5T21CENW6" hidden="1">#REF!</definedName>
    <definedName name="BExB472MUJSUYK7SI8BX1ZGQL0NK" localSheetId="7" hidden="1">#REF!</definedName>
    <definedName name="BExB472MUJSUYK7SI8BX1ZGQL0NK" localSheetId="9" hidden="1">#REF!</definedName>
    <definedName name="BExB472MUJSUYK7SI8BX1ZGQL0NK" localSheetId="10" hidden="1">#REF!</definedName>
    <definedName name="BExB472MUJSUYK7SI8BX1ZGQL0NK" localSheetId="11" hidden="1">#REF!</definedName>
    <definedName name="BExB472MUJSUYK7SI8BX1ZGQL0NK" localSheetId="12" hidden="1">#REF!</definedName>
    <definedName name="BExB472MUJSUYK7SI8BX1ZGQL0NK" localSheetId="14" hidden="1">#REF!</definedName>
    <definedName name="BExB472MUJSUYK7SI8BX1ZGQL0NK" localSheetId="13" hidden="1">#REF!</definedName>
    <definedName name="BExB472MUJSUYK7SI8BX1ZGQL0NK" localSheetId="15" hidden="1">#REF!</definedName>
    <definedName name="BExB472MUJSUYK7SI8BX1ZGQL0NK" localSheetId="16" hidden="1">#REF!</definedName>
    <definedName name="BExB472MUJSUYK7SI8BX1ZGQL0NK" localSheetId="17" hidden="1">#REF!</definedName>
    <definedName name="BExB472MUJSUYK7SI8BX1ZGQL0NK" localSheetId="18" hidden="1">#REF!</definedName>
    <definedName name="BExB472MUJSUYK7SI8BX1ZGQL0NK" localSheetId="19" hidden="1">#REF!</definedName>
    <definedName name="BExB472MUJSUYK7SI8BX1ZGQL0NK" localSheetId="20" hidden="1">#REF!</definedName>
    <definedName name="BExB472MUJSUYK7SI8BX1ZGQL0NK" hidden="1">#REF!</definedName>
    <definedName name="BExB4ADD0L7417CII901XTFKXD1J" localSheetId="7" hidden="1">#REF!</definedName>
    <definedName name="BExB4ADD0L7417CII901XTFKXD1J" localSheetId="9" hidden="1">#REF!</definedName>
    <definedName name="BExB4ADD0L7417CII901XTFKXD1J" localSheetId="10" hidden="1">#REF!</definedName>
    <definedName name="BExB4ADD0L7417CII901XTFKXD1J" localSheetId="11" hidden="1">#REF!</definedName>
    <definedName name="BExB4ADD0L7417CII901XTFKXD1J" localSheetId="12" hidden="1">#REF!</definedName>
    <definedName name="BExB4ADD0L7417CII901XTFKXD1J" localSheetId="14" hidden="1">#REF!</definedName>
    <definedName name="BExB4ADD0L7417CII901XTFKXD1J" localSheetId="13" hidden="1">#REF!</definedName>
    <definedName name="BExB4ADD0L7417CII901XTFKXD1J" localSheetId="15" hidden="1">#REF!</definedName>
    <definedName name="BExB4ADD0L7417CII901XTFKXD1J" localSheetId="16" hidden="1">#REF!</definedName>
    <definedName name="BExB4ADD0L7417CII901XTFKXD1J" localSheetId="17" hidden="1">#REF!</definedName>
    <definedName name="BExB4ADD0L7417CII901XTFKXD1J" localSheetId="18" hidden="1">#REF!</definedName>
    <definedName name="BExB4ADD0L7417CII901XTFKXD1J" localSheetId="19" hidden="1">#REF!</definedName>
    <definedName name="BExB4ADD0L7417CII901XTFKXD1J" localSheetId="20" hidden="1">#REF!</definedName>
    <definedName name="BExB4ADD0L7417CII901XTFKXD1J" hidden="1">#REF!</definedName>
    <definedName name="BExB4DO1V1NL2AVK5YE1RSL5RYHL" localSheetId="7" hidden="1">#REF!</definedName>
    <definedName name="BExB4DO1V1NL2AVK5YE1RSL5RYHL" localSheetId="9" hidden="1">#REF!</definedName>
    <definedName name="BExB4DO1V1NL2AVK5YE1RSL5RYHL" localSheetId="10" hidden="1">#REF!</definedName>
    <definedName name="BExB4DO1V1NL2AVK5YE1RSL5RYHL" localSheetId="11" hidden="1">#REF!</definedName>
    <definedName name="BExB4DO1V1NL2AVK5YE1RSL5RYHL" localSheetId="12" hidden="1">#REF!</definedName>
    <definedName name="BExB4DO1V1NL2AVK5YE1RSL5RYHL" localSheetId="14" hidden="1">#REF!</definedName>
    <definedName name="BExB4DO1V1NL2AVK5YE1RSL5RYHL" localSheetId="13" hidden="1">#REF!</definedName>
    <definedName name="BExB4DO1V1NL2AVK5YE1RSL5RYHL" localSheetId="15" hidden="1">#REF!</definedName>
    <definedName name="BExB4DO1V1NL2AVK5YE1RSL5RYHL" localSheetId="16" hidden="1">#REF!</definedName>
    <definedName name="BExB4DO1V1NL2AVK5YE1RSL5RYHL" localSheetId="17" hidden="1">#REF!</definedName>
    <definedName name="BExB4DO1V1NL2AVK5YE1RSL5RYHL" localSheetId="18" hidden="1">#REF!</definedName>
    <definedName name="BExB4DO1V1NL2AVK5YE1RSL5RYHL" localSheetId="19" hidden="1">#REF!</definedName>
    <definedName name="BExB4DO1V1NL2AVK5YE1RSL5RYHL" localSheetId="20" hidden="1">#REF!</definedName>
    <definedName name="BExB4DO1V1NL2AVK5YE1RSL5RYHL" hidden="1">#REF!</definedName>
    <definedName name="BExB4DYU06HCGRIPBSWRCXK804UM" localSheetId="7" hidden="1">#REF!</definedName>
    <definedName name="BExB4DYU06HCGRIPBSWRCXK804UM" localSheetId="9" hidden="1">#REF!</definedName>
    <definedName name="BExB4DYU06HCGRIPBSWRCXK804UM" localSheetId="10" hidden="1">#REF!</definedName>
    <definedName name="BExB4DYU06HCGRIPBSWRCXK804UM" localSheetId="11" hidden="1">#REF!</definedName>
    <definedName name="BExB4DYU06HCGRIPBSWRCXK804UM" localSheetId="12" hidden="1">#REF!</definedName>
    <definedName name="BExB4DYU06HCGRIPBSWRCXK804UM" localSheetId="14" hidden="1">#REF!</definedName>
    <definedName name="BExB4DYU06HCGRIPBSWRCXK804UM" localSheetId="13" hidden="1">#REF!</definedName>
    <definedName name="BExB4DYU06HCGRIPBSWRCXK804UM" localSheetId="15" hidden="1">#REF!</definedName>
    <definedName name="BExB4DYU06HCGRIPBSWRCXK804UM" localSheetId="16" hidden="1">#REF!</definedName>
    <definedName name="BExB4DYU06HCGRIPBSWRCXK804UM" localSheetId="17" hidden="1">#REF!</definedName>
    <definedName name="BExB4DYU06HCGRIPBSWRCXK804UM" localSheetId="18" hidden="1">#REF!</definedName>
    <definedName name="BExB4DYU06HCGRIPBSWRCXK804UM" localSheetId="19" hidden="1">#REF!</definedName>
    <definedName name="BExB4DYU06HCGRIPBSWRCXK804UM" localSheetId="20" hidden="1">#REF!</definedName>
    <definedName name="BExB4DYU06HCGRIPBSWRCXK804UM" hidden="1">#REF!</definedName>
    <definedName name="BExB4XW9A16UWK9TUIA84W8X2ZEA" localSheetId="7" hidden="1">#REF!</definedName>
    <definedName name="BExB4XW9A16UWK9TUIA84W8X2ZEA" localSheetId="9" hidden="1">#REF!</definedName>
    <definedName name="BExB4XW9A16UWK9TUIA84W8X2ZEA" localSheetId="10" hidden="1">#REF!</definedName>
    <definedName name="BExB4XW9A16UWK9TUIA84W8X2ZEA" localSheetId="11" hidden="1">#REF!</definedName>
    <definedName name="BExB4XW9A16UWK9TUIA84W8X2ZEA" localSheetId="12" hidden="1">#REF!</definedName>
    <definedName name="BExB4XW9A16UWK9TUIA84W8X2ZEA" localSheetId="14" hidden="1">#REF!</definedName>
    <definedName name="BExB4XW9A16UWK9TUIA84W8X2ZEA" localSheetId="13" hidden="1">#REF!</definedName>
    <definedName name="BExB4XW9A16UWK9TUIA84W8X2ZEA" localSheetId="15" hidden="1">#REF!</definedName>
    <definedName name="BExB4XW9A16UWK9TUIA84W8X2ZEA" localSheetId="16" hidden="1">#REF!</definedName>
    <definedName name="BExB4XW9A16UWK9TUIA84W8X2ZEA" localSheetId="17" hidden="1">#REF!</definedName>
    <definedName name="BExB4XW9A16UWK9TUIA84W8X2ZEA" localSheetId="18" hidden="1">#REF!</definedName>
    <definedName name="BExB4XW9A16UWK9TUIA84W8X2ZEA" localSheetId="19" hidden="1">#REF!</definedName>
    <definedName name="BExB4XW9A16UWK9TUIA84W8X2ZEA" localSheetId="20" hidden="1">#REF!</definedName>
    <definedName name="BExB4XW9A16UWK9TUIA84W8X2ZEA" hidden="1">#REF!</definedName>
    <definedName name="BExB4Z3EZBGYYI33U0KQ8NEIH8PY" localSheetId="7" hidden="1">#REF!</definedName>
    <definedName name="BExB4Z3EZBGYYI33U0KQ8NEIH8PY" localSheetId="9" hidden="1">#REF!</definedName>
    <definedName name="BExB4Z3EZBGYYI33U0KQ8NEIH8PY" localSheetId="10" hidden="1">#REF!</definedName>
    <definedName name="BExB4Z3EZBGYYI33U0KQ8NEIH8PY" localSheetId="11" hidden="1">#REF!</definedName>
    <definedName name="BExB4Z3EZBGYYI33U0KQ8NEIH8PY" localSheetId="12" hidden="1">#REF!</definedName>
    <definedName name="BExB4Z3EZBGYYI33U0KQ8NEIH8PY" localSheetId="14" hidden="1">#REF!</definedName>
    <definedName name="BExB4Z3EZBGYYI33U0KQ8NEIH8PY" localSheetId="13" hidden="1">#REF!</definedName>
    <definedName name="BExB4Z3EZBGYYI33U0KQ8NEIH8PY" localSheetId="15" hidden="1">#REF!</definedName>
    <definedName name="BExB4Z3EZBGYYI33U0KQ8NEIH8PY" localSheetId="16" hidden="1">#REF!</definedName>
    <definedName name="BExB4Z3EZBGYYI33U0KQ8NEIH8PY" localSheetId="17" hidden="1">#REF!</definedName>
    <definedName name="BExB4Z3EZBGYYI33U0KQ8NEIH8PY" localSheetId="18" hidden="1">#REF!</definedName>
    <definedName name="BExB4Z3EZBGYYI33U0KQ8NEIH8PY" localSheetId="19" hidden="1">#REF!</definedName>
    <definedName name="BExB4Z3EZBGYYI33U0KQ8NEIH8PY" localSheetId="20" hidden="1">#REF!</definedName>
    <definedName name="BExB4Z3EZBGYYI33U0KQ8NEIH8PY" hidden="1">#REF!</definedName>
    <definedName name="BExB55368XW7UX657ZSPC6BFE92S" localSheetId="7" hidden="1">#REF!</definedName>
    <definedName name="BExB55368XW7UX657ZSPC6BFE92S" localSheetId="9" hidden="1">#REF!</definedName>
    <definedName name="BExB55368XW7UX657ZSPC6BFE92S" localSheetId="10" hidden="1">#REF!</definedName>
    <definedName name="BExB55368XW7UX657ZSPC6BFE92S" localSheetId="11" hidden="1">#REF!</definedName>
    <definedName name="BExB55368XW7UX657ZSPC6BFE92S" localSheetId="12" hidden="1">#REF!</definedName>
    <definedName name="BExB55368XW7UX657ZSPC6BFE92S" localSheetId="14" hidden="1">#REF!</definedName>
    <definedName name="BExB55368XW7UX657ZSPC6BFE92S" localSheetId="13" hidden="1">#REF!</definedName>
    <definedName name="BExB55368XW7UX657ZSPC6BFE92S" localSheetId="15" hidden="1">#REF!</definedName>
    <definedName name="BExB55368XW7UX657ZSPC6BFE92S" localSheetId="16" hidden="1">#REF!</definedName>
    <definedName name="BExB55368XW7UX657ZSPC6BFE92S" localSheetId="17" hidden="1">#REF!</definedName>
    <definedName name="BExB55368XW7UX657ZSPC6BFE92S" localSheetId="18" hidden="1">#REF!</definedName>
    <definedName name="BExB55368XW7UX657ZSPC6BFE92S" localSheetId="19" hidden="1">#REF!</definedName>
    <definedName name="BExB55368XW7UX657ZSPC6BFE92S" localSheetId="20" hidden="1">#REF!</definedName>
    <definedName name="BExB55368XW7UX657ZSPC6BFE92S" hidden="1">#REF!</definedName>
    <definedName name="BExB57MZEPL2SA2ONPK66YFLZWJU" localSheetId="7" hidden="1">#REF!</definedName>
    <definedName name="BExB57MZEPL2SA2ONPK66YFLZWJU" localSheetId="9" hidden="1">#REF!</definedName>
    <definedName name="BExB57MZEPL2SA2ONPK66YFLZWJU" localSheetId="10" hidden="1">#REF!</definedName>
    <definedName name="BExB57MZEPL2SA2ONPK66YFLZWJU" localSheetId="11" hidden="1">#REF!</definedName>
    <definedName name="BExB57MZEPL2SA2ONPK66YFLZWJU" localSheetId="12" hidden="1">#REF!</definedName>
    <definedName name="BExB57MZEPL2SA2ONPK66YFLZWJU" localSheetId="14" hidden="1">#REF!</definedName>
    <definedName name="BExB57MZEPL2SA2ONPK66YFLZWJU" localSheetId="13" hidden="1">#REF!</definedName>
    <definedName name="BExB57MZEPL2SA2ONPK66YFLZWJU" localSheetId="15" hidden="1">#REF!</definedName>
    <definedName name="BExB57MZEPL2SA2ONPK66YFLZWJU" localSheetId="16" hidden="1">#REF!</definedName>
    <definedName name="BExB57MZEPL2SA2ONPK66YFLZWJU" localSheetId="17" hidden="1">#REF!</definedName>
    <definedName name="BExB57MZEPL2SA2ONPK66YFLZWJU" localSheetId="18" hidden="1">#REF!</definedName>
    <definedName name="BExB57MZEPL2SA2ONPK66YFLZWJU" localSheetId="19" hidden="1">#REF!</definedName>
    <definedName name="BExB57MZEPL2SA2ONPK66YFLZWJU" localSheetId="20" hidden="1">#REF!</definedName>
    <definedName name="BExB57MZEPL2SA2ONPK66YFLZWJU" hidden="1">#REF!</definedName>
    <definedName name="BExB5833OAOJ22VK1YK47FHUSVK2" localSheetId="7" hidden="1">#REF!</definedName>
    <definedName name="BExB5833OAOJ22VK1YK47FHUSVK2" localSheetId="9" hidden="1">#REF!</definedName>
    <definedName name="BExB5833OAOJ22VK1YK47FHUSVK2" localSheetId="10" hidden="1">#REF!</definedName>
    <definedName name="BExB5833OAOJ22VK1YK47FHUSVK2" localSheetId="11" hidden="1">#REF!</definedName>
    <definedName name="BExB5833OAOJ22VK1YK47FHUSVK2" localSheetId="12" hidden="1">#REF!</definedName>
    <definedName name="BExB5833OAOJ22VK1YK47FHUSVK2" localSheetId="14" hidden="1">#REF!</definedName>
    <definedName name="BExB5833OAOJ22VK1YK47FHUSVK2" localSheetId="13" hidden="1">#REF!</definedName>
    <definedName name="BExB5833OAOJ22VK1YK47FHUSVK2" localSheetId="15" hidden="1">#REF!</definedName>
    <definedName name="BExB5833OAOJ22VK1YK47FHUSVK2" localSheetId="16" hidden="1">#REF!</definedName>
    <definedName name="BExB5833OAOJ22VK1YK47FHUSVK2" localSheetId="17" hidden="1">#REF!</definedName>
    <definedName name="BExB5833OAOJ22VK1YK47FHUSVK2" localSheetId="18" hidden="1">#REF!</definedName>
    <definedName name="BExB5833OAOJ22VK1YK47FHUSVK2" localSheetId="19" hidden="1">#REF!</definedName>
    <definedName name="BExB5833OAOJ22VK1YK47FHUSVK2" localSheetId="20" hidden="1">#REF!</definedName>
    <definedName name="BExB5833OAOJ22VK1YK47FHUSVK2" hidden="1">#REF!</definedName>
    <definedName name="BExB58JDIHS42JZT9DJJMKA8QFCO" localSheetId="7" hidden="1">#REF!</definedName>
    <definedName name="BExB58JDIHS42JZT9DJJMKA8QFCO" localSheetId="9" hidden="1">#REF!</definedName>
    <definedName name="BExB58JDIHS42JZT9DJJMKA8QFCO" localSheetId="10" hidden="1">#REF!</definedName>
    <definedName name="BExB58JDIHS42JZT9DJJMKA8QFCO" localSheetId="11" hidden="1">#REF!</definedName>
    <definedName name="BExB58JDIHS42JZT9DJJMKA8QFCO" localSheetId="12" hidden="1">#REF!</definedName>
    <definedName name="BExB58JDIHS42JZT9DJJMKA8QFCO" localSheetId="14" hidden="1">#REF!</definedName>
    <definedName name="BExB58JDIHS42JZT9DJJMKA8QFCO" localSheetId="13" hidden="1">#REF!</definedName>
    <definedName name="BExB58JDIHS42JZT9DJJMKA8QFCO" localSheetId="15" hidden="1">#REF!</definedName>
    <definedName name="BExB58JDIHS42JZT9DJJMKA8QFCO" localSheetId="16" hidden="1">#REF!</definedName>
    <definedName name="BExB58JDIHS42JZT9DJJMKA8QFCO" localSheetId="17" hidden="1">#REF!</definedName>
    <definedName name="BExB58JDIHS42JZT9DJJMKA8QFCO" localSheetId="18" hidden="1">#REF!</definedName>
    <definedName name="BExB58JDIHS42JZT9DJJMKA8QFCO" localSheetId="19" hidden="1">#REF!</definedName>
    <definedName name="BExB58JDIHS42JZT9DJJMKA8QFCO" localSheetId="20" hidden="1">#REF!</definedName>
    <definedName name="BExB58JDIHS42JZT9DJJMKA8QFCO" hidden="1">#REF!</definedName>
    <definedName name="BExB58U5FQC5JWV9CGC83HLLZUZI" localSheetId="7" hidden="1">#REF!</definedName>
    <definedName name="BExB58U5FQC5JWV9CGC83HLLZUZI" localSheetId="9" hidden="1">#REF!</definedName>
    <definedName name="BExB58U5FQC5JWV9CGC83HLLZUZI" localSheetId="10" hidden="1">#REF!</definedName>
    <definedName name="BExB58U5FQC5JWV9CGC83HLLZUZI" localSheetId="11" hidden="1">#REF!</definedName>
    <definedName name="BExB58U5FQC5JWV9CGC83HLLZUZI" localSheetId="12" hidden="1">#REF!</definedName>
    <definedName name="BExB58U5FQC5JWV9CGC83HLLZUZI" localSheetId="14" hidden="1">#REF!</definedName>
    <definedName name="BExB58U5FQC5JWV9CGC83HLLZUZI" localSheetId="13" hidden="1">#REF!</definedName>
    <definedName name="BExB58U5FQC5JWV9CGC83HLLZUZI" localSheetId="15" hidden="1">#REF!</definedName>
    <definedName name="BExB58U5FQC5JWV9CGC83HLLZUZI" localSheetId="16" hidden="1">#REF!</definedName>
    <definedName name="BExB58U5FQC5JWV9CGC83HLLZUZI" localSheetId="17" hidden="1">#REF!</definedName>
    <definedName name="BExB58U5FQC5JWV9CGC83HLLZUZI" localSheetId="18" hidden="1">#REF!</definedName>
    <definedName name="BExB58U5FQC5JWV9CGC83HLLZUZI" localSheetId="19" hidden="1">#REF!</definedName>
    <definedName name="BExB58U5FQC5JWV9CGC83HLLZUZI" localSheetId="20" hidden="1">#REF!</definedName>
    <definedName name="BExB58U5FQC5JWV9CGC83HLLZUZI" hidden="1">#REF!</definedName>
    <definedName name="BExB5EDO9XUKHF74X3HAU2WPPHZH" localSheetId="7" hidden="1">#REF!</definedName>
    <definedName name="BExB5EDO9XUKHF74X3HAU2WPPHZH" localSheetId="9" hidden="1">#REF!</definedName>
    <definedName name="BExB5EDO9XUKHF74X3HAU2WPPHZH" localSheetId="10" hidden="1">#REF!</definedName>
    <definedName name="BExB5EDO9XUKHF74X3HAU2WPPHZH" localSheetId="11" hidden="1">#REF!</definedName>
    <definedName name="BExB5EDO9XUKHF74X3HAU2WPPHZH" localSheetId="12" hidden="1">#REF!</definedName>
    <definedName name="BExB5EDO9XUKHF74X3HAU2WPPHZH" localSheetId="14" hidden="1">#REF!</definedName>
    <definedName name="BExB5EDO9XUKHF74X3HAU2WPPHZH" localSheetId="13" hidden="1">#REF!</definedName>
    <definedName name="BExB5EDO9XUKHF74X3HAU2WPPHZH" localSheetId="15" hidden="1">#REF!</definedName>
    <definedName name="BExB5EDO9XUKHF74X3HAU2WPPHZH" localSheetId="16" hidden="1">#REF!</definedName>
    <definedName name="BExB5EDO9XUKHF74X3HAU2WPPHZH" localSheetId="17" hidden="1">#REF!</definedName>
    <definedName name="BExB5EDO9XUKHF74X3HAU2WPPHZH" localSheetId="18" hidden="1">#REF!</definedName>
    <definedName name="BExB5EDO9XUKHF74X3HAU2WPPHZH" localSheetId="19" hidden="1">#REF!</definedName>
    <definedName name="BExB5EDO9XUKHF74X3HAU2WPPHZH" localSheetId="20" hidden="1">#REF!</definedName>
    <definedName name="BExB5EDO9XUKHF74X3HAU2WPPHZH" hidden="1">#REF!</definedName>
    <definedName name="BExB5G6EH68AYEP1UT0GHUEL3SLN" localSheetId="7" hidden="1">#REF!</definedName>
    <definedName name="BExB5G6EH68AYEP1UT0GHUEL3SLN" localSheetId="9" hidden="1">#REF!</definedName>
    <definedName name="BExB5G6EH68AYEP1UT0GHUEL3SLN" localSheetId="10" hidden="1">#REF!</definedName>
    <definedName name="BExB5G6EH68AYEP1UT0GHUEL3SLN" localSheetId="11" hidden="1">#REF!</definedName>
    <definedName name="BExB5G6EH68AYEP1UT0GHUEL3SLN" localSheetId="12" hidden="1">#REF!</definedName>
    <definedName name="BExB5G6EH68AYEP1UT0GHUEL3SLN" localSheetId="14" hidden="1">#REF!</definedName>
    <definedName name="BExB5G6EH68AYEP1UT0GHUEL3SLN" localSheetId="13" hidden="1">#REF!</definedName>
    <definedName name="BExB5G6EH68AYEP1UT0GHUEL3SLN" localSheetId="15" hidden="1">#REF!</definedName>
    <definedName name="BExB5G6EH68AYEP1UT0GHUEL3SLN" localSheetId="16" hidden="1">#REF!</definedName>
    <definedName name="BExB5G6EH68AYEP1UT0GHUEL3SLN" localSheetId="17" hidden="1">#REF!</definedName>
    <definedName name="BExB5G6EH68AYEP1UT0GHUEL3SLN" localSheetId="18" hidden="1">#REF!</definedName>
    <definedName name="BExB5G6EH68AYEP1UT0GHUEL3SLN" localSheetId="19" hidden="1">#REF!</definedName>
    <definedName name="BExB5G6EH68AYEP1UT0GHUEL3SLN" localSheetId="20" hidden="1">#REF!</definedName>
    <definedName name="BExB5G6EH68AYEP1UT0GHUEL3SLN" hidden="1">#REF!</definedName>
    <definedName name="BExB5IFAFRG56RCEOOXLOQHCNSLB" localSheetId="7" hidden="1">#REF!</definedName>
    <definedName name="BExB5IFAFRG56RCEOOXLOQHCNSLB" localSheetId="9" hidden="1">#REF!</definedName>
    <definedName name="BExB5IFAFRG56RCEOOXLOQHCNSLB" localSheetId="10" hidden="1">#REF!</definedName>
    <definedName name="BExB5IFAFRG56RCEOOXLOQHCNSLB" localSheetId="11" hidden="1">#REF!</definedName>
    <definedName name="BExB5IFAFRG56RCEOOXLOQHCNSLB" localSheetId="12" hidden="1">#REF!</definedName>
    <definedName name="BExB5IFAFRG56RCEOOXLOQHCNSLB" localSheetId="14" hidden="1">#REF!</definedName>
    <definedName name="BExB5IFAFRG56RCEOOXLOQHCNSLB" localSheetId="13" hidden="1">#REF!</definedName>
    <definedName name="BExB5IFAFRG56RCEOOXLOQHCNSLB" localSheetId="15" hidden="1">#REF!</definedName>
    <definedName name="BExB5IFAFRG56RCEOOXLOQHCNSLB" localSheetId="16" hidden="1">#REF!</definedName>
    <definedName name="BExB5IFAFRG56RCEOOXLOQHCNSLB" localSheetId="17" hidden="1">#REF!</definedName>
    <definedName name="BExB5IFAFRG56RCEOOXLOQHCNSLB" localSheetId="18" hidden="1">#REF!</definedName>
    <definedName name="BExB5IFAFRG56RCEOOXLOQHCNSLB" localSheetId="19" hidden="1">#REF!</definedName>
    <definedName name="BExB5IFAFRG56RCEOOXLOQHCNSLB" localSheetId="20" hidden="1">#REF!</definedName>
    <definedName name="BExB5IFAFRG56RCEOOXLOQHCNSLB" hidden="1">#REF!</definedName>
    <definedName name="BExB5QYVEZWFE5DQVHAM760EV05X" localSheetId="7" hidden="1">#REF!</definedName>
    <definedName name="BExB5QYVEZWFE5DQVHAM760EV05X" localSheetId="9" hidden="1">#REF!</definedName>
    <definedName name="BExB5QYVEZWFE5DQVHAM760EV05X" localSheetId="10" hidden="1">#REF!</definedName>
    <definedName name="BExB5QYVEZWFE5DQVHAM760EV05X" localSheetId="11" hidden="1">#REF!</definedName>
    <definedName name="BExB5QYVEZWFE5DQVHAM760EV05X" localSheetId="12" hidden="1">#REF!</definedName>
    <definedName name="BExB5QYVEZWFE5DQVHAM760EV05X" localSheetId="14" hidden="1">#REF!</definedName>
    <definedName name="BExB5QYVEZWFE5DQVHAM760EV05X" localSheetId="13" hidden="1">#REF!</definedName>
    <definedName name="BExB5QYVEZWFE5DQVHAM760EV05X" localSheetId="15" hidden="1">#REF!</definedName>
    <definedName name="BExB5QYVEZWFE5DQVHAM760EV05X" localSheetId="16" hidden="1">#REF!</definedName>
    <definedName name="BExB5QYVEZWFE5DQVHAM760EV05X" localSheetId="17" hidden="1">#REF!</definedName>
    <definedName name="BExB5QYVEZWFE5DQVHAM760EV05X" localSheetId="18" hidden="1">#REF!</definedName>
    <definedName name="BExB5QYVEZWFE5DQVHAM760EV05X" localSheetId="19" hidden="1">#REF!</definedName>
    <definedName name="BExB5QYVEZWFE5DQVHAM760EV05X" localSheetId="20" hidden="1">#REF!</definedName>
    <definedName name="BExB5QYVEZWFE5DQVHAM760EV05X" hidden="1">#REF!</definedName>
    <definedName name="BExB5U9IRH14EMOE0YGIE3WIVLFS" localSheetId="7" hidden="1">#REF!</definedName>
    <definedName name="BExB5U9IRH14EMOE0YGIE3WIVLFS" localSheetId="9" hidden="1">#REF!</definedName>
    <definedName name="BExB5U9IRH14EMOE0YGIE3WIVLFS" localSheetId="10" hidden="1">#REF!</definedName>
    <definedName name="BExB5U9IRH14EMOE0YGIE3WIVLFS" localSheetId="11" hidden="1">#REF!</definedName>
    <definedName name="BExB5U9IRH14EMOE0YGIE3WIVLFS" localSheetId="12" hidden="1">#REF!</definedName>
    <definedName name="BExB5U9IRH14EMOE0YGIE3WIVLFS" localSheetId="14" hidden="1">#REF!</definedName>
    <definedName name="BExB5U9IRH14EMOE0YGIE3WIVLFS" localSheetId="13" hidden="1">#REF!</definedName>
    <definedName name="BExB5U9IRH14EMOE0YGIE3WIVLFS" localSheetId="15" hidden="1">#REF!</definedName>
    <definedName name="BExB5U9IRH14EMOE0YGIE3WIVLFS" localSheetId="16" hidden="1">#REF!</definedName>
    <definedName name="BExB5U9IRH14EMOE0YGIE3WIVLFS" localSheetId="17" hidden="1">#REF!</definedName>
    <definedName name="BExB5U9IRH14EMOE0YGIE3WIVLFS" localSheetId="18" hidden="1">#REF!</definedName>
    <definedName name="BExB5U9IRH14EMOE0YGIE3WIVLFS" localSheetId="19" hidden="1">#REF!</definedName>
    <definedName name="BExB5U9IRH14EMOE0YGIE3WIVLFS" localSheetId="20" hidden="1">#REF!</definedName>
    <definedName name="BExB5U9IRH14EMOE0YGIE3WIVLFS" hidden="1">#REF!</definedName>
    <definedName name="BExB5VWYMOV6BAIH7XUBBVPU7MMD" localSheetId="7" hidden="1">#REF!</definedName>
    <definedName name="BExB5VWYMOV6BAIH7XUBBVPU7MMD" localSheetId="9" hidden="1">#REF!</definedName>
    <definedName name="BExB5VWYMOV6BAIH7XUBBVPU7MMD" localSheetId="10" hidden="1">#REF!</definedName>
    <definedName name="BExB5VWYMOV6BAIH7XUBBVPU7MMD" localSheetId="11" hidden="1">#REF!</definedName>
    <definedName name="BExB5VWYMOV6BAIH7XUBBVPU7MMD" localSheetId="12" hidden="1">#REF!</definedName>
    <definedName name="BExB5VWYMOV6BAIH7XUBBVPU7MMD" localSheetId="14" hidden="1">#REF!</definedName>
    <definedName name="BExB5VWYMOV6BAIH7XUBBVPU7MMD" localSheetId="13" hidden="1">#REF!</definedName>
    <definedName name="BExB5VWYMOV6BAIH7XUBBVPU7MMD" localSheetId="15" hidden="1">#REF!</definedName>
    <definedName name="BExB5VWYMOV6BAIH7XUBBVPU7MMD" localSheetId="16" hidden="1">#REF!</definedName>
    <definedName name="BExB5VWYMOV6BAIH7XUBBVPU7MMD" localSheetId="17" hidden="1">#REF!</definedName>
    <definedName name="BExB5VWYMOV6BAIH7XUBBVPU7MMD" localSheetId="18" hidden="1">#REF!</definedName>
    <definedName name="BExB5VWYMOV6BAIH7XUBBVPU7MMD" localSheetId="19" hidden="1">#REF!</definedName>
    <definedName name="BExB5VWYMOV6BAIH7XUBBVPU7MMD" localSheetId="20" hidden="1">#REF!</definedName>
    <definedName name="BExB5VWYMOV6BAIH7XUBBVPU7MMD" hidden="1">#REF!</definedName>
    <definedName name="BExB610DZWIJP1B72U9QM42COH2B" localSheetId="7" hidden="1">#REF!</definedName>
    <definedName name="BExB610DZWIJP1B72U9QM42COH2B" localSheetId="9" hidden="1">#REF!</definedName>
    <definedName name="BExB610DZWIJP1B72U9QM42COH2B" localSheetId="10" hidden="1">#REF!</definedName>
    <definedName name="BExB610DZWIJP1B72U9QM42COH2B" localSheetId="11" hidden="1">#REF!</definedName>
    <definedName name="BExB610DZWIJP1B72U9QM42COH2B" localSheetId="12" hidden="1">#REF!</definedName>
    <definedName name="BExB610DZWIJP1B72U9QM42COH2B" localSheetId="14" hidden="1">#REF!</definedName>
    <definedName name="BExB610DZWIJP1B72U9QM42COH2B" localSheetId="13" hidden="1">#REF!</definedName>
    <definedName name="BExB610DZWIJP1B72U9QM42COH2B" localSheetId="15" hidden="1">#REF!</definedName>
    <definedName name="BExB610DZWIJP1B72U9QM42COH2B" localSheetId="16" hidden="1">#REF!</definedName>
    <definedName name="BExB610DZWIJP1B72U9QM42COH2B" localSheetId="17" hidden="1">#REF!</definedName>
    <definedName name="BExB610DZWIJP1B72U9QM42COH2B" localSheetId="18" hidden="1">#REF!</definedName>
    <definedName name="BExB610DZWIJP1B72U9QM42COH2B" localSheetId="19" hidden="1">#REF!</definedName>
    <definedName name="BExB610DZWIJP1B72U9QM42COH2B" localSheetId="20" hidden="1">#REF!</definedName>
    <definedName name="BExB610DZWIJP1B72U9QM42COH2B" hidden="1">#REF!</definedName>
    <definedName name="BExB6C3FUAKK9ML5T767NMWGA9YB" localSheetId="7" hidden="1">#REF!</definedName>
    <definedName name="BExB6C3FUAKK9ML5T767NMWGA9YB" localSheetId="9" hidden="1">#REF!</definedName>
    <definedName name="BExB6C3FUAKK9ML5T767NMWGA9YB" localSheetId="10" hidden="1">#REF!</definedName>
    <definedName name="BExB6C3FUAKK9ML5T767NMWGA9YB" localSheetId="11" hidden="1">#REF!</definedName>
    <definedName name="BExB6C3FUAKK9ML5T767NMWGA9YB" localSheetId="12" hidden="1">#REF!</definedName>
    <definedName name="BExB6C3FUAKK9ML5T767NMWGA9YB" localSheetId="14" hidden="1">#REF!</definedName>
    <definedName name="BExB6C3FUAKK9ML5T767NMWGA9YB" localSheetId="13" hidden="1">#REF!</definedName>
    <definedName name="BExB6C3FUAKK9ML5T767NMWGA9YB" localSheetId="15" hidden="1">#REF!</definedName>
    <definedName name="BExB6C3FUAKK9ML5T767NMWGA9YB" localSheetId="16" hidden="1">#REF!</definedName>
    <definedName name="BExB6C3FUAKK9ML5T767NMWGA9YB" localSheetId="17" hidden="1">#REF!</definedName>
    <definedName name="BExB6C3FUAKK9ML5T767NMWGA9YB" localSheetId="18" hidden="1">#REF!</definedName>
    <definedName name="BExB6C3FUAKK9ML5T767NMWGA9YB" localSheetId="19" hidden="1">#REF!</definedName>
    <definedName name="BExB6C3FUAKK9ML5T767NMWGA9YB" localSheetId="20" hidden="1">#REF!</definedName>
    <definedName name="BExB6C3FUAKK9ML5T767NMWGA9YB" hidden="1">#REF!</definedName>
    <definedName name="BExB6C8X6JYRLKZKK17VE3QUNL3D" localSheetId="7" hidden="1">#REF!</definedName>
    <definedName name="BExB6C8X6JYRLKZKK17VE3QUNL3D" localSheetId="9" hidden="1">#REF!</definedName>
    <definedName name="BExB6C8X6JYRLKZKK17VE3QUNL3D" localSheetId="10" hidden="1">#REF!</definedName>
    <definedName name="BExB6C8X6JYRLKZKK17VE3QUNL3D" localSheetId="11" hidden="1">#REF!</definedName>
    <definedName name="BExB6C8X6JYRLKZKK17VE3QUNL3D" localSheetId="12" hidden="1">#REF!</definedName>
    <definedName name="BExB6C8X6JYRLKZKK17VE3QUNL3D" localSheetId="14" hidden="1">#REF!</definedName>
    <definedName name="BExB6C8X6JYRLKZKK17VE3QUNL3D" localSheetId="13" hidden="1">#REF!</definedName>
    <definedName name="BExB6C8X6JYRLKZKK17VE3QUNL3D" localSheetId="15" hidden="1">#REF!</definedName>
    <definedName name="BExB6C8X6JYRLKZKK17VE3QUNL3D" localSheetId="16" hidden="1">#REF!</definedName>
    <definedName name="BExB6C8X6JYRLKZKK17VE3QUNL3D" localSheetId="17" hidden="1">#REF!</definedName>
    <definedName name="BExB6C8X6JYRLKZKK17VE3QUNL3D" localSheetId="18" hidden="1">#REF!</definedName>
    <definedName name="BExB6C8X6JYRLKZKK17VE3QUNL3D" localSheetId="19" hidden="1">#REF!</definedName>
    <definedName name="BExB6C8X6JYRLKZKK17VE3QUNL3D" localSheetId="20" hidden="1">#REF!</definedName>
    <definedName name="BExB6C8X6JYRLKZKK17VE3QUNL3D" hidden="1">#REF!</definedName>
    <definedName name="BExB6HN3QRFPXM71MDUK21BKM7PF" localSheetId="7" hidden="1">#REF!</definedName>
    <definedName name="BExB6HN3QRFPXM71MDUK21BKM7PF" localSheetId="9" hidden="1">#REF!</definedName>
    <definedName name="BExB6HN3QRFPXM71MDUK21BKM7PF" localSheetId="10" hidden="1">#REF!</definedName>
    <definedName name="BExB6HN3QRFPXM71MDUK21BKM7PF" localSheetId="11" hidden="1">#REF!</definedName>
    <definedName name="BExB6HN3QRFPXM71MDUK21BKM7PF" localSheetId="12" hidden="1">#REF!</definedName>
    <definedName name="BExB6HN3QRFPXM71MDUK21BKM7PF" localSheetId="14" hidden="1">#REF!</definedName>
    <definedName name="BExB6HN3QRFPXM71MDUK21BKM7PF" localSheetId="13" hidden="1">#REF!</definedName>
    <definedName name="BExB6HN3QRFPXM71MDUK21BKM7PF" localSheetId="15" hidden="1">#REF!</definedName>
    <definedName name="BExB6HN3QRFPXM71MDUK21BKM7PF" localSheetId="16" hidden="1">#REF!</definedName>
    <definedName name="BExB6HN3QRFPXM71MDUK21BKM7PF" localSheetId="17" hidden="1">#REF!</definedName>
    <definedName name="BExB6HN3QRFPXM71MDUK21BKM7PF" localSheetId="18" hidden="1">#REF!</definedName>
    <definedName name="BExB6HN3QRFPXM71MDUK21BKM7PF" localSheetId="19" hidden="1">#REF!</definedName>
    <definedName name="BExB6HN3QRFPXM71MDUK21BKM7PF" localSheetId="20" hidden="1">#REF!</definedName>
    <definedName name="BExB6HN3QRFPXM71MDUK21BKM7PF" hidden="1">#REF!</definedName>
    <definedName name="BExB6IZMHCZ3LB7N73KD90YB1HBZ" localSheetId="7" hidden="1">#REF!</definedName>
    <definedName name="BExB6IZMHCZ3LB7N73KD90YB1HBZ" localSheetId="9" hidden="1">#REF!</definedName>
    <definedName name="BExB6IZMHCZ3LB7N73KD90YB1HBZ" localSheetId="10" hidden="1">#REF!</definedName>
    <definedName name="BExB6IZMHCZ3LB7N73KD90YB1HBZ" localSheetId="11" hidden="1">#REF!</definedName>
    <definedName name="BExB6IZMHCZ3LB7N73KD90YB1HBZ" localSheetId="12" hidden="1">#REF!</definedName>
    <definedName name="BExB6IZMHCZ3LB7N73KD90YB1HBZ" localSheetId="14" hidden="1">#REF!</definedName>
    <definedName name="BExB6IZMHCZ3LB7N73KD90YB1HBZ" localSheetId="13" hidden="1">#REF!</definedName>
    <definedName name="BExB6IZMHCZ3LB7N73KD90YB1HBZ" localSheetId="15" hidden="1">#REF!</definedName>
    <definedName name="BExB6IZMHCZ3LB7N73KD90YB1HBZ" localSheetId="16" hidden="1">#REF!</definedName>
    <definedName name="BExB6IZMHCZ3LB7N73KD90YB1HBZ" localSheetId="17" hidden="1">#REF!</definedName>
    <definedName name="BExB6IZMHCZ3LB7N73KD90YB1HBZ" localSheetId="18" hidden="1">#REF!</definedName>
    <definedName name="BExB6IZMHCZ3LB7N73KD90YB1HBZ" localSheetId="19" hidden="1">#REF!</definedName>
    <definedName name="BExB6IZMHCZ3LB7N73KD90YB1HBZ" localSheetId="20" hidden="1">#REF!</definedName>
    <definedName name="BExB6IZMHCZ3LB7N73KD90YB1HBZ" hidden="1">#REF!</definedName>
    <definedName name="BExB6RZAN4TW4BIS93TJP3MTSF2V" localSheetId="7" hidden="1">#REF!</definedName>
    <definedName name="BExB6RZAN4TW4BIS93TJP3MTSF2V" localSheetId="9" hidden="1">#REF!</definedName>
    <definedName name="BExB6RZAN4TW4BIS93TJP3MTSF2V" localSheetId="10" hidden="1">#REF!</definedName>
    <definedName name="BExB6RZAN4TW4BIS93TJP3MTSF2V" localSheetId="11" hidden="1">#REF!</definedName>
    <definedName name="BExB6RZAN4TW4BIS93TJP3MTSF2V" localSheetId="12" hidden="1">#REF!</definedName>
    <definedName name="BExB6RZAN4TW4BIS93TJP3MTSF2V" localSheetId="14" hidden="1">#REF!</definedName>
    <definedName name="BExB6RZAN4TW4BIS93TJP3MTSF2V" localSheetId="13" hidden="1">#REF!</definedName>
    <definedName name="BExB6RZAN4TW4BIS93TJP3MTSF2V" localSheetId="15" hidden="1">#REF!</definedName>
    <definedName name="BExB6RZAN4TW4BIS93TJP3MTSF2V" localSheetId="16" hidden="1">#REF!</definedName>
    <definedName name="BExB6RZAN4TW4BIS93TJP3MTSF2V" localSheetId="17" hidden="1">#REF!</definedName>
    <definedName name="BExB6RZAN4TW4BIS93TJP3MTSF2V" localSheetId="18" hidden="1">#REF!</definedName>
    <definedName name="BExB6RZAN4TW4BIS93TJP3MTSF2V" localSheetId="19" hidden="1">#REF!</definedName>
    <definedName name="BExB6RZAN4TW4BIS93TJP3MTSF2V" localSheetId="20" hidden="1">#REF!</definedName>
    <definedName name="BExB6RZAN4TW4BIS93TJP3MTSF2V" hidden="1">#REF!</definedName>
    <definedName name="BExB6SKVVBQPHZ4Y692I5525S418" localSheetId="7" hidden="1">#REF!</definedName>
    <definedName name="BExB6SKVVBQPHZ4Y692I5525S418" localSheetId="9" hidden="1">#REF!</definedName>
    <definedName name="BExB6SKVVBQPHZ4Y692I5525S418" localSheetId="10" hidden="1">#REF!</definedName>
    <definedName name="BExB6SKVVBQPHZ4Y692I5525S418" localSheetId="11" hidden="1">#REF!</definedName>
    <definedName name="BExB6SKVVBQPHZ4Y692I5525S418" localSheetId="12" hidden="1">#REF!</definedName>
    <definedName name="BExB6SKVVBQPHZ4Y692I5525S418" localSheetId="14" hidden="1">#REF!</definedName>
    <definedName name="BExB6SKVVBQPHZ4Y692I5525S418" localSheetId="13" hidden="1">#REF!</definedName>
    <definedName name="BExB6SKVVBQPHZ4Y692I5525S418" localSheetId="15" hidden="1">#REF!</definedName>
    <definedName name="BExB6SKVVBQPHZ4Y692I5525S418" localSheetId="16" hidden="1">#REF!</definedName>
    <definedName name="BExB6SKVVBQPHZ4Y692I5525S418" localSheetId="17" hidden="1">#REF!</definedName>
    <definedName name="BExB6SKVVBQPHZ4Y692I5525S418" localSheetId="18" hidden="1">#REF!</definedName>
    <definedName name="BExB6SKVVBQPHZ4Y692I5525S418" localSheetId="19" hidden="1">#REF!</definedName>
    <definedName name="BExB6SKVVBQPHZ4Y692I5525S418" localSheetId="20" hidden="1">#REF!</definedName>
    <definedName name="BExB6SKVVBQPHZ4Y692I5525S418" hidden="1">#REF!</definedName>
    <definedName name="BExB719SGNX4Y8NE6JEXC555K596" localSheetId="7" hidden="1">#REF!</definedName>
    <definedName name="BExB719SGNX4Y8NE6JEXC555K596" localSheetId="9" hidden="1">#REF!</definedName>
    <definedName name="BExB719SGNX4Y8NE6JEXC555K596" localSheetId="10" hidden="1">#REF!</definedName>
    <definedName name="BExB719SGNX4Y8NE6JEXC555K596" localSheetId="11" hidden="1">#REF!</definedName>
    <definedName name="BExB719SGNX4Y8NE6JEXC555K596" localSheetId="12" hidden="1">#REF!</definedName>
    <definedName name="BExB719SGNX4Y8NE6JEXC555K596" localSheetId="14" hidden="1">#REF!</definedName>
    <definedName name="BExB719SGNX4Y8NE6JEXC555K596" localSheetId="13" hidden="1">#REF!</definedName>
    <definedName name="BExB719SGNX4Y8NE6JEXC555K596" localSheetId="15" hidden="1">#REF!</definedName>
    <definedName name="BExB719SGNX4Y8NE6JEXC555K596" localSheetId="16" hidden="1">#REF!</definedName>
    <definedName name="BExB719SGNX4Y8NE6JEXC555K596" localSheetId="17" hidden="1">#REF!</definedName>
    <definedName name="BExB719SGNX4Y8NE6JEXC555K596" localSheetId="18" hidden="1">#REF!</definedName>
    <definedName name="BExB719SGNX4Y8NE6JEXC555K596" localSheetId="19" hidden="1">#REF!</definedName>
    <definedName name="BExB719SGNX4Y8NE6JEXC555K596" localSheetId="20" hidden="1">#REF!</definedName>
    <definedName name="BExB719SGNX4Y8NE6JEXC555K596" hidden="1">#REF!</definedName>
    <definedName name="BExB7265DCHKS7V2OWRBXCZTEIW9" localSheetId="7" hidden="1">#REF!</definedName>
    <definedName name="BExB7265DCHKS7V2OWRBXCZTEIW9" localSheetId="9" hidden="1">#REF!</definedName>
    <definedName name="BExB7265DCHKS7V2OWRBXCZTEIW9" localSheetId="10" hidden="1">#REF!</definedName>
    <definedName name="BExB7265DCHKS7V2OWRBXCZTEIW9" localSheetId="11" hidden="1">#REF!</definedName>
    <definedName name="BExB7265DCHKS7V2OWRBXCZTEIW9" localSheetId="12" hidden="1">#REF!</definedName>
    <definedName name="BExB7265DCHKS7V2OWRBXCZTEIW9" localSheetId="14" hidden="1">#REF!</definedName>
    <definedName name="BExB7265DCHKS7V2OWRBXCZTEIW9" localSheetId="13" hidden="1">#REF!</definedName>
    <definedName name="BExB7265DCHKS7V2OWRBXCZTEIW9" localSheetId="15" hidden="1">#REF!</definedName>
    <definedName name="BExB7265DCHKS7V2OWRBXCZTEIW9" localSheetId="16" hidden="1">#REF!</definedName>
    <definedName name="BExB7265DCHKS7V2OWRBXCZTEIW9" localSheetId="17" hidden="1">#REF!</definedName>
    <definedName name="BExB7265DCHKS7V2OWRBXCZTEIW9" localSheetId="18" hidden="1">#REF!</definedName>
    <definedName name="BExB7265DCHKS7V2OWRBXCZTEIW9" localSheetId="19" hidden="1">#REF!</definedName>
    <definedName name="BExB7265DCHKS7V2OWRBXCZTEIW9" localSheetId="20" hidden="1">#REF!</definedName>
    <definedName name="BExB7265DCHKS7V2OWRBXCZTEIW9" hidden="1">#REF!</definedName>
    <definedName name="BExB73DAG0L10ZK0L6HQWV9BISN7" localSheetId="7" hidden="1">#REF!</definedName>
    <definedName name="BExB73DAG0L10ZK0L6HQWV9BISN7" localSheetId="9" hidden="1">#REF!</definedName>
    <definedName name="BExB73DAG0L10ZK0L6HQWV9BISN7" localSheetId="10" hidden="1">#REF!</definedName>
    <definedName name="BExB73DAG0L10ZK0L6HQWV9BISN7" localSheetId="11" hidden="1">#REF!</definedName>
    <definedName name="BExB73DAG0L10ZK0L6HQWV9BISN7" localSheetId="12" hidden="1">#REF!</definedName>
    <definedName name="BExB73DAG0L10ZK0L6HQWV9BISN7" localSheetId="14" hidden="1">#REF!</definedName>
    <definedName name="BExB73DAG0L10ZK0L6HQWV9BISN7" localSheetId="13" hidden="1">#REF!</definedName>
    <definedName name="BExB73DAG0L10ZK0L6HQWV9BISN7" localSheetId="15" hidden="1">#REF!</definedName>
    <definedName name="BExB73DAG0L10ZK0L6HQWV9BISN7" localSheetId="16" hidden="1">#REF!</definedName>
    <definedName name="BExB73DAG0L10ZK0L6HQWV9BISN7" localSheetId="17" hidden="1">#REF!</definedName>
    <definedName name="BExB73DAG0L10ZK0L6HQWV9BISN7" localSheetId="18" hidden="1">#REF!</definedName>
    <definedName name="BExB73DAG0L10ZK0L6HQWV9BISN7" localSheetId="19" hidden="1">#REF!</definedName>
    <definedName name="BExB73DAG0L10ZK0L6HQWV9BISN7" localSheetId="20" hidden="1">#REF!</definedName>
    <definedName name="BExB73DAG0L10ZK0L6HQWV9BISN7" hidden="1">#REF!</definedName>
    <definedName name="BExB74PS5P9G0P09Y6DZSCX0FLTJ" localSheetId="7" hidden="1">#REF!</definedName>
    <definedName name="BExB74PS5P9G0P09Y6DZSCX0FLTJ" localSheetId="9" hidden="1">#REF!</definedName>
    <definedName name="BExB74PS5P9G0P09Y6DZSCX0FLTJ" localSheetId="10" hidden="1">#REF!</definedName>
    <definedName name="BExB74PS5P9G0P09Y6DZSCX0FLTJ" localSheetId="11" hidden="1">#REF!</definedName>
    <definedName name="BExB74PS5P9G0P09Y6DZSCX0FLTJ" localSheetId="12" hidden="1">#REF!</definedName>
    <definedName name="BExB74PS5P9G0P09Y6DZSCX0FLTJ" localSheetId="14" hidden="1">#REF!</definedName>
    <definedName name="BExB74PS5P9G0P09Y6DZSCX0FLTJ" localSheetId="13" hidden="1">#REF!</definedName>
    <definedName name="BExB74PS5P9G0P09Y6DZSCX0FLTJ" localSheetId="15" hidden="1">#REF!</definedName>
    <definedName name="BExB74PS5P9G0P09Y6DZSCX0FLTJ" localSheetId="16" hidden="1">#REF!</definedName>
    <definedName name="BExB74PS5P9G0P09Y6DZSCX0FLTJ" localSheetId="17" hidden="1">#REF!</definedName>
    <definedName name="BExB74PS5P9G0P09Y6DZSCX0FLTJ" localSheetId="18" hidden="1">#REF!</definedName>
    <definedName name="BExB74PS5P9G0P09Y6DZSCX0FLTJ" localSheetId="19" hidden="1">#REF!</definedName>
    <definedName name="BExB74PS5P9G0P09Y6DZSCX0FLTJ" localSheetId="20" hidden="1">#REF!</definedName>
    <definedName name="BExB74PS5P9G0P09Y6DZSCX0FLTJ" hidden="1">#REF!</definedName>
    <definedName name="BExB77KDAUB9VYWBDJP50RIW7Y73" localSheetId="7" hidden="1">#REF!</definedName>
    <definedName name="BExB77KDAUB9VYWBDJP50RIW7Y73" localSheetId="9" hidden="1">#REF!</definedName>
    <definedName name="BExB77KDAUB9VYWBDJP50RIW7Y73" localSheetId="10" hidden="1">#REF!</definedName>
    <definedName name="BExB77KDAUB9VYWBDJP50RIW7Y73" localSheetId="11" hidden="1">#REF!</definedName>
    <definedName name="BExB77KDAUB9VYWBDJP50RIW7Y73" localSheetId="12" hidden="1">#REF!</definedName>
    <definedName name="BExB77KDAUB9VYWBDJP50RIW7Y73" localSheetId="14" hidden="1">#REF!</definedName>
    <definedName name="BExB77KDAUB9VYWBDJP50RIW7Y73" localSheetId="13" hidden="1">#REF!</definedName>
    <definedName name="BExB77KDAUB9VYWBDJP50RIW7Y73" localSheetId="15" hidden="1">#REF!</definedName>
    <definedName name="BExB77KDAUB9VYWBDJP50RIW7Y73" localSheetId="16" hidden="1">#REF!</definedName>
    <definedName name="BExB77KDAUB9VYWBDJP50RIW7Y73" localSheetId="17" hidden="1">#REF!</definedName>
    <definedName name="BExB77KDAUB9VYWBDJP50RIW7Y73" localSheetId="18" hidden="1">#REF!</definedName>
    <definedName name="BExB77KDAUB9VYWBDJP50RIW7Y73" localSheetId="19" hidden="1">#REF!</definedName>
    <definedName name="BExB77KDAUB9VYWBDJP50RIW7Y73" localSheetId="20" hidden="1">#REF!</definedName>
    <definedName name="BExB77KDAUB9VYWBDJP50RIW7Y73" hidden="1">#REF!</definedName>
    <definedName name="BExB78RH79J0MIF7H8CAZ0CFE88Q" localSheetId="7" hidden="1">#REF!</definedName>
    <definedName name="BExB78RH79J0MIF7H8CAZ0CFE88Q" localSheetId="9" hidden="1">#REF!</definedName>
    <definedName name="BExB78RH79J0MIF7H8CAZ0CFE88Q" localSheetId="10" hidden="1">#REF!</definedName>
    <definedName name="BExB78RH79J0MIF7H8CAZ0CFE88Q" localSheetId="11" hidden="1">#REF!</definedName>
    <definedName name="BExB78RH79J0MIF7H8CAZ0CFE88Q" localSheetId="12" hidden="1">#REF!</definedName>
    <definedName name="BExB78RH79J0MIF7H8CAZ0CFE88Q" localSheetId="14" hidden="1">#REF!</definedName>
    <definedName name="BExB78RH79J0MIF7H8CAZ0CFE88Q" localSheetId="13" hidden="1">#REF!</definedName>
    <definedName name="BExB78RH79J0MIF7H8CAZ0CFE88Q" localSheetId="15" hidden="1">#REF!</definedName>
    <definedName name="BExB78RH79J0MIF7H8CAZ0CFE88Q" localSheetId="16" hidden="1">#REF!</definedName>
    <definedName name="BExB78RH79J0MIF7H8CAZ0CFE88Q" localSheetId="17" hidden="1">#REF!</definedName>
    <definedName name="BExB78RH79J0MIF7H8CAZ0CFE88Q" localSheetId="18" hidden="1">#REF!</definedName>
    <definedName name="BExB78RH79J0MIF7H8CAZ0CFE88Q" localSheetId="19" hidden="1">#REF!</definedName>
    <definedName name="BExB78RH79J0MIF7H8CAZ0CFE88Q" localSheetId="20" hidden="1">#REF!</definedName>
    <definedName name="BExB78RH79J0MIF7H8CAZ0CFE88Q" hidden="1">#REF!</definedName>
    <definedName name="BExB7ELT09HGDVO5BJC1ZY9D09GZ" localSheetId="7" hidden="1">#REF!</definedName>
    <definedName name="BExB7ELT09HGDVO5BJC1ZY9D09GZ" localSheetId="9" hidden="1">#REF!</definedName>
    <definedName name="BExB7ELT09HGDVO5BJC1ZY9D09GZ" localSheetId="10" hidden="1">#REF!</definedName>
    <definedName name="BExB7ELT09HGDVO5BJC1ZY9D09GZ" localSheetId="11" hidden="1">#REF!</definedName>
    <definedName name="BExB7ELT09HGDVO5BJC1ZY9D09GZ" localSheetId="12" hidden="1">#REF!</definedName>
    <definedName name="BExB7ELT09HGDVO5BJC1ZY9D09GZ" localSheetId="14" hidden="1">#REF!</definedName>
    <definedName name="BExB7ELT09HGDVO5BJC1ZY9D09GZ" localSheetId="13" hidden="1">#REF!</definedName>
    <definedName name="BExB7ELT09HGDVO5BJC1ZY9D09GZ" localSheetId="15" hidden="1">#REF!</definedName>
    <definedName name="BExB7ELT09HGDVO5BJC1ZY9D09GZ" localSheetId="16" hidden="1">#REF!</definedName>
    <definedName name="BExB7ELT09HGDVO5BJC1ZY9D09GZ" localSheetId="17" hidden="1">#REF!</definedName>
    <definedName name="BExB7ELT09HGDVO5BJC1ZY9D09GZ" localSheetId="18" hidden="1">#REF!</definedName>
    <definedName name="BExB7ELT09HGDVO5BJC1ZY9D09GZ" localSheetId="19" hidden="1">#REF!</definedName>
    <definedName name="BExB7ELT09HGDVO5BJC1ZY9D09GZ" localSheetId="20" hidden="1">#REF!</definedName>
    <definedName name="BExB7ELT09HGDVO5BJC1ZY9D09GZ" hidden="1">#REF!</definedName>
    <definedName name="BExB7PZU5KVXW0MOS9BQNVV0U4WD" localSheetId="7" hidden="1">#REF!</definedName>
    <definedName name="BExB7PZU5KVXW0MOS9BQNVV0U4WD" localSheetId="9" hidden="1">#REF!</definedName>
    <definedName name="BExB7PZU5KVXW0MOS9BQNVV0U4WD" localSheetId="10" hidden="1">#REF!</definedName>
    <definedName name="BExB7PZU5KVXW0MOS9BQNVV0U4WD" localSheetId="11" hidden="1">#REF!</definedName>
    <definedName name="BExB7PZU5KVXW0MOS9BQNVV0U4WD" localSheetId="12" hidden="1">#REF!</definedName>
    <definedName name="BExB7PZU5KVXW0MOS9BQNVV0U4WD" localSheetId="14" hidden="1">#REF!</definedName>
    <definedName name="BExB7PZU5KVXW0MOS9BQNVV0U4WD" localSheetId="13" hidden="1">#REF!</definedName>
    <definedName name="BExB7PZU5KVXW0MOS9BQNVV0U4WD" localSheetId="15" hidden="1">#REF!</definedName>
    <definedName name="BExB7PZU5KVXW0MOS9BQNVV0U4WD" localSheetId="16" hidden="1">#REF!</definedName>
    <definedName name="BExB7PZU5KVXW0MOS9BQNVV0U4WD" localSheetId="17" hidden="1">#REF!</definedName>
    <definedName name="BExB7PZU5KVXW0MOS9BQNVV0U4WD" localSheetId="18" hidden="1">#REF!</definedName>
    <definedName name="BExB7PZU5KVXW0MOS9BQNVV0U4WD" localSheetId="19" hidden="1">#REF!</definedName>
    <definedName name="BExB7PZU5KVXW0MOS9BQNVV0U4WD" localSheetId="20" hidden="1">#REF!</definedName>
    <definedName name="BExB7PZU5KVXW0MOS9BQNVV0U4WD" hidden="1">#REF!</definedName>
    <definedName name="BExB7R1PBLH2KKT4OJI4ESYMV3B3" localSheetId="7" hidden="1">#REF!</definedName>
    <definedName name="BExB7R1PBLH2KKT4OJI4ESYMV3B3" localSheetId="9" hidden="1">#REF!</definedName>
    <definedName name="BExB7R1PBLH2KKT4OJI4ESYMV3B3" localSheetId="10" hidden="1">#REF!</definedName>
    <definedName name="BExB7R1PBLH2KKT4OJI4ESYMV3B3" localSheetId="11" hidden="1">#REF!</definedName>
    <definedName name="BExB7R1PBLH2KKT4OJI4ESYMV3B3" localSheetId="12" hidden="1">#REF!</definedName>
    <definedName name="BExB7R1PBLH2KKT4OJI4ESYMV3B3" localSheetId="14" hidden="1">#REF!</definedName>
    <definedName name="BExB7R1PBLH2KKT4OJI4ESYMV3B3" localSheetId="13" hidden="1">#REF!</definedName>
    <definedName name="BExB7R1PBLH2KKT4OJI4ESYMV3B3" localSheetId="15" hidden="1">#REF!</definedName>
    <definedName name="BExB7R1PBLH2KKT4OJI4ESYMV3B3" localSheetId="16" hidden="1">#REF!</definedName>
    <definedName name="BExB7R1PBLH2KKT4OJI4ESYMV3B3" localSheetId="17" hidden="1">#REF!</definedName>
    <definedName name="BExB7R1PBLH2KKT4OJI4ESYMV3B3" localSheetId="18" hidden="1">#REF!</definedName>
    <definedName name="BExB7R1PBLH2KKT4OJI4ESYMV3B3" localSheetId="19" hidden="1">#REF!</definedName>
    <definedName name="BExB7R1PBLH2KKT4OJI4ESYMV3B3" localSheetId="20" hidden="1">#REF!</definedName>
    <definedName name="BExB7R1PBLH2KKT4OJI4ESYMV3B3" hidden="1">#REF!</definedName>
    <definedName name="BExB7SUFBKOZJWAZHJSNHTBMUZE4" localSheetId="7" hidden="1">#REF!</definedName>
    <definedName name="BExB7SUFBKOZJWAZHJSNHTBMUZE4" localSheetId="9" hidden="1">#REF!</definedName>
    <definedName name="BExB7SUFBKOZJWAZHJSNHTBMUZE4" localSheetId="10" hidden="1">#REF!</definedName>
    <definedName name="BExB7SUFBKOZJWAZHJSNHTBMUZE4" localSheetId="11" hidden="1">#REF!</definedName>
    <definedName name="BExB7SUFBKOZJWAZHJSNHTBMUZE4" localSheetId="12" hidden="1">#REF!</definedName>
    <definedName name="BExB7SUFBKOZJWAZHJSNHTBMUZE4" localSheetId="14" hidden="1">#REF!</definedName>
    <definedName name="BExB7SUFBKOZJWAZHJSNHTBMUZE4" localSheetId="13" hidden="1">#REF!</definedName>
    <definedName name="BExB7SUFBKOZJWAZHJSNHTBMUZE4" localSheetId="15" hidden="1">#REF!</definedName>
    <definedName name="BExB7SUFBKOZJWAZHJSNHTBMUZE4" localSheetId="16" hidden="1">#REF!</definedName>
    <definedName name="BExB7SUFBKOZJWAZHJSNHTBMUZE4" localSheetId="17" hidden="1">#REF!</definedName>
    <definedName name="BExB7SUFBKOZJWAZHJSNHTBMUZE4" localSheetId="18" hidden="1">#REF!</definedName>
    <definedName name="BExB7SUFBKOZJWAZHJSNHTBMUZE4" localSheetId="19" hidden="1">#REF!</definedName>
    <definedName name="BExB7SUFBKOZJWAZHJSNHTBMUZE4" localSheetId="20" hidden="1">#REF!</definedName>
    <definedName name="BExB7SUFBKOZJWAZHJSNHTBMUZE4" hidden="1">#REF!</definedName>
    <definedName name="BExB806PAXX70XUTA3ZI7OORD78R" localSheetId="7" hidden="1">#REF!</definedName>
    <definedName name="BExB806PAXX70XUTA3ZI7OORD78R" localSheetId="9" hidden="1">#REF!</definedName>
    <definedName name="BExB806PAXX70XUTA3ZI7OORD78R" localSheetId="10" hidden="1">#REF!</definedName>
    <definedName name="BExB806PAXX70XUTA3ZI7OORD78R" localSheetId="11" hidden="1">#REF!</definedName>
    <definedName name="BExB806PAXX70XUTA3ZI7OORD78R" localSheetId="12" hidden="1">#REF!</definedName>
    <definedName name="BExB806PAXX70XUTA3ZI7OORD78R" localSheetId="14" hidden="1">#REF!</definedName>
    <definedName name="BExB806PAXX70XUTA3ZI7OORD78R" localSheetId="13" hidden="1">#REF!</definedName>
    <definedName name="BExB806PAXX70XUTA3ZI7OORD78R" localSheetId="15" hidden="1">#REF!</definedName>
    <definedName name="BExB806PAXX70XUTA3ZI7OORD78R" localSheetId="16" hidden="1">#REF!</definedName>
    <definedName name="BExB806PAXX70XUTA3ZI7OORD78R" localSheetId="17" hidden="1">#REF!</definedName>
    <definedName name="BExB806PAXX70XUTA3ZI7OORD78R" localSheetId="18" hidden="1">#REF!</definedName>
    <definedName name="BExB806PAXX70XUTA3ZI7OORD78R" localSheetId="19" hidden="1">#REF!</definedName>
    <definedName name="BExB806PAXX70XUTA3ZI7OORD78R" localSheetId="20" hidden="1">#REF!</definedName>
    <definedName name="BExB806PAXX70XUTA3ZI7OORD78R" hidden="1">#REF!</definedName>
    <definedName name="BExB88FBDZ0MSRCK5MB3E06QBO1N" localSheetId="7" hidden="1">#REF!</definedName>
    <definedName name="BExB88FBDZ0MSRCK5MB3E06QBO1N" localSheetId="9" hidden="1">#REF!</definedName>
    <definedName name="BExB88FBDZ0MSRCK5MB3E06QBO1N" localSheetId="10" hidden="1">#REF!</definedName>
    <definedName name="BExB88FBDZ0MSRCK5MB3E06QBO1N" localSheetId="11" hidden="1">#REF!</definedName>
    <definedName name="BExB88FBDZ0MSRCK5MB3E06QBO1N" localSheetId="12" hidden="1">#REF!</definedName>
    <definedName name="BExB88FBDZ0MSRCK5MB3E06QBO1N" localSheetId="14" hidden="1">#REF!</definedName>
    <definedName name="BExB88FBDZ0MSRCK5MB3E06QBO1N" localSheetId="13" hidden="1">#REF!</definedName>
    <definedName name="BExB88FBDZ0MSRCK5MB3E06QBO1N" localSheetId="15" hidden="1">#REF!</definedName>
    <definedName name="BExB88FBDZ0MSRCK5MB3E06QBO1N" localSheetId="16" hidden="1">#REF!</definedName>
    <definedName name="BExB88FBDZ0MSRCK5MB3E06QBO1N" localSheetId="17" hidden="1">#REF!</definedName>
    <definedName name="BExB88FBDZ0MSRCK5MB3E06QBO1N" localSheetId="18" hidden="1">#REF!</definedName>
    <definedName name="BExB88FBDZ0MSRCK5MB3E06QBO1N" localSheetId="19" hidden="1">#REF!</definedName>
    <definedName name="BExB88FBDZ0MSRCK5MB3E06QBO1N" localSheetId="20" hidden="1">#REF!</definedName>
    <definedName name="BExB88FBDZ0MSRCK5MB3E06QBO1N" hidden="1">#REF!</definedName>
    <definedName name="BExB89H5ZI7PL41B4CQN2OSUPK7A" localSheetId="7" hidden="1">#REF!</definedName>
    <definedName name="BExB89H5ZI7PL41B4CQN2OSUPK7A" localSheetId="9" hidden="1">#REF!</definedName>
    <definedName name="BExB89H5ZI7PL41B4CQN2OSUPK7A" localSheetId="10" hidden="1">#REF!</definedName>
    <definedName name="BExB89H5ZI7PL41B4CQN2OSUPK7A" localSheetId="11" hidden="1">#REF!</definedName>
    <definedName name="BExB89H5ZI7PL41B4CQN2OSUPK7A" localSheetId="12" hidden="1">#REF!</definedName>
    <definedName name="BExB89H5ZI7PL41B4CQN2OSUPK7A" localSheetId="14" hidden="1">#REF!</definedName>
    <definedName name="BExB89H5ZI7PL41B4CQN2OSUPK7A" localSheetId="13" hidden="1">#REF!</definedName>
    <definedName name="BExB89H5ZI7PL41B4CQN2OSUPK7A" localSheetId="15" hidden="1">#REF!</definedName>
    <definedName name="BExB89H5ZI7PL41B4CQN2OSUPK7A" localSheetId="16" hidden="1">#REF!</definedName>
    <definedName name="BExB89H5ZI7PL41B4CQN2OSUPK7A" localSheetId="17" hidden="1">#REF!</definedName>
    <definedName name="BExB89H5ZI7PL41B4CQN2OSUPK7A" localSheetId="18" hidden="1">#REF!</definedName>
    <definedName name="BExB89H5ZI7PL41B4CQN2OSUPK7A" localSheetId="19" hidden="1">#REF!</definedName>
    <definedName name="BExB89H5ZI7PL41B4CQN2OSUPK7A" localSheetId="20" hidden="1">#REF!</definedName>
    <definedName name="BExB89H5ZI7PL41B4CQN2OSUPK7A" hidden="1">#REF!</definedName>
    <definedName name="BExB8HF4UBVZKQCSRFRUQL2EE6VL" localSheetId="7" hidden="1">#REF!</definedName>
    <definedName name="BExB8HF4UBVZKQCSRFRUQL2EE6VL" localSheetId="9" hidden="1">#REF!</definedName>
    <definedName name="BExB8HF4UBVZKQCSRFRUQL2EE6VL" localSheetId="10" hidden="1">#REF!</definedName>
    <definedName name="BExB8HF4UBVZKQCSRFRUQL2EE6VL" localSheetId="11" hidden="1">#REF!</definedName>
    <definedName name="BExB8HF4UBVZKQCSRFRUQL2EE6VL" localSheetId="12" hidden="1">#REF!</definedName>
    <definedName name="BExB8HF4UBVZKQCSRFRUQL2EE6VL" localSheetId="14" hidden="1">#REF!</definedName>
    <definedName name="BExB8HF4UBVZKQCSRFRUQL2EE6VL" localSheetId="13" hidden="1">#REF!</definedName>
    <definedName name="BExB8HF4UBVZKQCSRFRUQL2EE6VL" localSheetId="15" hidden="1">#REF!</definedName>
    <definedName name="BExB8HF4UBVZKQCSRFRUQL2EE6VL" localSheetId="16" hidden="1">#REF!</definedName>
    <definedName name="BExB8HF4UBVZKQCSRFRUQL2EE6VL" localSheetId="17" hidden="1">#REF!</definedName>
    <definedName name="BExB8HF4UBVZKQCSRFRUQL2EE6VL" localSheetId="18" hidden="1">#REF!</definedName>
    <definedName name="BExB8HF4UBVZKQCSRFRUQL2EE6VL" localSheetId="19" hidden="1">#REF!</definedName>
    <definedName name="BExB8HF4UBVZKQCSRFRUQL2EE6VL" localSheetId="20" hidden="1">#REF!</definedName>
    <definedName name="BExB8HF4UBVZKQCSRFRUQL2EE6VL" hidden="1">#REF!</definedName>
    <definedName name="BExB8HKHKZ1ORJZUYGG2M4VSCC39" localSheetId="7" hidden="1">#REF!</definedName>
    <definedName name="BExB8HKHKZ1ORJZUYGG2M4VSCC39" localSheetId="9" hidden="1">#REF!</definedName>
    <definedName name="BExB8HKHKZ1ORJZUYGG2M4VSCC39" localSheetId="10" hidden="1">#REF!</definedName>
    <definedName name="BExB8HKHKZ1ORJZUYGG2M4VSCC39" localSheetId="11" hidden="1">#REF!</definedName>
    <definedName name="BExB8HKHKZ1ORJZUYGG2M4VSCC39" localSheetId="12" hidden="1">#REF!</definedName>
    <definedName name="BExB8HKHKZ1ORJZUYGG2M4VSCC39" localSheetId="14" hidden="1">#REF!</definedName>
    <definedName name="BExB8HKHKZ1ORJZUYGG2M4VSCC39" localSheetId="13" hidden="1">#REF!</definedName>
    <definedName name="BExB8HKHKZ1ORJZUYGG2M4VSCC39" localSheetId="15" hidden="1">#REF!</definedName>
    <definedName name="BExB8HKHKZ1ORJZUYGG2M4VSCC39" localSheetId="16" hidden="1">#REF!</definedName>
    <definedName name="BExB8HKHKZ1ORJZUYGG2M4VSCC39" localSheetId="17" hidden="1">#REF!</definedName>
    <definedName name="BExB8HKHKZ1ORJZUYGG2M4VSCC39" localSheetId="18" hidden="1">#REF!</definedName>
    <definedName name="BExB8HKHKZ1ORJZUYGG2M4VSCC39" localSheetId="19" hidden="1">#REF!</definedName>
    <definedName name="BExB8HKHKZ1ORJZUYGG2M4VSCC39" localSheetId="20" hidden="1">#REF!</definedName>
    <definedName name="BExB8HKHKZ1ORJZUYGG2M4VSCC39" hidden="1">#REF!</definedName>
    <definedName name="BExB8PIBXT2X11LCOX7RIO57ITDV" localSheetId="7" hidden="1">#REF!</definedName>
    <definedName name="BExB8PIBXT2X11LCOX7RIO57ITDV" localSheetId="9" hidden="1">#REF!</definedName>
    <definedName name="BExB8PIBXT2X11LCOX7RIO57ITDV" localSheetId="10" hidden="1">#REF!</definedName>
    <definedName name="BExB8PIBXT2X11LCOX7RIO57ITDV" localSheetId="11" hidden="1">#REF!</definedName>
    <definedName name="BExB8PIBXT2X11LCOX7RIO57ITDV" localSheetId="12" hidden="1">#REF!</definedName>
    <definedName name="BExB8PIBXT2X11LCOX7RIO57ITDV" localSheetId="14" hidden="1">#REF!</definedName>
    <definedName name="BExB8PIBXT2X11LCOX7RIO57ITDV" localSheetId="13" hidden="1">#REF!</definedName>
    <definedName name="BExB8PIBXT2X11LCOX7RIO57ITDV" localSheetId="15" hidden="1">#REF!</definedName>
    <definedName name="BExB8PIBXT2X11LCOX7RIO57ITDV" localSheetId="16" hidden="1">#REF!</definedName>
    <definedName name="BExB8PIBXT2X11LCOX7RIO57ITDV" localSheetId="17" hidden="1">#REF!</definedName>
    <definedName name="BExB8PIBXT2X11LCOX7RIO57ITDV" localSheetId="18" hidden="1">#REF!</definedName>
    <definedName name="BExB8PIBXT2X11LCOX7RIO57ITDV" localSheetId="19" hidden="1">#REF!</definedName>
    <definedName name="BExB8PIBXT2X11LCOX7RIO57ITDV" localSheetId="20" hidden="1">#REF!</definedName>
    <definedName name="BExB8PIBXT2X11LCOX7RIO57ITDV" hidden="1">#REF!</definedName>
    <definedName name="BExB8QPH8DC5BESEVPSMBCWVN6PO" localSheetId="7" hidden="1">#REF!</definedName>
    <definedName name="BExB8QPH8DC5BESEVPSMBCWVN6PO" localSheetId="9" hidden="1">#REF!</definedName>
    <definedName name="BExB8QPH8DC5BESEVPSMBCWVN6PO" localSheetId="10" hidden="1">#REF!</definedName>
    <definedName name="BExB8QPH8DC5BESEVPSMBCWVN6PO" localSheetId="11" hidden="1">#REF!</definedName>
    <definedName name="BExB8QPH8DC5BESEVPSMBCWVN6PO" localSheetId="12" hidden="1">#REF!</definedName>
    <definedName name="BExB8QPH8DC5BESEVPSMBCWVN6PO" localSheetId="14" hidden="1">#REF!</definedName>
    <definedName name="BExB8QPH8DC5BESEVPSMBCWVN6PO" localSheetId="13" hidden="1">#REF!</definedName>
    <definedName name="BExB8QPH8DC5BESEVPSMBCWVN6PO" localSheetId="15" hidden="1">#REF!</definedName>
    <definedName name="BExB8QPH8DC5BESEVPSMBCWVN6PO" localSheetId="16" hidden="1">#REF!</definedName>
    <definedName name="BExB8QPH8DC5BESEVPSMBCWVN6PO" localSheetId="17" hidden="1">#REF!</definedName>
    <definedName name="BExB8QPH8DC5BESEVPSMBCWVN6PO" localSheetId="18" hidden="1">#REF!</definedName>
    <definedName name="BExB8QPH8DC5BESEVPSMBCWVN6PO" localSheetId="19" hidden="1">#REF!</definedName>
    <definedName name="BExB8QPH8DC5BESEVPSMBCWVN6PO" localSheetId="20" hidden="1">#REF!</definedName>
    <definedName name="BExB8QPH8DC5BESEVPSMBCWVN6PO" hidden="1">#REF!</definedName>
    <definedName name="BExB8U5N0D85YR8APKN3PPKG0FWP" localSheetId="7" hidden="1">#REF!</definedName>
    <definedName name="BExB8U5N0D85YR8APKN3PPKG0FWP" localSheetId="9" hidden="1">#REF!</definedName>
    <definedName name="BExB8U5N0D85YR8APKN3PPKG0FWP" localSheetId="10" hidden="1">#REF!</definedName>
    <definedName name="BExB8U5N0D85YR8APKN3PPKG0FWP" localSheetId="11" hidden="1">#REF!</definedName>
    <definedName name="BExB8U5N0D85YR8APKN3PPKG0FWP" localSheetId="12" hidden="1">#REF!</definedName>
    <definedName name="BExB8U5N0D85YR8APKN3PPKG0FWP" localSheetId="14" hidden="1">#REF!</definedName>
    <definedName name="BExB8U5N0D85YR8APKN3PPKG0FWP" localSheetId="13" hidden="1">#REF!</definedName>
    <definedName name="BExB8U5N0D85YR8APKN3PPKG0FWP" localSheetId="15" hidden="1">#REF!</definedName>
    <definedName name="BExB8U5N0D85YR8APKN3PPKG0FWP" localSheetId="16" hidden="1">#REF!</definedName>
    <definedName name="BExB8U5N0D85YR8APKN3PPKG0FWP" localSheetId="17" hidden="1">#REF!</definedName>
    <definedName name="BExB8U5N0D85YR8APKN3PPKG0FWP" localSheetId="18" hidden="1">#REF!</definedName>
    <definedName name="BExB8U5N0D85YR8APKN3PPKG0FWP" localSheetId="19" hidden="1">#REF!</definedName>
    <definedName name="BExB8U5N0D85YR8APKN3PPKG0FWP" localSheetId="20" hidden="1">#REF!</definedName>
    <definedName name="BExB8U5N0D85YR8APKN3PPKG0FWP" hidden="1">#REF!</definedName>
    <definedName name="BExB91I17P2IIQ85B7OF9X01BBL0" localSheetId="7" hidden="1">#REF!</definedName>
    <definedName name="BExB91I17P2IIQ85B7OF9X01BBL0" localSheetId="9" hidden="1">#REF!</definedName>
    <definedName name="BExB91I17P2IIQ85B7OF9X01BBL0" localSheetId="10" hidden="1">#REF!</definedName>
    <definedName name="BExB91I17P2IIQ85B7OF9X01BBL0" localSheetId="11" hidden="1">#REF!</definedName>
    <definedName name="BExB91I17P2IIQ85B7OF9X01BBL0" localSheetId="12" hidden="1">#REF!</definedName>
    <definedName name="BExB91I17P2IIQ85B7OF9X01BBL0" localSheetId="14" hidden="1">#REF!</definedName>
    <definedName name="BExB91I17P2IIQ85B7OF9X01BBL0" localSheetId="13" hidden="1">#REF!</definedName>
    <definedName name="BExB91I17P2IIQ85B7OF9X01BBL0" localSheetId="15" hidden="1">#REF!</definedName>
    <definedName name="BExB91I17P2IIQ85B7OF9X01BBL0" localSheetId="16" hidden="1">#REF!</definedName>
    <definedName name="BExB91I17P2IIQ85B7OF9X01BBL0" localSheetId="17" hidden="1">#REF!</definedName>
    <definedName name="BExB91I17P2IIQ85B7OF9X01BBL0" localSheetId="18" hidden="1">#REF!</definedName>
    <definedName name="BExB91I17P2IIQ85B7OF9X01BBL0" localSheetId="19" hidden="1">#REF!</definedName>
    <definedName name="BExB91I17P2IIQ85B7OF9X01BBL0" localSheetId="20" hidden="1">#REF!</definedName>
    <definedName name="BExB91I17P2IIQ85B7OF9X01BBL0" hidden="1">#REF!</definedName>
    <definedName name="BExB9DHI5I2TJ2LXYPM98EE81L27" localSheetId="7" hidden="1">#REF!</definedName>
    <definedName name="BExB9DHI5I2TJ2LXYPM98EE81L27" localSheetId="9" hidden="1">#REF!</definedName>
    <definedName name="BExB9DHI5I2TJ2LXYPM98EE81L27" localSheetId="10" hidden="1">#REF!</definedName>
    <definedName name="BExB9DHI5I2TJ2LXYPM98EE81L27" localSheetId="11" hidden="1">#REF!</definedName>
    <definedName name="BExB9DHI5I2TJ2LXYPM98EE81L27" localSheetId="12" hidden="1">#REF!</definedName>
    <definedName name="BExB9DHI5I2TJ2LXYPM98EE81L27" localSheetId="14" hidden="1">#REF!</definedName>
    <definedName name="BExB9DHI5I2TJ2LXYPM98EE81L27" localSheetId="13" hidden="1">#REF!</definedName>
    <definedName name="BExB9DHI5I2TJ2LXYPM98EE81L27" localSheetId="15" hidden="1">#REF!</definedName>
    <definedName name="BExB9DHI5I2TJ2LXYPM98EE81L27" localSheetId="16" hidden="1">#REF!</definedName>
    <definedName name="BExB9DHI5I2TJ2LXYPM98EE81L27" localSheetId="17" hidden="1">#REF!</definedName>
    <definedName name="BExB9DHI5I2TJ2LXYPM98EE81L27" localSheetId="18" hidden="1">#REF!</definedName>
    <definedName name="BExB9DHI5I2TJ2LXYPM98EE81L27" localSheetId="19" hidden="1">#REF!</definedName>
    <definedName name="BExB9DHI5I2TJ2LXYPM98EE81L27" localSheetId="20" hidden="1">#REF!</definedName>
    <definedName name="BExB9DHI5I2TJ2LXYPM98EE81L27" hidden="1">#REF!</definedName>
    <definedName name="BExB9IVQ5K36625BTKIXXB3R8NKE" localSheetId="7" hidden="1">#REF!</definedName>
    <definedName name="BExB9IVQ5K36625BTKIXXB3R8NKE" localSheetId="9" hidden="1">#REF!</definedName>
    <definedName name="BExB9IVQ5K36625BTKIXXB3R8NKE" localSheetId="10" hidden="1">#REF!</definedName>
    <definedName name="BExB9IVQ5K36625BTKIXXB3R8NKE" localSheetId="11" hidden="1">#REF!</definedName>
    <definedName name="BExB9IVQ5K36625BTKIXXB3R8NKE" localSheetId="12" hidden="1">#REF!</definedName>
    <definedName name="BExB9IVQ5K36625BTKIXXB3R8NKE" localSheetId="14" hidden="1">#REF!</definedName>
    <definedName name="BExB9IVQ5K36625BTKIXXB3R8NKE" localSheetId="13" hidden="1">#REF!</definedName>
    <definedName name="BExB9IVQ5K36625BTKIXXB3R8NKE" localSheetId="15" hidden="1">#REF!</definedName>
    <definedName name="BExB9IVQ5K36625BTKIXXB3R8NKE" localSheetId="16" hidden="1">#REF!</definedName>
    <definedName name="BExB9IVQ5K36625BTKIXXB3R8NKE" localSheetId="17" hidden="1">#REF!</definedName>
    <definedName name="BExB9IVQ5K36625BTKIXXB3R8NKE" localSheetId="18" hidden="1">#REF!</definedName>
    <definedName name="BExB9IVQ5K36625BTKIXXB3R8NKE" localSheetId="19" hidden="1">#REF!</definedName>
    <definedName name="BExB9IVQ5K36625BTKIXXB3R8NKE" localSheetId="20" hidden="1">#REF!</definedName>
    <definedName name="BExB9IVQ5K36625BTKIXXB3R8NKE" hidden="1">#REF!</definedName>
    <definedName name="BExB9Q2MZZHBGW8QQKVEYIMJBPIE" localSheetId="7" hidden="1">#REF!</definedName>
    <definedName name="BExB9Q2MZZHBGW8QQKVEYIMJBPIE" localSheetId="9" hidden="1">#REF!</definedName>
    <definedName name="BExB9Q2MZZHBGW8QQKVEYIMJBPIE" localSheetId="10" hidden="1">#REF!</definedName>
    <definedName name="BExB9Q2MZZHBGW8QQKVEYIMJBPIE" localSheetId="11" hidden="1">#REF!</definedName>
    <definedName name="BExB9Q2MZZHBGW8QQKVEYIMJBPIE" localSheetId="12" hidden="1">#REF!</definedName>
    <definedName name="BExB9Q2MZZHBGW8QQKVEYIMJBPIE" localSheetId="14" hidden="1">#REF!</definedName>
    <definedName name="BExB9Q2MZZHBGW8QQKVEYIMJBPIE" localSheetId="13" hidden="1">#REF!</definedName>
    <definedName name="BExB9Q2MZZHBGW8QQKVEYIMJBPIE" localSheetId="15" hidden="1">#REF!</definedName>
    <definedName name="BExB9Q2MZZHBGW8QQKVEYIMJBPIE" localSheetId="16" hidden="1">#REF!</definedName>
    <definedName name="BExB9Q2MZZHBGW8QQKVEYIMJBPIE" localSheetId="17" hidden="1">#REF!</definedName>
    <definedName name="BExB9Q2MZZHBGW8QQKVEYIMJBPIE" localSheetId="18" hidden="1">#REF!</definedName>
    <definedName name="BExB9Q2MZZHBGW8QQKVEYIMJBPIE" localSheetId="19" hidden="1">#REF!</definedName>
    <definedName name="BExB9Q2MZZHBGW8QQKVEYIMJBPIE" localSheetId="20" hidden="1">#REF!</definedName>
    <definedName name="BExB9Q2MZZHBGW8QQKVEYIMJBPIE" hidden="1">#REF!</definedName>
    <definedName name="BExB9UVAU97XX5IFJV05VHTKS512" localSheetId="7" hidden="1">#REF!</definedName>
    <definedName name="BExB9UVAU97XX5IFJV05VHTKS512" localSheetId="9" hidden="1">#REF!</definedName>
    <definedName name="BExB9UVAU97XX5IFJV05VHTKS512" localSheetId="10" hidden="1">#REF!</definedName>
    <definedName name="BExB9UVAU97XX5IFJV05VHTKS512" localSheetId="11" hidden="1">#REF!</definedName>
    <definedName name="BExB9UVAU97XX5IFJV05VHTKS512" localSheetId="12" hidden="1">#REF!</definedName>
    <definedName name="BExB9UVAU97XX5IFJV05VHTKS512" localSheetId="14" hidden="1">#REF!</definedName>
    <definedName name="BExB9UVAU97XX5IFJV05VHTKS512" localSheetId="13" hidden="1">#REF!</definedName>
    <definedName name="BExB9UVAU97XX5IFJV05VHTKS512" localSheetId="15" hidden="1">#REF!</definedName>
    <definedName name="BExB9UVAU97XX5IFJV05VHTKS512" localSheetId="16" hidden="1">#REF!</definedName>
    <definedName name="BExB9UVAU97XX5IFJV05VHTKS512" localSheetId="17" hidden="1">#REF!</definedName>
    <definedName name="BExB9UVAU97XX5IFJV05VHTKS512" localSheetId="18" hidden="1">#REF!</definedName>
    <definedName name="BExB9UVAU97XX5IFJV05VHTKS512" localSheetId="19" hidden="1">#REF!</definedName>
    <definedName name="BExB9UVAU97XX5IFJV05VHTKS512" localSheetId="20" hidden="1">#REF!</definedName>
    <definedName name="BExB9UVAU97XX5IFJV05VHTKS512" hidden="1">#REF!</definedName>
    <definedName name="BExB9WTBZ1ZNJ5PYDE80FJ9A5MQS" localSheetId="7" hidden="1">#REF!</definedName>
    <definedName name="BExB9WTBZ1ZNJ5PYDE80FJ9A5MQS" localSheetId="9" hidden="1">#REF!</definedName>
    <definedName name="BExB9WTBZ1ZNJ5PYDE80FJ9A5MQS" localSheetId="10" hidden="1">#REF!</definedName>
    <definedName name="BExB9WTBZ1ZNJ5PYDE80FJ9A5MQS" localSheetId="11" hidden="1">#REF!</definedName>
    <definedName name="BExB9WTBZ1ZNJ5PYDE80FJ9A5MQS" localSheetId="12" hidden="1">#REF!</definedName>
    <definedName name="BExB9WTBZ1ZNJ5PYDE80FJ9A5MQS" localSheetId="14" hidden="1">#REF!</definedName>
    <definedName name="BExB9WTBZ1ZNJ5PYDE80FJ9A5MQS" localSheetId="13" hidden="1">#REF!</definedName>
    <definedName name="BExB9WTBZ1ZNJ5PYDE80FJ9A5MQS" localSheetId="15" hidden="1">#REF!</definedName>
    <definedName name="BExB9WTBZ1ZNJ5PYDE80FJ9A5MQS" localSheetId="16" hidden="1">#REF!</definedName>
    <definedName name="BExB9WTBZ1ZNJ5PYDE80FJ9A5MQS" localSheetId="17" hidden="1">#REF!</definedName>
    <definedName name="BExB9WTBZ1ZNJ5PYDE80FJ9A5MQS" localSheetId="18" hidden="1">#REF!</definedName>
    <definedName name="BExB9WTBZ1ZNJ5PYDE80FJ9A5MQS" localSheetId="19" hidden="1">#REF!</definedName>
    <definedName name="BExB9WTBZ1ZNJ5PYDE80FJ9A5MQS" localSheetId="20" hidden="1">#REF!</definedName>
    <definedName name="BExB9WTBZ1ZNJ5PYDE80FJ9A5MQS" hidden="1">#REF!</definedName>
    <definedName name="BExBA1GON0EZRJ20UYPILAPLNQWM" localSheetId="7" hidden="1">#REF!</definedName>
    <definedName name="BExBA1GON0EZRJ20UYPILAPLNQWM" localSheetId="9" hidden="1">#REF!</definedName>
    <definedName name="BExBA1GON0EZRJ20UYPILAPLNQWM" localSheetId="10" hidden="1">#REF!</definedName>
    <definedName name="BExBA1GON0EZRJ20UYPILAPLNQWM" localSheetId="11" hidden="1">#REF!</definedName>
    <definedName name="BExBA1GON0EZRJ20UYPILAPLNQWM" localSheetId="12" hidden="1">#REF!</definedName>
    <definedName name="BExBA1GON0EZRJ20UYPILAPLNQWM" localSheetId="14" hidden="1">#REF!</definedName>
    <definedName name="BExBA1GON0EZRJ20UYPILAPLNQWM" localSheetId="13" hidden="1">#REF!</definedName>
    <definedName name="BExBA1GON0EZRJ20UYPILAPLNQWM" localSheetId="15" hidden="1">#REF!</definedName>
    <definedName name="BExBA1GON0EZRJ20UYPILAPLNQWM" localSheetId="16" hidden="1">#REF!</definedName>
    <definedName name="BExBA1GON0EZRJ20UYPILAPLNQWM" localSheetId="17" hidden="1">#REF!</definedName>
    <definedName name="BExBA1GON0EZRJ20UYPILAPLNQWM" localSheetId="18" hidden="1">#REF!</definedName>
    <definedName name="BExBA1GON0EZRJ20UYPILAPLNQWM" localSheetId="19" hidden="1">#REF!</definedName>
    <definedName name="BExBA1GON0EZRJ20UYPILAPLNQWM" localSheetId="20" hidden="1">#REF!</definedName>
    <definedName name="BExBA1GON0EZRJ20UYPILAPLNQWM" hidden="1">#REF!</definedName>
    <definedName name="BExBA1RFNTGEN0TO2IRNXT6F3QKR" localSheetId="7" hidden="1">#REF!</definedName>
    <definedName name="BExBA1RFNTGEN0TO2IRNXT6F3QKR" localSheetId="9" hidden="1">#REF!</definedName>
    <definedName name="BExBA1RFNTGEN0TO2IRNXT6F3QKR" localSheetId="10" hidden="1">#REF!</definedName>
    <definedName name="BExBA1RFNTGEN0TO2IRNXT6F3QKR" localSheetId="11" hidden="1">#REF!</definedName>
    <definedName name="BExBA1RFNTGEN0TO2IRNXT6F3QKR" localSheetId="12" hidden="1">#REF!</definedName>
    <definedName name="BExBA1RFNTGEN0TO2IRNXT6F3QKR" localSheetId="14" hidden="1">#REF!</definedName>
    <definedName name="BExBA1RFNTGEN0TO2IRNXT6F3QKR" localSheetId="13" hidden="1">#REF!</definedName>
    <definedName name="BExBA1RFNTGEN0TO2IRNXT6F3QKR" localSheetId="15" hidden="1">#REF!</definedName>
    <definedName name="BExBA1RFNTGEN0TO2IRNXT6F3QKR" localSheetId="16" hidden="1">#REF!</definedName>
    <definedName name="BExBA1RFNTGEN0TO2IRNXT6F3QKR" localSheetId="17" hidden="1">#REF!</definedName>
    <definedName name="BExBA1RFNTGEN0TO2IRNXT6F3QKR" localSheetId="18" hidden="1">#REF!</definedName>
    <definedName name="BExBA1RFNTGEN0TO2IRNXT6F3QKR" localSheetId="19" hidden="1">#REF!</definedName>
    <definedName name="BExBA1RFNTGEN0TO2IRNXT6F3QKR" localSheetId="20" hidden="1">#REF!</definedName>
    <definedName name="BExBA1RFNTGEN0TO2IRNXT6F3QKR" hidden="1">#REF!</definedName>
    <definedName name="BExBA69ASGYRZW1G1DYIS9QRRTBN" localSheetId="7" hidden="1">#REF!</definedName>
    <definedName name="BExBA69ASGYRZW1G1DYIS9QRRTBN" localSheetId="9" hidden="1">#REF!</definedName>
    <definedName name="BExBA69ASGYRZW1G1DYIS9QRRTBN" localSheetId="10" hidden="1">#REF!</definedName>
    <definedName name="BExBA69ASGYRZW1G1DYIS9QRRTBN" localSheetId="11" hidden="1">#REF!</definedName>
    <definedName name="BExBA69ASGYRZW1G1DYIS9QRRTBN" localSheetId="12" hidden="1">#REF!</definedName>
    <definedName name="BExBA69ASGYRZW1G1DYIS9QRRTBN" localSheetId="14" hidden="1">#REF!</definedName>
    <definedName name="BExBA69ASGYRZW1G1DYIS9QRRTBN" localSheetId="13" hidden="1">#REF!</definedName>
    <definedName name="BExBA69ASGYRZW1G1DYIS9QRRTBN" localSheetId="15" hidden="1">#REF!</definedName>
    <definedName name="BExBA69ASGYRZW1G1DYIS9QRRTBN" localSheetId="16" hidden="1">#REF!</definedName>
    <definedName name="BExBA69ASGYRZW1G1DYIS9QRRTBN" localSheetId="17" hidden="1">#REF!</definedName>
    <definedName name="BExBA69ASGYRZW1G1DYIS9QRRTBN" localSheetId="18" hidden="1">#REF!</definedName>
    <definedName name="BExBA69ASGYRZW1G1DYIS9QRRTBN" localSheetId="19" hidden="1">#REF!</definedName>
    <definedName name="BExBA69ASGYRZW1G1DYIS9QRRTBN" localSheetId="20" hidden="1">#REF!</definedName>
    <definedName name="BExBA69ASGYRZW1G1DYIS9QRRTBN" hidden="1">#REF!</definedName>
    <definedName name="BExBA6K42582A14WFFWQ3Q8QQWB6" localSheetId="7" hidden="1">#REF!</definedName>
    <definedName name="BExBA6K42582A14WFFWQ3Q8QQWB6" localSheetId="9" hidden="1">#REF!</definedName>
    <definedName name="BExBA6K42582A14WFFWQ3Q8QQWB6" localSheetId="10" hidden="1">#REF!</definedName>
    <definedName name="BExBA6K42582A14WFFWQ3Q8QQWB6" localSheetId="11" hidden="1">#REF!</definedName>
    <definedName name="BExBA6K42582A14WFFWQ3Q8QQWB6" localSheetId="12" hidden="1">#REF!</definedName>
    <definedName name="BExBA6K42582A14WFFWQ3Q8QQWB6" localSheetId="14" hidden="1">#REF!</definedName>
    <definedName name="BExBA6K42582A14WFFWQ3Q8QQWB6" localSheetId="13" hidden="1">#REF!</definedName>
    <definedName name="BExBA6K42582A14WFFWQ3Q8QQWB6" localSheetId="15" hidden="1">#REF!</definedName>
    <definedName name="BExBA6K42582A14WFFWQ3Q8QQWB6" localSheetId="16" hidden="1">#REF!</definedName>
    <definedName name="BExBA6K42582A14WFFWQ3Q8QQWB6" localSheetId="17" hidden="1">#REF!</definedName>
    <definedName name="BExBA6K42582A14WFFWQ3Q8QQWB6" localSheetId="18" hidden="1">#REF!</definedName>
    <definedName name="BExBA6K42582A14WFFWQ3Q8QQWB6" localSheetId="19" hidden="1">#REF!</definedName>
    <definedName name="BExBA6K42582A14WFFWQ3Q8QQWB6" localSheetId="20" hidden="1">#REF!</definedName>
    <definedName name="BExBA6K42582A14WFFWQ3Q8QQWB6" hidden="1">#REF!</definedName>
    <definedName name="BExBA6PL9AA5J2L0KPL378AA2VZ4" localSheetId="7" hidden="1">#REF!</definedName>
    <definedName name="BExBA6PL9AA5J2L0KPL378AA2VZ4" localSheetId="9" hidden="1">#REF!</definedName>
    <definedName name="BExBA6PL9AA5J2L0KPL378AA2VZ4" localSheetId="10" hidden="1">#REF!</definedName>
    <definedName name="BExBA6PL9AA5J2L0KPL378AA2VZ4" localSheetId="11" hidden="1">#REF!</definedName>
    <definedName name="BExBA6PL9AA5J2L0KPL378AA2VZ4" localSheetId="12" hidden="1">#REF!</definedName>
    <definedName name="BExBA6PL9AA5J2L0KPL378AA2VZ4" localSheetId="14" hidden="1">#REF!</definedName>
    <definedName name="BExBA6PL9AA5J2L0KPL378AA2VZ4" localSheetId="13" hidden="1">#REF!</definedName>
    <definedName name="BExBA6PL9AA5J2L0KPL378AA2VZ4" localSheetId="15" hidden="1">#REF!</definedName>
    <definedName name="BExBA6PL9AA5J2L0KPL378AA2VZ4" localSheetId="16" hidden="1">#REF!</definedName>
    <definedName name="BExBA6PL9AA5J2L0KPL378AA2VZ4" localSheetId="17" hidden="1">#REF!</definedName>
    <definedName name="BExBA6PL9AA5J2L0KPL378AA2VZ4" localSheetId="18" hidden="1">#REF!</definedName>
    <definedName name="BExBA6PL9AA5J2L0KPL378AA2VZ4" localSheetId="19" hidden="1">#REF!</definedName>
    <definedName name="BExBA6PL9AA5J2L0KPL378AA2VZ4" localSheetId="20" hidden="1">#REF!</definedName>
    <definedName name="BExBA6PL9AA5J2L0KPL378AA2VZ4" hidden="1">#REF!</definedName>
    <definedName name="BExBA8I5D4R8R2PYQ1K16TWGTOEP" localSheetId="7" hidden="1">#REF!</definedName>
    <definedName name="BExBA8I5D4R8R2PYQ1K16TWGTOEP" localSheetId="9" hidden="1">#REF!</definedName>
    <definedName name="BExBA8I5D4R8R2PYQ1K16TWGTOEP" localSheetId="10" hidden="1">#REF!</definedName>
    <definedName name="BExBA8I5D4R8R2PYQ1K16TWGTOEP" localSheetId="11" hidden="1">#REF!</definedName>
    <definedName name="BExBA8I5D4R8R2PYQ1K16TWGTOEP" localSheetId="12" hidden="1">#REF!</definedName>
    <definedName name="BExBA8I5D4R8R2PYQ1K16TWGTOEP" localSheetId="14" hidden="1">#REF!</definedName>
    <definedName name="BExBA8I5D4R8R2PYQ1K16TWGTOEP" localSheetId="13" hidden="1">#REF!</definedName>
    <definedName name="BExBA8I5D4R8R2PYQ1K16TWGTOEP" localSheetId="15" hidden="1">#REF!</definedName>
    <definedName name="BExBA8I5D4R8R2PYQ1K16TWGTOEP" localSheetId="16" hidden="1">#REF!</definedName>
    <definedName name="BExBA8I5D4R8R2PYQ1K16TWGTOEP" localSheetId="17" hidden="1">#REF!</definedName>
    <definedName name="BExBA8I5D4R8R2PYQ1K16TWGTOEP" localSheetId="18" hidden="1">#REF!</definedName>
    <definedName name="BExBA8I5D4R8R2PYQ1K16TWGTOEP" localSheetId="19" hidden="1">#REF!</definedName>
    <definedName name="BExBA8I5D4R8R2PYQ1K16TWGTOEP" localSheetId="20" hidden="1">#REF!</definedName>
    <definedName name="BExBA8I5D4R8R2PYQ1K16TWGTOEP" hidden="1">#REF!</definedName>
    <definedName name="BExBA8NMWNC4ESE854DLVFP3K8UR" localSheetId="7" hidden="1">#REF!</definedName>
    <definedName name="BExBA8NMWNC4ESE854DLVFP3K8UR" localSheetId="9" hidden="1">#REF!</definedName>
    <definedName name="BExBA8NMWNC4ESE854DLVFP3K8UR" localSheetId="10" hidden="1">#REF!</definedName>
    <definedName name="BExBA8NMWNC4ESE854DLVFP3K8UR" localSheetId="11" hidden="1">#REF!</definedName>
    <definedName name="BExBA8NMWNC4ESE854DLVFP3K8UR" localSheetId="12" hidden="1">#REF!</definedName>
    <definedName name="BExBA8NMWNC4ESE854DLVFP3K8UR" localSheetId="14" hidden="1">#REF!</definedName>
    <definedName name="BExBA8NMWNC4ESE854DLVFP3K8UR" localSheetId="13" hidden="1">#REF!</definedName>
    <definedName name="BExBA8NMWNC4ESE854DLVFP3K8UR" localSheetId="15" hidden="1">#REF!</definedName>
    <definedName name="BExBA8NMWNC4ESE854DLVFP3K8UR" localSheetId="16" hidden="1">#REF!</definedName>
    <definedName name="BExBA8NMWNC4ESE854DLVFP3K8UR" localSheetId="17" hidden="1">#REF!</definedName>
    <definedName name="BExBA8NMWNC4ESE854DLVFP3K8UR" localSheetId="18" hidden="1">#REF!</definedName>
    <definedName name="BExBA8NMWNC4ESE854DLVFP3K8UR" localSheetId="19" hidden="1">#REF!</definedName>
    <definedName name="BExBA8NMWNC4ESE854DLVFP3K8UR" localSheetId="20" hidden="1">#REF!</definedName>
    <definedName name="BExBA8NMWNC4ESE854DLVFP3K8UR" hidden="1">#REF!</definedName>
    <definedName name="BExBA93PE0DGUUTA7LLSIGBIXWE5" localSheetId="7" hidden="1">#REF!</definedName>
    <definedName name="BExBA93PE0DGUUTA7LLSIGBIXWE5" localSheetId="9" hidden="1">#REF!</definedName>
    <definedName name="BExBA93PE0DGUUTA7LLSIGBIXWE5" localSheetId="10" hidden="1">#REF!</definedName>
    <definedName name="BExBA93PE0DGUUTA7LLSIGBIXWE5" localSheetId="11" hidden="1">#REF!</definedName>
    <definedName name="BExBA93PE0DGUUTA7LLSIGBIXWE5" localSheetId="12" hidden="1">#REF!</definedName>
    <definedName name="BExBA93PE0DGUUTA7LLSIGBIXWE5" localSheetId="14" hidden="1">#REF!</definedName>
    <definedName name="BExBA93PE0DGUUTA7LLSIGBIXWE5" localSheetId="13" hidden="1">#REF!</definedName>
    <definedName name="BExBA93PE0DGUUTA7LLSIGBIXWE5" localSheetId="15" hidden="1">#REF!</definedName>
    <definedName name="BExBA93PE0DGUUTA7LLSIGBIXWE5" localSheetId="16" hidden="1">#REF!</definedName>
    <definedName name="BExBA93PE0DGUUTA7LLSIGBIXWE5" localSheetId="17" hidden="1">#REF!</definedName>
    <definedName name="BExBA93PE0DGUUTA7LLSIGBIXWE5" localSheetId="18" hidden="1">#REF!</definedName>
    <definedName name="BExBA93PE0DGUUTA7LLSIGBIXWE5" localSheetId="19" hidden="1">#REF!</definedName>
    <definedName name="BExBA93PE0DGUUTA7LLSIGBIXWE5" localSheetId="20" hidden="1">#REF!</definedName>
    <definedName name="BExBA93PE0DGUUTA7LLSIGBIXWE5" hidden="1">#REF!</definedName>
    <definedName name="BExBAAWGR2BBXC8GXEYNQ9TYNUN8" localSheetId="7" hidden="1">#REF!</definedName>
    <definedName name="BExBAAWGR2BBXC8GXEYNQ9TYNUN8" localSheetId="9" hidden="1">#REF!</definedName>
    <definedName name="BExBAAWGR2BBXC8GXEYNQ9TYNUN8" localSheetId="10" hidden="1">#REF!</definedName>
    <definedName name="BExBAAWGR2BBXC8GXEYNQ9TYNUN8" localSheetId="11" hidden="1">#REF!</definedName>
    <definedName name="BExBAAWGR2BBXC8GXEYNQ9TYNUN8" localSheetId="12" hidden="1">#REF!</definedName>
    <definedName name="BExBAAWGR2BBXC8GXEYNQ9TYNUN8" localSheetId="14" hidden="1">#REF!</definedName>
    <definedName name="BExBAAWGR2BBXC8GXEYNQ9TYNUN8" localSheetId="13" hidden="1">#REF!</definedName>
    <definedName name="BExBAAWGR2BBXC8GXEYNQ9TYNUN8" localSheetId="15" hidden="1">#REF!</definedName>
    <definedName name="BExBAAWGR2BBXC8GXEYNQ9TYNUN8" localSheetId="16" hidden="1">#REF!</definedName>
    <definedName name="BExBAAWGR2BBXC8GXEYNQ9TYNUN8" localSheetId="17" hidden="1">#REF!</definedName>
    <definedName name="BExBAAWGR2BBXC8GXEYNQ9TYNUN8" localSheetId="18" hidden="1">#REF!</definedName>
    <definedName name="BExBAAWGR2BBXC8GXEYNQ9TYNUN8" localSheetId="19" hidden="1">#REF!</definedName>
    <definedName name="BExBAAWGR2BBXC8GXEYNQ9TYNUN8" localSheetId="20" hidden="1">#REF!</definedName>
    <definedName name="BExBAAWGR2BBXC8GXEYNQ9TYNUN8" hidden="1">#REF!</definedName>
    <definedName name="BExBAG5D16CADDC0MWOKCY7JZQO0" localSheetId="7" hidden="1">#REF!</definedName>
    <definedName name="BExBAG5D16CADDC0MWOKCY7JZQO0" localSheetId="9" hidden="1">#REF!</definedName>
    <definedName name="BExBAG5D16CADDC0MWOKCY7JZQO0" localSheetId="10" hidden="1">#REF!</definedName>
    <definedName name="BExBAG5D16CADDC0MWOKCY7JZQO0" localSheetId="11" hidden="1">#REF!</definedName>
    <definedName name="BExBAG5D16CADDC0MWOKCY7JZQO0" localSheetId="12" hidden="1">#REF!</definedName>
    <definedName name="BExBAG5D16CADDC0MWOKCY7JZQO0" localSheetId="14" hidden="1">#REF!</definedName>
    <definedName name="BExBAG5D16CADDC0MWOKCY7JZQO0" localSheetId="13" hidden="1">#REF!</definedName>
    <definedName name="BExBAG5D16CADDC0MWOKCY7JZQO0" localSheetId="15" hidden="1">#REF!</definedName>
    <definedName name="BExBAG5D16CADDC0MWOKCY7JZQO0" localSheetId="16" hidden="1">#REF!</definedName>
    <definedName name="BExBAG5D16CADDC0MWOKCY7JZQO0" localSheetId="17" hidden="1">#REF!</definedName>
    <definedName name="BExBAG5D16CADDC0MWOKCY7JZQO0" localSheetId="18" hidden="1">#REF!</definedName>
    <definedName name="BExBAG5D16CADDC0MWOKCY7JZQO0" localSheetId="19" hidden="1">#REF!</definedName>
    <definedName name="BExBAG5D16CADDC0MWOKCY7JZQO0" localSheetId="20" hidden="1">#REF!</definedName>
    <definedName name="BExBAG5D16CADDC0MWOKCY7JZQO0" hidden="1">#REF!</definedName>
    <definedName name="BExBAHY3NCFFKJ0L0RWLV9Q2XEA7" localSheetId="7" hidden="1">#REF!</definedName>
    <definedName name="BExBAHY3NCFFKJ0L0RWLV9Q2XEA7" localSheetId="9" hidden="1">#REF!</definedName>
    <definedName name="BExBAHY3NCFFKJ0L0RWLV9Q2XEA7" localSheetId="10" hidden="1">#REF!</definedName>
    <definedName name="BExBAHY3NCFFKJ0L0RWLV9Q2XEA7" localSheetId="11" hidden="1">#REF!</definedName>
    <definedName name="BExBAHY3NCFFKJ0L0RWLV9Q2XEA7" localSheetId="12" hidden="1">#REF!</definedName>
    <definedName name="BExBAHY3NCFFKJ0L0RWLV9Q2XEA7" localSheetId="14" hidden="1">#REF!</definedName>
    <definedName name="BExBAHY3NCFFKJ0L0RWLV9Q2XEA7" localSheetId="13" hidden="1">#REF!</definedName>
    <definedName name="BExBAHY3NCFFKJ0L0RWLV9Q2XEA7" localSheetId="15" hidden="1">#REF!</definedName>
    <definedName name="BExBAHY3NCFFKJ0L0RWLV9Q2XEA7" localSheetId="16" hidden="1">#REF!</definedName>
    <definedName name="BExBAHY3NCFFKJ0L0RWLV9Q2XEA7" localSheetId="17" hidden="1">#REF!</definedName>
    <definedName name="BExBAHY3NCFFKJ0L0RWLV9Q2XEA7" localSheetId="18" hidden="1">#REF!</definedName>
    <definedName name="BExBAHY3NCFFKJ0L0RWLV9Q2XEA7" localSheetId="19" hidden="1">#REF!</definedName>
    <definedName name="BExBAHY3NCFFKJ0L0RWLV9Q2XEA7" localSheetId="20" hidden="1">#REF!</definedName>
    <definedName name="BExBAHY3NCFFKJ0L0RWLV9Q2XEA7" hidden="1">#REF!</definedName>
    <definedName name="BExBAI8X0FKDQJ6YZJQDTTG4ZCWY" localSheetId="7" hidden="1">#REF!</definedName>
    <definedName name="BExBAI8X0FKDQJ6YZJQDTTG4ZCWY" localSheetId="9" hidden="1">#REF!</definedName>
    <definedName name="BExBAI8X0FKDQJ6YZJQDTTG4ZCWY" localSheetId="10" hidden="1">#REF!</definedName>
    <definedName name="BExBAI8X0FKDQJ6YZJQDTTG4ZCWY" localSheetId="11" hidden="1">#REF!</definedName>
    <definedName name="BExBAI8X0FKDQJ6YZJQDTTG4ZCWY" localSheetId="12" hidden="1">#REF!</definedName>
    <definedName name="BExBAI8X0FKDQJ6YZJQDTTG4ZCWY" localSheetId="14" hidden="1">#REF!</definedName>
    <definedName name="BExBAI8X0FKDQJ6YZJQDTTG4ZCWY" localSheetId="13" hidden="1">#REF!</definedName>
    <definedName name="BExBAI8X0FKDQJ6YZJQDTTG4ZCWY" localSheetId="15" hidden="1">#REF!</definedName>
    <definedName name="BExBAI8X0FKDQJ6YZJQDTTG4ZCWY" localSheetId="16" hidden="1">#REF!</definedName>
    <definedName name="BExBAI8X0FKDQJ6YZJQDTTG4ZCWY" localSheetId="17" hidden="1">#REF!</definedName>
    <definedName name="BExBAI8X0FKDQJ6YZJQDTTG4ZCWY" localSheetId="18" hidden="1">#REF!</definedName>
    <definedName name="BExBAI8X0FKDQJ6YZJQDTTG4ZCWY" localSheetId="19" hidden="1">#REF!</definedName>
    <definedName name="BExBAI8X0FKDQJ6YZJQDTTG4ZCWY" localSheetId="20" hidden="1">#REF!</definedName>
    <definedName name="BExBAI8X0FKDQJ6YZJQDTTG4ZCWY" hidden="1">#REF!</definedName>
    <definedName name="BExBAKN7XIBAXCF9PCNVS038PCQO" localSheetId="7" hidden="1">#REF!</definedName>
    <definedName name="BExBAKN7XIBAXCF9PCNVS038PCQO" localSheetId="9" hidden="1">#REF!</definedName>
    <definedName name="BExBAKN7XIBAXCF9PCNVS038PCQO" localSheetId="10" hidden="1">#REF!</definedName>
    <definedName name="BExBAKN7XIBAXCF9PCNVS038PCQO" localSheetId="11" hidden="1">#REF!</definedName>
    <definedName name="BExBAKN7XIBAXCF9PCNVS038PCQO" localSheetId="12" hidden="1">#REF!</definedName>
    <definedName name="BExBAKN7XIBAXCF9PCNVS038PCQO" localSheetId="14" hidden="1">#REF!</definedName>
    <definedName name="BExBAKN7XIBAXCF9PCNVS038PCQO" localSheetId="13" hidden="1">#REF!</definedName>
    <definedName name="BExBAKN7XIBAXCF9PCNVS038PCQO" localSheetId="15" hidden="1">#REF!</definedName>
    <definedName name="BExBAKN7XIBAXCF9PCNVS038PCQO" localSheetId="16" hidden="1">#REF!</definedName>
    <definedName name="BExBAKN7XIBAXCF9PCNVS038PCQO" localSheetId="17" hidden="1">#REF!</definedName>
    <definedName name="BExBAKN7XIBAXCF9PCNVS038PCQO" localSheetId="18" hidden="1">#REF!</definedName>
    <definedName name="BExBAKN7XIBAXCF9PCNVS038PCQO" localSheetId="19" hidden="1">#REF!</definedName>
    <definedName name="BExBAKN7XIBAXCF9PCNVS038PCQO" localSheetId="20" hidden="1">#REF!</definedName>
    <definedName name="BExBAKN7XIBAXCF9PCNVS038PCQO" hidden="1">#REF!</definedName>
    <definedName name="BExBAKXZ7PBW3DDKKA5MWC1ZUC7O" localSheetId="7" hidden="1">#REF!</definedName>
    <definedName name="BExBAKXZ7PBW3DDKKA5MWC1ZUC7O" localSheetId="9" hidden="1">#REF!</definedName>
    <definedName name="BExBAKXZ7PBW3DDKKA5MWC1ZUC7O" localSheetId="10" hidden="1">#REF!</definedName>
    <definedName name="BExBAKXZ7PBW3DDKKA5MWC1ZUC7O" localSheetId="11" hidden="1">#REF!</definedName>
    <definedName name="BExBAKXZ7PBW3DDKKA5MWC1ZUC7O" localSheetId="12" hidden="1">#REF!</definedName>
    <definedName name="BExBAKXZ7PBW3DDKKA5MWC1ZUC7O" localSheetId="14" hidden="1">#REF!</definedName>
    <definedName name="BExBAKXZ7PBW3DDKKA5MWC1ZUC7O" localSheetId="13" hidden="1">#REF!</definedName>
    <definedName name="BExBAKXZ7PBW3DDKKA5MWC1ZUC7O" localSheetId="15" hidden="1">#REF!</definedName>
    <definedName name="BExBAKXZ7PBW3DDKKA5MWC1ZUC7O" localSheetId="16" hidden="1">#REF!</definedName>
    <definedName name="BExBAKXZ7PBW3DDKKA5MWC1ZUC7O" localSheetId="17" hidden="1">#REF!</definedName>
    <definedName name="BExBAKXZ7PBW3DDKKA5MWC1ZUC7O" localSheetId="18" hidden="1">#REF!</definedName>
    <definedName name="BExBAKXZ7PBW3DDKKA5MWC1ZUC7O" localSheetId="19" hidden="1">#REF!</definedName>
    <definedName name="BExBAKXZ7PBW3DDKKA5MWC1ZUC7O" localSheetId="20" hidden="1">#REF!</definedName>
    <definedName name="BExBAKXZ7PBW3DDKKA5MWC1ZUC7O" hidden="1">#REF!</definedName>
    <definedName name="BExBAO8NLXZXHO6KCIECSFCH3RR0" localSheetId="7" hidden="1">#REF!</definedName>
    <definedName name="BExBAO8NLXZXHO6KCIECSFCH3RR0" localSheetId="9" hidden="1">#REF!</definedName>
    <definedName name="BExBAO8NLXZXHO6KCIECSFCH3RR0" localSheetId="10" hidden="1">#REF!</definedName>
    <definedName name="BExBAO8NLXZXHO6KCIECSFCH3RR0" localSheetId="11" hidden="1">#REF!</definedName>
    <definedName name="BExBAO8NLXZXHO6KCIECSFCH3RR0" localSheetId="12" hidden="1">#REF!</definedName>
    <definedName name="BExBAO8NLXZXHO6KCIECSFCH3RR0" localSheetId="14" hidden="1">#REF!</definedName>
    <definedName name="BExBAO8NLXZXHO6KCIECSFCH3RR0" localSheetId="13" hidden="1">#REF!</definedName>
    <definedName name="BExBAO8NLXZXHO6KCIECSFCH3RR0" localSheetId="15" hidden="1">#REF!</definedName>
    <definedName name="BExBAO8NLXZXHO6KCIECSFCH3RR0" localSheetId="16" hidden="1">#REF!</definedName>
    <definedName name="BExBAO8NLXZXHO6KCIECSFCH3RR0" localSheetId="17" hidden="1">#REF!</definedName>
    <definedName name="BExBAO8NLXZXHO6KCIECSFCH3RR0" localSheetId="18" hidden="1">#REF!</definedName>
    <definedName name="BExBAO8NLXZXHO6KCIECSFCH3RR0" localSheetId="19" hidden="1">#REF!</definedName>
    <definedName name="BExBAO8NLXZXHO6KCIECSFCH3RR0" localSheetId="20" hidden="1">#REF!</definedName>
    <definedName name="BExBAO8NLXZXHO6KCIECSFCH3RR0" hidden="1">#REF!</definedName>
    <definedName name="BExBAOOT1KBSIEISN1ADL4RMY879" localSheetId="7" hidden="1">#REF!</definedName>
    <definedName name="BExBAOOT1KBSIEISN1ADL4RMY879" localSheetId="9" hidden="1">#REF!</definedName>
    <definedName name="BExBAOOT1KBSIEISN1ADL4RMY879" localSheetId="10" hidden="1">#REF!</definedName>
    <definedName name="BExBAOOT1KBSIEISN1ADL4RMY879" localSheetId="11" hidden="1">#REF!</definedName>
    <definedName name="BExBAOOT1KBSIEISN1ADL4RMY879" localSheetId="12" hidden="1">#REF!</definedName>
    <definedName name="BExBAOOT1KBSIEISN1ADL4RMY879" localSheetId="14" hidden="1">#REF!</definedName>
    <definedName name="BExBAOOT1KBSIEISN1ADL4RMY879" localSheetId="13" hidden="1">#REF!</definedName>
    <definedName name="BExBAOOT1KBSIEISN1ADL4RMY879" localSheetId="15" hidden="1">#REF!</definedName>
    <definedName name="BExBAOOT1KBSIEISN1ADL4RMY879" localSheetId="16" hidden="1">#REF!</definedName>
    <definedName name="BExBAOOT1KBSIEISN1ADL4RMY879" localSheetId="17" hidden="1">#REF!</definedName>
    <definedName name="BExBAOOT1KBSIEISN1ADL4RMY879" localSheetId="18" hidden="1">#REF!</definedName>
    <definedName name="BExBAOOT1KBSIEISN1ADL4RMY879" localSheetId="19" hidden="1">#REF!</definedName>
    <definedName name="BExBAOOT1KBSIEISN1ADL4RMY879" localSheetId="20" hidden="1">#REF!</definedName>
    <definedName name="BExBAOOT1KBSIEISN1ADL4RMY879" hidden="1">#REF!</definedName>
    <definedName name="BExBAVKX8Q09370X1GCZWJ4E91YJ" localSheetId="7" hidden="1">#REF!</definedName>
    <definedName name="BExBAVKX8Q09370X1GCZWJ4E91YJ" localSheetId="9" hidden="1">#REF!</definedName>
    <definedName name="BExBAVKX8Q09370X1GCZWJ4E91YJ" localSheetId="10" hidden="1">#REF!</definedName>
    <definedName name="BExBAVKX8Q09370X1GCZWJ4E91YJ" localSheetId="11" hidden="1">#REF!</definedName>
    <definedName name="BExBAVKX8Q09370X1GCZWJ4E91YJ" localSheetId="12" hidden="1">#REF!</definedName>
    <definedName name="BExBAVKX8Q09370X1GCZWJ4E91YJ" localSheetId="14" hidden="1">#REF!</definedName>
    <definedName name="BExBAVKX8Q09370X1GCZWJ4E91YJ" localSheetId="13" hidden="1">#REF!</definedName>
    <definedName name="BExBAVKX8Q09370X1GCZWJ4E91YJ" localSheetId="15" hidden="1">#REF!</definedName>
    <definedName name="BExBAVKX8Q09370X1GCZWJ4E91YJ" localSheetId="16" hidden="1">#REF!</definedName>
    <definedName name="BExBAVKX8Q09370X1GCZWJ4E91YJ" localSheetId="17" hidden="1">#REF!</definedName>
    <definedName name="BExBAVKX8Q09370X1GCZWJ4E91YJ" localSheetId="18" hidden="1">#REF!</definedName>
    <definedName name="BExBAVKX8Q09370X1GCZWJ4E91YJ" localSheetId="19" hidden="1">#REF!</definedName>
    <definedName name="BExBAVKX8Q09370X1GCZWJ4E91YJ" localSheetId="20" hidden="1">#REF!</definedName>
    <definedName name="BExBAVKX8Q09370X1GCZWJ4E91YJ" hidden="1">#REF!</definedName>
    <definedName name="BExBAX2X2ENJYO4QTR5VAIQ86L7B" localSheetId="7" hidden="1">#REF!</definedName>
    <definedName name="BExBAX2X2ENJYO4QTR5VAIQ86L7B" localSheetId="9" hidden="1">#REF!</definedName>
    <definedName name="BExBAX2X2ENJYO4QTR5VAIQ86L7B" localSheetId="10" hidden="1">#REF!</definedName>
    <definedName name="BExBAX2X2ENJYO4QTR5VAIQ86L7B" localSheetId="11" hidden="1">#REF!</definedName>
    <definedName name="BExBAX2X2ENJYO4QTR5VAIQ86L7B" localSheetId="12" hidden="1">#REF!</definedName>
    <definedName name="BExBAX2X2ENJYO4QTR5VAIQ86L7B" localSheetId="14" hidden="1">#REF!</definedName>
    <definedName name="BExBAX2X2ENJYO4QTR5VAIQ86L7B" localSheetId="13" hidden="1">#REF!</definedName>
    <definedName name="BExBAX2X2ENJYO4QTR5VAIQ86L7B" localSheetId="15" hidden="1">#REF!</definedName>
    <definedName name="BExBAX2X2ENJYO4QTR5VAIQ86L7B" localSheetId="16" hidden="1">#REF!</definedName>
    <definedName name="BExBAX2X2ENJYO4QTR5VAIQ86L7B" localSheetId="17" hidden="1">#REF!</definedName>
    <definedName name="BExBAX2X2ENJYO4QTR5VAIQ86L7B" localSheetId="18" hidden="1">#REF!</definedName>
    <definedName name="BExBAX2X2ENJYO4QTR5VAIQ86L7B" localSheetId="19" hidden="1">#REF!</definedName>
    <definedName name="BExBAX2X2ENJYO4QTR5VAIQ86L7B" localSheetId="20" hidden="1">#REF!</definedName>
    <definedName name="BExBAX2X2ENJYO4QTR5VAIQ86L7B" hidden="1">#REF!</definedName>
    <definedName name="BExBAZ13D3F1DVJQ6YJ8JGUYEYJE" localSheetId="7" hidden="1">#REF!</definedName>
    <definedName name="BExBAZ13D3F1DVJQ6YJ8JGUYEYJE" localSheetId="9" hidden="1">#REF!</definedName>
    <definedName name="BExBAZ13D3F1DVJQ6YJ8JGUYEYJE" localSheetId="10" hidden="1">#REF!</definedName>
    <definedName name="BExBAZ13D3F1DVJQ6YJ8JGUYEYJE" localSheetId="11" hidden="1">#REF!</definedName>
    <definedName name="BExBAZ13D3F1DVJQ6YJ8JGUYEYJE" localSheetId="12" hidden="1">#REF!</definedName>
    <definedName name="BExBAZ13D3F1DVJQ6YJ8JGUYEYJE" localSheetId="14" hidden="1">#REF!</definedName>
    <definedName name="BExBAZ13D3F1DVJQ6YJ8JGUYEYJE" localSheetId="13" hidden="1">#REF!</definedName>
    <definedName name="BExBAZ13D3F1DVJQ6YJ8JGUYEYJE" localSheetId="15" hidden="1">#REF!</definedName>
    <definedName name="BExBAZ13D3F1DVJQ6YJ8JGUYEYJE" localSheetId="16" hidden="1">#REF!</definedName>
    <definedName name="BExBAZ13D3F1DVJQ6YJ8JGUYEYJE" localSheetId="17" hidden="1">#REF!</definedName>
    <definedName name="BExBAZ13D3F1DVJQ6YJ8JGUYEYJE" localSheetId="18" hidden="1">#REF!</definedName>
    <definedName name="BExBAZ13D3F1DVJQ6YJ8JGUYEYJE" localSheetId="19" hidden="1">#REF!</definedName>
    <definedName name="BExBAZ13D3F1DVJQ6YJ8JGUYEYJE" localSheetId="20" hidden="1">#REF!</definedName>
    <definedName name="BExBAZ13D3F1DVJQ6YJ8JGUYEYJE" hidden="1">#REF!</definedName>
    <definedName name="BExBBTG649R9I0CT042JLL8LXV18" localSheetId="7" hidden="1">#REF!</definedName>
    <definedName name="BExBBTG649R9I0CT042JLL8LXV18" localSheetId="9" hidden="1">#REF!</definedName>
    <definedName name="BExBBTG649R9I0CT042JLL8LXV18" localSheetId="10" hidden="1">#REF!</definedName>
    <definedName name="BExBBTG649R9I0CT042JLL8LXV18" localSheetId="11" hidden="1">#REF!</definedName>
    <definedName name="BExBBTG649R9I0CT042JLL8LXV18" localSheetId="12" hidden="1">#REF!</definedName>
    <definedName name="BExBBTG649R9I0CT042JLL8LXV18" localSheetId="14" hidden="1">#REF!</definedName>
    <definedName name="BExBBTG649R9I0CT042JLL8LXV18" localSheetId="13" hidden="1">#REF!</definedName>
    <definedName name="BExBBTG649R9I0CT042JLL8LXV18" localSheetId="15" hidden="1">#REF!</definedName>
    <definedName name="BExBBTG649R9I0CT042JLL8LXV18" localSheetId="16" hidden="1">#REF!</definedName>
    <definedName name="BExBBTG649R9I0CT042JLL8LXV18" localSheetId="17" hidden="1">#REF!</definedName>
    <definedName name="BExBBTG649R9I0CT042JLL8LXV18" localSheetId="18" hidden="1">#REF!</definedName>
    <definedName name="BExBBTG649R9I0CT042JLL8LXV18" localSheetId="19" hidden="1">#REF!</definedName>
    <definedName name="BExBBTG649R9I0CT042JLL8LXV18" localSheetId="20" hidden="1">#REF!</definedName>
    <definedName name="BExBBTG649R9I0CT042JLL8LXV18" hidden="1">#REF!</definedName>
    <definedName name="BExBBUCJQRR74Q7GPWDEZXYK2KJL" localSheetId="7" hidden="1">#REF!</definedName>
    <definedName name="BExBBUCJQRR74Q7GPWDEZXYK2KJL" localSheetId="9" hidden="1">#REF!</definedName>
    <definedName name="BExBBUCJQRR74Q7GPWDEZXYK2KJL" localSheetId="10" hidden="1">#REF!</definedName>
    <definedName name="BExBBUCJQRR74Q7GPWDEZXYK2KJL" localSheetId="11" hidden="1">#REF!</definedName>
    <definedName name="BExBBUCJQRR74Q7GPWDEZXYK2KJL" localSheetId="12" hidden="1">#REF!</definedName>
    <definedName name="BExBBUCJQRR74Q7GPWDEZXYK2KJL" localSheetId="14" hidden="1">#REF!</definedName>
    <definedName name="BExBBUCJQRR74Q7GPWDEZXYK2KJL" localSheetId="13" hidden="1">#REF!</definedName>
    <definedName name="BExBBUCJQRR74Q7GPWDEZXYK2KJL" localSheetId="15" hidden="1">#REF!</definedName>
    <definedName name="BExBBUCJQRR74Q7GPWDEZXYK2KJL" localSheetId="16" hidden="1">#REF!</definedName>
    <definedName name="BExBBUCJQRR74Q7GPWDEZXYK2KJL" localSheetId="17" hidden="1">#REF!</definedName>
    <definedName name="BExBBUCJQRR74Q7GPWDEZXYK2KJL" localSheetId="18" hidden="1">#REF!</definedName>
    <definedName name="BExBBUCJQRR74Q7GPWDEZXYK2KJL" localSheetId="19" hidden="1">#REF!</definedName>
    <definedName name="BExBBUCJQRR74Q7GPWDEZXYK2KJL" localSheetId="20" hidden="1">#REF!</definedName>
    <definedName name="BExBBUCJQRR74Q7GPWDEZXYK2KJL" hidden="1">#REF!</definedName>
    <definedName name="BExBBV8XVMD9CKZY711T0BN7H3PM" localSheetId="7" hidden="1">#REF!</definedName>
    <definedName name="BExBBV8XVMD9CKZY711T0BN7H3PM" localSheetId="9" hidden="1">#REF!</definedName>
    <definedName name="BExBBV8XVMD9CKZY711T0BN7H3PM" localSheetId="10" hidden="1">#REF!</definedName>
    <definedName name="BExBBV8XVMD9CKZY711T0BN7H3PM" localSheetId="11" hidden="1">#REF!</definedName>
    <definedName name="BExBBV8XVMD9CKZY711T0BN7H3PM" localSheetId="12" hidden="1">#REF!</definedName>
    <definedName name="BExBBV8XVMD9CKZY711T0BN7H3PM" localSheetId="14" hidden="1">#REF!</definedName>
    <definedName name="BExBBV8XVMD9CKZY711T0BN7H3PM" localSheetId="13" hidden="1">#REF!</definedName>
    <definedName name="BExBBV8XVMD9CKZY711T0BN7H3PM" localSheetId="15" hidden="1">#REF!</definedName>
    <definedName name="BExBBV8XVMD9CKZY711T0BN7H3PM" localSheetId="16" hidden="1">#REF!</definedName>
    <definedName name="BExBBV8XVMD9CKZY711T0BN7H3PM" localSheetId="17" hidden="1">#REF!</definedName>
    <definedName name="BExBBV8XVMD9CKZY711T0BN7H3PM" localSheetId="18" hidden="1">#REF!</definedName>
    <definedName name="BExBBV8XVMD9CKZY711T0BN7H3PM" localSheetId="19" hidden="1">#REF!</definedName>
    <definedName name="BExBBV8XVMD9CKZY711T0BN7H3PM" localSheetId="20" hidden="1">#REF!</definedName>
    <definedName name="BExBBV8XVMD9CKZY711T0BN7H3PM" hidden="1">#REF!</definedName>
    <definedName name="BExBC5L31H53WLFYF54SQM4A7EU4" localSheetId="7" hidden="1">#REF!</definedName>
    <definedName name="BExBC5L31H53WLFYF54SQM4A7EU4" localSheetId="9" hidden="1">#REF!</definedName>
    <definedName name="BExBC5L31H53WLFYF54SQM4A7EU4" localSheetId="10" hidden="1">#REF!</definedName>
    <definedName name="BExBC5L31H53WLFYF54SQM4A7EU4" localSheetId="11" hidden="1">#REF!</definedName>
    <definedName name="BExBC5L31H53WLFYF54SQM4A7EU4" localSheetId="12" hidden="1">#REF!</definedName>
    <definedName name="BExBC5L31H53WLFYF54SQM4A7EU4" localSheetId="14" hidden="1">#REF!</definedName>
    <definedName name="BExBC5L31H53WLFYF54SQM4A7EU4" localSheetId="13" hidden="1">#REF!</definedName>
    <definedName name="BExBC5L31H53WLFYF54SQM4A7EU4" localSheetId="15" hidden="1">#REF!</definedName>
    <definedName name="BExBC5L31H53WLFYF54SQM4A7EU4" localSheetId="16" hidden="1">#REF!</definedName>
    <definedName name="BExBC5L31H53WLFYF54SQM4A7EU4" localSheetId="17" hidden="1">#REF!</definedName>
    <definedName name="BExBC5L31H53WLFYF54SQM4A7EU4" localSheetId="18" hidden="1">#REF!</definedName>
    <definedName name="BExBC5L31H53WLFYF54SQM4A7EU4" localSheetId="19" hidden="1">#REF!</definedName>
    <definedName name="BExBC5L31H53WLFYF54SQM4A7EU4" localSheetId="20" hidden="1">#REF!</definedName>
    <definedName name="BExBC5L31H53WLFYF54SQM4A7EU4" hidden="1">#REF!</definedName>
    <definedName name="BExBC78HXWXHO3XAB6E8NVTBGLJS" localSheetId="7" hidden="1">#REF!</definedName>
    <definedName name="BExBC78HXWXHO3XAB6E8NVTBGLJS" localSheetId="9" hidden="1">#REF!</definedName>
    <definedName name="BExBC78HXWXHO3XAB6E8NVTBGLJS" localSheetId="10" hidden="1">#REF!</definedName>
    <definedName name="BExBC78HXWXHO3XAB6E8NVTBGLJS" localSheetId="11" hidden="1">#REF!</definedName>
    <definedName name="BExBC78HXWXHO3XAB6E8NVTBGLJS" localSheetId="12" hidden="1">#REF!</definedName>
    <definedName name="BExBC78HXWXHO3XAB6E8NVTBGLJS" localSheetId="14" hidden="1">#REF!</definedName>
    <definedName name="BExBC78HXWXHO3XAB6E8NVTBGLJS" localSheetId="13" hidden="1">#REF!</definedName>
    <definedName name="BExBC78HXWXHO3XAB6E8NVTBGLJS" localSheetId="15" hidden="1">#REF!</definedName>
    <definedName name="BExBC78HXWXHO3XAB6E8NVTBGLJS" localSheetId="16" hidden="1">#REF!</definedName>
    <definedName name="BExBC78HXWXHO3XAB6E8NVTBGLJS" localSheetId="17" hidden="1">#REF!</definedName>
    <definedName name="BExBC78HXWXHO3XAB6E8NVTBGLJS" localSheetId="18" hidden="1">#REF!</definedName>
    <definedName name="BExBC78HXWXHO3XAB6E8NVTBGLJS" localSheetId="19" hidden="1">#REF!</definedName>
    <definedName name="BExBC78HXWXHO3XAB6E8NVTBGLJS" localSheetId="20" hidden="1">#REF!</definedName>
    <definedName name="BExBC78HXWXHO3XAB6E8NVTBGLJS" hidden="1">#REF!</definedName>
    <definedName name="BExBCATYYZZEDHH6VTB2O2HIRMIR" localSheetId="7" hidden="1">#REF!</definedName>
    <definedName name="BExBCATYYZZEDHH6VTB2O2HIRMIR" localSheetId="9" hidden="1">#REF!</definedName>
    <definedName name="BExBCATYYZZEDHH6VTB2O2HIRMIR" localSheetId="10" hidden="1">#REF!</definedName>
    <definedName name="BExBCATYYZZEDHH6VTB2O2HIRMIR" localSheetId="11" hidden="1">#REF!</definedName>
    <definedName name="BExBCATYYZZEDHH6VTB2O2HIRMIR" localSheetId="12" hidden="1">#REF!</definedName>
    <definedName name="BExBCATYYZZEDHH6VTB2O2HIRMIR" localSheetId="14" hidden="1">#REF!</definedName>
    <definedName name="BExBCATYYZZEDHH6VTB2O2HIRMIR" localSheetId="13" hidden="1">#REF!</definedName>
    <definedName name="BExBCATYYZZEDHH6VTB2O2HIRMIR" localSheetId="15" hidden="1">#REF!</definedName>
    <definedName name="BExBCATYYZZEDHH6VTB2O2HIRMIR" localSheetId="16" hidden="1">#REF!</definedName>
    <definedName name="BExBCATYYZZEDHH6VTB2O2HIRMIR" localSheetId="17" hidden="1">#REF!</definedName>
    <definedName name="BExBCATYYZZEDHH6VTB2O2HIRMIR" localSheetId="18" hidden="1">#REF!</definedName>
    <definedName name="BExBCATYYZZEDHH6VTB2O2HIRMIR" localSheetId="19" hidden="1">#REF!</definedName>
    <definedName name="BExBCATYYZZEDHH6VTB2O2HIRMIR" localSheetId="20" hidden="1">#REF!</definedName>
    <definedName name="BExBCATYYZZEDHH6VTB2O2HIRMIR" hidden="1">#REF!</definedName>
    <definedName name="BExBCKKJTIRKC1RZJRTK65HHLX4W" localSheetId="7" hidden="1">#REF!</definedName>
    <definedName name="BExBCKKJTIRKC1RZJRTK65HHLX4W" localSheetId="9" hidden="1">#REF!</definedName>
    <definedName name="BExBCKKJTIRKC1RZJRTK65HHLX4W" localSheetId="10" hidden="1">#REF!</definedName>
    <definedName name="BExBCKKJTIRKC1RZJRTK65HHLX4W" localSheetId="11" hidden="1">#REF!</definedName>
    <definedName name="BExBCKKJTIRKC1RZJRTK65HHLX4W" localSheetId="12" hidden="1">#REF!</definedName>
    <definedName name="BExBCKKJTIRKC1RZJRTK65HHLX4W" localSheetId="14" hidden="1">#REF!</definedName>
    <definedName name="BExBCKKJTIRKC1RZJRTK65HHLX4W" localSheetId="13" hidden="1">#REF!</definedName>
    <definedName name="BExBCKKJTIRKC1RZJRTK65HHLX4W" localSheetId="15" hidden="1">#REF!</definedName>
    <definedName name="BExBCKKJTIRKC1RZJRTK65HHLX4W" localSheetId="16" hidden="1">#REF!</definedName>
    <definedName name="BExBCKKJTIRKC1RZJRTK65HHLX4W" localSheetId="17" hidden="1">#REF!</definedName>
    <definedName name="BExBCKKJTIRKC1RZJRTK65HHLX4W" localSheetId="18" hidden="1">#REF!</definedName>
    <definedName name="BExBCKKJTIRKC1RZJRTK65HHLX4W" localSheetId="19" hidden="1">#REF!</definedName>
    <definedName name="BExBCKKJTIRKC1RZJRTK65HHLX4W" localSheetId="20" hidden="1">#REF!</definedName>
    <definedName name="BExBCKKJTIRKC1RZJRTK65HHLX4W" hidden="1">#REF!</definedName>
    <definedName name="BExBCLMEPAN3XXX174TU8SS0627Q" localSheetId="7" hidden="1">#REF!</definedName>
    <definedName name="BExBCLMEPAN3XXX174TU8SS0627Q" localSheetId="9" hidden="1">#REF!</definedName>
    <definedName name="BExBCLMEPAN3XXX174TU8SS0627Q" localSheetId="10" hidden="1">#REF!</definedName>
    <definedName name="BExBCLMEPAN3XXX174TU8SS0627Q" localSheetId="11" hidden="1">#REF!</definedName>
    <definedName name="BExBCLMEPAN3XXX174TU8SS0627Q" localSheetId="12" hidden="1">#REF!</definedName>
    <definedName name="BExBCLMEPAN3XXX174TU8SS0627Q" localSheetId="14" hidden="1">#REF!</definedName>
    <definedName name="BExBCLMEPAN3XXX174TU8SS0627Q" localSheetId="13" hidden="1">#REF!</definedName>
    <definedName name="BExBCLMEPAN3XXX174TU8SS0627Q" localSheetId="15" hidden="1">#REF!</definedName>
    <definedName name="BExBCLMEPAN3XXX174TU8SS0627Q" localSheetId="16" hidden="1">#REF!</definedName>
    <definedName name="BExBCLMEPAN3XXX174TU8SS0627Q" localSheetId="17" hidden="1">#REF!</definedName>
    <definedName name="BExBCLMEPAN3XXX174TU8SS0627Q" localSheetId="18" hidden="1">#REF!</definedName>
    <definedName name="BExBCLMEPAN3XXX174TU8SS0627Q" localSheetId="19" hidden="1">#REF!</definedName>
    <definedName name="BExBCLMEPAN3XXX174TU8SS0627Q" localSheetId="20" hidden="1">#REF!</definedName>
    <definedName name="BExBCLMEPAN3XXX174TU8SS0627Q" hidden="1">#REF!</definedName>
    <definedName name="BExBCRBEYR2KZ8FAQFZ2NHY13WIY" localSheetId="7" hidden="1">#REF!</definedName>
    <definedName name="BExBCRBEYR2KZ8FAQFZ2NHY13WIY" localSheetId="9" hidden="1">#REF!</definedName>
    <definedName name="BExBCRBEYR2KZ8FAQFZ2NHY13WIY" localSheetId="10" hidden="1">#REF!</definedName>
    <definedName name="BExBCRBEYR2KZ8FAQFZ2NHY13WIY" localSheetId="11" hidden="1">#REF!</definedName>
    <definedName name="BExBCRBEYR2KZ8FAQFZ2NHY13WIY" localSheetId="12" hidden="1">#REF!</definedName>
    <definedName name="BExBCRBEYR2KZ8FAQFZ2NHY13WIY" localSheetId="14" hidden="1">#REF!</definedName>
    <definedName name="BExBCRBEYR2KZ8FAQFZ2NHY13WIY" localSheetId="13" hidden="1">#REF!</definedName>
    <definedName name="BExBCRBEYR2KZ8FAQFZ2NHY13WIY" localSheetId="15" hidden="1">#REF!</definedName>
    <definedName name="BExBCRBEYR2KZ8FAQFZ2NHY13WIY" localSheetId="16" hidden="1">#REF!</definedName>
    <definedName name="BExBCRBEYR2KZ8FAQFZ2NHY13WIY" localSheetId="17" hidden="1">#REF!</definedName>
    <definedName name="BExBCRBEYR2KZ8FAQFZ2NHY13WIY" localSheetId="18" hidden="1">#REF!</definedName>
    <definedName name="BExBCRBEYR2KZ8FAQFZ2NHY13WIY" localSheetId="19" hidden="1">#REF!</definedName>
    <definedName name="BExBCRBEYR2KZ8FAQFZ2NHY13WIY" localSheetId="20" hidden="1">#REF!</definedName>
    <definedName name="BExBCRBEYR2KZ8FAQFZ2NHY13WIY" hidden="1">#REF!</definedName>
    <definedName name="BExBD05M2XLZ3FDJC1J5FM7IICZB" localSheetId="7" hidden="1">#REF!</definedName>
    <definedName name="BExBD05M2XLZ3FDJC1J5FM7IICZB" localSheetId="9" hidden="1">#REF!</definedName>
    <definedName name="BExBD05M2XLZ3FDJC1J5FM7IICZB" localSheetId="10" hidden="1">#REF!</definedName>
    <definedName name="BExBD05M2XLZ3FDJC1J5FM7IICZB" localSheetId="11" hidden="1">#REF!</definedName>
    <definedName name="BExBD05M2XLZ3FDJC1J5FM7IICZB" localSheetId="14" hidden="1">#REF!</definedName>
    <definedName name="BExBD05M2XLZ3FDJC1J5FM7IICZB" localSheetId="13" hidden="1">#REF!</definedName>
    <definedName name="BExBD05M2XLZ3FDJC1J5FM7IICZB" localSheetId="16" hidden="1">#REF!</definedName>
    <definedName name="BExBD05M2XLZ3FDJC1J5FM7IICZB" localSheetId="17" hidden="1">#REF!</definedName>
    <definedName name="BExBD05M2XLZ3FDJC1J5FM7IICZB" localSheetId="20" hidden="1">#REF!</definedName>
    <definedName name="BExBD05M2XLZ3FDJC1J5FM7IICZB" hidden="1">#REF!</definedName>
    <definedName name="BExBD4I559NXSV6J07Q343TKYMVJ" localSheetId="7" hidden="1">#REF!</definedName>
    <definedName name="BExBD4I559NXSV6J07Q343TKYMVJ" localSheetId="9" hidden="1">#REF!</definedName>
    <definedName name="BExBD4I559NXSV6J07Q343TKYMVJ" localSheetId="10" hidden="1">#REF!</definedName>
    <definedName name="BExBD4I559NXSV6J07Q343TKYMVJ" localSheetId="11" hidden="1">#REF!</definedName>
    <definedName name="BExBD4I559NXSV6J07Q343TKYMVJ" localSheetId="12" hidden="1">#REF!</definedName>
    <definedName name="BExBD4I559NXSV6J07Q343TKYMVJ" localSheetId="14" hidden="1">#REF!</definedName>
    <definedName name="BExBD4I559NXSV6J07Q343TKYMVJ" localSheetId="13" hidden="1">#REF!</definedName>
    <definedName name="BExBD4I559NXSV6J07Q343TKYMVJ" localSheetId="15" hidden="1">#REF!</definedName>
    <definedName name="BExBD4I559NXSV6J07Q343TKYMVJ" localSheetId="16" hidden="1">#REF!</definedName>
    <definedName name="BExBD4I559NXSV6J07Q343TKYMVJ" localSheetId="17" hidden="1">#REF!</definedName>
    <definedName name="BExBD4I559NXSV6J07Q343TKYMVJ" localSheetId="18" hidden="1">#REF!</definedName>
    <definedName name="BExBD4I559NXSV6J07Q343TKYMVJ" localSheetId="19" hidden="1">#REF!</definedName>
    <definedName name="BExBD4I559NXSV6J07Q343TKYMVJ" localSheetId="20" hidden="1">#REF!</definedName>
    <definedName name="BExBD4I559NXSV6J07Q343TKYMVJ" hidden="1">#REF!</definedName>
    <definedName name="BExBDBZQLTX3OGFYGULQFK5WEZU5" localSheetId="7" hidden="1">#REF!</definedName>
    <definedName name="BExBDBZQLTX3OGFYGULQFK5WEZU5" localSheetId="9" hidden="1">#REF!</definedName>
    <definedName name="BExBDBZQLTX3OGFYGULQFK5WEZU5" localSheetId="10" hidden="1">#REF!</definedName>
    <definedName name="BExBDBZQLTX3OGFYGULQFK5WEZU5" localSheetId="11" hidden="1">#REF!</definedName>
    <definedName name="BExBDBZQLTX3OGFYGULQFK5WEZU5" localSheetId="12" hidden="1">#REF!</definedName>
    <definedName name="BExBDBZQLTX3OGFYGULQFK5WEZU5" localSheetId="14" hidden="1">#REF!</definedName>
    <definedName name="BExBDBZQLTX3OGFYGULQFK5WEZU5" localSheetId="13" hidden="1">#REF!</definedName>
    <definedName name="BExBDBZQLTX3OGFYGULQFK5WEZU5" localSheetId="15" hidden="1">#REF!</definedName>
    <definedName name="BExBDBZQLTX3OGFYGULQFK5WEZU5" localSheetId="16" hidden="1">#REF!</definedName>
    <definedName name="BExBDBZQLTX3OGFYGULQFK5WEZU5" localSheetId="17" hidden="1">#REF!</definedName>
    <definedName name="BExBDBZQLTX3OGFYGULQFK5WEZU5" localSheetId="18" hidden="1">#REF!</definedName>
    <definedName name="BExBDBZQLTX3OGFYGULQFK5WEZU5" localSheetId="19" hidden="1">#REF!</definedName>
    <definedName name="BExBDBZQLTX3OGFYGULQFK5WEZU5" localSheetId="20" hidden="1">#REF!</definedName>
    <definedName name="BExBDBZQLTX3OGFYGULQFK5WEZU5" hidden="1">#REF!</definedName>
    <definedName name="BExBDJS9TUEU8Z84IV59E5V4T8K6" localSheetId="7" hidden="1">#REF!</definedName>
    <definedName name="BExBDJS9TUEU8Z84IV59E5V4T8K6" localSheetId="9" hidden="1">#REF!</definedName>
    <definedName name="BExBDJS9TUEU8Z84IV59E5V4T8K6" localSheetId="10" hidden="1">#REF!</definedName>
    <definedName name="BExBDJS9TUEU8Z84IV59E5V4T8K6" localSheetId="11" hidden="1">#REF!</definedName>
    <definedName name="BExBDJS9TUEU8Z84IV59E5V4T8K6" localSheetId="12" hidden="1">#REF!</definedName>
    <definedName name="BExBDJS9TUEU8Z84IV59E5V4T8K6" localSheetId="14" hidden="1">#REF!</definedName>
    <definedName name="BExBDJS9TUEU8Z84IV59E5V4T8K6" localSheetId="13" hidden="1">#REF!</definedName>
    <definedName name="BExBDJS9TUEU8Z84IV59E5V4T8K6" localSheetId="15" hidden="1">#REF!</definedName>
    <definedName name="BExBDJS9TUEU8Z84IV59E5V4T8K6" localSheetId="16" hidden="1">#REF!</definedName>
    <definedName name="BExBDJS9TUEU8Z84IV59E5V4T8K6" localSheetId="17" hidden="1">#REF!</definedName>
    <definedName name="BExBDJS9TUEU8Z84IV59E5V4T8K6" localSheetId="18" hidden="1">#REF!</definedName>
    <definedName name="BExBDJS9TUEU8Z84IV59E5V4T8K6" localSheetId="19" hidden="1">#REF!</definedName>
    <definedName name="BExBDJS9TUEU8Z84IV59E5V4T8K6" localSheetId="20" hidden="1">#REF!</definedName>
    <definedName name="BExBDJS9TUEU8Z84IV59E5V4T8K6" hidden="1">#REF!</definedName>
    <definedName name="BExBDKOMSVH4XMH52CFJ3F028I9R" localSheetId="7" hidden="1">#REF!</definedName>
    <definedName name="BExBDKOMSVH4XMH52CFJ3F028I9R" localSheetId="9" hidden="1">#REF!</definedName>
    <definedName name="BExBDKOMSVH4XMH52CFJ3F028I9R" localSheetId="10" hidden="1">#REF!</definedName>
    <definedName name="BExBDKOMSVH4XMH52CFJ3F028I9R" localSheetId="11" hidden="1">#REF!</definedName>
    <definedName name="BExBDKOMSVH4XMH52CFJ3F028I9R" localSheetId="12" hidden="1">#REF!</definedName>
    <definedName name="BExBDKOMSVH4XMH52CFJ3F028I9R" localSheetId="14" hidden="1">#REF!</definedName>
    <definedName name="BExBDKOMSVH4XMH52CFJ3F028I9R" localSheetId="13" hidden="1">#REF!</definedName>
    <definedName name="BExBDKOMSVH4XMH52CFJ3F028I9R" localSheetId="15" hidden="1">#REF!</definedName>
    <definedName name="BExBDKOMSVH4XMH52CFJ3F028I9R" localSheetId="16" hidden="1">#REF!</definedName>
    <definedName name="BExBDKOMSVH4XMH52CFJ3F028I9R" localSheetId="17" hidden="1">#REF!</definedName>
    <definedName name="BExBDKOMSVH4XMH52CFJ3F028I9R" localSheetId="18" hidden="1">#REF!</definedName>
    <definedName name="BExBDKOMSVH4XMH52CFJ3F028I9R" localSheetId="19" hidden="1">#REF!</definedName>
    <definedName name="BExBDKOMSVH4XMH52CFJ3F028I9R" localSheetId="20" hidden="1">#REF!</definedName>
    <definedName name="BExBDKOMSVH4XMH52CFJ3F028I9R" hidden="1">#REF!</definedName>
    <definedName name="BExBDSRXVZQ0W5WXQMP5XD00GRRL" localSheetId="7" hidden="1">#REF!</definedName>
    <definedName name="BExBDSRXVZQ0W5WXQMP5XD00GRRL" localSheetId="9" hidden="1">#REF!</definedName>
    <definedName name="BExBDSRXVZQ0W5WXQMP5XD00GRRL" localSheetId="10" hidden="1">#REF!</definedName>
    <definedName name="BExBDSRXVZQ0W5WXQMP5XD00GRRL" localSheetId="11" hidden="1">#REF!</definedName>
    <definedName name="BExBDSRXVZQ0W5WXQMP5XD00GRRL" localSheetId="12" hidden="1">#REF!</definedName>
    <definedName name="BExBDSRXVZQ0W5WXQMP5XD00GRRL" localSheetId="14" hidden="1">#REF!</definedName>
    <definedName name="BExBDSRXVZQ0W5WXQMP5XD00GRRL" localSheetId="13" hidden="1">#REF!</definedName>
    <definedName name="BExBDSRXVZQ0W5WXQMP5XD00GRRL" localSheetId="15" hidden="1">#REF!</definedName>
    <definedName name="BExBDSRXVZQ0W5WXQMP5XD00GRRL" localSheetId="16" hidden="1">#REF!</definedName>
    <definedName name="BExBDSRXVZQ0W5WXQMP5XD00GRRL" localSheetId="17" hidden="1">#REF!</definedName>
    <definedName name="BExBDSRXVZQ0W5WXQMP5XD00GRRL" localSheetId="18" hidden="1">#REF!</definedName>
    <definedName name="BExBDSRXVZQ0W5WXQMP5XD00GRRL" localSheetId="19" hidden="1">#REF!</definedName>
    <definedName name="BExBDSRXVZQ0W5WXQMP5XD00GRRL" localSheetId="20" hidden="1">#REF!</definedName>
    <definedName name="BExBDSRXVZQ0W5WXQMP5XD00GRRL" hidden="1">#REF!</definedName>
    <definedName name="BExBDT87JCZT4EZQQ1HEUN7ZAMNT" localSheetId="7" hidden="1">#REF!</definedName>
    <definedName name="BExBDT87JCZT4EZQQ1HEUN7ZAMNT" localSheetId="9" hidden="1">#REF!</definedName>
    <definedName name="BExBDT87JCZT4EZQQ1HEUN7ZAMNT" localSheetId="10" hidden="1">#REF!</definedName>
    <definedName name="BExBDT87JCZT4EZQQ1HEUN7ZAMNT" localSheetId="11" hidden="1">#REF!</definedName>
    <definedName name="BExBDT87JCZT4EZQQ1HEUN7ZAMNT" localSheetId="12" hidden="1">#REF!</definedName>
    <definedName name="BExBDT87JCZT4EZQQ1HEUN7ZAMNT" localSheetId="14" hidden="1">#REF!</definedName>
    <definedName name="BExBDT87JCZT4EZQQ1HEUN7ZAMNT" localSheetId="13" hidden="1">#REF!</definedName>
    <definedName name="BExBDT87JCZT4EZQQ1HEUN7ZAMNT" localSheetId="15" hidden="1">#REF!</definedName>
    <definedName name="BExBDT87JCZT4EZQQ1HEUN7ZAMNT" localSheetId="16" hidden="1">#REF!</definedName>
    <definedName name="BExBDT87JCZT4EZQQ1HEUN7ZAMNT" localSheetId="17" hidden="1">#REF!</definedName>
    <definedName name="BExBDT87JCZT4EZQQ1HEUN7ZAMNT" localSheetId="18" hidden="1">#REF!</definedName>
    <definedName name="BExBDT87JCZT4EZQQ1HEUN7ZAMNT" localSheetId="19" hidden="1">#REF!</definedName>
    <definedName name="BExBDT87JCZT4EZQQ1HEUN7ZAMNT" localSheetId="20" hidden="1">#REF!</definedName>
    <definedName name="BExBDT87JCZT4EZQQ1HEUN7ZAMNT" hidden="1">#REF!</definedName>
    <definedName name="BExBDUVGK3E1J4JY9ZYTS7V14BLY" localSheetId="7" hidden="1">#REF!</definedName>
    <definedName name="BExBDUVGK3E1J4JY9ZYTS7V14BLY" localSheetId="9" hidden="1">#REF!</definedName>
    <definedName name="BExBDUVGK3E1J4JY9ZYTS7V14BLY" localSheetId="10" hidden="1">#REF!</definedName>
    <definedName name="BExBDUVGK3E1J4JY9ZYTS7V14BLY" localSheetId="11" hidden="1">#REF!</definedName>
    <definedName name="BExBDUVGK3E1J4JY9ZYTS7V14BLY" localSheetId="12" hidden="1">#REF!</definedName>
    <definedName name="BExBDUVGK3E1J4JY9ZYTS7V14BLY" localSheetId="14" hidden="1">#REF!</definedName>
    <definedName name="BExBDUVGK3E1J4JY9ZYTS7V14BLY" localSheetId="13" hidden="1">#REF!</definedName>
    <definedName name="BExBDUVGK3E1J4JY9ZYTS7V14BLY" localSheetId="15" hidden="1">#REF!</definedName>
    <definedName name="BExBDUVGK3E1J4JY9ZYTS7V14BLY" localSheetId="16" hidden="1">#REF!</definedName>
    <definedName name="BExBDUVGK3E1J4JY9ZYTS7V14BLY" localSheetId="17" hidden="1">#REF!</definedName>
    <definedName name="BExBDUVGK3E1J4JY9ZYTS7V14BLY" localSheetId="18" hidden="1">#REF!</definedName>
    <definedName name="BExBDUVGK3E1J4JY9ZYTS7V14BLY" localSheetId="19" hidden="1">#REF!</definedName>
    <definedName name="BExBDUVGK3E1J4JY9ZYTS7V14BLY" localSheetId="20" hidden="1">#REF!</definedName>
    <definedName name="BExBDUVGK3E1J4JY9ZYTS7V14BLY" hidden="1">#REF!</definedName>
    <definedName name="BExBDVH3DOL955WK34ZBD4XWH6OI" localSheetId="7" hidden="1">#REF!</definedName>
    <definedName name="BExBDVH3DOL955WK34ZBD4XWH6OI" localSheetId="9" hidden="1">#REF!</definedName>
    <definedName name="BExBDVH3DOL955WK34ZBD4XWH6OI" localSheetId="10" hidden="1">#REF!</definedName>
    <definedName name="BExBDVH3DOL955WK34ZBD4XWH6OI" localSheetId="11" hidden="1">#REF!</definedName>
    <definedName name="BExBDVH3DOL955WK34ZBD4XWH6OI" localSheetId="14" hidden="1">#REF!</definedName>
    <definedName name="BExBDVH3DOL955WK34ZBD4XWH6OI" localSheetId="13" hidden="1">#REF!</definedName>
    <definedName name="BExBDVH3DOL955WK34ZBD4XWH6OI" localSheetId="16" hidden="1">#REF!</definedName>
    <definedName name="BExBDVH3DOL955WK34ZBD4XWH6OI" localSheetId="17" hidden="1">#REF!</definedName>
    <definedName name="BExBDVH3DOL955WK34ZBD4XWH6OI" localSheetId="20" hidden="1">#REF!</definedName>
    <definedName name="BExBDVH3DOL955WK34ZBD4XWH6OI" hidden="1">#REF!</definedName>
    <definedName name="BExBE162OSBKD30I7T1DKKPT3I9I" localSheetId="7" hidden="1">#REF!</definedName>
    <definedName name="BExBE162OSBKD30I7T1DKKPT3I9I" localSheetId="9" hidden="1">#REF!</definedName>
    <definedName name="BExBE162OSBKD30I7T1DKKPT3I9I" localSheetId="10" hidden="1">#REF!</definedName>
    <definedName name="BExBE162OSBKD30I7T1DKKPT3I9I" localSheetId="11" hidden="1">#REF!</definedName>
    <definedName name="BExBE162OSBKD30I7T1DKKPT3I9I" localSheetId="12" hidden="1">#REF!</definedName>
    <definedName name="BExBE162OSBKD30I7T1DKKPT3I9I" localSheetId="14" hidden="1">#REF!</definedName>
    <definedName name="BExBE162OSBKD30I7T1DKKPT3I9I" localSheetId="13" hidden="1">#REF!</definedName>
    <definedName name="BExBE162OSBKD30I7T1DKKPT3I9I" localSheetId="15" hidden="1">#REF!</definedName>
    <definedName name="BExBE162OSBKD30I7T1DKKPT3I9I" localSheetId="16" hidden="1">#REF!</definedName>
    <definedName name="BExBE162OSBKD30I7T1DKKPT3I9I" localSheetId="17" hidden="1">#REF!</definedName>
    <definedName name="BExBE162OSBKD30I7T1DKKPT3I9I" localSheetId="18" hidden="1">#REF!</definedName>
    <definedName name="BExBE162OSBKD30I7T1DKKPT3I9I" localSheetId="19" hidden="1">#REF!</definedName>
    <definedName name="BExBE162OSBKD30I7T1DKKPT3I9I" localSheetId="20" hidden="1">#REF!</definedName>
    <definedName name="BExBE162OSBKD30I7T1DKKPT3I9I" hidden="1">#REF!</definedName>
    <definedName name="BExBE5YPUY1T7N7DHMMIGGXK8TMP" localSheetId="7" hidden="1">#REF!</definedName>
    <definedName name="BExBE5YPUY1T7N7DHMMIGGXK8TMP" localSheetId="9" hidden="1">#REF!</definedName>
    <definedName name="BExBE5YPUY1T7N7DHMMIGGXK8TMP" localSheetId="10" hidden="1">#REF!</definedName>
    <definedName name="BExBE5YPUY1T7N7DHMMIGGXK8TMP" localSheetId="11" hidden="1">#REF!</definedName>
    <definedName name="BExBE5YPUY1T7N7DHMMIGGXK8TMP" localSheetId="12" hidden="1">#REF!</definedName>
    <definedName name="BExBE5YPUY1T7N7DHMMIGGXK8TMP" localSheetId="14" hidden="1">#REF!</definedName>
    <definedName name="BExBE5YPUY1T7N7DHMMIGGXK8TMP" localSheetId="13" hidden="1">#REF!</definedName>
    <definedName name="BExBE5YPUY1T7N7DHMMIGGXK8TMP" localSheetId="15" hidden="1">#REF!</definedName>
    <definedName name="BExBE5YPUY1T7N7DHMMIGGXK8TMP" localSheetId="16" hidden="1">#REF!</definedName>
    <definedName name="BExBE5YPUY1T7N7DHMMIGGXK8TMP" localSheetId="17" hidden="1">#REF!</definedName>
    <definedName name="BExBE5YPUY1T7N7DHMMIGGXK8TMP" localSheetId="18" hidden="1">#REF!</definedName>
    <definedName name="BExBE5YPUY1T7N7DHMMIGGXK8TMP" localSheetId="19" hidden="1">#REF!</definedName>
    <definedName name="BExBE5YPUY1T7N7DHMMIGGXK8TMP" localSheetId="20" hidden="1">#REF!</definedName>
    <definedName name="BExBE5YPUY1T7N7DHMMIGGXK8TMP" hidden="1">#REF!</definedName>
    <definedName name="BExBE827OBMEXJZS59TKFQS6FC0Z" localSheetId="7" hidden="1">#REF!</definedName>
    <definedName name="BExBE827OBMEXJZS59TKFQS6FC0Z" localSheetId="9" hidden="1">#REF!</definedName>
    <definedName name="BExBE827OBMEXJZS59TKFQS6FC0Z" localSheetId="10" hidden="1">#REF!</definedName>
    <definedName name="BExBE827OBMEXJZS59TKFQS6FC0Z" localSheetId="11" hidden="1">#REF!</definedName>
    <definedName name="BExBE827OBMEXJZS59TKFQS6FC0Z" localSheetId="12" hidden="1">#REF!</definedName>
    <definedName name="BExBE827OBMEXJZS59TKFQS6FC0Z" localSheetId="14" hidden="1">#REF!</definedName>
    <definedName name="BExBE827OBMEXJZS59TKFQS6FC0Z" localSheetId="13" hidden="1">#REF!</definedName>
    <definedName name="BExBE827OBMEXJZS59TKFQS6FC0Z" localSheetId="15" hidden="1">#REF!</definedName>
    <definedName name="BExBE827OBMEXJZS59TKFQS6FC0Z" localSheetId="16" hidden="1">#REF!</definedName>
    <definedName name="BExBE827OBMEXJZS59TKFQS6FC0Z" localSheetId="17" hidden="1">#REF!</definedName>
    <definedName name="BExBE827OBMEXJZS59TKFQS6FC0Z" localSheetId="18" hidden="1">#REF!</definedName>
    <definedName name="BExBE827OBMEXJZS59TKFQS6FC0Z" localSheetId="19" hidden="1">#REF!</definedName>
    <definedName name="BExBE827OBMEXJZS59TKFQS6FC0Z" localSheetId="20" hidden="1">#REF!</definedName>
    <definedName name="BExBE827OBMEXJZS59TKFQS6FC0Z" hidden="1">#REF!</definedName>
    <definedName name="BExBEC9ATLQZF86W1M3APSM4HEOH" localSheetId="7" hidden="1">#REF!</definedName>
    <definedName name="BExBEC9ATLQZF86W1M3APSM4HEOH" localSheetId="9" hidden="1">#REF!</definedName>
    <definedName name="BExBEC9ATLQZF86W1M3APSM4HEOH" localSheetId="10" hidden="1">#REF!</definedName>
    <definedName name="BExBEC9ATLQZF86W1M3APSM4HEOH" localSheetId="11" hidden="1">#REF!</definedName>
    <definedName name="BExBEC9ATLQZF86W1M3APSM4HEOH" localSheetId="12" hidden="1">#REF!</definedName>
    <definedName name="BExBEC9ATLQZF86W1M3APSM4HEOH" localSheetId="14" hidden="1">#REF!</definedName>
    <definedName name="BExBEC9ATLQZF86W1M3APSM4HEOH" localSheetId="13" hidden="1">#REF!</definedName>
    <definedName name="BExBEC9ATLQZF86W1M3APSM4HEOH" localSheetId="15" hidden="1">#REF!</definedName>
    <definedName name="BExBEC9ATLQZF86W1M3APSM4HEOH" localSheetId="16" hidden="1">#REF!</definedName>
    <definedName name="BExBEC9ATLQZF86W1M3APSM4HEOH" localSheetId="17" hidden="1">#REF!</definedName>
    <definedName name="BExBEC9ATLQZF86W1M3APSM4HEOH" localSheetId="18" hidden="1">#REF!</definedName>
    <definedName name="BExBEC9ATLQZF86W1M3APSM4HEOH" localSheetId="19" hidden="1">#REF!</definedName>
    <definedName name="BExBEC9ATLQZF86W1M3APSM4HEOH" localSheetId="20" hidden="1">#REF!</definedName>
    <definedName name="BExBEC9ATLQZF86W1M3APSM4HEOH" hidden="1">#REF!</definedName>
    <definedName name="BExBEHCOWXYAJ0G8WL2C0YAEM0A3" localSheetId="7" hidden="1">#REF!</definedName>
    <definedName name="BExBEHCOWXYAJ0G8WL2C0YAEM0A3" localSheetId="9" hidden="1">#REF!</definedName>
    <definedName name="BExBEHCOWXYAJ0G8WL2C0YAEM0A3" localSheetId="10" hidden="1">#REF!</definedName>
    <definedName name="BExBEHCOWXYAJ0G8WL2C0YAEM0A3" localSheetId="11" hidden="1">#REF!</definedName>
    <definedName name="BExBEHCOWXYAJ0G8WL2C0YAEM0A3" localSheetId="12" hidden="1">#REF!</definedName>
    <definedName name="BExBEHCOWXYAJ0G8WL2C0YAEM0A3" localSheetId="14" hidden="1">#REF!</definedName>
    <definedName name="BExBEHCOWXYAJ0G8WL2C0YAEM0A3" localSheetId="13" hidden="1">#REF!</definedName>
    <definedName name="BExBEHCOWXYAJ0G8WL2C0YAEM0A3" localSheetId="15" hidden="1">#REF!</definedName>
    <definedName name="BExBEHCOWXYAJ0G8WL2C0YAEM0A3" localSheetId="16" hidden="1">#REF!</definedName>
    <definedName name="BExBEHCOWXYAJ0G8WL2C0YAEM0A3" localSheetId="17" hidden="1">#REF!</definedName>
    <definedName name="BExBEHCOWXYAJ0G8WL2C0YAEM0A3" localSheetId="18" hidden="1">#REF!</definedName>
    <definedName name="BExBEHCOWXYAJ0G8WL2C0YAEM0A3" localSheetId="19" hidden="1">#REF!</definedName>
    <definedName name="BExBEHCOWXYAJ0G8WL2C0YAEM0A3" localSheetId="20" hidden="1">#REF!</definedName>
    <definedName name="BExBEHCOWXYAJ0G8WL2C0YAEM0A3" hidden="1">#REF!</definedName>
    <definedName name="BExBEIUMJGTX2SBNU3E8Z2XPR27P" localSheetId="7" hidden="1">#REF!</definedName>
    <definedName name="BExBEIUMJGTX2SBNU3E8Z2XPR27P" localSheetId="9" hidden="1">#REF!</definedName>
    <definedName name="BExBEIUMJGTX2SBNU3E8Z2XPR27P" localSheetId="10" hidden="1">#REF!</definedName>
    <definedName name="BExBEIUMJGTX2SBNU3E8Z2XPR27P" localSheetId="11" hidden="1">#REF!</definedName>
    <definedName name="BExBEIUMJGTX2SBNU3E8Z2XPR27P" localSheetId="12" hidden="1">#REF!</definedName>
    <definedName name="BExBEIUMJGTX2SBNU3E8Z2XPR27P" localSheetId="14" hidden="1">#REF!</definedName>
    <definedName name="BExBEIUMJGTX2SBNU3E8Z2XPR27P" localSheetId="13" hidden="1">#REF!</definedName>
    <definedName name="BExBEIUMJGTX2SBNU3E8Z2XPR27P" localSheetId="15" hidden="1">#REF!</definedName>
    <definedName name="BExBEIUMJGTX2SBNU3E8Z2XPR27P" localSheetId="16" hidden="1">#REF!</definedName>
    <definedName name="BExBEIUMJGTX2SBNU3E8Z2XPR27P" localSheetId="17" hidden="1">#REF!</definedName>
    <definedName name="BExBEIUMJGTX2SBNU3E8Z2XPR27P" localSheetId="18" hidden="1">#REF!</definedName>
    <definedName name="BExBEIUMJGTX2SBNU3E8Z2XPR27P" localSheetId="19" hidden="1">#REF!</definedName>
    <definedName name="BExBEIUMJGTX2SBNU3E8Z2XPR27P" localSheetId="20" hidden="1">#REF!</definedName>
    <definedName name="BExBEIUMJGTX2SBNU3E8Z2XPR27P" hidden="1">#REF!</definedName>
    <definedName name="BExBEYFQJE9YK12A6JBMRFKEC7RN" localSheetId="7" hidden="1">#REF!</definedName>
    <definedName name="BExBEYFQJE9YK12A6JBMRFKEC7RN" localSheetId="9" hidden="1">#REF!</definedName>
    <definedName name="BExBEYFQJE9YK12A6JBMRFKEC7RN" localSheetId="10" hidden="1">#REF!</definedName>
    <definedName name="BExBEYFQJE9YK12A6JBMRFKEC7RN" localSheetId="11" hidden="1">#REF!</definedName>
    <definedName name="BExBEYFQJE9YK12A6JBMRFKEC7RN" localSheetId="12" hidden="1">#REF!</definedName>
    <definedName name="BExBEYFQJE9YK12A6JBMRFKEC7RN" localSheetId="14" hidden="1">#REF!</definedName>
    <definedName name="BExBEYFQJE9YK12A6JBMRFKEC7RN" localSheetId="13" hidden="1">#REF!</definedName>
    <definedName name="BExBEYFQJE9YK12A6JBMRFKEC7RN" localSheetId="15" hidden="1">#REF!</definedName>
    <definedName name="BExBEYFQJE9YK12A6JBMRFKEC7RN" localSheetId="16" hidden="1">#REF!</definedName>
    <definedName name="BExBEYFQJE9YK12A6JBMRFKEC7RN" localSheetId="17" hidden="1">#REF!</definedName>
    <definedName name="BExBEYFQJE9YK12A6JBMRFKEC7RN" localSheetId="18" hidden="1">#REF!</definedName>
    <definedName name="BExBEYFQJE9YK12A6JBMRFKEC7RN" localSheetId="19" hidden="1">#REF!</definedName>
    <definedName name="BExBEYFQJE9YK12A6JBMRFKEC7RN" localSheetId="20" hidden="1">#REF!</definedName>
    <definedName name="BExBEYFQJE9YK12A6JBMRFKEC7RN" hidden="1">#REF!</definedName>
    <definedName name="BExBG1ED81J2O4A2S5F5Y3BPHMCR" localSheetId="7" hidden="1">#REF!</definedName>
    <definedName name="BExBG1ED81J2O4A2S5F5Y3BPHMCR" localSheetId="9" hidden="1">#REF!</definedName>
    <definedName name="BExBG1ED81J2O4A2S5F5Y3BPHMCR" localSheetId="10" hidden="1">#REF!</definedName>
    <definedName name="BExBG1ED81J2O4A2S5F5Y3BPHMCR" localSheetId="11" hidden="1">#REF!</definedName>
    <definedName name="BExBG1ED81J2O4A2S5F5Y3BPHMCR" localSheetId="12" hidden="1">#REF!</definedName>
    <definedName name="BExBG1ED81J2O4A2S5F5Y3BPHMCR" localSheetId="14" hidden="1">#REF!</definedName>
    <definedName name="BExBG1ED81J2O4A2S5F5Y3BPHMCR" localSheetId="13" hidden="1">#REF!</definedName>
    <definedName name="BExBG1ED81J2O4A2S5F5Y3BPHMCR" localSheetId="15" hidden="1">#REF!</definedName>
    <definedName name="BExBG1ED81J2O4A2S5F5Y3BPHMCR" localSheetId="16" hidden="1">#REF!</definedName>
    <definedName name="BExBG1ED81J2O4A2S5F5Y3BPHMCR" localSheetId="17" hidden="1">#REF!</definedName>
    <definedName name="BExBG1ED81J2O4A2S5F5Y3BPHMCR" localSheetId="18" hidden="1">#REF!</definedName>
    <definedName name="BExBG1ED81J2O4A2S5F5Y3BPHMCR" localSheetId="19" hidden="1">#REF!</definedName>
    <definedName name="BExBG1ED81J2O4A2S5F5Y3BPHMCR" localSheetId="20" hidden="1">#REF!</definedName>
    <definedName name="BExBG1ED81J2O4A2S5F5Y3BPHMCR" hidden="1">#REF!</definedName>
    <definedName name="BExCRHX1OTQXWVM4RKG8IHHYCVFP" localSheetId="7" hidden="1">#REF!</definedName>
    <definedName name="BExCRHX1OTQXWVM4RKG8IHHYCVFP" localSheetId="9" hidden="1">#REF!</definedName>
    <definedName name="BExCRHX1OTQXWVM4RKG8IHHYCVFP" localSheetId="10" hidden="1">#REF!</definedName>
    <definedName name="BExCRHX1OTQXWVM4RKG8IHHYCVFP" localSheetId="11" hidden="1">#REF!</definedName>
    <definedName name="BExCRHX1OTQXWVM4RKG8IHHYCVFP" localSheetId="12" hidden="1">#REF!</definedName>
    <definedName name="BExCRHX1OTQXWVM4RKG8IHHYCVFP" localSheetId="14" hidden="1">#REF!</definedName>
    <definedName name="BExCRHX1OTQXWVM4RKG8IHHYCVFP" localSheetId="13" hidden="1">#REF!</definedName>
    <definedName name="BExCRHX1OTQXWVM4RKG8IHHYCVFP" localSheetId="15" hidden="1">#REF!</definedName>
    <definedName name="BExCRHX1OTQXWVM4RKG8IHHYCVFP" localSheetId="16" hidden="1">#REF!</definedName>
    <definedName name="BExCRHX1OTQXWVM4RKG8IHHYCVFP" localSheetId="17" hidden="1">#REF!</definedName>
    <definedName name="BExCRHX1OTQXWVM4RKG8IHHYCVFP" localSheetId="18" hidden="1">#REF!</definedName>
    <definedName name="BExCRHX1OTQXWVM4RKG8IHHYCVFP" localSheetId="19" hidden="1">#REF!</definedName>
    <definedName name="BExCRHX1OTQXWVM4RKG8IHHYCVFP" localSheetId="20" hidden="1">#REF!</definedName>
    <definedName name="BExCRHX1OTQXWVM4RKG8IHHYCVFP" hidden="1">#REF!</definedName>
    <definedName name="BExCRLIHS7466WFJ3RPIUGGXYESZ" localSheetId="7" hidden="1">#REF!</definedName>
    <definedName name="BExCRLIHS7466WFJ3RPIUGGXYESZ" localSheetId="9" hidden="1">#REF!</definedName>
    <definedName name="BExCRLIHS7466WFJ3RPIUGGXYESZ" localSheetId="10" hidden="1">#REF!</definedName>
    <definedName name="BExCRLIHS7466WFJ3RPIUGGXYESZ" localSheetId="11" hidden="1">#REF!</definedName>
    <definedName name="BExCRLIHS7466WFJ3RPIUGGXYESZ" localSheetId="12" hidden="1">#REF!</definedName>
    <definedName name="BExCRLIHS7466WFJ3RPIUGGXYESZ" localSheetId="14" hidden="1">#REF!</definedName>
    <definedName name="BExCRLIHS7466WFJ3RPIUGGXYESZ" localSheetId="13" hidden="1">#REF!</definedName>
    <definedName name="BExCRLIHS7466WFJ3RPIUGGXYESZ" localSheetId="15" hidden="1">#REF!</definedName>
    <definedName name="BExCRLIHS7466WFJ3RPIUGGXYESZ" localSheetId="16" hidden="1">#REF!</definedName>
    <definedName name="BExCRLIHS7466WFJ3RPIUGGXYESZ" localSheetId="17" hidden="1">#REF!</definedName>
    <definedName name="BExCRLIHS7466WFJ3RPIUGGXYESZ" localSheetId="18" hidden="1">#REF!</definedName>
    <definedName name="BExCRLIHS7466WFJ3RPIUGGXYESZ" localSheetId="19" hidden="1">#REF!</definedName>
    <definedName name="BExCRLIHS7466WFJ3RPIUGGXYESZ" localSheetId="20" hidden="1">#REF!</definedName>
    <definedName name="BExCRLIHS7466WFJ3RPIUGGXYESZ" hidden="1">#REF!</definedName>
    <definedName name="BExCS1EDDUEAEWHVYXHIP9I1WCJH" localSheetId="7" hidden="1">#REF!</definedName>
    <definedName name="BExCS1EDDUEAEWHVYXHIP9I1WCJH" localSheetId="9" hidden="1">#REF!</definedName>
    <definedName name="BExCS1EDDUEAEWHVYXHIP9I1WCJH" localSheetId="10" hidden="1">#REF!</definedName>
    <definedName name="BExCS1EDDUEAEWHVYXHIP9I1WCJH" localSheetId="11" hidden="1">#REF!</definedName>
    <definedName name="BExCS1EDDUEAEWHVYXHIP9I1WCJH" localSheetId="12" hidden="1">#REF!</definedName>
    <definedName name="BExCS1EDDUEAEWHVYXHIP9I1WCJH" localSheetId="14" hidden="1">#REF!</definedName>
    <definedName name="BExCS1EDDUEAEWHVYXHIP9I1WCJH" localSheetId="13" hidden="1">#REF!</definedName>
    <definedName name="BExCS1EDDUEAEWHVYXHIP9I1WCJH" localSheetId="15" hidden="1">#REF!</definedName>
    <definedName name="BExCS1EDDUEAEWHVYXHIP9I1WCJH" localSheetId="16" hidden="1">#REF!</definedName>
    <definedName name="BExCS1EDDUEAEWHVYXHIP9I1WCJH" localSheetId="17" hidden="1">#REF!</definedName>
    <definedName name="BExCS1EDDUEAEWHVYXHIP9I1WCJH" localSheetId="18" hidden="1">#REF!</definedName>
    <definedName name="BExCS1EDDUEAEWHVYXHIP9I1WCJH" localSheetId="19" hidden="1">#REF!</definedName>
    <definedName name="BExCS1EDDUEAEWHVYXHIP9I1WCJH" localSheetId="20" hidden="1">#REF!</definedName>
    <definedName name="BExCS1EDDUEAEWHVYXHIP9I1WCJH" hidden="1">#REF!</definedName>
    <definedName name="BExCS6SLRCBH006GNRE27HFRHP40" localSheetId="7" hidden="1">#REF!</definedName>
    <definedName name="BExCS6SLRCBH006GNRE27HFRHP40" localSheetId="9" hidden="1">#REF!</definedName>
    <definedName name="BExCS6SLRCBH006GNRE27HFRHP40" localSheetId="10" hidden="1">#REF!</definedName>
    <definedName name="BExCS6SLRCBH006GNRE27HFRHP40" localSheetId="11" hidden="1">#REF!</definedName>
    <definedName name="BExCS6SLRCBH006GNRE27HFRHP40" localSheetId="12" hidden="1">#REF!</definedName>
    <definedName name="BExCS6SLRCBH006GNRE27HFRHP40" localSheetId="14" hidden="1">#REF!</definedName>
    <definedName name="BExCS6SLRCBH006GNRE27HFRHP40" localSheetId="13" hidden="1">#REF!</definedName>
    <definedName name="BExCS6SLRCBH006GNRE27HFRHP40" localSheetId="15" hidden="1">#REF!</definedName>
    <definedName name="BExCS6SLRCBH006GNRE27HFRHP40" localSheetId="16" hidden="1">#REF!</definedName>
    <definedName name="BExCS6SLRCBH006GNRE27HFRHP40" localSheetId="17" hidden="1">#REF!</definedName>
    <definedName name="BExCS6SLRCBH006GNRE27HFRHP40" localSheetId="18" hidden="1">#REF!</definedName>
    <definedName name="BExCS6SLRCBH006GNRE27HFRHP40" localSheetId="19" hidden="1">#REF!</definedName>
    <definedName name="BExCS6SLRCBH006GNRE27HFRHP40" localSheetId="20" hidden="1">#REF!</definedName>
    <definedName name="BExCS6SLRCBH006GNRE27HFRHP40" hidden="1">#REF!</definedName>
    <definedName name="BExCS7ZPMHFJ4UJDAL8CQOLSZ13B" localSheetId="7" hidden="1">#REF!</definedName>
    <definedName name="BExCS7ZPMHFJ4UJDAL8CQOLSZ13B" localSheetId="9" hidden="1">#REF!</definedName>
    <definedName name="BExCS7ZPMHFJ4UJDAL8CQOLSZ13B" localSheetId="10" hidden="1">#REF!</definedName>
    <definedName name="BExCS7ZPMHFJ4UJDAL8CQOLSZ13B" localSheetId="11" hidden="1">#REF!</definedName>
    <definedName name="BExCS7ZPMHFJ4UJDAL8CQOLSZ13B" localSheetId="12" hidden="1">#REF!</definedName>
    <definedName name="BExCS7ZPMHFJ4UJDAL8CQOLSZ13B" localSheetId="14" hidden="1">#REF!</definedName>
    <definedName name="BExCS7ZPMHFJ4UJDAL8CQOLSZ13B" localSheetId="13" hidden="1">#REF!</definedName>
    <definedName name="BExCS7ZPMHFJ4UJDAL8CQOLSZ13B" localSheetId="15" hidden="1">#REF!</definedName>
    <definedName name="BExCS7ZPMHFJ4UJDAL8CQOLSZ13B" localSheetId="16" hidden="1">#REF!</definedName>
    <definedName name="BExCS7ZPMHFJ4UJDAL8CQOLSZ13B" localSheetId="17" hidden="1">#REF!</definedName>
    <definedName name="BExCS7ZPMHFJ4UJDAL8CQOLSZ13B" localSheetId="18" hidden="1">#REF!</definedName>
    <definedName name="BExCS7ZPMHFJ4UJDAL8CQOLSZ13B" localSheetId="19" hidden="1">#REF!</definedName>
    <definedName name="BExCS7ZPMHFJ4UJDAL8CQOLSZ13B" localSheetId="20" hidden="1">#REF!</definedName>
    <definedName name="BExCS7ZPMHFJ4UJDAL8CQOLSZ13B" hidden="1">#REF!</definedName>
    <definedName name="BExCS8W4NJUZH9S1CYB6XSDLEPBW" localSheetId="7" hidden="1">#REF!</definedName>
    <definedName name="BExCS8W4NJUZH9S1CYB6XSDLEPBW" localSheetId="9" hidden="1">#REF!</definedName>
    <definedName name="BExCS8W4NJUZH9S1CYB6XSDLEPBW" localSheetId="10" hidden="1">#REF!</definedName>
    <definedName name="BExCS8W4NJUZH9S1CYB6XSDLEPBW" localSheetId="11" hidden="1">#REF!</definedName>
    <definedName name="BExCS8W4NJUZH9S1CYB6XSDLEPBW" localSheetId="12" hidden="1">#REF!</definedName>
    <definedName name="BExCS8W4NJUZH9S1CYB6XSDLEPBW" localSheetId="14" hidden="1">#REF!</definedName>
    <definedName name="BExCS8W4NJUZH9S1CYB6XSDLEPBW" localSheetId="13" hidden="1">#REF!</definedName>
    <definedName name="BExCS8W4NJUZH9S1CYB6XSDLEPBW" localSheetId="15" hidden="1">#REF!</definedName>
    <definedName name="BExCS8W4NJUZH9S1CYB6XSDLEPBW" localSheetId="16" hidden="1">#REF!</definedName>
    <definedName name="BExCS8W4NJUZH9S1CYB6XSDLEPBW" localSheetId="17" hidden="1">#REF!</definedName>
    <definedName name="BExCS8W4NJUZH9S1CYB6XSDLEPBW" localSheetId="18" hidden="1">#REF!</definedName>
    <definedName name="BExCS8W4NJUZH9S1CYB6XSDLEPBW" localSheetId="19" hidden="1">#REF!</definedName>
    <definedName name="BExCS8W4NJUZH9S1CYB6XSDLEPBW" localSheetId="20" hidden="1">#REF!</definedName>
    <definedName name="BExCS8W4NJUZH9S1CYB6XSDLEPBW" hidden="1">#REF!</definedName>
    <definedName name="BExCSAE1M6G20R41J0Y24YNN0YC1" localSheetId="7" hidden="1">#REF!</definedName>
    <definedName name="BExCSAE1M6G20R41J0Y24YNN0YC1" localSheetId="9" hidden="1">#REF!</definedName>
    <definedName name="BExCSAE1M6G20R41J0Y24YNN0YC1" localSheetId="10" hidden="1">#REF!</definedName>
    <definedName name="BExCSAE1M6G20R41J0Y24YNN0YC1" localSheetId="11" hidden="1">#REF!</definedName>
    <definedName name="BExCSAE1M6G20R41J0Y24YNN0YC1" localSheetId="12" hidden="1">#REF!</definedName>
    <definedName name="BExCSAE1M6G20R41J0Y24YNN0YC1" localSheetId="14" hidden="1">#REF!</definedName>
    <definedName name="BExCSAE1M6G20R41J0Y24YNN0YC1" localSheetId="13" hidden="1">#REF!</definedName>
    <definedName name="BExCSAE1M6G20R41J0Y24YNN0YC1" localSheetId="15" hidden="1">#REF!</definedName>
    <definedName name="BExCSAE1M6G20R41J0Y24YNN0YC1" localSheetId="16" hidden="1">#REF!</definedName>
    <definedName name="BExCSAE1M6G20R41J0Y24YNN0YC1" localSheetId="17" hidden="1">#REF!</definedName>
    <definedName name="BExCSAE1M6G20R41J0Y24YNN0YC1" localSheetId="18" hidden="1">#REF!</definedName>
    <definedName name="BExCSAE1M6G20R41J0Y24YNN0YC1" localSheetId="19" hidden="1">#REF!</definedName>
    <definedName name="BExCSAE1M6G20R41J0Y24YNN0YC1" localSheetId="20" hidden="1">#REF!</definedName>
    <definedName name="BExCSAE1M6G20R41J0Y24YNN0YC1" hidden="1">#REF!</definedName>
    <definedName name="BExCSAOUZOYKHN7HV511TO8VDJ02" localSheetId="7" hidden="1">#REF!</definedName>
    <definedName name="BExCSAOUZOYKHN7HV511TO8VDJ02" localSheetId="9" hidden="1">#REF!</definedName>
    <definedName name="BExCSAOUZOYKHN7HV511TO8VDJ02" localSheetId="10" hidden="1">#REF!</definedName>
    <definedName name="BExCSAOUZOYKHN7HV511TO8VDJ02" localSheetId="11" hidden="1">#REF!</definedName>
    <definedName name="BExCSAOUZOYKHN7HV511TO8VDJ02" localSheetId="12" hidden="1">#REF!</definedName>
    <definedName name="BExCSAOUZOYKHN7HV511TO8VDJ02" localSheetId="14" hidden="1">#REF!</definedName>
    <definedName name="BExCSAOUZOYKHN7HV511TO8VDJ02" localSheetId="13" hidden="1">#REF!</definedName>
    <definedName name="BExCSAOUZOYKHN7HV511TO8VDJ02" localSheetId="15" hidden="1">#REF!</definedName>
    <definedName name="BExCSAOUZOYKHN7HV511TO8VDJ02" localSheetId="16" hidden="1">#REF!</definedName>
    <definedName name="BExCSAOUZOYKHN7HV511TO8VDJ02" localSheetId="17" hidden="1">#REF!</definedName>
    <definedName name="BExCSAOUZOYKHN7HV511TO8VDJ02" localSheetId="18" hidden="1">#REF!</definedName>
    <definedName name="BExCSAOUZOYKHN7HV511TO8VDJ02" localSheetId="19" hidden="1">#REF!</definedName>
    <definedName name="BExCSAOUZOYKHN7HV511TO8VDJ02" localSheetId="20" hidden="1">#REF!</definedName>
    <definedName name="BExCSAOUZOYKHN7HV511TO8VDJ02" hidden="1">#REF!</definedName>
    <definedName name="BExCSGOMZRUX4W3XE4LX5XXH5F2L" localSheetId="7" hidden="1">#REF!</definedName>
    <definedName name="BExCSGOMZRUX4W3XE4LX5XXH5F2L" localSheetId="9" hidden="1">#REF!</definedName>
    <definedName name="BExCSGOMZRUX4W3XE4LX5XXH5F2L" localSheetId="10" hidden="1">#REF!</definedName>
    <definedName name="BExCSGOMZRUX4W3XE4LX5XXH5F2L" localSheetId="11" hidden="1">#REF!</definedName>
    <definedName name="BExCSGOMZRUX4W3XE4LX5XXH5F2L" localSheetId="12" hidden="1">#REF!</definedName>
    <definedName name="BExCSGOMZRUX4W3XE4LX5XXH5F2L" localSheetId="14" hidden="1">#REF!</definedName>
    <definedName name="BExCSGOMZRUX4W3XE4LX5XXH5F2L" localSheetId="13" hidden="1">#REF!</definedName>
    <definedName name="BExCSGOMZRUX4W3XE4LX5XXH5F2L" localSheetId="15" hidden="1">#REF!</definedName>
    <definedName name="BExCSGOMZRUX4W3XE4LX5XXH5F2L" localSheetId="16" hidden="1">#REF!</definedName>
    <definedName name="BExCSGOMZRUX4W3XE4LX5XXH5F2L" localSheetId="17" hidden="1">#REF!</definedName>
    <definedName name="BExCSGOMZRUX4W3XE4LX5XXH5F2L" localSheetId="18" hidden="1">#REF!</definedName>
    <definedName name="BExCSGOMZRUX4W3XE4LX5XXH5F2L" localSheetId="19" hidden="1">#REF!</definedName>
    <definedName name="BExCSGOMZRUX4W3XE4LX5XXH5F2L" localSheetId="20" hidden="1">#REF!</definedName>
    <definedName name="BExCSGOMZRUX4W3XE4LX5XXH5F2L" hidden="1">#REF!</definedName>
    <definedName name="BExCSMOFTXSUEC1T46LR1UPYRCX5" localSheetId="7" hidden="1">#REF!</definedName>
    <definedName name="BExCSMOFTXSUEC1T46LR1UPYRCX5" localSheetId="9" hidden="1">#REF!</definedName>
    <definedName name="BExCSMOFTXSUEC1T46LR1UPYRCX5" localSheetId="10" hidden="1">#REF!</definedName>
    <definedName name="BExCSMOFTXSUEC1T46LR1UPYRCX5" localSheetId="11" hidden="1">#REF!</definedName>
    <definedName name="BExCSMOFTXSUEC1T46LR1UPYRCX5" localSheetId="12" hidden="1">#REF!</definedName>
    <definedName name="BExCSMOFTXSUEC1T46LR1UPYRCX5" localSheetId="14" hidden="1">#REF!</definedName>
    <definedName name="BExCSMOFTXSUEC1T46LR1UPYRCX5" localSheetId="13" hidden="1">#REF!</definedName>
    <definedName name="BExCSMOFTXSUEC1T46LR1UPYRCX5" localSheetId="15" hidden="1">#REF!</definedName>
    <definedName name="BExCSMOFTXSUEC1T46LR1UPYRCX5" localSheetId="16" hidden="1">#REF!</definedName>
    <definedName name="BExCSMOFTXSUEC1T46LR1UPYRCX5" localSheetId="17" hidden="1">#REF!</definedName>
    <definedName name="BExCSMOFTXSUEC1T46LR1UPYRCX5" localSheetId="18" hidden="1">#REF!</definedName>
    <definedName name="BExCSMOFTXSUEC1T46LR1UPYRCX5" localSheetId="19" hidden="1">#REF!</definedName>
    <definedName name="BExCSMOFTXSUEC1T46LR1UPYRCX5" localSheetId="20" hidden="1">#REF!</definedName>
    <definedName name="BExCSMOFTXSUEC1T46LR1UPYRCX5" hidden="1">#REF!</definedName>
    <definedName name="BExCSMTPZZ9RQU93PT4098LW6KAZ" localSheetId="7" hidden="1">#REF!</definedName>
    <definedName name="BExCSMTPZZ9RQU93PT4098LW6KAZ" localSheetId="9" hidden="1">#REF!</definedName>
    <definedName name="BExCSMTPZZ9RQU93PT4098LW6KAZ" localSheetId="10" hidden="1">#REF!</definedName>
    <definedName name="BExCSMTPZZ9RQU93PT4098LW6KAZ" localSheetId="11" hidden="1">#REF!</definedName>
    <definedName name="BExCSMTPZZ9RQU93PT4098LW6KAZ" localSheetId="12" hidden="1">#REF!</definedName>
    <definedName name="BExCSMTPZZ9RQU93PT4098LW6KAZ" localSheetId="14" hidden="1">#REF!</definedName>
    <definedName name="BExCSMTPZZ9RQU93PT4098LW6KAZ" localSheetId="13" hidden="1">#REF!</definedName>
    <definedName name="BExCSMTPZZ9RQU93PT4098LW6KAZ" localSheetId="15" hidden="1">#REF!</definedName>
    <definedName name="BExCSMTPZZ9RQU93PT4098LW6KAZ" localSheetId="16" hidden="1">#REF!</definedName>
    <definedName name="BExCSMTPZZ9RQU93PT4098LW6KAZ" localSheetId="17" hidden="1">#REF!</definedName>
    <definedName name="BExCSMTPZZ9RQU93PT4098LW6KAZ" localSheetId="18" hidden="1">#REF!</definedName>
    <definedName name="BExCSMTPZZ9RQU93PT4098LW6KAZ" localSheetId="19" hidden="1">#REF!</definedName>
    <definedName name="BExCSMTPZZ9RQU93PT4098LW6KAZ" localSheetId="20" hidden="1">#REF!</definedName>
    <definedName name="BExCSMTPZZ9RQU93PT4098LW6KAZ" hidden="1">#REF!</definedName>
    <definedName name="BExCSSDG3TM6TPKS19E9QYJEELZ6" localSheetId="7" hidden="1">#REF!</definedName>
    <definedName name="BExCSSDG3TM6TPKS19E9QYJEELZ6" localSheetId="9" hidden="1">#REF!</definedName>
    <definedName name="BExCSSDG3TM6TPKS19E9QYJEELZ6" localSheetId="10" hidden="1">#REF!</definedName>
    <definedName name="BExCSSDG3TM6TPKS19E9QYJEELZ6" localSheetId="11" hidden="1">#REF!</definedName>
    <definedName name="BExCSSDG3TM6TPKS19E9QYJEELZ6" localSheetId="12" hidden="1">#REF!</definedName>
    <definedName name="BExCSSDG3TM6TPKS19E9QYJEELZ6" localSheetId="14" hidden="1">#REF!</definedName>
    <definedName name="BExCSSDG3TM6TPKS19E9QYJEELZ6" localSheetId="13" hidden="1">#REF!</definedName>
    <definedName name="BExCSSDG3TM6TPKS19E9QYJEELZ6" localSheetId="15" hidden="1">#REF!</definedName>
    <definedName name="BExCSSDG3TM6TPKS19E9QYJEELZ6" localSheetId="16" hidden="1">#REF!</definedName>
    <definedName name="BExCSSDG3TM6TPKS19E9QYJEELZ6" localSheetId="17" hidden="1">#REF!</definedName>
    <definedName name="BExCSSDG3TM6TPKS19E9QYJEELZ6" localSheetId="18" hidden="1">#REF!</definedName>
    <definedName name="BExCSSDG3TM6TPKS19E9QYJEELZ6" localSheetId="19" hidden="1">#REF!</definedName>
    <definedName name="BExCSSDG3TM6TPKS19E9QYJEELZ6" localSheetId="20" hidden="1">#REF!</definedName>
    <definedName name="BExCSSDG3TM6TPKS19E9QYJEELZ6" hidden="1">#REF!</definedName>
    <definedName name="BExCSZV7U67UWXL2HKJNM5W1E4OO" localSheetId="7" hidden="1">#REF!</definedName>
    <definedName name="BExCSZV7U67UWXL2HKJNM5W1E4OO" localSheetId="9" hidden="1">#REF!</definedName>
    <definedName name="BExCSZV7U67UWXL2HKJNM5W1E4OO" localSheetId="10" hidden="1">#REF!</definedName>
    <definedName name="BExCSZV7U67UWXL2HKJNM5W1E4OO" localSheetId="11" hidden="1">#REF!</definedName>
    <definedName name="BExCSZV7U67UWXL2HKJNM5W1E4OO" localSheetId="12" hidden="1">#REF!</definedName>
    <definedName name="BExCSZV7U67UWXL2HKJNM5W1E4OO" localSheetId="14" hidden="1">#REF!</definedName>
    <definedName name="BExCSZV7U67UWXL2HKJNM5W1E4OO" localSheetId="13" hidden="1">#REF!</definedName>
    <definedName name="BExCSZV7U67UWXL2HKJNM5W1E4OO" localSheetId="15" hidden="1">#REF!</definedName>
    <definedName name="BExCSZV7U67UWXL2HKJNM5W1E4OO" localSheetId="16" hidden="1">#REF!</definedName>
    <definedName name="BExCSZV7U67UWXL2HKJNM5W1E4OO" localSheetId="17" hidden="1">#REF!</definedName>
    <definedName name="BExCSZV7U67UWXL2HKJNM5W1E4OO" localSheetId="18" hidden="1">#REF!</definedName>
    <definedName name="BExCSZV7U67UWXL2HKJNM5W1E4OO" localSheetId="19" hidden="1">#REF!</definedName>
    <definedName name="BExCSZV7U67UWXL2HKJNM5W1E4OO" localSheetId="20" hidden="1">#REF!</definedName>
    <definedName name="BExCSZV7U67UWXL2HKJNM5W1E4OO" hidden="1">#REF!</definedName>
    <definedName name="BExCT4NSDT61OCH04Y2QIFIOP75H" localSheetId="7" hidden="1">#REF!</definedName>
    <definedName name="BExCT4NSDT61OCH04Y2QIFIOP75H" localSheetId="9" hidden="1">#REF!</definedName>
    <definedName name="BExCT4NSDT61OCH04Y2QIFIOP75H" localSheetId="10" hidden="1">#REF!</definedName>
    <definedName name="BExCT4NSDT61OCH04Y2QIFIOP75H" localSheetId="11" hidden="1">#REF!</definedName>
    <definedName name="BExCT4NSDT61OCH04Y2QIFIOP75H" localSheetId="12" hidden="1">#REF!</definedName>
    <definedName name="BExCT4NSDT61OCH04Y2QIFIOP75H" localSheetId="14" hidden="1">#REF!</definedName>
    <definedName name="BExCT4NSDT61OCH04Y2QIFIOP75H" localSheetId="13" hidden="1">#REF!</definedName>
    <definedName name="BExCT4NSDT61OCH04Y2QIFIOP75H" localSheetId="15" hidden="1">#REF!</definedName>
    <definedName name="BExCT4NSDT61OCH04Y2QIFIOP75H" localSheetId="16" hidden="1">#REF!</definedName>
    <definedName name="BExCT4NSDT61OCH04Y2QIFIOP75H" localSheetId="17" hidden="1">#REF!</definedName>
    <definedName name="BExCT4NSDT61OCH04Y2QIFIOP75H" localSheetId="18" hidden="1">#REF!</definedName>
    <definedName name="BExCT4NSDT61OCH04Y2QIFIOP75H" localSheetId="19" hidden="1">#REF!</definedName>
    <definedName name="BExCT4NSDT61OCH04Y2QIFIOP75H" localSheetId="20" hidden="1">#REF!</definedName>
    <definedName name="BExCT4NSDT61OCH04Y2QIFIOP75H" hidden="1">#REF!</definedName>
    <definedName name="BExCTDNIGAFFV0FMRGUS25TGONCJ" localSheetId="7" hidden="1">#REF!</definedName>
    <definedName name="BExCTDNIGAFFV0FMRGUS25TGONCJ" localSheetId="9" hidden="1">#REF!</definedName>
    <definedName name="BExCTDNIGAFFV0FMRGUS25TGONCJ" localSheetId="10" hidden="1">#REF!</definedName>
    <definedName name="BExCTDNIGAFFV0FMRGUS25TGONCJ" localSheetId="11" hidden="1">#REF!</definedName>
    <definedName name="BExCTDNIGAFFV0FMRGUS25TGONCJ" localSheetId="12" hidden="1">#REF!</definedName>
    <definedName name="BExCTDNIGAFFV0FMRGUS25TGONCJ" localSheetId="14" hidden="1">#REF!</definedName>
    <definedName name="BExCTDNIGAFFV0FMRGUS25TGONCJ" localSheetId="13" hidden="1">#REF!</definedName>
    <definedName name="BExCTDNIGAFFV0FMRGUS25TGONCJ" localSheetId="15" hidden="1">#REF!</definedName>
    <definedName name="BExCTDNIGAFFV0FMRGUS25TGONCJ" localSheetId="16" hidden="1">#REF!</definedName>
    <definedName name="BExCTDNIGAFFV0FMRGUS25TGONCJ" localSheetId="17" hidden="1">#REF!</definedName>
    <definedName name="BExCTDNIGAFFV0FMRGUS25TGONCJ" localSheetId="18" hidden="1">#REF!</definedName>
    <definedName name="BExCTDNIGAFFV0FMRGUS25TGONCJ" localSheetId="19" hidden="1">#REF!</definedName>
    <definedName name="BExCTDNIGAFFV0FMRGUS25TGONCJ" localSheetId="20" hidden="1">#REF!</definedName>
    <definedName name="BExCTDNIGAFFV0FMRGUS25TGONCJ" hidden="1">#REF!</definedName>
    <definedName name="BExCTNE23PLYUM60ZCQ942C1KG81" localSheetId="7" hidden="1">#REF!</definedName>
    <definedName name="BExCTNE23PLYUM60ZCQ942C1KG81" localSheetId="9" hidden="1">#REF!</definedName>
    <definedName name="BExCTNE23PLYUM60ZCQ942C1KG81" localSheetId="10" hidden="1">#REF!</definedName>
    <definedName name="BExCTNE23PLYUM60ZCQ942C1KG81" localSheetId="11" hidden="1">#REF!</definedName>
    <definedName name="BExCTNE23PLYUM60ZCQ942C1KG81" localSheetId="12" hidden="1">#REF!</definedName>
    <definedName name="BExCTNE23PLYUM60ZCQ942C1KG81" localSheetId="14" hidden="1">#REF!</definedName>
    <definedName name="BExCTNE23PLYUM60ZCQ942C1KG81" localSheetId="13" hidden="1">#REF!</definedName>
    <definedName name="BExCTNE23PLYUM60ZCQ942C1KG81" localSheetId="15" hidden="1">#REF!</definedName>
    <definedName name="BExCTNE23PLYUM60ZCQ942C1KG81" localSheetId="16" hidden="1">#REF!</definedName>
    <definedName name="BExCTNE23PLYUM60ZCQ942C1KG81" localSheetId="17" hidden="1">#REF!</definedName>
    <definedName name="BExCTNE23PLYUM60ZCQ942C1KG81" localSheetId="18" hidden="1">#REF!</definedName>
    <definedName name="BExCTNE23PLYUM60ZCQ942C1KG81" localSheetId="19" hidden="1">#REF!</definedName>
    <definedName name="BExCTNE23PLYUM60ZCQ942C1KG81" localSheetId="20" hidden="1">#REF!</definedName>
    <definedName name="BExCTNE23PLYUM60ZCQ942C1KG81" hidden="1">#REF!</definedName>
    <definedName name="BExCTW8G3VCZ55S09HTUGXKB1P2M" localSheetId="7" hidden="1">#REF!</definedName>
    <definedName name="BExCTW8G3VCZ55S09HTUGXKB1P2M" localSheetId="9" hidden="1">#REF!</definedName>
    <definedName name="BExCTW8G3VCZ55S09HTUGXKB1P2M" localSheetId="10" hidden="1">#REF!</definedName>
    <definedName name="BExCTW8G3VCZ55S09HTUGXKB1P2M" localSheetId="11" hidden="1">#REF!</definedName>
    <definedName name="BExCTW8G3VCZ55S09HTUGXKB1P2M" localSheetId="12" hidden="1">#REF!</definedName>
    <definedName name="BExCTW8G3VCZ55S09HTUGXKB1P2M" localSheetId="14" hidden="1">#REF!</definedName>
    <definedName name="BExCTW8G3VCZ55S09HTUGXKB1P2M" localSheetId="13" hidden="1">#REF!</definedName>
    <definedName name="BExCTW8G3VCZ55S09HTUGXKB1P2M" localSheetId="15" hidden="1">#REF!</definedName>
    <definedName name="BExCTW8G3VCZ55S09HTUGXKB1P2M" localSheetId="16" hidden="1">#REF!</definedName>
    <definedName name="BExCTW8G3VCZ55S09HTUGXKB1P2M" localSheetId="17" hidden="1">#REF!</definedName>
    <definedName name="BExCTW8G3VCZ55S09HTUGXKB1P2M" localSheetId="18" hidden="1">#REF!</definedName>
    <definedName name="BExCTW8G3VCZ55S09HTUGXKB1P2M" localSheetId="19" hidden="1">#REF!</definedName>
    <definedName name="BExCTW8G3VCZ55S09HTUGXKB1P2M" localSheetId="20" hidden="1">#REF!</definedName>
    <definedName name="BExCTW8G3VCZ55S09HTUGXKB1P2M" hidden="1">#REF!</definedName>
    <definedName name="BExCTWJ9A4QCQ9OZN28V6HYAACMI" localSheetId="7" hidden="1">#REF!</definedName>
    <definedName name="BExCTWJ9A4QCQ9OZN28V6HYAACMI" localSheetId="9" hidden="1">#REF!</definedName>
    <definedName name="BExCTWJ9A4QCQ9OZN28V6HYAACMI" localSheetId="10" hidden="1">#REF!</definedName>
    <definedName name="BExCTWJ9A4QCQ9OZN28V6HYAACMI" localSheetId="11" hidden="1">#REF!</definedName>
    <definedName name="BExCTWJ9A4QCQ9OZN28V6HYAACMI" localSheetId="12" hidden="1">#REF!</definedName>
    <definedName name="BExCTWJ9A4QCQ9OZN28V6HYAACMI" localSheetId="14" hidden="1">#REF!</definedName>
    <definedName name="BExCTWJ9A4QCQ9OZN28V6HYAACMI" localSheetId="13" hidden="1">#REF!</definedName>
    <definedName name="BExCTWJ9A4QCQ9OZN28V6HYAACMI" localSheetId="15" hidden="1">#REF!</definedName>
    <definedName name="BExCTWJ9A4QCQ9OZN28V6HYAACMI" localSheetId="16" hidden="1">#REF!</definedName>
    <definedName name="BExCTWJ9A4QCQ9OZN28V6HYAACMI" localSheetId="17" hidden="1">#REF!</definedName>
    <definedName name="BExCTWJ9A4QCQ9OZN28V6HYAACMI" localSheetId="18" hidden="1">#REF!</definedName>
    <definedName name="BExCTWJ9A4QCQ9OZN28V6HYAACMI" localSheetId="19" hidden="1">#REF!</definedName>
    <definedName name="BExCTWJ9A4QCQ9OZN28V6HYAACMI" localSheetId="20" hidden="1">#REF!</definedName>
    <definedName name="BExCTWJ9A4QCQ9OZN28V6HYAACMI" hidden="1">#REF!</definedName>
    <definedName name="BExCTYS2KX0QANOLT8LGZ9WV3S3T" localSheetId="7" hidden="1">#REF!</definedName>
    <definedName name="BExCTYS2KX0QANOLT8LGZ9WV3S3T" localSheetId="9" hidden="1">#REF!</definedName>
    <definedName name="BExCTYS2KX0QANOLT8LGZ9WV3S3T" localSheetId="10" hidden="1">#REF!</definedName>
    <definedName name="BExCTYS2KX0QANOLT8LGZ9WV3S3T" localSheetId="11" hidden="1">#REF!</definedName>
    <definedName name="BExCTYS2KX0QANOLT8LGZ9WV3S3T" localSheetId="12" hidden="1">#REF!</definedName>
    <definedName name="BExCTYS2KX0QANOLT8LGZ9WV3S3T" localSheetId="14" hidden="1">#REF!</definedName>
    <definedName name="BExCTYS2KX0QANOLT8LGZ9WV3S3T" localSheetId="13" hidden="1">#REF!</definedName>
    <definedName name="BExCTYS2KX0QANOLT8LGZ9WV3S3T" localSheetId="15" hidden="1">#REF!</definedName>
    <definedName name="BExCTYS2KX0QANOLT8LGZ9WV3S3T" localSheetId="16" hidden="1">#REF!</definedName>
    <definedName name="BExCTYS2KX0QANOLT8LGZ9WV3S3T" localSheetId="17" hidden="1">#REF!</definedName>
    <definedName name="BExCTYS2KX0QANOLT8LGZ9WV3S3T" localSheetId="18" hidden="1">#REF!</definedName>
    <definedName name="BExCTYS2KX0QANOLT8LGZ9WV3S3T" localSheetId="19" hidden="1">#REF!</definedName>
    <definedName name="BExCTYS2KX0QANOLT8LGZ9WV3S3T" localSheetId="20" hidden="1">#REF!</definedName>
    <definedName name="BExCTYS2KX0QANOLT8LGZ9WV3S3T" hidden="1">#REF!</definedName>
    <definedName name="BExCTZZ9JNES4EDHW97NP0EGQALX" localSheetId="7" hidden="1">#REF!</definedName>
    <definedName name="BExCTZZ9JNES4EDHW97NP0EGQALX" localSheetId="9" hidden="1">#REF!</definedName>
    <definedName name="BExCTZZ9JNES4EDHW97NP0EGQALX" localSheetId="10" hidden="1">#REF!</definedName>
    <definedName name="BExCTZZ9JNES4EDHW97NP0EGQALX" localSheetId="11" hidden="1">#REF!</definedName>
    <definedName name="BExCTZZ9JNES4EDHW97NP0EGQALX" localSheetId="12" hidden="1">#REF!</definedName>
    <definedName name="BExCTZZ9JNES4EDHW97NP0EGQALX" localSheetId="14" hidden="1">#REF!</definedName>
    <definedName name="BExCTZZ9JNES4EDHW97NP0EGQALX" localSheetId="13" hidden="1">#REF!</definedName>
    <definedName name="BExCTZZ9JNES4EDHW97NP0EGQALX" localSheetId="15" hidden="1">#REF!</definedName>
    <definedName name="BExCTZZ9JNES4EDHW97NP0EGQALX" localSheetId="16" hidden="1">#REF!</definedName>
    <definedName name="BExCTZZ9JNES4EDHW97NP0EGQALX" localSheetId="17" hidden="1">#REF!</definedName>
    <definedName name="BExCTZZ9JNES4EDHW97NP0EGQALX" localSheetId="18" hidden="1">#REF!</definedName>
    <definedName name="BExCTZZ9JNES4EDHW97NP0EGQALX" localSheetId="19" hidden="1">#REF!</definedName>
    <definedName name="BExCTZZ9JNES4EDHW97NP0EGQALX" localSheetId="20" hidden="1">#REF!</definedName>
    <definedName name="BExCTZZ9JNES4EDHW97NP0EGQALX" hidden="1">#REF!</definedName>
    <definedName name="BExCU0A1V6NMZQ9ASYJ8QIVQ5UR2" localSheetId="7" hidden="1">#REF!</definedName>
    <definedName name="BExCU0A1V6NMZQ9ASYJ8QIVQ5UR2" localSheetId="9" hidden="1">#REF!</definedName>
    <definedName name="BExCU0A1V6NMZQ9ASYJ8QIVQ5UR2" localSheetId="10" hidden="1">#REF!</definedName>
    <definedName name="BExCU0A1V6NMZQ9ASYJ8QIVQ5UR2" localSheetId="11" hidden="1">#REF!</definedName>
    <definedName name="BExCU0A1V6NMZQ9ASYJ8QIVQ5UR2" localSheetId="12" hidden="1">#REF!</definedName>
    <definedName name="BExCU0A1V6NMZQ9ASYJ8QIVQ5UR2" localSheetId="14" hidden="1">#REF!</definedName>
    <definedName name="BExCU0A1V6NMZQ9ASYJ8QIVQ5UR2" localSheetId="13" hidden="1">#REF!</definedName>
    <definedName name="BExCU0A1V6NMZQ9ASYJ8QIVQ5UR2" localSheetId="15" hidden="1">#REF!</definedName>
    <definedName name="BExCU0A1V6NMZQ9ASYJ8QIVQ5UR2" localSheetId="16" hidden="1">#REF!</definedName>
    <definedName name="BExCU0A1V6NMZQ9ASYJ8QIVQ5UR2" localSheetId="17" hidden="1">#REF!</definedName>
    <definedName name="BExCU0A1V6NMZQ9ASYJ8QIVQ5UR2" localSheetId="18" hidden="1">#REF!</definedName>
    <definedName name="BExCU0A1V6NMZQ9ASYJ8QIVQ5UR2" localSheetId="19" hidden="1">#REF!</definedName>
    <definedName name="BExCU0A1V6NMZQ9ASYJ8QIVQ5UR2" localSheetId="20" hidden="1">#REF!</definedName>
    <definedName name="BExCU0A1V6NMZQ9ASYJ8QIVQ5UR2" hidden="1">#REF!</definedName>
    <definedName name="BExCU2834920JBHSPCRC4UF80OLL" localSheetId="7" hidden="1">#REF!</definedName>
    <definedName name="BExCU2834920JBHSPCRC4UF80OLL" localSheetId="9" hidden="1">#REF!</definedName>
    <definedName name="BExCU2834920JBHSPCRC4UF80OLL" localSheetId="10" hidden="1">#REF!</definedName>
    <definedName name="BExCU2834920JBHSPCRC4UF80OLL" localSheetId="11" hidden="1">#REF!</definedName>
    <definedName name="BExCU2834920JBHSPCRC4UF80OLL" localSheetId="12" hidden="1">#REF!</definedName>
    <definedName name="BExCU2834920JBHSPCRC4UF80OLL" localSheetId="14" hidden="1">#REF!</definedName>
    <definedName name="BExCU2834920JBHSPCRC4UF80OLL" localSheetId="13" hidden="1">#REF!</definedName>
    <definedName name="BExCU2834920JBHSPCRC4UF80OLL" localSheetId="15" hidden="1">#REF!</definedName>
    <definedName name="BExCU2834920JBHSPCRC4UF80OLL" localSheetId="16" hidden="1">#REF!</definedName>
    <definedName name="BExCU2834920JBHSPCRC4UF80OLL" localSheetId="17" hidden="1">#REF!</definedName>
    <definedName name="BExCU2834920JBHSPCRC4UF80OLL" localSheetId="18" hidden="1">#REF!</definedName>
    <definedName name="BExCU2834920JBHSPCRC4UF80OLL" localSheetId="19" hidden="1">#REF!</definedName>
    <definedName name="BExCU2834920JBHSPCRC4UF80OLL" localSheetId="20" hidden="1">#REF!</definedName>
    <definedName name="BExCU2834920JBHSPCRC4UF80OLL" hidden="1">#REF!</definedName>
    <definedName name="BExCU8O54I3P3WRYWY1CRP3S78QY" localSheetId="7" hidden="1">#REF!</definedName>
    <definedName name="BExCU8O54I3P3WRYWY1CRP3S78QY" localSheetId="9" hidden="1">#REF!</definedName>
    <definedName name="BExCU8O54I3P3WRYWY1CRP3S78QY" localSheetId="10" hidden="1">#REF!</definedName>
    <definedName name="BExCU8O54I3P3WRYWY1CRP3S78QY" localSheetId="11" hidden="1">#REF!</definedName>
    <definedName name="BExCU8O54I3P3WRYWY1CRP3S78QY" localSheetId="12" hidden="1">#REF!</definedName>
    <definedName name="BExCU8O54I3P3WRYWY1CRP3S78QY" localSheetId="14" hidden="1">#REF!</definedName>
    <definedName name="BExCU8O54I3P3WRYWY1CRP3S78QY" localSheetId="13" hidden="1">#REF!</definedName>
    <definedName name="BExCU8O54I3P3WRYWY1CRP3S78QY" localSheetId="15" hidden="1">#REF!</definedName>
    <definedName name="BExCU8O54I3P3WRYWY1CRP3S78QY" localSheetId="16" hidden="1">#REF!</definedName>
    <definedName name="BExCU8O54I3P3WRYWY1CRP3S78QY" localSheetId="17" hidden="1">#REF!</definedName>
    <definedName name="BExCU8O54I3P3WRYWY1CRP3S78QY" localSheetId="18" hidden="1">#REF!</definedName>
    <definedName name="BExCU8O54I3P3WRYWY1CRP3S78QY" localSheetId="19" hidden="1">#REF!</definedName>
    <definedName name="BExCU8O54I3P3WRYWY1CRP3S78QY" localSheetId="20" hidden="1">#REF!</definedName>
    <definedName name="BExCU8O54I3P3WRYWY1CRP3S78QY" hidden="1">#REF!</definedName>
    <definedName name="BExCUBILFA1EYYEOFEX37L275Z4P" localSheetId="7" hidden="1">#REF!</definedName>
    <definedName name="BExCUBILFA1EYYEOFEX37L275Z4P" localSheetId="9" hidden="1">#REF!</definedName>
    <definedName name="BExCUBILFA1EYYEOFEX37L275Z4P" localSheetId="10" hidden="1">#REF!</definedName>
    <definedName name="BExCUBILFA1EYYEOFEX37L275Z4P" localSheetId="11" hidden="1">#REF!</definedName>
    <definedName name="BExCUBILFA1EYYEOFEX37L275Z4P" localSheetId="12" hidden="1">#REF!</definedName>
    <definedName name="BExCUBILFA1EYYEOFEX37L275Z4P" localSheetId="14" hidden="1">#REF!</definedName>
    <definedName name="BExCUBILFA1EYYEOFEX37L275Z4P" localSheetId="13" hidden="1">#REF!</definedName>
    <definedName name="BExCUBILFA1EYYEOFEX37L275Z4P" localSheetId="15" hidden="1">#REF!</definedName>
    <definedName name="BExCUBILFA1EYYEOFEX37L275Z4P" localSheetId="16" hidden="1">#REF!</definedName>
    <definedName name="BExCUBILFA1EYYEOFEX37L275Z4P" localSheetId="17" hidden="1">#REF!</definedName>
    <definedName name="BExCUBILFA1EYYEOFEX37L275Z4P" localSheetId="18" hidden="1">#REF!</definedName>
    <definedName name="BExCUBILFA1EYYEOFEX37L275Z4P" localSheetId="19" hidden="1">#REF!</definedName>
    <definedName name="BExCUBILFA1EYYEOFEX37L275Z4P" localSheetId="20" hidden="1">#REF!</definedName>
    <definedName name="BExCUBILFA1EYYEOFEX37L275Z4P" hidden="1">#REF!</definedName>
    <definedName name="BExCUDRJO23YOKT8GPWOVQ4XEHF5" localSheetId="7" hidden="1">#REF!</definedName>
    <definedName name="BExCUDRJO23YOKT8GPWOVQ4XEHF5" localSheetId="9" hidden="1">#REF!</definedName>
    <definedName name="BExCUDRJO23YOKT8GPWOVQ4XEHF5" localSheetId="10" hidden="1">#REF!</definedName>
    <definedName name="BExCUDRJO23YOKT8GPWOVQ4XEHF5" localSheetId="11" hidden="1">#REF!</definedName>
    <definedName name="BExCUDRJO23YOKT8GPWOVQ4XEHF5" localSheetId="12" hidden="1">#REF!</definedName>
    <definedName name="BExCUDRJO23YOKT8GPWOVQ4XEHF5" localSheetId="14" hidden="1">#REF!</definedName>
    <definedName name="BExCUDRJO23YOKT8GPWOVQ4XEHF5" localSheetId="13" hidden="1">#REF!</definedName>
    <definedName name="BExCUDRJO23YOKT8GPWOVQ4XEHF5" localSheetId="15" hidden="1">#REF!</definedName>
    <definedName name="BExCUDRJO23YOKT8GPWOVQ4XEHF5" localSheetId="16" hidden="1">#REF!</definedName>
    <definedName name="BExCUDRJO23YOKT8GPWOVQ4XEHF5" localSheetId="17" hidden="1">#REF!</definedName>
    <definedName name="BExCUDRJO23YOKT8GPWOVQ4XEHF5" localSheetId="18" hidden="1">#REF!</definedName>
    <definedName name="BExCUDRJO23YOKT8GPWOVQ4XEHF5" localSheetId="19" hidden="1">#REF!</definedName>
    <definedName name="BExCUDRJO23YOKT8GPWOVQ4XEHF5" localSheetId="20" hidden="1">#REF!</definedName>
    <definedName name="BExCUDRJO23YOKT8GPWOVQ4XEHF5" hidden="1">#REF!</definedName>
    <definedName name="BExCUPAXFR16YMWL30ME3F3BSRDZ" localSheetId="7" hidden="1">#REF!</definedName>
    <definedName name="BExCUPAXFR16YMWL30ME3F3BSRDZ" localSheetId="9" hidden="1">#REF!</definedName>
    <definedName name="BExCUPAXFR16YMWL30ME3F3BSRDZ" localSheetId="10" hidden="1">#REF!</definedName>
    <definedName name="BExCUPAXFR16YMWL30ME3F3BSRDZ" localSheetId="11" hidden="1">#REF!</definedName>
    <definedName name="BExCUPAXFR16YMWL30ME3F3BSRDZ" localSheetId="12" hidden="1">#REF!</definedName>
    <definedName name="BExCUPAXFR16YMWL30ME3F3BSRDZ" localSheetId="14" hidden="1">#REF!</definedName>
    <definedName name="BExCUPAXFR16YMWL30ME3F3BSRDZ" localSheetId="13" hidden="1">#REF!</definedName>
    <definedName name="BExCUPAXFR16YMWL30ME3F3BSRDZ" localSheetId="15" hidden="1">#REF!</definedName>
    <definedName name="BExCUPAXFR16YMWL30ME3F3BSRDZ" localSheetId="16" hidden="1">#REF!</definedName>
    <definedName name="BExCUPAXFR16YMWL30ME3F3BSRDZ" localSheetId="17" hidden="1">#REF!</definedName>
    <definedName name="BExCUPAXFR16YMWL30ME3F3BSRDZ" localSheetId="18" hidden="1">#REF!</definedName>
    <definedName name="BExCUPAXFR16YMWL30ME3F3BSRDZ" localSheetId="19" hidden="1">#REF!</definedName>
    <definedName name="BExCUPAXFR16YMWL30ME3F3BSRDZ" localSheetId="20" hidden="1">#REF!</definedName>
    <definedName name="BExCUPAXFR16YMWL30ME3F3BSRDZ" hidden="1">#REF!</definedName>
    <definedName name="BExCUR94DHCE47PUUWEMT5QZOYR2" localSheetId="7" hidden="1">#REF!</definedName>
    <definedName name="BExCUR94DHCE47PUUWEMT5QZOYR2" localSheetId="9" hidden="1">#REF!</definedName>
    <definedName name="BExCUR94DHCE47PUUWEMT5QZOYR2" localSheetId="10" hidden="1">#REF!</definedName>
    <definedName name="BExCUR94DHCE47PUUWEMT5QZOYR2" localSheetId="11" hidden="1">#REF!</definedName>
    <definedName name="BExCUR94DHCE47PUUWEMT5QZOYR2" localSheetId="12" hidden="1">#REF!</definedName>
    <definedName name="BExCUR94DHCE47PUUWEMT5QZOYR2" localSheetId="14" hidden="1">#REF!</definedName>
    <definedName name="BExCUR94DHCE47PUUWEMT5QZOYR2" localSheetId="13" hidden="1">#REF!</definedName>
    <definedName name="BExCUR94DHCE47PUUWEMT5QZOYR2" localSheetId="15" hidden="1">#REF!</definedName>
    <definedName name="BExCUR94DHCE47PUUWEMT5QZOYR2" localSheetId="16" hidden="1">#REF!</definedName>
    <definedName name="BExCUR94DHCE47PUUWEMT5QZOYR2" localSheetId="17" hidden="1">#REF!</definedName>
    <definedName name="BExCUR94DHCE47PUUWEMT5QZOYR2" localSheetId="18" hidden="1">#REF!</definedName>
    <definedName name="BExCUR94DHCE47PUUWEMT5QZOYR2" localSheetId="19" hidden="1">#REF!</definedName>
    <definedName name="BExCUR94DHCE47PUUWEMT5QZOYR2" localSheetId="20" hidden="1">#REF!</definedName>
    <definedName name="BExCUR94DHCE47PUUWEMT5QZOYR2" hidden="1">#REF!</definedName>
    <definedName name="BExCUT768Y9WTBMX7GXYUGHWIXZD" localSheetId="7" hidden="1">#REF!</definedName>
    <definedName name="BExCUT768Y9WTBMX7GXYUGHWIXZD" localSheetId="9" hidden="1">#REF!</definedName>
    <definedName name="BExCUT768Y9WTBMX7GXYUGHWIXZD" localSheetId="10" hidden="1">#REF!</definedName>
    <definedName name="BExCUT768Y9WTBMX7GXYUGHWIXZD" localSheetId="11" hidden="1">#REF!</definedName>
    <definedName name="BExCUT768Y9WTBMX7GXYUGHWIXZD" localSheetId="14" hidden="1">#REF!</definedName>
    <definedName name="BExCUT768Y9WTBMX7GXYUGHWIXZD" localSheetId="13" hidden="1">#REF!</definedName>
    <definedName name="BExCUT768Y9WTBMX7GXYUGHWIXZD" localSheetId="16" hidden="1">#REF!</definedName>
    <definedName name="BExCUT768Y9WTBMX7GXYUGHWIXZD" localSheetId="17" hidden="1">#REF!</definedName>
    <definedName name="BExCUT768Y9WTBMX7GXYUGHWIXZD" localSheetId="20" hidden="1">#REF!</definedName>
    <definedName name="BExCUT768Y9WTBMX7GXYUGHWIXZD" hidden="1">#REF!</definedName>
    <definedName name="BExCUW1QXVMEP3B9SFPNEEWCG9I0" localSheetId="7" hidden="1">#REF!</definedName>
    <definedName name="BExCUW1QXVMEP3B9SFPNEEWCG9I0" localSheetId="9" hidden="1">#REF!</definedName>
    <definedName name="BExCUW1QXVMEP3B9SFPNEEWCG9I0" localSheetId="10" hidden="1">#REF!</definedName>
    <definedName name="BExCUW1QXVMEP3B9SFPNEEWCG9I0" localSheetId="11" hidden="1">#REF!</definedName>
    <definedName name="BExCUW1QXVMEP3B9SFPNEEWCG9I0" localSheetId="14" hidden="1">#REF!</definedName>
    <definedName name="BExCUW1QXVMEP3B9SFPNEEWCG9I0" localSheetId="13" hidden="1">#REF!</definedName>
    <definedName name="BExCUW1QXVMEP3B9SFPNEEWCG9I0" localSheetId="16" hidden="1">#REF!</definedName>
    <definedName name="BExCUW1QXVMEP3B9SFPNEEWCG9I0" localSheetId="17" hidden="1">#REF!</definedName>
    <definedName name="BExCUW1QXVMEP3B9SFPNEEWCG9I0" localSheetId="20" hidden="1">#REF!</definedName>
    <definedName name="BExCUW1QXVMEP3B9SFPNEEWCG9I0" hidden="1">#REF!</definedName>
    <definedName name="BExCUWN57J3KE1LMYFY8FAMDD57T" localSheetId="7" hidden="1">#REF!</definedName>
    <definedName name="BExCUWN57J3KE1LMYFY8FAMDD57T" localSheetId="9" hidden="1">#REF!</definedName>
    <definedName name="BExCUWN57J3KE1LMYFY8FAMDD57T" localSheetId="10" hidden="1">#REF!</definedName>
    <definedName name="BExCUWN57J3KE1LMYFY8FAMDD57T" localSheetId="11" hidden="1">#REF!</definedName>
    <definedName name="BExCUWN57J3KE1LMYFY8FAMDD57T" localSheetId="12" hidden="1">#REF!</definedName>
    <definedName name="BExCUWN57J3KE1LMYFY8FAMDD57T" localSheetId="14" hidden="1">#REF!</definedName>
    <definedName name="BExCUWN57J3KE1LMYFY8FAMDD57T" localSheetId="13" hidden="1">#REF!</definedName>
    <definedName name="BExCUWN57J3KE1LMYFY8FAMDD57T" localSheetId="15" hidden="1">#REF!</definedName>
    <definedName name="BExCUWN57J3KE1LMYFY8FAMDD57T" localSheetId="16" hidden="1">#REF!</definedName>
    <definedName name="BExCUWN57J3KE1LMYFY8FAMDD57T" localSheetId="17" hidden="1">#REF!</definedName>
    <definedName name="BExCUWN57J3KE1LMYFY8FAMDD57T" localSheetId="18" hidden="1">#REF!</definedName>
    <definedName name="BExCUWN57J3KE1LMYFY8FAMDD57T" localSheetId="19" hidden="1">#REF!</definedName>
    <definedName name="BExCUWN57J3KE1LMYFY8FAMDD57T" localSheetId="20" hidden="1">#REF!</definedName>
    <definedName name="BExCUWN57J3KE1LMYFY8FAMDD57T" hidden="1">#REF!</definedName>
    <definedName name="BExCV4VXZA9HAYPSLTWYK66MGS3Y" localSheetId="7" hidden="1">#REF!</definedName>
    <definedName name="BExCV4VXZA9HAYPSLTWYK66MGS3Y" localSheetId="9" hidden="1">#REF!</definedName>
    <definedName name="BExCV4VXZA9HAYPSLTWYK66MGS3Y" localSheetId="10" hidden="1">#REF!</definedName>
    <definedName name="BExCV4VXZA9HAYPSLTWYK66MGS3Y" localSheetId="11" hidden="1">#REF!</definedName>
    <definedName name="BExCV4VXZA9HAYPSLTWYK66MGS3Y" localSheetId="12" hidden="1">#REF!</definedName>
    <definedName name="BExCV4VXZA9HAYPSLTWYK66MGS3Y" localSheetId="14" hidden="1">#REF!</definedName>
    <definedName name="BExCV4VXZA9HAYPSLTWYK66MGS3Y" localSheetId="13" hidden="1">#REF!</definedName>
    <definedName name="BExCV4VXZA9HAYPSLTWYK66MGS3Y" localSheetId="15" hidden="1">#REF!</definedName>
    <definedName name="BExCV4VXZA9HAYPSLTWYK66MGS3Y" localSheetId="16" hidden="1">#REF!</definedName>
    <definedName name="BExCV4VXZA9HAYPSLTWYK66MGS3Y" localSheetId="17" hidden="1">#REF!</definedName>
    <definedName name="BExCV4VXZA9HAYPSLTWYK66MGS3Y" localSheetId="18" hidden="1">#REF!</definedName>
    <definedName name="BExCV4VXZA9HAYPSLTWYK66MGS3Y" localSheetId="19" hidden="1">#REF!</definedName>
    <definedName name="BExCV4VXZA9HAYPSLTWYK66MGS3Y" localSheetId="20" hidden="1">#REF!</definedName>
    <definedName name="BExCV4VXZA9HAYPSLTWYK66MGS3Y" hidden="1">#REF!</definedName>
    <definedName name="BExCV634L7SVHGB0UDDTRRQ2Q72H" localSheetId="7" hidden="1">#REF!</definedName>
    <definedName name="BExCV634L7SVHGB0UDDTRRQ2Q72H" localSheetId="9" hidden="1">#REF!</definedName>
    <definedName name="BExCV634L7SVHGB0UDDTRRQ2Q72H" localSheetId="10" hidden="1">#REF!</definedName>
    <definedName name="BExCV634L7SVHGB0UDDTRRQ2Q72H" localSheetId="11" hidden="1">#REF!</definedName>
    <definedName name="BExCV634L7SVHGB0UDDTRRQ2Q72H" localSheetId="12" hidden="1">#REF!</definedName>
    <definedName name="BExCV634L7SVHGB0UDDTRRQ2Q72H" localSheetId="14" hidden="1">#REF!</definedName>
    <definedName name="BExCV634L7SVHGB0UDDTRRQ2Q72H" localSheetId="13" hidden="1">#REF!</definedName>
    <definedName name="BExCV634L7SVHGB0UDDTRRQ2Q72H" localSheetId="15" hidden="1">#REF!</definedName>
    <definedName name="BExCV634L7SVHGB0UDDTRRQ2Q72H" localSheetId="16" hidden="1">#REF!</definedName>
    <definedName name="BExCV634L7SVHGB0UDDTRRQ2Q72H" localSheetId="17" hidden="1">#REF!</definedName>
    <definedName name="BExCV634L7SVHGB0UDDTRRQ2Q72H" localSheetId="18" hidden="1">#REF!</definedName>
    <definedName name="BExCV634L7SVHGB0UDDTRRQ2Q72H" localSheetId="19" hidden="1">#REF!</definedName>
    <definedName name="BExCV634L7SVHGB0UDDTRRQ2Q72H" localSheetId="20" hidden="1">#REF!</definedName>
    <definedName name="BExCV634L7SVHGB0UDDTRRQ2Q72H" hidden="1">#REF!</definedName>
    <definedName name="BExCVA4UIZYJL3LZ7EQQOM9CIPAD" localSheetId="7" hidden="1">#REF!</definedName>
    <definedName name="BExCVA4UIZYJL3LZ7EQQOM9CIPAD" localSheetId="9" hidden="1">#REF!</definedName>
    <definedName name="BExCVA4UIZYJL3LZ7EQQOM9CIPAD" localSheetId="10" hidden="1">#REF!</definedName>
    <definedName name="BExCVA4UIZYJL3LZ7EQQOM9CIPAD" localSheetId="11" hidden="1">#REF!</definedName>
    <definedName name="BExCVA4UIZYJL3LZ7EQQOM9CIPAD" localSheetId="12" hidden="1">#REF!</definedName>
    <definedName name="BExCVA4UIZYJL3LZ7EQQOM9CIPAD" localSheetId="14" hidden="1">#REF!</definedName>
    <definedName name="BExCVA4UIZYJL3LZ7EQQOM9CIPAD" localSheetId="13" hidden="1">#REF!</definedName>
    <definedName name="BExCVA4UIZYJL3LZ7EQQOM9CIPAD" localSheetId="15" hidden="1">#REF!</definedName>
    <definedName name="BExCVA4UIZYJL3LZ7EQQOM9CIPAD" localSheetId="16" hidden="1">#REF!</definedName>
    <definedName name="BExCVA4UIZYJL3LZ7EQQOM9CIPAD" localSheetId="17" hidden="1">#REF!</definedName>
    <definedName name="BExCVA4UIZYJL3LZ7EQQOM9CIPAD" localSheetId="18" hidden="1">#REF!</definedName>
    <definedName name="BExCVA4UIZYJL3LZ7EQQOM9CIPAD" localSheetId="19" hidden="1">#REF!</definedName>
    <definedName name="BExCVA4UIZYJL3LZ7EQQOM9CIPAD" localSheetId="20" hidden="1">#REF!</definedName>
    <definedName name="BExCVA4UIZYJL3LZ7EQQOM9CIPAD" hidden="1">#REF!</definedName>
    <definedName name="BExCVBMRUN39FYTXYMM2N12EFLG1" localSheetId="7" hidden="1">#REF!</definedName>
    <definedName name="BExCVBMRUN39FYTXYMM2N12EFLG1" localSheetId="9" hidden="1">#REF!</definedName>
    <definedName name="BExCVBMRUN39FYTXYMM2N12EFLG1" localSheetId="10" hidden="1">#REF!</definedName>
    <definedName name="BExCVBMRUN39FYTXYMM2N12EFLG1" localSheetId="11" hidden="1">#REF!</definedName>
    <definedName name="BExCVBMRUN39FYTXYMM2N12EFLG1" localSheetId="12" hidden="1">#REF!</definedName>
    <definedName name="BExCVBMRUN39FYTXYMM2N12EFLG1" localSheetId="14" hidden="1">#REF!</definedName>
    <definedName name="BExCVBMRUN39FYTXYMM2N12EFLG1" localSheetId="13" hidden="1">#REF!</definedName>
    <definedName name="BExCVBMRUN39FYTXYMM2N12EFLG1" localSheetId="15" hidden="1">#REF!</definedName>
    <definedName name="BExCVBMRUN39FYTXYMM2N12EFLG1" localSheetId="16" hidden="1">#REF!</definedName>
    <definedName name="BExCVBMRUN39FYTXYMM2N12EFLG1" localSheetId="17" hidden="1">#REF!</definedName>
    <definedName name="BExCVBMRUN39FYTXYMM2N12EFLG1" localSheetId="18" hidden="1">#REF!</definedName>
    <definedName name="BExCVBMRUN39FYTXYMM2N12EFLG1" localSheetId="19" hidden="1">#REF!</definedName>
    <definedName name="BExCVBMRUN39FYTXYMM2N12EFLG1" localSheetId="20" hidden="1">#REF!</definedName>
    <definedName name="BExCVBMRUN39FYTXYMM2N12EFLG1" hidden="1">#REF!</definedName>
    <definedName name="BExCVBXGSXT9FWJRG62PX9S1RK83" localSheetId="7" hidden="1">#REF!</definedName>
    <definedName name="BExCVBXGSXT9FWJRG62PX9S1RK83" localSheetId="9" hidden="1">#REF!</definedName>
    <definedName name="BExCVBXGSXT9FWJRG62PX9S1RK83" localSheetId="10" hidden="1">#REF!</definedName>
    <definedName name="BExCVBXGSXT9FWJRG62PX9S1RK83" localSheetId="11" hidden="1">#REF!</definedName>
    <definedName name="BExCVBXGSXT9FWJRG62PX9S1RK83" localSheetId="12" hidden="1">#REF!</definedName>
    <definedName name="BExCVBXGSXT9FWJRG62PX9S1RK83" localSheetId="14" hidden="1">#REF!</definedName>
    <definedName name="BExCVBXGSXT9FWJRG62PX9S1RK83" localSheetId="13" hidden="1">#REF!</definedName>
    <definedName name="BExCVBXGSXT9FWJRG62PX9S1RK83" localSheetId="15" hidden="1">#REF!</definedName>
    <definedName name="BExCVBXGSXT9FWJRG62PX9S1RK83" localSheetId="16" hidden="1">#REF!</definedName>
    <definedName name="BExCVBXGSXT9FWJRG62PX9S1RK83" localSheetId="17" hidden="1">#REF!</definedName>
    <definedName name="BExCVBXGSXT9FWJRG62PX9S1RK83" localSheetId="18" hidden="1">#REF!</definedName>
    <definedName name="BExCVBXGSXT9FWJRG62PX9S1RK83" localSheetId="19" hidden="1">#REF!</definedName>
    <definedName name="BExCVBXGSXT9FWJRG62PX9S1RK83" localSheetId="20" hidden="1">#REF!</definedName>
    <definedName name="BExCVBXGSXT9FWJRG62PX9S1RK83" hidden="1">#REF!</definedName>
    <definedName name="BExCVEH7A1VWBBC4BVU6VNJA1WGJ" localSheetId="7" hidden="1">#REF!</definedName>
    <definedName name="BExCVEH7A1VWBBC4BVU6VNJA1WGJ" localSheetId="9" hidden="1">#REF!</definedName>
    <definedName name="BExCVEH7A1VWBBC4BVU6VNJA1WGJ" localSheetId="10" hidden="1">#REF!</definedName>
    <definedName name="BExCVEH7A1VWBBC4BVU6VNJA1WGJ" localSheetId="11" hidden="1">#REF!</definedName>
    <definedName name="BExCVEH7A1VWBBC4BVU6VNJA1WGJ" localSheetId="12" hidden="1">#REF!</definedName>
    <definedName name="BExCVEH7A1VWBBC4BVU6VNJA1WGJ" localSheetId="14" hidden="1">#REF!</definedName>
    <definedName name="BExCVEH7A1VWBBC4BVU6VNJA1WGJ" localSheetId="13" hidden="1">#REF!</definedName>
    <definedName name="BExCVEH7A1VWBBC4BVU6VNJA1WGJ" localSheetId="15" hidden="1">#REF!</definedName>
    <definedName name="BExCVEH7A1VWBBC4BVU6VNJA1WGJ" localSheetId="16" hidden="1">#REF!</definedName>
    <definedName name="BExCVEH7A1VWBBC4BVU6VNJA1WGJ" localSheetId="17" hidden="1">#REF!</definedName>
    <definedName name="BExCVEH7A1VWBBC4BVU6VNJA1WGJ" localSheetId="18" hidden="1">#REF!</definedName>
    <definedName name="BExCVEH7A1VWBBC4BVU6VNJA1WGJ" localSheetId="19" hidden="1">#REF!</definedName>
    <definedName name="BExCVEH7A1VWBBC4BVU6VNJA1WGJ" localSheetId="20" hidden="1">#REF!</definedName>
    <definedName name="BExCVEH7A1VWBBC4BVU6VNJA1WGJ" hidden="1">#REF!</definedName>
    <definedName name="BExCVHBNLOHNFS0JAV3I1XGPNH9W" localSheetId="7" hidden="1">#REF!</definedName>
    <definedName name="BExCVHBNLOHNFS0JAV3I1XGPNH9W" localSheetId="9" hidden="1">#REF!</definedName>
    <definedName name="BExCVHBNLOHNFS0JAV3I1XGPNH9W" localSheetId="10" hidden="1">#REF!</definedName>
    <definedName name="BExCVHBNLOHNFS0JAV3I1XGPNH9W" localSheetId="11" hidden="1">#REF!</definedName>
    <definedName name="BExCVHBNLOHNFS0JAV3I1XGPNH9W" localSheetId="12" hidden="1">#REF!</definedName>
    <definedName name="BExCVHBNLOHNFS0JAV3I1XGPNH9W" localSheetId="14" hidden="1">#REF!</definedName>
    <definedName name="BExCVHBNLOHNFS0JAV3I1XGPNH9W" localSheetId="13" hidden="1">#REF!</definedName>
    <definedName name="BExCVHBNLOHNFS0JAV3I1XGPNH9W" localSheetId="15" hidden="1">#REF!</definedName>
    <definedName name="BExCVHBNLOHNFS0JAV3I1XGPNH9W" localSheetId="16" hidden="1">#REF!</definedName>
    <definedName name="BExCVHBNLOHNFS0JAV3I1XGPNH9W" localSheetId="17" hidden="1">#REF!</definedName>
    <definedName name="BExCVHBNLOHNFS0JAV3I1XGPNH9W" localSheetId="18" hidden="1">#REF!</definedName>
    <definedName name="BExCVHBNLOHNFS0JAV3I1XGPNH9W" localSheetId="19" hidden="1">#REF!</definedName>
    <definedName name="BExCVHBNLOHNFS0JAV3I1XGPNH9W" localSheetId="20" hidden="1">#REF!</definedName>
    <definedName name="BExCVHBNLOHNFS0JAV3I1XGPNH9W" hidden="1">#REF!</definedName>
    <definedName name="BExCVI86R31A2IOZIEBY1FJLVILD" localSheetId="7" hidden="1">#REF!</definedName>
    <definedName name="BExCVI86R31A2IOZIEBY1FJLVILD" localSheetId="9" hidden="1">#REF!</definedName>
    <definedName name="BExCVI86R31A2IOZIEBY1FJLVILD" localSheetId="10" hidden="1">#REF!</definedName>
    <definedName name="BExCVI86R31A2IOZIEBY1FJLVILD" localSheetId="11" hidden="1">#REF!</definedName>
    <definedName name="BExCVI86R31A2IOZIEBY1FJLVILD" localSheetId="12" hidden="1">#REF!</definedName>
    <definedName name="BExCVI86R31A2IOZIEBY1FJLVILD" localSheetId="14" hidden="1">#REF!</definedName>
    <definedName name="BExCVI86R31A2IOZIEBY1FJLVILD" localSheetId="13" hidden="1">#REF!</definedName>
    <definedName name="BExCVI86R31A2IOZIEBY1FJLVILD" localSheetId="15" hidden="1">#REF!</definedName>
    <definedName name="BExCVI86R31A2IOZIEBY1FJLVILD" localSheetId="16" hidden="1">#REF!</definedName>
    <definedName name="BExCVI86R31A2IOZIEBY1FJLVILD" localSheetId="17" hidden="1">#REF!</definedName>
    <definedName name="BExCVI86R31A2IOZIEBY1FJLVILD" localSheetId="18" hidden="1">#REF!</definedName>
    <definedName name="BExCVI86R31A2IOZIEBY1FJLVILD" localSheetId="19" hidden="1">#REF!</definedName>
    <definedName name="BExCVI86R31A2IOZIEBY1FJLVILD" localSheetId="20" hidden="1">#REF!</definedName>
    <definedName name="BExCVI86R31A2IOZIEBY1FJLVILD" hidden="1">#REF!</definedName>
    <definedName name="BExCVKGZXE0I9EIXKBZVSGSEY2RR" localSheetId="7" hidden="1">#REF!</definedName>
    <definedName name="BExCVKGZXE0I9EIXKBZVSGSEY2RR" localSheetId="9" hidden="1">#REF!</definedName>
    <definedName name="BExCVKGZXE0I9EIXKBZVSGSEY2RR" localSheetId="10" hidden="1">#REF!</definedName>
    <definedName name="BExCVKGZXE0I9EIXKBZVSGSEY2RR" localSheetId="11" hidden="1">#REF!</definedName>
    <definedName name="BExCVKGZXE0I9EIXKBZVSGSEY2RR" localSheetId="12" hidden="1">#REF!</definedName>
    <definedName name="BExCVKGZXE0I9EIXKBZVSGSEY2RR" localSheetId="14" hidden="1">#REF!</definedName>
    <definedName name="BExCVKGZXE0I9EIXKBZVSGSEY2RR" localSheetId="13" hidden="1">#REF!</definedName>
    <definedName name="BExCVKGZXE0I9EIXKBZVSGSEY2RR" localSheetId="15" hidden="1">#REF!</definedName>
    <definedName name="BExCVKGZXE0I9EIXKBZVSGSEY2RR" localSheetId="16" hidden="1">#REF!</definedName>
    <definedName name="BExCVKGZXE0I9EIXKBZVSGSEY2RR" localSheetId="17" hidden="1">#REF!</definedName>
    <definedName name="BExCVKGZXE0I9EIXKBZVSGSEY2RR" localSheetId="18" hidden="1">#REF!</definedName>
    <definedName name="BExCVKGZXE0I9EIXKBZVSGSEY2RR" localSheetId="19" hidden="1">#REF!</definedName>
    <definedName name="BExCVKGZXE0I9EIXKBZVSGSEY2RR" localSheetId="20" hidden="1">#REF!</definedName>
    <definedName name="BExCVKGZXE0I9EIXKBZVSGSEY2RR" hidden="1">#REF!</definedName>
    <definedName name="BExCVM4B2PZUHY0W5DLK6RO6HSGU" localSheetId="7" hidden="1">#REF!</definedName>
    <definedName name="BExCVM4B2PZUHY0W5DLK6RO6HSGU" localSheetId="9" hidden="1">#REF!</definedName>
    <definedName name="BExCVM4B2PZUHY0W5DLK6RO6HSGU" localSheetId="10" hidden="1">#REF!</definedName>
    <definedName name="BExCVM4B2PZUHY0W5DLK6RO6HSGU" localSheetId="11" hidden="1">#REF!</definedName>
    <definedName name="BExCVM4B2PZUHY0W5DLK6RO6HSGU" localSheetId="12" hidden="1">#REF!</definedName>
    <definedName name="BExCVM4B2PZUHY0W5DLK6RO6HSGU" localSheetId="14" hidden="1">#REF!</definedName>
    <definedName name="BExCVM4B2PZUHY0W5DLK6RO6HSGU" localSheetId="13" hidden="1">#REF!</definedName>
    <definedName name="BExCVM4B2PZUHY0W5DLK6RO6HSGU" localSheetId="15" hidden="1">#REF!</definedName>
    <definedName name="BExCVM4B2PZUHY0W5DLK6RO6HSGU" localSheetId="16" hidden="1">#REF!</definedName>
    <definedName name="BExCVM4B2PZUHY0W5DLK6RO6HSGU" localSheetId="17" hidden="1">#REF!</definedName>
    <definedName name="BExCVM4B2PZUHY0W5DLK6RO6HSGU" localSheetId="18" hidden="1">#REF!</definedName>
    <definedName name="BExCVM4B2PZUHY0W5DLK6RO6HSGU" localSheetId="19" hidden="1">#REF!</definedName>
    <definedName name="BExCVM4B2PZUHY0W5DLK6RO6HSGU" localSheetId="20" hidden="1">#REF!</definedName>
    <definedName name="BExCVM4B2PZUHY0W5DLK6RO6HSGU" hidden="1">#REF!</definedName>
    <definedName name="BExCVV44WY5807WGMTGKPW0GT256" localSheetId="7" hidden="1">#REF!</definedName>
    <definedName name="BExCVV44WY5807WGMTGKPW0GT256" localSheetId="9" hidden="1">#REF!</definedName>
    <definedName name="BExCVV44WY5807WGMTGKPW0GT256" localSheetId="10" hidden="1">#REF!</definedName>
    <definedName name="BExCVV44WY5807WGMTGKPW0GT256" localSheetId="11" hidden="1">#REF!</definedName>
    <definedName name="BExCVV44WY5807WGMTGKPW0GT256" localSheetId="12" hidden="1">#REF!</definedName>
    <definedName name="BExCVV44WY5807WGMTGKPW0GT256" localSheetId="14" hidden="1">#REF!</definedName>
    <definedName name="BExCVV44WY5807WGMTGKPW0GT256" localSheetId="13" hidden="1">#REF!</definedName>
    <definedName name="BExCVV44WY5807WGMTGKPW0GT256" localSheetId="15" hidden="1">#REF!</definedName>
    <definedName name="BExCVV44WY5807WGMTGKPW0GT256" localSheetId="16" hidden="1">#REF!</definedName>
    <definedName name="BExCVV44WY5807WGMTGKPW0GT256" localSheetId="17" hidden="1">#REF!</definedName>
    <definedName name="BExCVV44WY5807WGMTGKPW0GT256" localSheetId="18" hidden="1">#REF!</definedName>
    <definedName name="BExCVV44WY5807WGMTGKPW0GT256" localSheetId="19" hidden="1">#REF!</definedName>
    <definedName name="BExCVV44WY5807WGMTGKPW0GT256" localSheetId="20" hidden="1">#REF!</definedName>
    <definedName name="BExCVV44WY5807WGMTGKPW0GT256" hidden="1">#REF!</definedName>
    <definedName name="BExCVZ5PN4V6MRBZ04PZJW3GEF8S" localSheetId="7" hidden="1">#REF!</definedName>
    <definedName name="BExCVZ5PN4V6MRBZ04PZJW3GEF8S" localSheetId="9" hidden="1">#REF!</definedName>
    <definedName name="BExCVZ5PN4V6MRBZ04PZJW3GEF8S" localSheetId="10" hidden="1">#REF!</definedName>
    <definedName name="BExCVZ5PN4V6MRBZ04PZJW3GEF8S" localSheetId="11" hidden="1">#REF!</definedName>
    <definedName name="BExCVZ5PN4V6MRBZ04PZJW3GEF8S" localSheetId="12" hidden="1">#REF!</definedName>
    <definedName name="BExCVZ5PN4V6MRBZ04PZJW3GEF8S" localSheetId="14" hidden="1">#REF!</definedName>
    <definedName name="BExCVZ5PN4V6MRBZ04PZJW3GEF8S" localSheetId="13" hidden="1">#REF!</definedName>
    <definedName name="BExCVZ5PN4V6MRBZ04PZJW3GEF8S" localSheetId="15" hidden="1">#REF!</definedName>
    <definedName name="BExCVZ5PN4V6MRBZ04PZJW3GEF8S" localSheetId="16" hidden="1">#REF!</definedName>
    <definedName name="BExCVZ5PN4V6MRBZ04PZJW3GEF8S" localSheetId="17" hidden="1">#REF!</definedName>
    <definedName name="BExCVZ5PN4V6MRBZ04PZJW3GEF8S" localSheetId="18" hidden="1">#REF!</definedName>
    <definedName name="BExCVZ5PN4V6MRBZ04PZJW3GEF8S" localSheetId="19" hidden="1">#REF!</definedName>
    <definedName name="BExCVZ5PN4V6MRBZ04PZJW3GEF8S" localSheetId="20" hidden="1">#REF!</definedName>
    <definedName name="BExCVZ5PN4V6MRBZ04PZJW3GEF8S" hidden="1">#REF!</definedName>
    <definedName name="BExCW13R0GWJYGXZBNCPAHQN4NR2" localSheetId="7" hidden="1">#REF!</definedName>
    <definedName name="BExCW13R0GWJYGXZBNCPAHQN4NR2" localSheetId="9" hidden="1">#REF!</definedName>
    <definedName name="BExCW13R0GWJYGXZBNCPAHQN4NR2" localSheetId="10" hidden="1">#REF!</definedName>
    <definedName name="BExCW13R0GWJYGXZBNCPAHQN4NR2" localSheetId="11" hidden="1">#REF!</definedName>
    <definedName name="BExCW13R0GWJYGXZBNCPAHQN4NR2" localSheetId="12" hidden="1">#REF!</definedName>
    <definedName name="BExCW13R0GWJYGXZBNCPAHQN4NR2" localSheetId="14" hidden="1">#REF!</definedName>
    <definedName name="BExCW13R0GWJYGXZBNCPAHQN4NR2" localSheetId="13" hidden="1">#REF!</definedName>
    <definedName name="BExCW13R0GWJYGXZBNCPAHQN4NR2" localSheetId="15" hidden="1">#REF!</definedName>
    <definedName name="BExCW13R0GWJYGXZBNCPAHQN4NR2" localSheetId="16" hidden="1">#REF!</definedName>
    <definedName name="BExCW13R0GWJYGXZBNCPAHQN4NR2" localSheetId="17" hidden="1">#REF!</definedName>
    <definedName name="BExCW13R0GWJYGXZBNCPAHQN4NR2" localSheetId="18" hidden="1">#REF!</definedName>
    <definedName name="BExCW13R0GWJYGXZBNCPAHQN4NR2" localSheetId="19" hidden="1">#REF!</definedName>
    <definedName name="BExCW13R0GWJYGXZBNCPAHQN4NR2" localSheetId="20" hidden="1">#REF!</definedName>
    <definedName name="BExCW13R0GWJYGXZBNCPAHQN4NR2" hidden="1">#REF!</definedName>
    <definedName name="BExCW9Y5HWU4RJTNX74O6L24VGCK" localSheetId="7" hidden="1">#REF!</definedName>
    <definedName name="BExCW9Y5HWU4RJTNX74O6L24VGCK" localSheetId="9" hidden="1">#REF!</definedName>
    <definedName name="BExCW9Y5HWU4RJTNX74O6L24VGCK" localSheetId="10" hidden="1">#REF!</definedName>
    <definedName name="BExCW9Y5HWU4RJTNX74O6L24VGCK" localSheetId="11" hidden="1">#REF!</definedName>
    <definedName name="BExCW9Y5HWU4RJTNX74O6L24VGCK" localSheetId="12" hidden="1">#REF!</definedName>
    <definedName name="BExCW9Y5HWU4RJTNX74O6L24VGCK" localSheetId="14" hidden="1">#REF!</definedName>
    <definedName name="BExCW9Y5HWU4RJTNX74O6L24VGCK" localSheetId="13" hidden="1">#REF!</definedName>
    <definedName name="BExCW9Y5HWU4RJTNX74O6L24VGCK" localSheetId="15" hidden="1">#REF!</definedName>
    <definedName name="BExCW9Y5HWU4RJTNX74O6L24VGCK" localSheetId="16" hidden="1">#REF!</definedName>
    <definedName name="BExCW9Y5HWU4RJTNX74O6L24VGCK" localSheetId="17" hidden="1">#REF!</definedName>
    <definedName name="BExCW9Y5HWU4RJTNX74O6L24VGCK" localSheetId="18" hidden="1">#REF!</definedName>
    <definedName name="BExCW9Y5HWU4RJTNX74O6L24VGCK" localSheetId="19" hidden="1">#REF!</definedName>
    <definedName name="BExCW9Y5HWU4RJTNX74O6L24VGCK" localSheetId="20" hidden="1">#REF!</definedName>
    <definedName name="BExCW9Y5HWU4RJTNX74O6L24VGCK" hidden="1">#REF!</definedName>
    <definedName name="BExCWJOP24TCAR0PRZG8HD526AHX" localSheetId="7" hidden="1">#REF!</definedName>
    <definedName name="BExCWJOP24TCAR0PRZG8HD526AHX" localSheetId="9" hidden="1">#REF!</definedName>
    <definedName name="BExCWJOP24TCAR0PRZG8HD526AHX" localSheetId="10" hidden="1">#REF!</definedName>
    <definedName name="BExCWJOP24TCAR0PRZG8HD526AHX" localSheetId="11" hidden="1">#REF!</definedName>
    <definedName name="BExCWJOP24TCAR0PRZG8HD526AHX" localSheetId="12" hidden="1">#REF!</definedName>
    <definedName name="BExCWJOP24TCAR0PRZG8HD526AHX" localSheetId="14" hidden="1">#REF!</definedName>
    <definedName name="BExCWJOP24TCAR0PRZG8HD526AHX" localSheetId="13" hidden="1">#REF!</definedName>
    <definedName name="BExCWJOP24TCAR0PRZG8HD526AHX" localSheetId="15" hidden="1">#REF!</definedName>
    <definedName name="BExCWJOP24TCAR0PRZG8HD526AHX" localSheetId="16" hidden="1">#REF!</definedName>
    <definedName name="BExCWJOP24TCAR0PRZG8HD526AHX" localSheetId="17" hidden="1">#REF!</definedName>
    <definedName name="BExCWJOP24TCAR0PRZG8HD526AHX" localSheetId="18" hidden="1">#REF!</definedName>
    <definedName name="BExCWJOP24TCAR0PRZG8HD526AHX" localSheetId="19" hidden="1">#REF!</definedName>
    <definedName name="BExCWJOP24TCAR0PRZG8HD526AHX" localSheetId="20" hidden="1">#REF!</definedName>
    <definedName name="BExCWJOP24TCAR0PRZG8HD526AHX" hidden="1">#REF!</definedName>
    <definedName name="BExCWM8JQB8SI9MNZVUOQN3547K8" localSheetId="7" hidden="1">#REF!</definedName>
    <definedName name="BExCWM8JQB8SI9MNZVUOQN3547K8" localSheetId="9" hidden="1">#REF!</definedName>
    <definedName name="BExCWM8JQB8SI9MNZVUOQN3547K8" localSheetId="10" hidden="1">#REF!</definedName>
    <definedName name="BExCWM8JQB8SI9MNZVUOQN3547K8" localSheetId="11" hidden="1">#REF!</definedName>
    <definedName name="BExCWM8JQB8SI9MNZVUOQN3547K8" localSheetId="12" hidden="1">#REF!</definedName>
    <definedName name="BExCWM8JQB8SI9MNZVUOQN3547K8" localSheetId="14" hidden="1">#REF!</definedName>
    <definedName name="BExCWM8JQB8SI9MNZVUOQN3547K8" localSheetId="13" hidden="1">#REF!</definedName>
    <definedName name="BExCWM8JQB8SI9MNZVUOQN3547K8" localSheetId="15" hidden="1">#REF!</definedName>
    <definedName name="BExCWM8JQB8SI9MNZVUOQN3547K8" localSheetId="16" hidden="1">#REF!</definedName>
    <definedName name="BExCWM8JQB8SI9MNZVUOQN3547K8" localSheetId="17" hidden="1">#REF!</definedName>
    <definedName name="BExCWM8JQB8SI9MNZVUOQN3547K8" localSheetId="18" hidden="1">#REF!</definedName>
    <definedName name="BExCWM8JQB8SI9MNZVUOQN3547K8" localSheetId="19" hidden="1">#REF!</definedName>
    <definedName name="BExCWM8JQB8SI9MNZVUOQN3547K8" localSheetId="20" hidden="1">#REF!</definedName>
    <definedName name="BExCWM8JQB8SI9MNZVUOQN3547K8" hidden="1">#REF!</definedName>
    <definedName name="BExCWOBVOESHXLNFULF3L3PHKV9U" localSheetId="7" hidden="1">#REF!</definedName>
    <definedName name="BExCWOBVOESHXLNFULF3L3PHKV9U" localSheetId="9" hidden="1">#REF!</definedName>
    <definedName name="BExCWOBVOESHXLNFULF3L3PHKV9U" localSheetId="10" hidden="1">#REF!</definedName>
    <definedName name="BExCWOBVOESHXLNFULF3L3PHKV9U" localSheetId="11" hidden="1">#REF!</definedName>
    <definedName name="BExCWOBVOESHXLNFULF3L3PHKV9U" localSheetId="12" hidden="1">#REF!</definedName>
    <definedName name="BExCWOBVOESHXLNFULF3L3PHKV9U" localSheetId="14" hidden="1">#REF!</definedName>
    <definedName name="BExCWOBVOESHXLNFULF3L3PHKV9U" localSheetId="13" hidden="1">#REF!</definedName>
    <definedName name="BExCWOBVOESHXLNFULF3L3PHKV9U" localSheetId="15" hidden="1">#REF!</definedName>
    <definedName name="BExCWOBVOESHXLNFULF3L3PHKV9U" localSheetId="16" hidden="1">#REF!</definedName>
    <definedName name="BExCWOBVOESHXLNFULF3L3PHKV9U" localSheetId="17" hidden="1">#REF!</definedName>
    <definedName name="BExCWOBVOESHXLNFULF3L3PHKV9U" localSheetId="18" hidden="1">#REF!</definedName>
    <definedName name="BExCWOBVOESHXLNFULF3L3PHKV9U" localSheetId="19" hidden="1">#REF!</definedName>
    <definedName name="BExCWOBVOESHXLNFULF3L3PHKV9U" localSheetId="20" hidden="1">#REF!</definedName>
    <definedName name="BExCWOBVOESHXLNFULF3L3PHKV9U" hidden="1">#REF!</definedName>
    <definedName name="BExCWP2YCA04PGYT4V2CKSHBG2N7" localSheetId="7" hidden="1">#REF!</definedName>
    <definedName name="BExCWP2YCA04PGYT4V2CKSHBG2N7" localSheetId="9" hidden="1">#REF!</definedName>
    <definedName name="BExCWP2YCA04PGYT4V2CKSHBG2N7" localSheetId="10" hidden="1">#REF!</definedName>
    <definedName name="BExCWP2YCA04PGYT4V2CKSHBG2N7" localSheetId="11" hidden="1">#REF!</definedName>
    <definedName name="BExCWP2YCA04PGYT4V2CKSHBG2N7" localSheetId="12" hidden="1">#REF!</definedName>
    <definedName name="BExCWP2YCA04PGYT4V2CKSHBG2N7" localSheetId="14" hidden="1">#REF!</definedName>
    <definedName name="BExCWP2YCA04PGYT4V2CKSHBG2N7" localSheetId="13" hidden="1">#REF!</definedName>
    <definedName name="BExCWP2YCA04PGYT4V2CKSHBG2N7" localSheetId="15" hidden="1">#REF!</definedName>
    <definedName name="BExCWP2YCA04PGYT4V2CKSHBG2N7" localSheetId="16" hidden="1">#REF!</definedName>
    <definedName name="BExCWP2YCA04PGYT4V2CKSHBG2N7" localSheetId="17" hidden="1">#REF!</definedName>
    <definedName name="BExCWP2YCA04PGYT4V2CKSHBG2N7" localSheetId="18" hidden="1">#REF!</definedName>
    <definedName name="BExCWP2YCA04PGYT4V2CKSHBG2N7" localSheetId="19" hidden="1">#REF!</definedName>
    <definedName name="BExCWP2YCA04PGYT4V2CKSHBG2N7" localSheetId="20" hidden="1">#REF!</definedName>
    <definedName name="BExCWP2YCA04PGYT4V2CKSHBG2N7" hidden="1">#REF!</definedName>
    <definedName name="BExCWPDPESGZS07QGBLSBWDNVJLZ" localSheetId="7" hidden="1">#REF!</definedName>
    <definedName name="BExCWPDPESGZS07QGBLSBWDNVJLZ" localSheetId="9" hidden="1">#REF!</definedName>
    <definedName name="BExCWPDPESGZS07QGBLSBWDNVJLZ" localSheetId="10" hidden="1">#REF!</definedName>
    <definedName name="BExCWPDPESGZS07QGBLSBWDNVJLZ" localSheetId="11" hidden="1">#REF!</definedName>
    <definedName name="BExCWPDPESGZS07QGBLSBWDNVJLZ" localSheetId="12" hidden="1">#REF!</definedName>
    <definedName name="BExCWPDPESGZS07QGBLSBWDNVJLZ" localSheetId="14" hidden="1">#REF!</definedName>
    <definedName name="BExCWPDPESGZS07QGBLSBWDNVJLZ" localSheetId="13" hidden="1">#REF!</definedName>
    <definedName name="BExCWPDPESGZS07QGBLSBWDNVJLZ" localSheetId="15" hidden="1">#REF!</definedName>
    <definedName name="BExCWPDPESGZS07QGBLSBWDNVJLZ" localSheetId="16" hidden="1">#REF!</definedName>
    <definedName name="BExCWPDPESGZS07QGBLSBWDNVJLZ" localSheetId="17" hidden="1">#REF!</definedName>
    <definedName name="BExCWPDPESGZS07QGBLSBWDNVJLZ" localSheetId="18" hidden="1">#REF!</definedName>
    <definedName name="BExCWPDPESGZS07QGBLSBWDNVJLZ" localSheetId="19" hidden="1">#REF!</definedName>
    <definedName name="BExCWPDPESGZS07QGBLSBWDNVJLZ" localSheetId="20" hidden="1">#REF!</definedName>
    <definedName name="BExCWPDPESGZS07QGBLSBWDNVJLZ" hidden="1">#REF!</definedName>
    <definedName name="BExCWTVKHIVCRHF8GC39KI58YM5K" localSheetId="7" hidden="1">#REF!</definedName>
    <definedName name="BExCWTVKHIVCRHF8GC39KI58YM5K" localSheetId="9" hidden="1">#REF!</definedName>
    <definedName name="BExCWTVKHIVCRHF8GC39KI58YM5K" localSheetId="10" hidden="1">#REF!</definedName>
    <definedName name="BExCWTVKHIVCRHF8GC39KI58YM5K" localSheetId="11" hidden="1">#REF!</definedName>
    <definedName name="BExCWTVKHIVCRHF8GC39KI58YM5K" localSheetId="12" hidden="1">#REF!</definedName>
    <definedName name="BExCWTVKHIVCRHF8GC39KI58YM5K" localSheetId="14" hidden="1">#REF!</definedName>
    <definedName name="BExCWTVKHIVCRHF8GC39KI58YM5K" localSheetId="13" hidden="1">#REF!</definedName>
    <definedName name="BExCWTVKHIVCRHF8GC39KI58YM5K" localSheetId="15" hidden="1">#REF!</definedName>
    <definedName name="BExCWTVKHIVCRHF8GC39KI58YM5K" localSheetId="16" hidden="1">#REF!</definedName>
    <definedName name="BExCWTVKHIVCRHF8GC39KI58YM5K" localSheetId="17" hidden="1">#REF!</definedName>
    <definedName name="BExCWTVKHIVCRHF8GC39KI58YM5K" localSheetId="18" hidden="1">#REF!</definedName>
    <definedName name="BExCWTVKHIVCRHF8GC39KI58YM5K" localSheetId="19" hidden="1">#REF!</definedName>
    <definedName name="BExCWTVKHIVCRHF8GC39KI58YM5K" localSheetId="20" hidden="1">#REF!</definedName>
    <definedName name="BExCWTVKHIVCRHF8GC39KI58YM5K" hidden="1">#REF!</definedName>
    <definedName name="BExCWZPWC0LNH9ZNEEWXFFTQFZN4" localSheetId="7" hidden="1">#REF!</definedName>
    <definedName name="BExCWZPWC0LNH9ZNEEWXFFTQFZN4" localSheetId="9" hidden="1">#REF!</definedName>
    <definedName name="BExCWZPWC0LNH9ZNEEWXFFTQFZN4" localSheetId="10" hidden="1">#REF!</definedName>
    <definedName name="BExCWZPWC0LNH9ZNEEWXFFTQFZN4" localSheetId="11" hidden="1">#REF!</definedName>
    <definedName name="BExCWZPWC0LNH9ZNEEWXFFTQFZN4" localSheetId="12" hidden="1">#REF!</definedName>
    <definedName name="BExCWZPWC0LNH9ZNEEWXFFTQFZN4" localSheetId="14" hidden="1">#REF!</definedName>
    <definedName name="BExCWZPWC0LNH9ZNEEWXFFTQFZN4" localSheetId="13" hidden="1">#REF!</definedName>
    <definedName name="BExCWZPWC0LNH9ZNEEWXFFTQFZN4" localSheetId="15" hidden="1">#REF!</definedName>
    <definedName name="BExCWZPWC0LNH9ZNEEWXFFTQFZN4" localSheetId="16" hidden="1">#REF!</definedName>
    <definedName name="BExCWZPWC0LNH9ZNEEWXFFTQFZN4" localSheetId="17" hidden="1">#REF!</definedName>
    <definedName name="BExCWZPWC0LNH9ZNEEWXFFTQFZN4" localSheetId="18" hidden="1">#REF!</definedName>
    <definedName name="BExCWZPWC0LNH9ZNEEWXFFTQFZN4" localSheetId="19" hidden="1">#REF!</definedName>
    <definedName name="BExCWZPWC0LNH9ZNEEWXFFTQFZN4" localSheetId="20" hidden="1">#REF!</definedName>
    <definedName name="BExCWZPWC0LNH9ZNEEWXFFTQFZN4" hidden="1">#REF!</definedName>
    <definedName name="BExCX2KGRZBRVLZNM8SUSIE6A0RL" localSheetId="7" hidden="1">#REF!</definedName>
    <definedName name="BExCX2KGRZBRVLZNM8SUSIE6A0RL" localSheetId="9" hidden="1">#REF!</definedName>
    <definedName name="BExCX2KGRZBRVLZNM8SUSIE6A0RL" localSheetId="10" hidden="1">#REF!</definedName>
    <definedName name="BExCX2KGRZBRVLZNM8SUSIE6A0RL" localSheetId="11" hidden="1">#REF!</definedName>
    <definedName name="BExCX2KGRZBRVLZNM8SUSIE6A0RL" localSheetId="12" hidden="1">#REF!</definedName>
    <definedName name="BExCX2KGRZBRVLZNM8SUSIE6A0RL" localSheetId="14" hidden="1">#REF!</definedName>
    <definedName name="BExCX2KGRZBRVLZNM8SUSIE6A0RL" localSheetId="13" hidden="1">#REF!</definedName>
    <definedName name="BExCX2KGRZBRVLZNM8SUSIE6A0RL" localSheetId="15" hidden="1">#REF!</definedName>
    <definedName name="BExCX2KGRZBRVLZNM8SUSIE6A0RL" localSheetId="16" hidden="1">#REF!</definedName>
    <definedName name="BExCX2KGRZBRVLZNM8SUSIE6A0RL" localSheetId="17" hidden="1">#REF!</definedName>
    <definedName name="BExCX2KGRZBRVLZNM8SUSIE6A0RL" localSheetId="18" hidden="1">#REF!</definedName>
    <definedName name="BExCX2KGRZBRVLZNM8SUSIE6A0RL" localSheetId="19" hidden="1">#REF!</definedName>
    <definedName name="BExCX2KGRZBRVLZNM8SUSIE6A0RL" localSheetId="20" hidden="1">#REF!</definedName>
    <definedName name="BExCX2KGRZBRVLZNM8SUSIE6A0RL" hidden="1">#REF!</definedName>
    <definedName name="BExCX30QEPK6YY3L5B9A865PM1XZ" localSheetId="7" hidden="1">#REF!</definedName>
    <definedName name="BExCX30QEPK6YY3L5B9A865PM1XZ" localSheetId="9" hidden="1">#REF!</definedName>
    <definedName name="BExCX30QEPK6YY3L5B9A865PM1XZ" localSheetId="10" hidden="1">#REF!</definedName>
    <definedName name="BExCX30QEPK6YY3L5B9A865PM1XZ" localSheetId="11" hidden="1">#REF!</definedName>
    <definedName name="BExCX30QEPK6YY3L5B9A865PM1XZ" localSheetId="12" hidden="1">#REF!</definedName>
    <definedName name="BExCX30QEPK6YY3L5B9A865PM1XZ" localSheetId="14" hidden="1">#REF!</definedName>
    <definedName name="BExCX30QEPK6YY3L5B9A865PM1XZ" localSheetId="13" hidden="1">#REF!</definedName>
    <definedName name="BExCX30QEPK6YY3L5B9A865PM1XZ" localSheetId="15" hidden="1">#REF!</definedName>
    <definedName name="BExCX30QEPK6YY3L5B9A865PM1XZ" localSheetId="16" hidden="1">#REF!</definedName>
    <definedName name="BExCX30QEPK6YY3L5B9A865PM1XZ" localSheetId="17" hidden="1">#REF!</definedName>
    <definedName name="BExCX30QEPK6YY3L5B9A865PM1XZ" localSheetId="18" hidden="1">#REF!</definedName>
    <definedName name="BExCX30QEPK6YY3L5B9A865PM1XZ" localSheetId="19" hidden="1">#REF!</definedName>
    <definedName name="BExCX30QEPK6YY3L5B9A865PM1XZ" localSheetId="20" hidden="1">#REF!</definedName>
    <definedName name="BExCX30QEPK6YY3L5B9A865PM1XZ" hidden="1">#REF!</definedName>
    <definedName name="BExCX3X451T70LZ1VF95L7W4Y4TM" localSheetId="7" hidden="1">#REF!</definedName>
    <definedName name="BExCX3X451T70LZ1VF95L7W4Y4TM" localSheetId="9" hidden="1">#REF!</definedName>
    <definedName name="BExCX3X451T70LZ1VF95L7W4Y4TM" localSheetId="10" hidden="1">#REF!</definedName>
    <definedName name="BExCX3X451T70LZ1VF95L7W4Y4TM" localSheetId="11" hidden="1">#REF!</definedName>
    <definedName name="BExCX3X451T70LZ1VF95L7W4Y4TM" localSheetId="12" hidden="1">#REF!</definedName>
    <definedName name="BExCX3X451T70LZ1VF95L7W4Y4TM" localSheetId="14" hidden="1">#REF!</definedName>
    <definedName name="BExCX3X451T70LZ1VF95L7W4Y4TM" localSheetId="13" hidden="1">#REF!</definedName>
    <definedName name="BExCX3X451T70LZ1VF95L7W4Y4TM" localSheetId="15" hidden="1">#REF!</definedName>
    <definedName name="BExCX3X451T70LZ1VF95L7W4Y4TM" localSheetId="16" hidden="1">#REF!</definedName>
    <definedName name="BExCX3X451T70LZ1VF95L7W4Y4TM" localSheetId="17" hidden="1">#REF!</definedName>
    <definedName name="BExCX3X451T70LZ1VF95L7W4Y4TM" localSheetId="18" hidden="1">#REF!</definedName>
    <definedName name="BExCX3X451T70LZ1VF95L7W4Y4TM" localSheetId="19" hidden="1">#REF!</definedName>
    <definedName name="BExCX3X451T70LZ1VF95L7W4Y4TM" localSheetId="20" hidden="1">#REF!</definedName>
    <definedName name="BExCX3X451T70LZ1VF95L7W4Y4TM" hidden="1">#REF!</definedName>
    <definedName name="BExCX4NZ2N1OUGXM7EV0U7VULJMM" localSheetId="7" hidden="1">#REF!</definedName>
    <definedName name="BExCX4NZ2N1OUGXM7EV0U7VULJMM" localSheetId="9" hidden="1">#REF!</definedName>
    <definedName name="BExCX4NZ2N1OUGXM7EV0U7VULJMM" localSheetId="10" hidden="1">#REF!</definedName>
    <definedName name="BExCX4NZ2N1OUGXM7EV0U7VULJMM" localSheetId="11" hidden="1">#REF!</definedName>
    <definedName name="BExCX4NZ2N1OUGXM7EV0U7VULJMM" localSheetId="12" hidden="1">#REF!</definedName>
    <definedName name="BExCX4NZ2N1OUGXM7EV0U7VULJMM" localSheetId="14" hidden="1">#REF!</definedName>
    <definedName name="BExCX4NZ2N1OUGXM7EV0U7VULJMM" localSheetId="13" hidden="1">#REF!</definedName>
    <definedName name="BExCX4NZ2N1OUGXM7EV0U7VULJMM" localSheetId="15" hidden="1">#REF!</definedName>
    <definedName name="BExCX4NZ2N1OUGXM7EV0U7VULJMM" localSheetId="16" hidden="1">#REF!</definedName>
    <definedName name="BExCX4NZ2N1OUGXM7EV0U7VULJMM" localSheetId="17" hidden="1">#REF!</definedName>
    <definedName name="BExCX4NZ2N1OUGXM7EV0U7VULJMM" localSheetId="18" hidden="1">#REF!</definedName>
    <definedName name="BExCX4NZ2N1OUGXM7EV0U7VULJMM" localSheetId="19" hidden="1">#REF!</definedName>
    <definedName name="BExCX4NZ2N1OUGXM7EV0U7VULJMM" localSheetId="20" hidden="1">#REF!</definedName>
    <definedName name="BExCX4NZ2N1OUGXM7EV0U7VULJMM" hidden="1">#REF!</definedName>
    <definedName name="BExCX5KCKNR3QHCET9D7RK52DEJB" localSheetId="7" hidden="1">#REF!</definedName>
    <definedName name="BExCX5KCKNR3QHCET9D7RK52DEJB" localSheetId="9" hidden="1">#REF!</definedName>
    <definedName name="BExCX5KCKNR3QHCET9D7RK52DEJB" localSheetId="10" hidden="1">#REF!</definedName>
    <definedName name="BExCX5KCKNR3QHCET9D7RK52DEJB" localSheetId="11" hidden="1">#REF!</definedName>
    <definedName name="BExCX5KCKNR3QHCET9D7RK52DEJB" localSheetId="12" hidden="1">#REF!</definedName>
    <definedName name="BExCX5KCKNR3QHCET9D7RK52DEJB" localSheetId="14" hidden="1">#REF!</definedName>
    <definedName name="BExCX5KCKNR3QHCET9D7RK52DEJB" localSheetId="13" hidden="1">#REF!</definedName>
    <definedName name="BExCX5KCKNR3QHCET9D7RK52DEJB" localSheetId="15" hidden="1">#REF!</definedName>
    <definedName name="BExCX5KCKNR3QHCET9D7RK52DEJB" localSheetId="16" hidden="1">#REF!</definedName>
    <definedName name="BExCX5KCKNR3QHCET9D7RK52DEJB" localSheetId="17" hidden="1">#REF!</definedName>
    <definedName name="BExCX5KCKNR3QHCET9D7RK52DEJB" localSheetId="18" hidden="1">#REF!</definedName>
    <definedName name="BExCX5KCKNR3QHCET9D7RK52DEJB" localSheetId="19" hidden="1">#REF!</definedName>
    <definedName name="BExCX5KCKNR3QHCET9D7RK52DEJB" localSheetId="20" hidden="1">#REF!</definedName>
    <definedName name="BExCX5KCKNR3QHCET9D7RK52DEJB" hidden="1">#REF!</definedName>
    <definedName name="BExCX8V1U9KN0DWRM7RHUYCTBVEN" localSheetId="7" hidden="1">#REF!</definedName>
    <definedName name="BExCX8V1U9KN0DWRM7RHUYCTBVEN" localSheetId="9" hidden="1">#REF!</definedName>
    <definedName name="BExCX8V1U9KN0DWRM7RHUYCTBVEN" localSheetId="10" hidden="1">#REF!</definedName>
    <definedName name="BExCX8V1U9KN0DWRM7RHUYCTBVEN" localSheetId="11" hidden="1">#REF!</definedName>
    <definedName name="BExCX8V1U9KN0DWRM7RHUYCTBVEN" localSheetId="12" hidden="1">#REF!</definedName>
    <definedName name="BExCX8V1U9KN0DWRM7RHUYCTBVEN" localSheetId="14" hidden="1">#REF!</definedName>
    <definedName name="BExCX8V1U9KN0DWRM7RHUYCTBVEN" localSheetId="13" hidden="1">#REF!</definedName>
    <definedName name="BExCX8V1U9KN0DWRM7RHUYCTBVEN" localSheetId="15" hidden="1">#REF!</definedName>
    <definedName name="BExCX8V1U9KN0DWRM7RHUYCTBVEN" localSheetId="16" hidden="1">#REF!</definedName>
    <definedName name="BExCX8V1U9KN0DWRM7RHUYCTBVEN" localSheetId="17" hidden="1">#REF!</definedName>
    <definedName name="BExCX8V1U9KN0DWRM7RHUYCTBVEN" localSheetId="18" hidden="1">#REF!</definedName>
    <definedName name="BExCX8V1U9KN0DWRM7RHUYCTBVEN" localSheetId="19" hidden="1">#REF!</definedName>
    <definedName name="BExCX8V1U9KN0DWRM7RHUYCTBVEN" localSheetId="20" hidden="1">#REF!</definedName>
    <definedName name="BExCX8V1U9KN0DWRM7RHUYCTBVEN" hidden="1">#REF!</definedName>
    <definedName name="BExCXCGIFCIU1476QTARIGF5OXEL" localSheetId="7" hidden="1">#REF!</definedName>
    <definedName name="BExCXCGIFCIU1476QTARIGF5OXEL" localSheetId="9" hidden="1">#REF!</definedName>
    <definedName name="BExCXCGIFCIU1476QTARIGF5OXEL" localSheetId="10" hidden="1">#REF!</definedName>
    <definedName name="BExCXCGIFCIU1476QTARIGF5OXEL" localSheetId="11" hidden="1">#REF!</definedName>
    <definedName name="BExCXCGIFCIU1476QTARIGF5OXEL" localSheetId="12" hidden="1">#REF!</definedName>
    <definedName name="BExCXCGIFCIU1476QTARIGF5OXEL" localSheetId="14" hidden="1">#REF!</definedName>
    <definedName name="BExCXCGIFCIU1476QTARIGF5OXEL" localSheetId="13" hidden="1">#REF!</definedName>
    <definedName name="BExCXCGIFCIU1476QTARIGF5OXEL" localSheetId="15" hidden="1">#REF!</definedName>
    <definedName name="BExCXCGIFCIU1476QTARIGF5OXEL" localSheetId="16" hidden="1">#REF!</definedName>
    <definedName name="BExCXCGIFCIU1476QTARIGF5OXEL" localSheetId="17" hidden="1">#REF!</definedName>
    <definedName name="BExCXCGIFCIU1476QTARIGF5OXEL" localSheetId="18" hidden="1">#REF!</definedName>
    <definedName name="BExCXCGIFCIU1476QTARIGF5OXEL" localSheetId="19" hidden="1">#REF!</definedName>
    <definedName name="BExCXCGIFCIU1476QTARIGF5OXEL" localSheetId="20" hidden="1">#REF!</definedName>
    <definedName name="BExCXCGIFCIU1476QTARIGF5OXEL" hidden="1">#REF!</definedName>
    <definedName name="BExCXILMURGYMAH6N5LF5DV6K3GM" localSheetId="7" hidden="1">#REF!</definedName>
    <definedName name="BExCXILMURGYMAH6N5LF5DV6K3GM" localSheetId="9" hidden="1">#REF!</definedName>
    <definedName name="BExCXILMURGYMAH6N5LF5DV6K3GM" localSheetId="10" hidden="1">#REF!</definedName>
    <definedName name="BExCXILMURGYMAH6N5LF5DV6K3GM" localSheetId="11" hidden="1">#REF!</definedName>
    <definedName name="BExCXILMURGYMAH6N5LF5DV6K3GM" localSheetId="12" hidden="1">#REF!</definedName>
    <definedName name="BExCXILMURGYMAH6N5LF5DV6K3GM" localSheetId="14" hidden="1">#REF!</definedName>
    <definedName name="BExCXILMURGYMAH6N5LF5DV6K3GM" localSheetId="13" hidden="1">#REF!</definedName>
    <definedName name="BExCXILMURGYMAH6N5LF5DV6K3GM" localSheetId="15" hidden="1">#REF!</definedName>
    <definedName name="BExCXILMURGYMAH6N5LF5DV6K3GM" localSheetId="16" hidden="1">#REF!</definedName>
    <definedName name="BExCXILMURGYMAH6N5LF5DV6K3GM" localSheetId="17" hidden="1">#REF!</definedName>
    <definedName name="BExCXILMURGYMAH6N5LF5DV6K3GM" localSheetId="18" hidden="1">#REF!</definedName>
    <definedName name="BExCXILMURGYMAH6N5LF5DV6K3GM" localSheetId="19" hidden="1">#REF!</definedName>
    <definedName name="BExCXILMURGYMAH6N5LF5DV6K3GM" localSheetId="20" hidden="1">#REF!</definedName>
    <definedName name="BExCXILMURGYMAH6N5LF5DV6K3GM" hidden="1">#REF!</definedName>
    <definedName name="BExCXMY5ISUXV19SSN8W6FPXAY3L" localSheetId="7" hidden="1">#REF!</definedName>
    <definedName name="BExCXMY5ISUXV19SSN8W6FPXAY3L" localSheetId="9" hidden="1">#REF!</definedName>
    <definedName name="BExCXMY5ISUXV19SSN8W6FPXAY3L" localSheetId="10" hidden="1">#REF!</definedName>
    <definedName name="BExCXMY5ISUXV19SSN8W6FPXAY3L" localSheetId="11" hidden="1">#REF!</definedName>
    <definedName name="BExCXMY5ISUXV19SSN8W6FPXAY3L" localSheetId="12" hidden="1">#REF!</definedName>
    <definedName name="BExCXMY5ISUXV19SSN8W6FPXAY3L" localSheetId="14" hidden="1">#REF!</definedName>
    <definedName name="BExCXMY5ISUXV19SSN8W6FPXAY3L" localSheetId="13" hidden="1">#REF!</definedName>
    <definedName name="BExCXMY5ISUXV19SSN8W6FPXAY3L" localSheetId="15" hidden="1">#REF!</definedName>
    <definedName name="BExCXMY5ISUXV19SSN8W6FPXAY3L" localSheetId="16" hidden="1">#REF!</definedName>
    <definedName name="BExCXMY5ISUXV19SSN8W6FPXAY3L" localSheetId="17" hidden="1">#REF!</definedName>
    <definedName name="BExCXMY5ISUXV19SSN8W6FPXAY3L" localSheetId="18" hidden="1">#REF!</definedName>
    <definedName name="BExCXMY5ISUXV19SSN8W6FPXAY3L" localSheetId="19" hidden="1">#REF!</definedName>
    <definedName name="BExCXMY5ISUXV19SSN8W6FPXAY3L" localSheetId="20" hidden="1">#REF!</definedName>
    <definedName name="BExCXMY5ISUXV19SSN8W6FPXAY3L" hidden="1">#REF!</definedName>
    <definedName name="BExCXQUFBMXQ1650735H48B1AZT3" localSheetId="7" hidden="1">#REF!</definedName>
    <definedName name="BExCXQUFBMXQ1650735H48B1AZT3" localSheetId="9" hidden="1">#REF!</definedName>
    <definedName name="BExCXQUFBMXQ1650735H48B1AZT3" localSheetId="10" hidden="1">#REF!</definedName>
    <definedName name="BExCXQUFBMXQ1650735H48B1AZT3" localSheetId="11" hidden="1">#REF!</definedName>
    <definedName name="BExCXQUFBMXQ1650735H48B1AZT3" localSheetId="12" hidden="1">#REF!</definedName>
    <definedName name="BExCXQUFBMXQ1650735H48B1AZT3" localSheetId="14" hidden="1">#REF!</definedName>
    <definedName name="BExCXQUFBMXQ1650735H48B1AZT3" localSheetId="13" hidden="1">#REF!</definedName>
    <definedName name="BExCXQUFBMXQ1650735H48B1AZT3" localSheetId="15" hidden="1">#REF!</definedName>
    <definedName name="BExCXQUFBMXQ1650735H48B1AZT3" localSheetId="16" hidden="1">#REF!</definedName>
    <definedName name="BExCXQUFBMXQ1650735H48B1AZT3" localSheetId="17" hidden="1">#REF!</definedName>
    <definedName name="BExCXQUFBMXQ1650735H48B1AZT3" localSheetId="18" hidden="1">#REF!</definedName>
    <definedName name="BExCXQUFBMXQ1650735H48B1AZT3" localSheetId="19" hidden="1">#REF!</definedName>
    <definedName name="BExCXQUFBMXQ1650735H48B1AZT3" localSheetId="20" hidden="1">#REF!</definedName>
    <definedName name="BExCXQUFBMXQ1650735H48B1AZT3" hidden="1">#REF!</definedName>
    <definedName name="BExCXUFX19ADNJAUPHJ62T1ZS5A4" localSheetId="7" hidden="1">#REF!</definedName>
    <definedName name="BExCXUFX19ADNJAUPHJ62T1ZS5A4" localSheetId="9" hidden="1">#REF!</definedName>
    <definedName name="BExCXUFX19ADNJAUPHJ62T1ZS5A4" localSheetId="10" hidden="1">#REF!</definedName>
    <definedName name="BExCXUFX19ADNJAUPHJ62T1ZS5A4" localSheetId="11" hidden="1">#REF!</definedName>
    <definedName name="BExCXUFX19ADNJAUPHJ62T1ZS5A4" localSheetId="12" hidden="1">#REF!</definedName>
    <definedName name="BExCXUFX19ADNJAUPHJ62T1ZS5A4" localSheetId="14" hidden="1">#REF!</definedName>
    <definedName name="BExCXUFX19ADNJAUPHJ62T1ZS5A4" localSheetId="13" hidden="1">#REF!</definedName>
    <definedName name="BExCXUFX19ADNJAUPHJ62T1ZS5A4" localSheetId="15" hidden="1">#REF!</definedName>
    <definedName name="BExCXUFX19ADNJAUPHJ62T1ZS5A4" localSheetId="16" hidden="1">#REF!</definedName>
    <definedName name="BExCXUFX19ADNJAUPHJ62T1ZS5A4" localSheetId="17" hidden="1">#REF!</definedName>
    <definedName name="BExCXUFX19ADNJAUPHJ62T1ZS5A4" localSheetId="18" hidden="1">#REF!</definedName>
    <definedName name="BExCXUFX19ADNJAUPHJ62T1ZS5A4" localSheetId="19" hidden="1">#REF!</definedName>
    <definedName name="BExCXUFX19ADNJAUPHJ62T1ZS5A4" localSheetId="20" hidden="1">#REF!</definedName>
    <definedName name="BExCXUFX19ADNJAUPHJ62T1ZS5A4" hidden="1">#REF!</definedName>
    <definedName name="BExCY2DQO9VLA77Q7EG3T0XNXX4F" localSheetId="7" hidden="1">#REF!</definedName>
    <definedName name="BExCY2DQO9VLA77Q7EG3T0XNXX4F" localSheetId="9" hidden="1">#REF!</definedName>
    <definedName name="BExCY2DQO9VLA77Q7EG3T0XNXX4F" localSheetId="10" hidden="1">#REF!</definedName>
    <definedName name="BExCY2DQO9VLA77Q7EG3T0XNXX4F" localSheetId="11" hidden="1">#REF!</definedName>
    <definedName name="BExCY2DQO9VLA77Q7EG3T0XNXX4F" localSheetId="12" hidden="1">#REF!</definedName>
    <definedName name="BExCY2DQO9VLA77Q7EG3T0XNXX4F" localSheetId="14" hidden="1">#REF!</definedName>
    <definedName name="BExCY2DQO9VLA77Q7EG3T0XNXX4F" localSheetId="13" hidden="1">#REF!</definedName>
    <definedName name="BExCY2DQO9VLA77Q7EG3T0XNXX4F" localSheetId="15" hidden="1">#REF!</definedName>
    <definedName name="BExCY2DQO9VLA77Q7EG3T0XNXX4F" localSheetId="16" hidden="1">#REF!</definedName>
    <definedName name="BExCY2DQO9VLA77Q7EG3T0XNXX4F" localSheetId="17" hidden="1">#REF!</definedName>
    <definedName name="BExCY2DQO9VLA77Q7EG3T0XNXX4F" localSheetId="18" hidden="1">#REF!</definedName>
    <definedName name="BExCY2DQO9VLA77Q7EG3T0XNXX4F" localSheetId="19" hidden="1">#REF!</definedName>
    <definedName name="BExCY2DQO9VLA77Q7EG3T0XNXX4F" localSheetId="20" hidden="1">#REF!</definedName>
    <definedName name="BExCY2DQO9VLA77Q7EG3T0XNXX4F" hidden="1">#REF!</definedName>
    <definedName name="BExCY6VMJ68MX3C981R5Q0BX5791" localSheetId="7" hidden="1">#REF!</definedName>
    <definedName name="BExCY6VMJ68MX3C981R5Q0BX5791" localSheetId="9" hidden="1">#REF!</definedName>
    <definedName name="BExCY6VMJ68MX3C981R5Q0BX5791" localSheetId="10" hidden="1">#REF!</definedName>
    <definedName name="BExCY6VMJ68MX3C981R5Q0BX5791" localSheetId="11" hidden="1">#REF!</definedName>
    <definedName name="BExCY6VMJ68MX3C981R5Q0BX5791" localSheetId="12" hidden="1">#REF!</definedName>
    <definedName name="BExCY6VMJ68MX3C981R5Q0BX5791" localSheetId="14" hidden="1">#REF!</definedName>
    <definedName name="BExCY6VMJ68MX3C981R5Q0BX5791" localSheetId="13" hidden="1">#REF!</definedName>
    <definedName name="BExCY6VMJ68MX3C981R5Q0BX5791" localSheetId="15" hidden="1">#REF!</definedName>
    <definedName name="BExCY6VMJ68MX3C981R5Q0BX5791" localSheetId="16" hidden="1">#REF!</definedName>
    <definedName name="BExCY6VMJ68MX3C981R5Q0BX5791" localSheetId="17" hidden="1">#REF!</definedName>
    <definedName name="BExCY6VMJ68MX3C981R5Q0BX5791" localSheetId="18" hidden="1">#REF!</definedName>
    <definedName name="BExCY6VMJ68MX3C981R5Q0BX5791" localSheetId="19" hidden="1">#REF!</definedName>
    <definedName name="BExCY6VMJ68MX3C981R5Q0BX5791" localSheetId="20" hidden="1">#REF!</definedName>
    <definedName name="BExCY6VMJ68MX3C981R5Q0BX5791" hidden="1">#REF!</definedName>
    <definedName name="BExCYAH2SAZCPW6XCB7V7PMMCAWO" localSheetId="7" hidden="1">#REF!</definedName>
    <definedName name="BExCYAH2SAZCPW6XCB7V7PMMCAWO" localSheetId="9" hidden="1">#REF!</definedName>
    <definedName name="BExCYAH2SAZCPW6XCB7V7PMMCAWO" localSheetId="10" hidden="1">#REF!</definedName>
    <definedName name="BExCYAH2SAZCPW6XCB7V7PMMCAWO" localSheetId="11" hidden="1">#REF!</definedName>
    <definedName name="BExCYAH2SAZCPW6XCB7V7PMMCAWO" localSheetId="12" hidden="1">#REF!</definedName>
    <definedName name="BExCYAH2SAZCPW6XCB7V7PMMCAWO" localSheetId="14" hidden="1">#REF!</definedName>
    <definedName name="BExCYAH2SAZCPW6XCB7V7PMMCAWO" localSheetId="13" hidden="1">#REF!</definedName>
    <definedName name="BExCYAH2SAZCPW6XCB7V7PMMCAWO" localSheetId="15" hidden="1">#REF!</definedName>
    <definedName name="BExCYAH2SAZCPW6XCB7V7PMMCAWO" localSheetId="16" hidden="1">#REF!</definedName>
    <definedName name="BExCYAH2SAZCPW6XCB7V7PMMCAWO" localSheetId="17" hidden="1">#REF!</definedName>
    <definedName name="BExCYAH2SAZCPW6XCB7V7PMMCAWO" localSheetId="18" hidden="1">#REF!</definedName>
    <definedName name="BExCYAH2SAZCPW6XCB7V7PMMCAWO" localSheetId="19" hidden="1">#REF!</definedName>
    <definedName name="BExCYAH2SAZCPW6XCB7V7PMMCAWO" localSheetId="20" hidden="1">#REF!</definedName>
    <definedName name="BExCYAH2SAZCPW6XCB7V7PMMCAWO" hidden="1">#REF!</definedName>
    <definedName name="BExCYE2K07U5UQ0WQNHXML7T0NJO" localSheetId="7" hidden="1">#REF!</definedName>
    <definedName name="BExCYE2K07U5UQ0WQNHXML7T0NJO" localSheetId="9" hidden="1">#REF!</definedName>
    <definedName name="BExCYE2K07U5UQ0WQNHXML7T0NJO" localSheetId="10" hidden="1">#REF!</definedName>
    <definedName name="BExCYE2K07U5UQ0WQNHXML7T0NJO" localSheetId="11" hidden="1">#REF!</definedName>
    <definedName name="BExCYE2K07U5UQ0WQNHXML7T0NJO" localSheetId="12" hidden="1">#REF!</definedName>
    <definedName name="BExCYE2K07U5UQ0WQNHXML7T0NJO" localSheetId="14" hidden="1">#REF!</definedName>
    <definedName name="BExCYE2K07U5UQ0WQNHXML7T0NJO" localSheetId="13" hidden="1">#REF!</definedName>
    <definedName name="BExCYE2K07U5UQ0WQNHXML7T0NJO" localSheetId="15" hidden="1">#REF!</definedName>
    <definedName name="BExCYE2K07U5UQ0WQNHXML7T0NJO" localSheetId="16" hidden="1">#REF!</definedName>
    <definedName name="BExCYE2K07U5UQ0WQNHXML7T0NJO" localSheetId="17" hidden="1">#REF!</definedName>
    <definedName name="BExCYE2K07U5UQ0WQNHXML7T0NJO" localSheetId="18" hidden="1">#REF!</definedName>
    <definedName name="BExCYE2K07U5UQ0WQNHXML7T0NJO" localSheetId="19" hidden="1">#REF!</definedName>
    <definedName name="BExCYE2K07U5UQ0WQNHXML7T0NJO" localSheetId="20" hidden="1">#REF!</definedName>
    <definedName name="BExCYE2K07U5UQ0WQNHXML7T0NJO" hidden="1">#REF!</definedName>
    <definedName name="BExCYH7R2U5R12XVG3NJ54H052NJ" localSheetId="7" hidden="1">#REF!</definedName>
    <definedName name="BExCYH7R2U5R12XVG3NJ54H052NJ" localSheetId="9" hidden="1">#REF!</definedName>
    <definedName name="BExCYH7R2U5R12XVG3NJ54H052NJ" localSheetId="10" hidden="1">#REF!</definedName>
    <definedName name="BExCYH7R2U5R12XVG3NJ54H052NJ" localSheetId="11" hidden="1">#REF!</definedName>
    <definedName name="BExCYH7R2U5R12XVG3NJ54H052NJ" localSheetId="12" hidden="1">#REF!</definedName>
    <definedName name="BExCYH7R2U5R12XVG3NJ54H052NJ" localSheetId="14" hidden="1">#REF!</definedName>
    <definedName name="BExCYH7R2U5R12XVG3NJ54H052NJ" localSheetId="13" hidden="1">#REF!</definedName>
    <definedName name="BExCYH7R2U5R12XVG3NJ54H052NJ" localSheetId="15" hidden="1">#REF!</definedName>
    <definedName name="BExCYH7R2U5R12XVG3NJ54H052NJ" localSheetId="16" hidden="1">#REF!</definedName>
    <definedName name="BExCYH7R2U5R12XVG3NJ54H052NJ" localSheetId="17" hidden="1">#REF!</definedName>
    <definedName name="BExCYH7R2U5R12XVG3NJ54H052NJ" localSheetId="18" hidden="1">#REF!</definedName>
    <definedName name="BExCYH7R2U5R12XVG3NJ54H052NJ" localSheetId="19" hidden="1">#REF!</definedName>
    <definedName name="BExCYH7R2U5R12XVG3NJ54H052NJ" localSheetId="20" hidden="1">#REF!</definedName>
    <definedName name="BExCYH7R2U5R12XVG3NJ54H052NJ" hidden="1">#REF!</definedName>
    <definedName name="BExCYJBB52X8B3AREHCC1L5QNPX7" localSheetId="7" hidden="1">#REF!</definedName>
    <definedName name="BExCYJBB52X8B3AREHCC1L5QNPX7" localSheetId="9" hidden="1">#REF!</definedName>
    <definedName name="BExCYJBB52X8B3AREHCC1L5QNPX7" localSheetId="10" hidden="1">#REF!</definedName>
    <definedName name="BExCYJBB52X8B3AREHCC1L5QNPX7" localSheetId="11" hidden="1">#REF!</definedName>
    <definedName name="BExCYJBB52X8B3AREHCC1L5QNPX7" localSheetId="12" hidden="1">#REF!</definedName>
    <definedName name="BExCYJBB52X8B3AREHCC1L5QNPX7" localSheetId="14" hidden="1">#REF!</definedName>
    <definedName name="BExCYJBB52X8B3AREHCC1L5QNPX7" localSheetId="13" hidden="1">#REF!</definedName>
    <definedName name="BExCYJBB52X8B3AREHCC1L5QNPX7" localSheetId="15" hidden="1">#REF!</definedName>
    <definedName name="BExCYJBB52X8B3AREHCC1L5QNPX7" localSheetId="16" hidden="1">#REF!</definedName>
    <definedName name="BExCYJBB52X8B3AREHCC1L5QNPX7" localSheetId="17" hidden="1">#REF!</definedName>
    <definedName name="BExCYJBB52X8B3AREHCC1L5QNPX7" localSheetId="18" hidden="1">#REF!</definedName>
    <definedName name="BExCYJBB52X8B3AREHCC1L5QNPX7" localSheetId="19" hidden="1">#REF!</definedName>
    <definedName name="BExCYJBB52X8B3AREHCC1L5QNPX7" localSheetId="20" hidden="1">#REF!</definedName>
    <definedName name="BExCYJBB52X8B3AREHCC1L5QNPX7" hidden="1">#REF!</definedName>
    <definedName name="BExCYPRC5HJE6N2XQTHCT6NXGP8N" localSheetId="7" hidden="1">#REF!</definedName>
    <definedName name="BExCYPRC5HJE6N2XQTHCT6NXGP8N" localSheetId="9" hidden="1">#REF!</definedName>
    <definedName name="BExCYPRC5HJE6N2XQTHCT6NXGP8N" localSheetId="10" hidden="1">#REF!</definedName>
    <definedName name="BExCYPRC5HJE6N2XQTHCT6NXGP8N" localSheetId="11" hidden="1">#REF!</definedName>
    <definedName name="BExCYPRC5HJE6N2XQTHCT6NXGP8N" localSheetId="12" hidden="1">#REF!</definedName>
    <definedName name="BExCYPRC5HJE6N2XQTHCT6NXGP8N" localSheetId="14" hidden="1">#REF!</definedName>
    <definedName name="BExCYPRC5HJE6N2XQTHCT6NXGP8N" localSheetId="13" hidden="1">#REF!</definedName>
    <definedName name="BExCYPRC5HJE6N2XQTHCT6NXGP8N" localSheetId="15" hidden="1">#REF!</definedName>
    <definedName name="BExCYPRC5HJE6N2XQTHCT6NXGP8N" localSheetId="16" hidden="1">#REF!</definedName>
    <definedName name="BExCYPRC5HJE6N2XQTHCT6NXGP8N" localSheetId="17" hidden="1">#REF!</definedName>
    <definedName name="BExCYPRC5HJE6N2XQTHCT6NXGP8N" localSheetId="18" hidden="1">#REF!</definedName>
    <definedName name="BExCYPRC5HJE6N2XQTHCT6NXGP8N" localSheetId="19" hidden="1">#REF!</definedName>
    <definedName name="BExCYPRC5HJE6N2XQTHCT6NXGP8N" localSheetId="20" hidden="1">#REF!</definedName>
    <definedName name="BExCYPRC5HJE6N2XQTHCT6NXGP8N" hidden="1">#REF!</definedName>
    <definedName name="BExCYUK0I3UEXZNFDW71G6Z6D8XR" localSheetId="7" hidden="1">#REF!</definedName>
    <definedName name="BExCYUK0I3UEXZNFDW71G6Z6D8XR" localSheetId="9" hidden="1">#REF!</definedName>
    <definedName name="BExCYUK0I3UEXZNFDW71G6Z6D8XR" localSheetId="10" hidden="1">#REF!</definedName>
    <definedName name="BExCYUK0I3UEXZNFDW71G6Z6D8XR" localSheetId="11" hidden="1">#REF!</definedName>
    <definedName name="BExCYUK0I3UEXZNFDW71G6Z6D8XR" localSheetId="12" hidden="1">#REF!</definedName>
    <definedName name="BExCYUK0I3UEXZNFDW71G6Z6D8XR" localSheetId="14" hidden="1">#REF!</definedName>
    <definedName name="BExCYUK0I3UEXZNFDW71G6Z6D8XR" localSheetId="13" hidden="1">#REF!</definedName>
    <definedName name="BExCYUK0I3UEXZNFDW71G6Z6D8XR" localSheetId="15" hidden="1">#REF!</definedName>
    <definedName name="BExCYUK0I3UEXZNFDW71G6Z6D8XR" localSheetId="16" hidden="1">#REF!</definedName>
    <definedName name="BExCYUK0I3UEXZNFDW71G6Z6D8XR" localSheetId="17" hidden="1">#REF!</definedName>
    <definedName name="BExCYUK0I3UEXZNFDW71G6Z6D8XR" localSheetId="18" hidden="1">#REF!</definedName>
    <definedName name="BExCYUK0I3UEXZNFDW71G6Z6D8XR" localSheetId="19" hidden="1">#REF!</definedName>
    <definedName name="BExCYUK0I3UEXZNFDW71G6Z6D8XR" localSheetId="20" hidden="1">#REF!</definedName>
    <definedName name="BExCYUK0I3UEXZNFDW71G6Z6D8XR" hidden="1">#REF!</definedName>
    <definedName name="BExCZ9UA19GWDW0TL6HVTOXIRSPV" localSheetId="7" hidden="1">#REF!</definedName>
    <definedName name="BExCZ9UA19GWDW0TL6HVTOXIRSPV" localSheetId="9" hidden="1">#REF!</definedName>
    <definedName name="BExCZ9UA19GWDW0TL6HVTOXIRSPV" localSheetId="10" hidden="1">#REF!</definedName>
    <definedName name="BExCZ9UA19GWDW0TL6HVTOXIRSPV" localSheetId="11" hidden="1">#REF!</definedName>
    <definedName name="BExCZ9UA19GWDW0TL6HVTOXIRSPV" localSheetId="12" hidden="1">#REF!</definedName>
    <definedName name="BExCZ9UA19GWDW0TL6HVTOXIRSPV" localSheetId="14" hidden="1">#REF!</definedName>
    <definedName name="BExCZ9UA19GWDW0TL6HVTOXIRSPV" localSheetId="13" hidden="1">#REF!</definedName>
    <definedName name="BExCZ9UA19GWDW0TL6HVTOXIRSPV" localSheetId="15" hidden="1">#REF!</definedName>
    <definedName name="BExCZ9UA19GWDW0TL6HVTOXIRSPV" localSheetId="16" hidden="1">#REF!</definedName>
    <definedName name="BExCZ9UA19GWDW0TL6HVTOXIRSPV" localSheetId="17" hidden="1">#REF!</definedName>
    <definedName name="BExCZ9UA19GWDW0TL6HVTOXIRSPV" localSheetId="18" hidden="1">#REF!</definedName>
    <definedName name="BExCZ9UA19GWDW0TL6HVTOXIRSPV" localSheetId="19" hidden="1">#REF!</definedName>
    <definedName name="BExCZ9UA19GWDW0TL6HVTOXIRSPV" localSheetId="20" hidden="1">#REF!</definedName>
    <definedName name="BExCZ9UA19GWDW0TL6HVTOXIRSPV" hidden="1">#REF!</definedName>
    <definedName name="BExCZFZCXMLY5DWESYJ9NGTJYQ8M" localSheetId="7" hidden="1">#REF!</definedName>
    <definedName name="BExCZFZCXMLY5DWESYJ9NGTJYQ8M" localSheetId="9" hidden="1">#REF!</definedName>
    <definedName name="BExCZFZCXMLY5DWESYJ9NGTJYQ8M" localSheetId="10" hidden="1">#REF!</definedName>
    <definedName name="BExCZFZCXMLY5DWESYJ9NGTJYQ8M" localSheetId="11" hidden="1">#REF!</definedName>
    <definedName name="BExCZFZCXMLY5DWESYJ9NGTJYQ8M" localSheetId="12" hidden="1">#REF!</definedName>
    <definedName name="BExCZFZCXMLY5DWESYJ9NGTJYQ8M" localSheetId="14" hidden="1">#REF!</definedName>
    <definedName name="BExCZFZCXMLY5DWESYJ9NGTJYQ8M" localSheetId="13" hidden="1">#REF!</definedName>
    <definedName name="BExCZFZCXMLY5DWESYJ9NGTJYQ8M" localSheetId="15" hidden="1">#REF!</definedName>
    <definedName name="BExCZFZCXMLY5DWESYJ9NGTJYQ8M" localSheetId="16" hidden="1">#REF!</definedName>
    <definedName name="BExCZFZCXMLY5DWESYJ9NGTJYQ8M" localSheetId="17" hidden="1">#REF!</definedName>
    <definedName name="BExCZFZCXMLY5DWESYJ9NGTJYQ8M" localSheetId="18" hidden="1">#REF!</definedName>
    <definedName name="BExCZFZCXMLY5DWESYJ9NGTJYQ8M" localSheetId="19" hidden="1">#REF!</definedName>
    <definedName name="BExCZFZCXMLY5DWESYJ9NGTJYQ8M" localSheetId="20" hidden="1">#REF!</definedName>
    <definedName name="BExCZFZCXMLY5DWESYJ9NGTJYQ8M" hidden="1">#REF!</definedName>
    <definedName name="BExCZIJ0082EB1UPRKX9EHOOUV0U" localSheetId="7" hidden="1">#REF!</definedName>
    <definedName name="BExCZIJ0082EB1UPRKX9EHOOUV0U" localSheetId="9" hidden="1">#REF!</definedName>
    <definedName name="BExCZIJ0082EB1UPRKX9EHOOUV0U" localSheetId="10" hidden="1">#REF!</definedName>
    <definedName name="BExCZIJ0082EB1UPRKX9EHOOUV0U" localSheetId="11" hidden="1">#REF!</definedName>
    <definedName name="BExCZIJ0082EB1UPRKX9EHOOUV0U" localSheetId="12" hidden="1">#REF!</definedName>
    <definedName name="BExCZIJ0082EB1UPRKX9EHOOUV0U" localSheetId="14" hidden="1">#REF!</definedName>
    <definedName name="BExCZIJ0082EB1UPRKX9EHOOUV0U" localSheetId="13" hidden="1">#REF!</definedName>
    <definedName name="BExCZIJ0082EB1UPRKX9EHOOUV0U" localSheetId="15" hidden="1">#REF!</definedName>
    <definedName name="BExCZIJ0082EB1UPRKX9EHOOUV0U" localSheetId="16" hidden="1">#REF!</definedName>
    <definedName name="BExCZIJ0082EB1UPRKX9EHOOUV0U" localSheetId="17" hidden="1">#REF!</definedName>
    <definedName name="BExCZIJ0082EB1UPRKX9EHOOUV0U" localSheetId="18" hidden="1">#REF!</definedName>
    <definedName name="BExCZIJ0082EB1UPRKX9EHOOUV0U" localSheetId="19" hidden="1">#REF!</definedName>
    <definedName name="BExCZIJ0082EB1UPRKX9EHOOUV0U" localSheetId="20" hidden="1">#REF!</definedName>
    <definedName name="BExCZIJ0082EB1UPRKX9EHOOUV0U" hidden="1">#REF!</definedName>
    <definedName name="BExCZJ4P8WS0BDT31WDXI0ROE7D6" localSheetId="7" hidden="1">#REF!</definedName>
    <definedName name="BExCZJ4P8WS0BDT31WDXI0ROE7D6" localSheetId="9" hidden="1">#REF!</definedName>
    <definedName name="BExCZJ4P8WS0BDT31WDXI0ROE7D6" localSheetId="10" hidden="1">#REF!</definedName>
    <definedName name="BExCZJ4P8WS0BDT31WDXI0ROE7D6" localSheetId="11" hidden="1">#REF!</definedName>
    <definedName name="BExCZJ4P8WS0BDT31WDXI0ROE7D6" localSheetId="12" hidden="1">#REF!</definedName>
    <definedName name="BExCZJ4P8WS0BDT31WDXI0ROE7D6" localSheetId="14" hidden="1">#REF!</definedName>
    <definedName name="BExCZJ4P8WS0BDT31WDXI0ROE7D6" localSheetId="13" hidden="1">#REF!</definedName>
    <definedName name="BExCZJ4P8WS0BDT31WDXI0ROE7D6" localSheetId="15" hidden="1">#REF!</definedName>
    <definedName name="BExCZJ4P8WS0BDT31WDXI0ROE7D6" localSheetId="16" hidden="1">#REF!</definedName>
    <definedName name="BExCZJ4P8WS0BDT31WDXI0ROE7D6" localSheetId="17" hidden="1">#REF!</definedName>
    <definedName name="BExCZJ4P8WS0BDT31WDXI0ROE7D6" localSheetId="18" hidden="1">#REF!</definedName>
    <definedName name="BExCZJ4P8WS0BDT31WDXI0ROE7D6" localSheetId="19" hidden="1">#REF!</definedName>
    <definedName name="BExCZJ4P8WS0BDT31WDXI0ROE7D6" localSheetId="20" hidden="1">#REF!</definedName>
    <definedName name="BExCZJ4P8WS0BDT31WDXI0ROE7D6" hidden="1">#REF!</definedName>
    <definedName name="BExCZKH6NI0EE02L995IFVBD1J59" localSheetId="7" hidden="1">#REF!</definedName>
    <definedName name="BExCZKH6NI0EE02L995IFVBD1J59" localSheetId="9" hidden="1">#REF!</definedName>
    <definedName name="BExCZKH6NI0EE02L995IFVBD1J59" localSheetId="10" hidden="1">#REF!</definedName>
    <definedName name="BExCZKH6NI0EE02L995IFVBD1J59" localSheetId="11" hidden="1">#REF!</definedName>
    <definedName name="BExCZKH6NI0EE02L995IFVBD1J59" localSheetId="12" hidden="1">#REF!</definedName>
    <definedName name="BExCZKH6NI0EE02L995IFVBD1J59" localSheetId="14" hidden="1">#REF!</definedName>
    <definedName name="BExCZKH6NI0EE02L995IFVBD1J59" localSheetId="13" hidden="1">#REF!</definedName>
    <definedName name="BExCZKH6NI0EE02L995IFVBD1J59" localSheetId="15" hidden="1">#REF!</definedName>
    <definedName name="BExCZKH6NI0EE02L995IFVBD1J59" localSheetId="16" hidden="1">#REF!</definedName>
    <definedName name="BExCZKH6NI0EE02L995IFVBD1J59" localSheetId="17" hidden="1">#REF!</definedName>
    <definedName name="BExCZKH6NI0EE02L995IFVBD1J59" localSheetId="18" hidden="1">#REF!</definedName>
    <definedName name="BExCZKH6NI0EE02L995IFVBD1J59" localSheetId="19" hidden="1">#REF!</definedName>
    <definedName name="BExCZKH6NI0EE02L995IFVBD1J59" localSheetId="20" hidden="1">#REF!</definedName>
    <definedName name="BExCZKH6NI0EE02L995IFVBD1J59" hidden="1">#REF!</definedName>
    <definedName name="BExCZNH3KPWE50T7YYORPIC1TXLN" localSheetId="7" hidden="1">#REF!</definedName>
    <definedName name="BExCZNH3KPWE50T7YYORPIC1TXLN" localSheetId="9" hidden="1">#REF!</definedName>
    <definedName name="BExCZNH3KPWE50T7YYORPIC1TXLN" localSheetId="10" hidden="1">#REF!</definedName>
    <definedName name="BExCZNH3KPWE50T7YYORPIC1TXLN" localSheetId="11" hidden="1">#REF!</definedName>
    <definedName name="BExCZNH3KPWE50T7YYORPIC1TXLN" localSheetId="12" hidden="1">#REF!</definedName>
    <definedName name="BExCZNH3KPWE50T7YYORPIC1TXLN" localSheetId="14" hidden="1">#REF!</definedName>
    <definedName name="BExCZNH3KPWE50T7YYORPIC1TXLN" localSheetId="13" hidden="1">#REF!</definedName>
    <definedName name="BExCZNH3KPWE50T7YYORPIC1TXLN" localSheetId="15" hidden="1">#REF!</definedName>
    <definedName name="BExCZNH3KPWE50T7YYORPIC1TXLN" localSheetId="16" hidden="1">#REF!</definedName>
    <definedName name="BExCZNH3KPWE50T7YYORPIC1TXLN" localSheetId="17" hidden="1">#REF!</definedName>
    <definedName name="BExCZNH3KPWE50T7YYORPIC1TXLN" localSheetId="18" hidden="1">#REF!</definedName>
    <definedName name="BExCZNH3KPWE50T7YYORPIC1TXLN" localSheetId="19" hidden="1">#REF!</definedName>
    <definedName name="BExCZNH3KPWE50T7YYORPIC1TXLN" localSheetId="20" hidden="1">#REF!</definedName>
    <definedName name="BExCZNH3KPWE50T7YYORPIC1TXLN" hidden="1">#REF!</definedName>
    <definedName name="BExCZSKJ3H9C3V7IL5VIJR1XCVS6" localSheetId="7" hidden="1">#REF!</definedName>
    <definedName name="BExCZSKJ3H9C3V7IL5VIJR1XCVS6" localSheetId="9" hidden="1">#REF!</definedName>
    <definedName name="BExCZSKJ3H9C3V7IL5VIJR1XCVS6" localSheetId="10" hidden="1">#REF!</definedName>
    <definedName name="BExCZSKJ3H9C3V7IL5VIJR1XCVS6" localSheetId="11" hidden="1">#REF!</definedName>
    <definedName name="BExCZSKJ3H9C3V7IL5VIJR1XCVS6" localSheetId="12" hidden="1">#REF!</definedName>
    <definedName name="BExCZSKJ3H9C3V7IL5VIJR1XCVS6" localSheetId="14" hidden="1">#REF!</definedName>
    <definedName name="BExCZSKJ3H9C3V7IL5VIJR1XCVS6" localSheetId="13" hidden="1">#REF!</definedName>
    <definedName name="BExCZSKJ3H9C3V7IL5VIJR1XCVS6" localSheetId="15" hidden="1">#REF!</definedName>
    <definedName name="BExCZSKJ3H9C3V7IL5VIJR1XCVS6" localSheetId="16" hidden="1">#REF!</definedName>
    <definedName name="BExCZSKJ3H9C3V7IL5VIJR1XCVS6" localSheetId="17" hidden="1">#REF!</definedName>
    <definedName name="BExCZSKJ3H9C3V7IL5VIJR1XCVS6" localSheetId="18" hidden="1">#REF!</definedName>
    <definedName name="BExCZSKJ3H9C3V7IL5VIJR1XCVS6" localSheetId="19" hidden="1">#REF!</definedName>
    <definedName name="BExCZSKJ3H9C3V7IL5VIJR1XCVS6" localSheetId="20" hidden="1">#REF!</definedName>
    <definedName name="BExCZSKJ3H9C3V7IL5VIJR1XCVS6" hidden="1">#REF!</definedName>
    <definedName name="BExCZUD9FEOJBKDJ51Z3JON9LKJ8" localSheetId="7" hidden="1">#REF!</definedName>
    <definedName name="BExCZUD9FEOJBKDJ51Z3JON9LKJ8" localSheetId="9" hidden="1">#REF!</definedName>
    <definedName name="BExCZUD9FEOJBKDJ51Z3JON9LKJ8" localSheetId="10" hidden="1">#REF!</definedName>
    <definedName name="BExCZUD9FEOJBKDJ51Z3JON9LKJ8" localSheetId="11" hidden="1">#REF!</definedName>
    <definedName name="BExCZUD9FEOJBKDJ51Z3JON9LKJ8" localSheetId="12" hidden="1">#REF!</definedName>
    <definedName name="BExCZUD9FEOJBKDJ51Z3JON9LKJ8" localSheetId="14" hidden="1">#REF!</definedName>
    <definedName name="BExCZUD9FEOJBKDJ51Z3JON9LKJ8" localSheetId="13" hidden="1">#REF!</definedName>
    <definedName name="BExCZUD9FEOJBKDJ51Z3JON9LKJ8" localSheetId="15" hidden="1">#REF!</definedName>
    <definedName name="BExCZUD9FEOJBKDJ51Z3JON9LKJ8" localSheetId="16" hidden="1">#REF!</definedName>
    <definedName name="BExCZUD9FEOJBKDJ51Z3JON9LKJ8" localSheetId="17" hidden="1">#REF!</definedName>
    <definedName name="BExCZUD9FEOJBKDJ51Z3JON9LKJ8" localSheetId="18" hidden="1">#REF!</definedName>
    <definedName name="BExCZUD9FEOJBKDJ51Z3JON9LKJ8" localSheetId="19" hidden="1">#REF!</definedName>
    <definedName name="BExCZUD9FEOJBKDJ51Z3JON9LKJ8" localSheetId="20" hidden="1">#REF!</definedName>
    <definedName name="BExCZUD9FEOJBKDJ51Z3JON9LKJ8" hidden="1">#REF!</definedName>
    <definedName name="BExD03NQ5GR56X8Y0Y29FLTRLLS2" localSheetId="7" hidden="1">#REF!</definedName>
    <definedName name="BExD03NQ5GR56X8Y0Y29FLTRLLS2" localSheetId="9" hidden="1">#REF!</definedName>
    <definedName name="BExD03NQ5GR56X8Y0Y29FLTRLLS2" localSheetId="10" hidden="1">#REF!</definedName>
    <definedName name="BExD03NQ5GR56X8Y0Y29FLTRLLS2" localSheetId="11" hidden="1">#REF!</definedName>
    <definedName name="BExD03NQ5GR56X8Y0Y29FLTRLLS2" localSheetId="12" hidden="1">#REF!</definedName>
    <definedName name="BExD03NQ5GR56X8Y0Y29FLTRLLS2" localSheetId="14" hidden="1">#REF!</definedName>
    <definedName name="BExD03NQ5GR56X8Y0Y29FLTRLLS2" localSheetId="13" hidden="1">#REF!</definedName>
    <definedName name="BExD03NQ5GR56X8Y0Y29FLTRLLS2" localSheetId="15" hidden="1">#REF!</definedName>
    <definedName name="BExD03NQ5GR56X8Y0Y29FLTRLLS2" localSheetId="16" hidden="1">#REF!</definedName>
    <definedName name="BExD03NQ5GR56X8Y0Y29FLTRLLS2" localSheetId="17" hidden="1">#REF!</definedName>
    <definedName name="BExD03NQ5GR56X8Y0Y29FLTRLLS2" localSheetId="18" hidden="1">#REF!</definedName>
    <definedName name="BExD03NQ5GR56X8Y0Y29FLTRLLS2" localSheetId="19" hidden="1">#REF!</definedName>
    <definedName name="BExD03NQ5GR56X8Y0Y29FLTRLLS2" localSheetId="20" hidden="1">#REF!</definedName>
    <definedName name="BExD03NQ5GR56X8Y0Y29FLTRLLS2" hidden="1">#REF!</definedName>
    <definedName name="BExD0508DAALLU00PHFPBC8SRRKT" localSheetId="7" hidden="1">#REF!</definedName>
    <definedName name="BExD0508DAALLU00PHFPBC8SRRKT" localSheetId="9" hidden="1">#REF!</definedName>
    <definedName name="BExD0508DAALLU00PHFPBC8SRRKT" localSheetId="10" hidden="1">#REF!</definedName>
    <definedName name="BExD0508DAALLU00PHFPBC8SRRKT" localSheetId="11" hidden="1">#REF!</definedName>
    <definedName name="BExD0508DAALLU00PHFPBC8SRRKT" localSheetId="12" hidden="1">#REF!</definedName>
    <definedName name="BExD0508DAALLU00PHFPBC8SRRKT" localSheetId="14" hidden="1">#REF!</definedName>
    <definedName name="BExD0508DAALLU00PHFPBC8SRRKT" localSheetId="13" hidden="1">#REF!</definedName>
    <definedName name="BExD0508DAALLU00PHFPBC8SRRKT" localSheetId="15" hidden="1">#REF!</definedName>
    <definedName name="BExD0508DAALLU00PHFPBC8SRRKT" localSheetId="16" hidden="1">#REF!</definedName>
    <definedName name="BExD0508DAALLU00PHFPBC8SRRKT" localSheetId="17" hidden="1">#REF!</definedName>
    <definedName name="BExD0508DAALLU00PHFPBC8SRRKT" localSheetId="18" hidden="1">#REF!</definedName>
    <definedName name="BExD0508DAALLU00PHFPBC8SRRKT" localSheetId="19" hidden="1">#REF!</definedName>
    <definedName name="BExD0508DAALLU00PHFPBC8SRRKT" localSheetId="20" hidden="1">#REF!</definedName>
    <definedName name="BExD0508DAALLU00PHFPBC8SRRKT" hidden="1">#REF!</definedName>
    <definedName name="BExD0BAT3ER3NBREZM75FYDXWDA7" localSheetId="7" hidden="1">#REF!</definedName>
    <definedName name="BExD0BAT3ER3NBREZM75FYDXWDA7" localSheetId="9" hidden="1">#REF!</definedName>
    <definedName name="BExD0BAT3ER3NBREZM75FYDXWDA7" localSheetId="10" hidden="1">#REF!</definedName>
    <definedName name="BExD0BAT3ER3NBREZM75FYDXWDA7" localSheetId="11" hidden="1">#REF!</definedName>
    <definedName name="BExD0BAT3ER3NBREZM75FYDXWDA7" localSheetId="12" hidden="1">#REF!</definedName>
    <definedName name="BExD0BAT3ER3NBREZM75FYDXWDA7" localSheetId="14" hidden="1">#REF!</definedName>
    <definedName name="BExD0BAT3ER3NBREZM75FYDXWDA7" localSheetId="13" hidden="1">#REF!</definedName>
    <definedName name="BExD0BAT3ER3NBREZM75FYDXWDA7" localSheetId="15" hidden="1">#REF!</definedName>
    <definedName name="BExD0BAT3ER3NBREZM75FYDXWDA7" localSheetId="16" hidden="1">#REF!</definedName>
    <definedName name="BExD0BAT3ER3NBREZM75FYDXWDA7" localSheetId="17" hidden="1">#REF!</definedName>
    <definedName name="BExD0BAT3ER3NBREZM75FYDXWDA7" localSheetId="18" hidden="1">#REF!</definedName>
    <definedName name="BExD0BAT3ER3NBREZM75FYDXWDA7" localSheetId="19" hidden="1">#REF!</definedName>
    <definedName name="BExD0BAT3ER3NBREZM75FYDXWDA7" localSheetId="20" hidden="1">#REF!</definedName>
    <definedName name="BExD0BAT3ER3NBREZM75FYDXWDA7" hidden="1">#REF!</definedName>
    <definedName name="BExD0BG9BZG0I2HQ6PWHGGVEMY6K" localSheetId="7" hidden="1">#REF!</definedName>
    <definedName name="BExD0BG9BZG0I2HQ6PWHGGVEMY6K" localSheetId="9" hidden="1">#REF!</definedName>
    <definedName name="BExD0BG9BZG0I2HQ6PWHGGVEMY6K" localSheetId="10" hidden="1">#REF!</definedName>
    <definedName name="BExD0BG9BZG0I2HQ6PWHGGVEMY6K" localSheetId="11" hidden="1">#REF!</definedName>
    <definedName name="BExD0BG9BZG0I2HQ6PWHGGVEMY6K" localSheetId="12" hidden="1">#REF!</definedName>
    <definedName name="BExD0BG9BZG0I2HQ6PWHGGVEMY6K" localSheetId="14" hidden="1">#REF!</definedName>
    <definedName name="BExD0BG9BZG0I2HQ6PWHGGVEMY6K" localSheetId="13" hidden="1">#REF!</definedName>
    <definedName name="BExD0BG9BZG0I2HQ6PWHGGVEMY6K" localSheetId="15" hidden="1">#REF!</definedName>
    <definedName name="BExD0BG9BZG0I2HQ6PWHGGVEMY6K" localSheetId="16" hidden="1">#REF!</definedName>
    <definedName name="BExD0BG9BZG0I2HQ6PWHGGVEMY6K" localSheetId="17" hidden="1">#REF!</definedName>
    <definedName name="BExD0BG9BZG0I2HQ6PWHGGVEMY6K" localSheetId="18" hidden="1">#REF!</definedName>
    <definedName name="BExD0BG9BZG0I2HQ6PWHGGVEMY6K" localSheetId="19" hidden="1">#REF!</definedName>
    <definedName name="BExD0BG9BZG0I2HQ6PWHGGVEMY6K" localSheetId="20" hidden="1">#REF!</definedName>
    <definedName name="BExD0BG9BZG0I2HQ6PWHGGVEMY6K" hidden="1">#REF!</definedName>
    <definedName name="BExD0C1TNBFIEWNG3IH7R8WOPI6B" localSheetId="7" hidden="1">#REF!</definedName>
    <definedName name="BExD0C1TNBFIEWNG3IH7R8WOPI6B" localSheetId="9" hidden="1">#REF!</definedName>
    <definedName name="BExD0C1TNBFIEWNG3IH7R8WOPI6B" localSheetId="10" hidden="1">#REF!</definedName>
    <definedName name="BExD0C1TNBFIEWNG3IH7R8WOPI6B" localSheetId="11" hidden="1">#REF!</definedName>
    <definedName name="BExD0C1TNBFIEWNG3IH7R8WOPI6B" localSheetId="12" hidden="1">#REF!</definedName>
    <definedName name="BExD0C1TNBFIEWNG3IH7R8WOPI6B" localSheetId="14" hidden="1">#REF!</definedName>
    <definedName name="BExD0C1TNBFIEWNG3IH7R8WOPI6B" localSheetId="13" hidden="1">#REF!</definedName>
    <definedName name="BExD0C1TNBFIEWNG3IH7R8WOPI6B" localSheetId="15" hidden="1">#REF!</definedName>
    <definedName name="BExD0C1TNBFIEWNG3IH7R8WOPI6B" localSheetId="16" hidden="1">#REF!</definedName>
    <definedName name="BExD0C1TNBFIEWNG3IH7R8WOPI6B" localSheetId="17" hidden="1">#REF!</definedName>
    <definedName name="BExD0C1TNBFIEWNG3IH7R8WOPI6B" localSheetId="18" hidden="1">#REF!</definedName>
    <definedName name="BExD0C1TNBFIEWNG3IH7R8WOPI6B" localSheetId="19" hidden="1">#REF!</definedName>
    <definedName name="BExD0C1TNBFIEWNG3IH7R8WOPI6B" localSheetId="20" hidden="1">#REF!</definedName>
    <definedName name="BExD0C1TNBFIEWNG3IH7R8WOPI6B" hidden="1">#REF!</definedName>
    <definedName name="BExD0HALIN0JR4JTPGDEVAEE5EX5" localSheetId="7" hidden="1">#REF!</definedName>
    <definedName name="BExD0HALIN0JR4JTPGDEVAEE5EX5" localSheetId="9" hidden="1">#REF!</definedName>
    <definedName name="BExD0HALIN0JR4JTPGDEVAEE5EX5" localSheetId="10" hidden="1">#REF!</definedName>
    <definedName name="BExD0HALIN0JR4JTPGDEVAEE5EX5" localSheetId="11" hidden="1">#REF!</definedName>
    <definedName name="BExD0HALIN0JR4JTPGDEVAEE5EX5" localSheetId="12" hidden="1">#REF!</definedName>
    <definedName name="BExD0HALIN0JR4JTPGDEVAEE5EX5" localSheetId="14" hidden="1">#REF!</definedName>
    <definedName name="BExD0HALIN0JR4JTPGDEVAEE5EX5" localSheetId="13" hidden="1">#REF!</definedName>
    <definedName name="BExD0HALIN0JR4JTPGDEVAEE5EX5" localSheetId="15" hidden="1">#REF!</definedName>
    <definedName name="BExD0HALIN0JR4JTPGDEVAEE5EX5" localSheetId="16" hidden="1">#REF!</definedName>
    <definedName name="BExD0HALIN0JR4JTPGDEVAEE5EX5" localSheetId="17" hidden="1">#REF!</definedName>
    <definedName name="BExD0HALIN0JR4JTPGDEVAEE5EX5" localSheetId="18" hidden="1">#REF!</definedName>
    <definedName name="BExD0HALIN0JR4JTPGDEVAEE5EX5" localSheetId="19" hidden="1">#REF!</definedName>
    <definedName name="BExD0HALIN0JR4JTPGDEVAEE5EX5" localSheetId="20" hidden="1">#REF!</definedName>
    <definedName name="BExD0HALIN0JR4JTPGDEVAEE5EX5" hidden="1">#REF!</definedName>
    <definedName name="BExD0LCCDPG16YLY5WQSZF1XI5DA" localSheetId="7" hidden="1">#REF!</definedName>
    <definedName name="BExD0LCCDPG16YLY5WQSZF1XI5DA" localSheetId="9" hidden="1">#REF!</definedName>
    <definedName name="BExD0LCCDPG16YLY5WQSZF1XI5DA" localSheetId="10" hidden="1">#REF!</definedName>
    <definedName name="BExD0LCCDPG16YLY5WQSZF1XI5DA" localSheetId="11" hidden="1">#REF!</definedName>
    <definedName name="BExD0LCCDPG16YLY5WQSZF1XI5DA" localSheetId="12" hidden="1">#REF!</definedName>
    <definedName name="BExD0LCCDPG16YLY5WQSZF1XI5DA" localSheetId="14" hidden="1">#REF!</definedName>
    <definedName name="BExD0LCCDPG16YLY5WQSZF1XI5DA" localSheetId="13" hidden="1">#REF!</definedName>
    <definedName name="BExD0LCCDPG16YLY5WQSZF1XI5DA" localSheetId="15" hidden="1">#REF!</definedName>
    <definedName name="BExD0LCCDPG16YLY5WQSZF1XI5DA" localSheetId="16" hidden="1">#REF!</definedName>
    <definedName name="BExD0LCCDPG16YLY5WQSZF1XI5DA" localSheetId="17" hidden="1">#REF!</definedName>
    <definedName name="BExD0LCCDPG16YLY5WQSZF1XI5DA" localSheetId="18" hidden="1">#REF!</definedName>
    <definedName name="BExD0LCCDPG16YLY5WQSZF1XI5DA" localSheetId="19" hidden="1">#REF!</definedName>
    <definedName name="BExD0LCCDPG16YLY5WQSZF1XI5DA" localSheetId="20" hidden="1">#REF!</definedName>
    <definedName name="BExD0LCCDPG16YLY5WQSZF1XI5DA" hidden="1">#REF!</definedName>
    <definedName name="BExD0M38AXH7IMGDWBCB3CT349N5" localSheetId="7" hidden="1">#REF!</definedName>
    <definedName name="BExD0M38AXH7IMGDWBCB3CT349N5" localSheetId="9" hidden="1">#REF!</definedName>
    <definedName name="BExD0M38AXH7IMGDWBCB3CT349N5" localSheetId="10" hidden="1">#REF!</definedName>
    <definedName name="BExD0M38AXH7IMGDWBCB3CT349N5" localSheetId="11" hidden="1">#REF!</definedName>
    <definedName name="BExD0M38AXH7IMGDWBCB3CT349N5" localSheetId="12" hidden="1">#REF!</definedName>
    <definedName name="BExD0M38AXH7IMGDWBCB3CT349N5" localSheetId="14" hidden="1">#REF!</definedName>
    <definedName name="BExD0M38AXH7IMGDWBCB3CT349N5" localSheetId="13" hidden="1">#REF!</definedName>
    <definedName name="BExD0M38AXH7IMGDWBCB3CT349N5" localSheetId="15" hidden="1">#REF!</definedName>
    <definedName name="BExD0M38AXH7IMGDWBCB3CT349N5" localSheetId="16" hidden="1">#REF!</definedName>
    <definedName name="BExD0M38AXH7IMGDWBCB3CT349N5" localSheetId="17" hidden="1">#REF!</definedName>
    <definedName name="BExD0M38AXH7IMGDWBCB3CT349N5" localSheetId="18" hidden="1">#REF!</definedName>
    <definedName name="BExD0M38AXH7IMGDWBCB3CT349N5" localSheetId="19" hidden="1">#REF!</definedName>
    <definedName name="BExD0M38AXH7IMGDWBCB3CT349N5" localSheetId="20" hidden="1">#REF!</definedName>
    <definedName name="BExD0M38AXH7IMGDWBCB3CT349N5" hidden="1">#REF!</definedName>
    <definedName name="BExD0RMWSB4TRECEHTH6NN4K9DFZ" localSheetId="7" hidden="1">#REF!</definedName>
    <definedName name="BExD0RMWSB4TRECEHTH6NN4K9DFZ" localSheetId="9" hidden="1">#REF!</definedName>
    <definedName name="BExD0RMWSB4TRECEHTH6NN4K9DFZ" localSheetId="10" hidden="1">#REF!</definedName>
    <definedName name="BExD0RMWSB4TRECEHTH6NN4K9DFZ" localSheetId="11" hidden="1">#REF!</definedName>
    <definedName name="BExD0RMWSB4TRECEHTH6NN4K9DFZ" localSheetId="12" hidden="1">#REF!</definedName>
    <definedName name="BExD0RMWSB4TRECEHTH6NN4K9DFZ" localSheetId="14" hidden="1">#REF!</definedName>
    <definedName name="BExD0RMWSB4TRECEHTH6NN4K9DFZ" localSheetId="13" hidden="1">#REF!</definedName>
    <definedName name="BExD0RMWSB4TRECEHTH6NN4K9DFZ" localSheetId="15" hidden="1">#REF!</definedName>
    <definedName name="BExD0RMWSB4TRECEHTH6NN4K9DFZ" localSheetId="16" hidden="1">#REF!</definedName>
    <definedName name="BExD0RMWSB4TRECEHTH6NN4K9DFZ" localSheetId="17" hidden="1">#REF!</definedName>
    <definedName name="BExD0RMWSB4TRECEHTH6NN4K9DFZ" localSheetId="18" hidden="1">#REF!</definedName>
    <definedName name="BExD0RMWSB4TRECEHTH6NN4K9DFZ" localSheetId="19" hidden="1">#REF!</definedName>
    <definedName name="BExD0RMWSB4TRECEHTH6NN4K9DFZ" localSheetId="20" hidden="1">#REF!</definedName>
    <definedName name="BExD0RMWSB4TRECEHTH6NN4K9DFZ" hidden="1">#REF!</definedName>
    <definedName name="BExD0U6KG10QGVDI1XSHK0J10A2V" localSheetId="7" hidden="1">#REF!</definedName>
    <definedName name="BExD0U6KG10QGVDI1XSHK0J10A2V" localSheetId="9" hidden="1">#REF!</definedName>
    <definedName name="BExD0U6KG10QGVDI1XSHK0J10A2V" localSheetId="10" hidden="1">#REF!</definedName>
    <definedName name="BExD0U6KG10QGVDI1XSHK0J10A2V" localSheetId="11" hidden="1">#REF!</definedName>
    <definedName name="BExD0U6KG10QGVDI1XSHK0J10A2V" localSheetId="12" hidden="1">#REF!</definedName>
    <definedName name="BExD0U6KG10QGVDI1XSHK0J10A2V" localSheetId="14" hidden="1">#REF!</definedName>
    <definedName name="BExD0U6KG10QGVDI1XSHK0J10A2V" localSheetId="13" hidden="1">#REF!</definedName>
    <definedName name="BExD0U6KG10QGVDI1XSHK0J10A2V" localSheetId="15" hidden="1">#REF!</definedName>
    <definedName name="BExD0U6KG10QGVDI1XSHK0J10A2V" localSheetId="16" hidden="1">#REF!</definedName>
    <definedName name="BExD0U6KG10QGVDI1XSHK0J10A2V" localSheetId="17" hidden="1">#REF!</definedName>
    <definedName name="BExD0U6KG10QGVDI1XSHK0J10A2V" localSheetId="18" hidden="1">#REF!</definedName>
    <definedName name="BExD0U6KG10QGVDI1XSHK0J10A2V" localSheetId="19" hidden="1">#REF!</definedName>
    <definedName name="BExD0U6KG10QGVDI1XSHK0J10A2V" localSheetId="20" hidden="1">#REF!</definedName>
    <definedName name="BExD0U6KG10QGVDI1XSHK0J10A2V" hidden="1">#REF!</definedName>
    <definedName name="BExD11Z3KEWZ3PWH1UZSJRDRV9IH" localSheetId="7" hidden="1">#REF!</definedName>
    <definedName name="BExD11Z3KEWZ3PWH1UZSJRDRV9IH" localSheetId="9" hidden="1">#REF!</definedName>
    <definedName name="BExD11Z3KEWZ3PWH1UZSJRDRV9IH" localSheetId="10" hidden="1">#REF!</definedName>
    <definedName name="BExD11Z3KEWZ3PWH1UZSJRDRV9IH" localSheetId="11" hidden="1">#REF!</definedName>
    <definedName name="BExD11Z3KEWZ3PWH1UZSJRDRV9IH" localSheetId="12" hidden="1">#REF!</definedName>
    <definedName name="BExD11Z3KEWZ3PWH1UZSJRDRV9IH" localSheetId="14" hidden="1">#REF!</definedName>
    <definedName name="BExD11Z3KEWZ3PWH1UZSJRDRV9IH" localSheetId="13" hidden="1">#REF!</definedName>
    <definedName name="BExD11Z3KEWZ3PWH1UZSJRDRV9IH" localSheetId="15" hidden="1">#REF!</definedName>
    <definedName name="BExD11Z3KEWZ3PWH1UZSJRDRV9IH" localSheetId="16" hidden="1">#REF!</definedName>
    <definedName name="BExD11Z3KEWZ3PWH1UZSJRDRV9IH" localSheetId="17" hidden="1">#REF!</definedName>
    <definedName name="BExD11Z3KEWZ3PWH1UZSJRDRV9IH" localSheetId="18" hidden="1">#REF!</definedName>
    <definedName name="BExD11Z3KEWZ3PWH1UZSJRDRV9IH" localSheetId="19" hidden="1">#REF!</definedName>
    <definedName name="BExD11Z3KEWZ3PWH1UZSJRDRV9IH" localSheetId="20" hidden="1">#REF!</definedName>
    <definedName name="BExD11Z3KEWZ3PWH1UZSJRDRV9IH" hidden="1">#REF!</definedName>
    <definedName name="BExD13RUIBGRXDL4QDZ305UKUR12" localSheetId="7" hidden="1">#REF!</definedName>
    <definedName name="BExD13RUIBGRXDL4QDZ305UKUR12" localSheetId="9" hidden="1">#REF!</definedName>
    <definedName name="BExD13RUIBGRXDL4QDZ305UKUR12" localSheetId="10" hidden="1">#REF!</definedName>
    <definedName name="BExD13RUIBGRXDL4QDZ305UKUR12" localSheetId="11" hidden="1">#REF!</definedName>
    <definedName name="BExD13RUIBGRXDL4QDZ305UKUR12" localSheetId="12" hidden="1">#REF!</definedName>
    <definedName name="BExD13RUIBGRXDL4QDZ305UKUR12" localSheetId="14" hidden="1">#REF!</definedName>
    <definedName name="BExD13RUIBGRXDL4QDZ305UKUR12" localSheetId="13" hidden="1">#REF!</definedName>
    <definedName name="BExD13RUIBGRXDL4QDZ305UKUR12" localSheetId="15" hidden="1">#REF!</definedName>
    <definedName name="BExD13RUIBGRXDL4QDZ305UKUR12" localSheetId="16" hidden="1">#REF!</definedName>
    <definedName name="BExD13RUIBGRXDL4QDZ305UKUR12" localSheetId="17" hidden="1">#REF!</definedName>
    <definedName name="BExD13RUIBGRXDL4QDZ305UKUR12" localSheetId="18" hidden="1">#REF!</definedName>
    <definedName name="BExD13RUIBGRXDL4QDZ305UKUR12" localSheetId="19" hidden="1">#REF!</definedName>
    <definedName name="BExD13RUIBGRXDL4QDZ305UKUR12" localSheetId="20" hidden="1">#REF!</definedName>
    <definedName name="BExD13RUIBGRXDL4QDZ305UKUR12" hidden="1">#REF!</definedName>
    <definedName name="BExD14DETV5R4OOTMAXD5NAKWRO3" localSheetId="7" hidden="1">#REF!</definedName>
    <definedName name="BExD14DETV5R4OOTMAXD5NAKWRO3" localSheetId="9" hidden="1">#REF!</definedName>
    <definedName name="BExD14DETV5R4OOTMAXD5NAKWRO3" localSheetId="10" hidden="1">#REF!</definedName>
    <definedName name="BExD14DETV5R4OOTMAXD5NAKWRO3" localSheetId="11" hidden="1">#REF!</definedName>
    <definedName name="BExD14DETV5R4OOTMAXD5NAKWRO3" localSheetId="12" hidden="1">#REF!</definedName>
    <definedName name="BExD14DETV5R4OOTMAXD5NAKWRO3" localSheetId="14" hidden="1">#REF!</definedName>
    <definedName name="BExD14DETV5R4OOTMAXD5NAKWRO3" localSheetId="13" hidden="1">#REF!</definedName>
    <definedName name="BExD14DETV5R4OOTMAXD5NAKWRO3" localSheetId="15" hidden="1">#REF!</definedName>
    <definedName name="BExD14DETV5R4OOTMAXD5NAKWRO3" localSheetId="16" hidden="1">#REF!</definedName>
    <definedName name="BExD14DETV5R4OOTMAXD5NAKWRO3" localSheetId="17" hidden="1">#REF!</definedName>
    <definedName name="BExD14DETV5R4OOTMAXD5NAKWRO3" localSheetId="18" hidden="1">#REF!</definedName>
    <definedName name="BExD14DETV5R4OOTMAXD5NAKWRO3" localSheetId="19" hidden="1">#REF!</definedName>
    <definedName name="BExD14DETV5R4OOTMAXD5NAKWRO3" localSheetId="20" hidden="1">#REF!</definedName>
    <definedName name="BExD14DETV5R4OOTMAXD5NAKWRO3" hidden="1">#REF!</definedName>
    <definedName name="BExD160UKTD6MG5W79IBIHP0ZPKQ" localSheetId="7" hidden="1">#REF!</definedName>
    <definedName name="BExD160UKTD6MG5W79IBIHP0ZPKQ" localSheetId="9" hidden="1">#REF!</definedName>
    <definedName name="BExD160UKTD6MG5W79IBIHP0ZPKQ" localSheetId="10" hidden="1">#REF!</definedName>
    <definedName name="BExD160UKTD6MG5W79IBIHP0ZPKQ" localSheetId="11" hidden="1">#REF!</definedName>
    <definedName name="BExD160UKTD6MG5W79IBIHP0ZPKQ" localSheetId="12" hidden="1">#REF!</definedName>
    <definedName name="BExD160UKTD6MG5W79IBIHP0ZPKQ" localSheetId="14" hidden="1">#REF!</definedName>
    <definedName name="BExD160UKTD6MG5W79IBIHP0ZPKQ" localSheetId="13" hidden="1">#REF!</definedName>
    <definedName name="BExD160UKTD6MG5W79IBIHP0ZPKQ" localSheetId="15" hidden="1">#REF!</definedName>
    <definedName name="BExD160UKTD6MG5W79IBIHP0ZPKQ" localSheetId="16" hidden="1">#REF!</definedName>
    <definedName name="BExD160UKTD6MG5W79IBIHP0ZPKQ" localSheetId="17" hidden="1">#REF!</definedName>
    <definedName name="BExD160UKTD6MG5W79IBIHP0ZPKQ" localSheetId="18" hidden="1">#REF!</definedName>
    <definedName name="BExD160UKTD6MG5W79IBIHP0ZPKQ" localSheetId="19" hidden="1">#REF!</definedName>
    <definedName name="BExD160UKTD6MG5W79IBIHP0ZPKQ" localSheetId="20" hidden="1">#REF!</definedName>
    <definedName name="BExD160UKTD6MG5W79IBIHP0ZPKQ" hidden="1">#REF!</definedName>
    <definedName name="BExD16BM4TPPOCZ5ARF5HM6XKRFF" localSheetId="7" hidden="1">#REF!</definedName>
    <definedName name="BExD16BM4TPPOCZ5ARF5HM6XKRFF" localSheetId="9" hidden="1">#REF!</definedName>
    <definedName name="BExD16BM4TPPOCZ5ARF5HM6XKRFF" localSheetId="10" hidden="1">#REF!</definedName>
    <definedName name="BExD16BM4TPPOCZ5ARF5HM6XKRFF" localSheetId="11" hidden="1">#REF!</definedName>
    <definedName name="BExD16BM4TPPOCZ5ARF5HM6XKRFF" localSheetId="12" hidden="1">#REF!</definedName>
    <definedName name="BExD16BM4TPPOCZ5ARF5HM6XKRFF" localSheetId="14" hidden="1">#REF!</definedName>
    <definedName name="BExD16BM4TPPOCZ5ARF5HM6XKRFF" localSheetId="13" hidden="1">#REF!</definedName>
    <definedName name="BExD16BM4TPPOCZ5ARF5HM6XKRFF" localSheetId="15" hidden="1">#REF!</definedName>
    <definedName name="BExD16BM4TPPOCZ5ARF5HM6XKRFF" localSheetId="16" hidden="1">#REF!</definedName>
    <definedName name="BExD16BM4TPPOCZ5ARF5HM6XKRFF" localSheetId="17" hidden="1">#REF!</definedName>
    <definedName name="BExD16BM4TPPOCZ5ARF5HM6XKRFF" localSheetId="18" hidden="1">#REF!</definedName>
    <definedName name="BExD16BM4TPPOCZ5ARF5HM6XKRFF" localSheetId="19" hidden="1">#REF!</definedName>
    <definedName name="BExD16BM4TPPOCZ5ARF5HM6XKRFF" localSheetId="20" hidden="1">#REF!</definedName>
    <definedName name="BExD16BM4TPPOCZ5ARF5HM6XKRFF" hidden="1">#REF!</definedName>
    <definedName name="BExD1OAU9OXQAZA4D70HP72CU6GB" localSheetId="7" hidden="1">#REF!</definedName>
    <definedName name="BExD1OAU9OXQAZA4D70HP72CU6GB" localSheetId="9" hidden="1">#REF!</definedName>
    <definedName name="BExD1OAU9OXQAZA4D70HP72CU6GB" localSheetId="10" hidden="1">#REF!</definedName>
    <definedName name="BExD1OAU9OXQAZA4D70HP72CU6GB" localSheetId="11" hidden="1">#REF!</definedName>
    <definedName name="BExD1OAU9OXQAZA4D70HP72CU6GB" localSheetId="12" hidden="1">#REF!</definedName>
    <definedName name="BExD1OAU9OXQAZA4D70HP72CU6GB" localSheetId="14" hidden="1">#REF!</definedName>
    <definedName name="BExD1OAU9OXQAZA4D70HP72CU6GB" localSheetId="13" hidden="1">#REF!</definedName>
    <definedName name="BExD1OAU9OXQAZA4D70HP72CU6GB" localSheetId="15" hidden="1">#REF!</definedName>
    <definedName name="BExD1OAU9OXQAZA4D70HP72CU6GB" localSheetId="16" hidden="1">#REF!</definedName>
    <definedName name="BExD1OAU9OXQAZA4D70HP72CU6GB" localSheetId="17" hidden="1">#REF!</definedName>
    <definedName name="BExD1OAU9OXQAZA4D70HP72CU6GB" localSheetId="18" hidden="1">#REF!</definedName>
    <definedName name="BExD1OAU9OXQAZA4D70HP72CU6GB" localSheetId="19" hidden="1">#REF!</definedName>
    <definedName name="BExD1OAU9OXQAZA4D70HP72CU6GB" localSheetId="20" hidden="1">#REF!</definedName>
    <definedName name="BExD1OAU9OXQAZA4D70HP72CU6GB" hidden="1">#REF!</definedName>
    <definedName name="BExD1Y1JV61416YA1XRQHKWPZIE7" localSheetId="7" hidden="1">#REF!</definedName>
    <definedName name="BExD1Y1JV61416YA1XRQHKWPZIE7" localSheetId="9" hidden="1">#REF!</definedName>
    <definedName name="BExD1Y1JV61416YA1XRQHKWPZIE7" localSheetId="10" hidden="1">#REF!</definedName>
    <definedName name="BExD1Y1JV61416YA1XRQHKWPZIE7" localSheetId="11" hidden="1">#REF!</definedName>
    <definedName name="BExD1Y1JV61416YA1XRQHKWPZIE7" localSheetId="12" hidden="1">#REF!</definedName>
    <definedName name="BExD1Y1JV61416YA1XRQHKWPZIE7" localSheetId="14" hidden="1">#REF!</definedName>
    <definedName name="BExD1Y1JV61416YA1XRQHKWPZIE7" localSheetId="13" hidden="1">#REF!</definedName>
    <definedName name="BExD1Y1JV61416YA1XRQHKWPZIE7" localSheetId="15" hidden="1">#REF!</definedName>
    <definedName name="BExD1Y1JV61416YA1XRQHKWPZIE7" localSheetId="16" hidden="1">#REF!</definedName>
    <definedName name="BExD1Y1JV61416YA1XRQHKWPZIE7" localSheetId="17" hidden="1">#REF!</definedName>
    <definedName name="BExD1Y1JV61416YA1XRQHKWPZIE7" localSheetId="18" hidden="1">#REF!</definedName>
    <definedName name="BExD1Y1JV61416YA1XRQHKWPZIE7" localSheetId="19" hidden="1">#REF!</definedName>
    <definedName name="BExD1Y1JV61416YA1XRQHKWPZIE7" localSheetId="20" hidden="1">#REF!</definedName>
    <definedName name="BExD1Y1JV61416YA1XRQHKWPZIE7" hidden="1">#REF!</definedName>
    <definedName name="BExD25DU4ZMU9XFJZTH3WMVIKAK6" localSheetId="7" hidden="1">#REF!</definedName>
    <definedName name="BExD25DU4ZMU9XFJZTH3WMVIKAK6" localSheetId="9" hidden="1">#REF!</definedName>
    <definedName name="BExD25DU4ZMU9XFJZTH3WMVIKAK6" localSheetId="10" hidden="1">#REF!</definedName>
    <definedName name="BExD25DU4ZMU9XFJZTH3WMVIKAK6" localSheetId="11" hidden="1">#REF!</definedName>
    <definedName name="BExD25DU4ZMU9XFJZTH3WMVIKAK6" localSheetId="12" hidden="1">#REF!</definedName>
    <definedName name="BExD25DU4ZMU9XFJZTH3WMVIKAK6" localSheetId="14" hidden="1">#REF!</definedName>
    <definedName name="BExD25DU4ZMU9XFJZTH3WMVIKAK6" localSheetId="13" hidden="1">#REF!</definedName>
    <definedName name="BExD25DU4ZMU9XFJZTH3WMVIKAK6" localSheetId="15" hidden="1">#REF!</definedName>
    <definedName name="BExD25DU4ZMU9XFJZTH3WMVIKAK6" localSheetId="16" hidden="1">#REF!</definedName>
    <definedName name="BExD25DU4ZMU9XFJZTH3WMVIKAK6" localSheetId="17" hidden="1">#REF!</definedName>
    <definedName name="BExD25DU4ZMU9XFJZTH3WMVIKAK6" localSheetId="18" hidden="1">#REF!</definedName>
    <definedName name="BExD25DU4ZMU9XFJZTH3WMVIKAK6" localSheetId="19" hidden="1">#REF!</definedName>
    <definedName name="BExD25DU4ZMU9XFJZTH3WMVIKAK6" localSheetId="20" hidden="1">#REF!</definedName>
    <definedName name="BExD25DU4ZMU9XFJZTH3WMVIKAK6" hidden="1">#REF!</definedName>
    <definedName name="BExD2CFHIRMBKN5KXE5QP4XXEWFS" localSheetId="7" hidden="1">#REF!</definedName>
    <definedName name="BExD2CFHIRMBKN5KXE5QP4XXEWFS" localSheetId="9" hidden="1">#REF!</definedName>
    <definedName name="BExD2CFHIRMBKN5KXE5QP4XXEWFS" localSheetId="10" hidden="1">#REF!</definedName>
    <definedName name="BExD2CFHIRMBKN5KXE5QP4XXEWFS" localSheetId="11" hidden="1">#REF!</definedName>
    <definedName name="BExD2CFHIRMBKN5KXE5QP4XXEWFS" localSheetId="12" hidden="1">#REF!</definedName>
    <definedName name="BExD2CFHIRMBKN5KXE5QP4XXEWFS" localSheetId="14" hidden="1">#REF!</definedName>
    <definedName name="BExD2CFHIRMBKN5KXE5QP4XXEWFS" localSheetId="13" hidden="1">#REF!</definedName>
    <definedName name="BExD2CFHIRMBKN5KXE5QP4XXEWFS" localSheetId="15" hidden="1">#REF!</definedName>
    <definedName name="BExD2CFHIRMBKN5KXE5QP4XXEWFS" localSheetId="16" hidden="1">#REF!</definedName>
    <definedName name="BExD2CFHIRMBKN5KXE5QP4XXEWFS" localSheetId="17" hidden="1">#REF!</definedName>
    <definedName name="BExD2CFHIRMBKN5KXE5QP4XXEWFS" localSheetId="18" hidden="1">#REF!</definedName>
    <definedName name="BExD2CFHIRMBKN5KXE5QP4XXEWFS" localSheetId="19" hidden="1">#REF!</definedName>
    <definedName name="BExD2CFHIRMBKN5KXE5QP4XXEWFS" localSheetId="20" hidden="1">#REF!</definedName>
    <definedName name="BExD2CFHIRMBKN5KXE5QP4XXEWFS" hidden="1">#REF!</definedName>
    <definedName name="BExD2DMHH1HWXQ9W0YYMDP8AAX8Q" localSheetId="7" hidden="1">#REF!</definedName>
    <definedName name="BExD2DMHH1HWXQ9W0YYMDP8AAX8Q" localSheetId="9" hidden="1">#REF!</definedName>
    <definedName name="BExD2DMHH1HWXQ9W0YYMDP8AAX8Q" localSheetId="10" hidden="1">#REF!</definedName>
    <definedName name="BExD2DMHH1HWXQ9W0YYMDP8AAX8Q" localSheetId="11" hidden="1">#REF!</definedName>
    <definedName name="BExD2DMHH1HWXQ9W0YYMDP8AAX8Q" localSheetId="12" hidden="1">#REF!</definedName>
    <definedName name="BExD2DMHH1HWXQ9W0YYMDP8AAX8Q" localSheetId="14" hidden="1">#REF!</definedName>
    <definedName name="BExD2DMHH1HWXQ9W0YYMDP8AAX8Q" localSheetId="13" hidden="1">#REF!</definedName>
    <definedName name="BExD2DMHH1HWXQ9W0YYMDP8AAX8Q" localSheetId="15" hidden="1">#REF!</definedName>
    <definedName name="BExD2DMHH1HWXQ9W0YYMDP8AAX8Q" localSheetId="16" hidden="1">#REF!</definedName>
    <definedName name="BExD2DMHH1HWXQ9W0YYMDP8AAX8Q" localSheetId="17" hidden="1">#REF!</definedName>
    <definedName name="BExD2DMHH1HWXQ9W0YYMDP8AAX8Q" localSheetId="18" hidden="1">#REF!</definedName>
    <definedName name="BExD2DMHH1HWXQ9W0YYMDP8AAX8Q" localSheetId="19" hidden="1">#REF!</definedName>
    <definedName name="BExD2DMHH1HWXQ9W0YYMDP8AAX8Q" localSheetId="20" hidden="1">#REF!</definedName>
    <definedName name="BExD2DMHH1HWXQ9W0YYMDP8AAX8Q" hidden="1">#REF!</definedName>
    <definedName name="BExD2HTPC7IWBAU6OSQ67MQA8BYZ" localSheetId="7" hidden="1">#REF!</definedName>
    <definedName name="BExD2HTPC7IWBAU6OSQ67MQA8BYZ" localSheetId="9" hidden="1">#REF!</definedName>
    <definedName name="BExD2HTPC7IWBAU6OSQ67MQA8BYZ" localSheetId="10" hidden="1">#REF!</definedName>
    <definedName name="BExD2HTPC7IWBAU6OSQ67MQA8BYZ" localSheetId="11" hidden="1">#REF!</definedName>
    <definedName name="BExD2HTPC7IWBAU6OSQ67MQA8BYZ" localSheetId="12" hidden="1">#REF!</definedName>
    <definedName name="BExD2HTPC7IWBAU6OSQ67MQA8BYZ" localSheetId="14" hidden="1">#REF!</definedName>
    <definedName name="BExD2HTPC7IWBAU6OSQ67MQA8BYZ" localSheetId="13" hidden="1">#REF!</definedName>
    <definedName name="BExD2HTPC7IWBAU6OSQ67MQA8BYZ" localSheetId="15" hidden="1">#REF!</definedName>
    <definedName name="BExD2HTPC7IWBAU6OSQ67MQA8BYZ" localSheetId="16" hidden="1">#REF!</definedName>
    <definedName name="BExD2HTPC7IWBAU6OSQ67MQA8BYZ" localSheetId="17" hidden="1">#REF!</definedName>
    <definedName name="BExD2HTPC7IWBAU6OSQ67MQA8BYZ" localSheetId="18" hidden="1">#REF!</definedName>
    <definedName name="BExD2HTPC7IWBAU6OSQ67MQA8BYZ" localSheetId="19" hidden="1">#REF!</definedName>
    <definedName name="BExD2HTPC7IWBAU6OSQ67MQA8BYZ" localSheetId="20" hidden="1">#REF!</definedName>
    <definedName name="BExD2HTPC7IWBAU6OSQ67MQA8BYZ" hidden="1">#REF!</definedName>
    <definedName name="BExD2I9RDS4BGCN1GXO7T9OCTVFP" localSheetId="7" hidden="1">#REF!</definedName>
    <definedName name="BExD2I9RDS4BGCN1GXO7T9OCTVFP" localSheetId="9" hidden="1">#REF!</definedName>
    <definedName name="BExD2I9RDS4BGCN1GXO7T9OCTVFP" localSheetId="10" hidden="1">#REF!</definedName>
    <definedName name="BExD2I9RDS4BGCN1GXO7T9OCTVFP" localSheetId="11" hidden="1">#REF!</definedName>
    <definedName name="BExD2I9RDS4BGCN1GXO7T9OCTVFP" localSheetId="12" hidden="1">#REF!</definedName>
    <definedName name="BExD2I9RDS4BGCN1GXO7T9OCTVFP" localSheetId="14" hidden="1">#REF!</definedName>
    <definedName name="BExD2I9RDS4BGCN1GXO7T9OCTVFP" localSheetId="13" hidden="1">#REF!</definedName>
    <definedName name="BExD2I9RDS4BGCN1GXO7T9OCTVFP" localSheetId="15" hidden="1">#REF!</definedName>
    <definedName name="BExD2I9RDS4BGCN1GXO7T9OCTVFP" localSheetId="16" hidden="1">#REF!</definedName>
    <definedName name="BExD2I9RDS4BGCN1GXO7T9OCTVFP" localSheetId="17" hidden="1">#REF!</definedName>
    <definedName name="BExD2I9RDS4BGCN1GXO7T9OCTVFP" localSheetId="18" hidden="1">#REF!</definedName>
    <definedName name="BExD2I9RDS4BGCN1GXO7T9OCTVFP" localSheetId="19" hidden="1">#REF!</definedName>
    <definedName name="BExD2I9RDS4BGCN1GXO7T9OCTVFP" localSheetId="20" hidden="1">#REF!</definedName>
    <definedName name="BExD2I9RDS4BGCN1GXO7T9OCTVFP" hidden="1">#REF!</definedName>
    <definedName name="BExD2O9JP64FF7WFAC5CXN0SJ91I" localSheetId="7" hidden="1">#REF!</definedName>
    <definedName name="BExD2O9JP64FF7WFAC5CXN0SJ91I" localSheetId="9" hidden="1">#REF!</definedName>
    <definedName name="BExD2O9JP64FF7WFAC5CXN0SJ91I" localSheetId="10" hidden="1">#REF!</definedName>
    <definedName name="BExD2O9JP64FF7WFAC5CXN0SJ91I" localSheetId="11" hidden="1">#REF!</definedName>
    <definedName name="BExD2O9JP64FF7WFAC5CXN0SJ91I" localSheetId="12" hidden="1">#REF!</definedName>
    <definedName name="BExD2O9JP64FF7WFAC5CXN0SJ91I" localSheetId="14" hidden="1">#REF!</definedName>
    <definedName name="BExD2O9JP64FF7WFAC5CXN0SJ91I" localSheetId="13" hidden="1">#REF!</definedName>
    <definedName name="BExD2O9JP64FF7WFAC5CXN0SJ91I" localSheetId="15" hidden="1">#REF!</definedName>
    <definedName name="BExD2O9JP64FF7WFAC5CXN0SJ91I" localSheetId="16" hidden="1">#REF!</definedName>
    <definedName name="BExD2O9JP64FF7WFAC5CXN0SJ91I" localSheetId="17" hidden="1">#REF!</definedName>
    <definedName name="BExD2O9JP64FF7WFAC5CXN0SJ91I" localSheetId="18" hidden="1">#REF!</definedName>
    <definedName name="BExD2O9JP64FF7WFAC5CXN0SJ91I" localSheetId="19" hidden="1">#REF!</definedName>
    <definedName name="BExD2O9JP64FF7WFAC5CXN0SJ91I" localSheetId="20" hidden="1">#REF!</definedName>
    <definedName name="BExD2O9JP64FF7WFAC5CXN0SJ91I" hidden="1">#REF!</definedName>
    <definedName name="BExD363H2VGFIQUCE6LS4AC5J0ZT" localSheetId="7" hidden="1">#REF!</definedName>
    <definedName name="BExD363H2VGFIQUCE6LS4AC5J0ZT" localSheetId="9" hidden="1">#REF!</definedName>
    <definedName name="BExD363H2VGFIQUCE6LS4AC5J0ZT" localSheetId="10" hidden="1">#REF!</definedName>
    <definedName name="BExD363H2VGFIQUCE6LS4AC5J0ZT" localSheetId="11" hidden="1">#REF!</definedName>
    <definedName name="BExD363H2VGFIQUCE6LS4AC5J0ZT" localSheetId="12" hidden="1">#REF!</definedName>
    <definedName name="BExD363H2VGFIQUCE6LS4AC5J0ZT" localSheetId="14" hidden="1">#REF!</definedName>
    <definedName name="BExD363H2VGFIQUCE6LS4AC5J0ZT" localSheetId="13" hidden="1">#REF!</definedName>
    <definedName name="BExD363H2VGFIQUCE6LS4AC5J0ZT" localSheetId="15" hidden="1">#REF!</definedName>
    <definedName name="BExD363H2VGFIQUCE6LS4AC5J0ZT" localSheetId="16" hidden="1">#REF!</definedName>
    <definedName name="BExD363H2VGFIQUCE6LS4AC5J0ZT" localSheetId="17" hidden="1">#REF!</definedName>
    <definedName name="BExD363H2VGFIQUCE6LS4AC5J0ZT" localSheetId="18" hidden="1">#REF!</definedName>
    <definedName name="BExD363H2VGFIQUCE6LS4AC5J0ZT" localSheetId="19" hidden="1">#REF!</definedName>
    <definedName name="BExD363H2VGFIQUCE6LS4AC5J0ZT" localSheetId="20" hidden="1">#REF!</definedName>
    <definedName name="BExD363H2VGFIQUCE6LS4AC5J0ZT" hidden="1">#REF!</definedName>
    <definedName name="BExD3A588E939V61P1XEW0FI5Q0S" localSheetId="7" hidden="1">#REF!</definedName>
    <definedName name="BExD3A588E939V61P1XEW0FI5Q0S" localSheetId="9" hidden="1">#REF!</definedName>
    <definedName name="BExD3A588E939V61P1XEW0FI5Q0S" localSheetId="10" hidden="1">#REF!</definedName>
    <definedName name="BExD3A588E939V61P1XEW0FI5Q0S" localSheetId="11" hidden="1">#REF!</definedName>
    <definedName name="BExD3A588E939V61P1XEW0FI5Q0S" localSheetId="12" hidden="1">#REF!</definedName>
    <definedName name="BExD3A588E939V61P1XEW0FI5Q0S" localSheetId="14" hidden="1">#REF!</definedName>
    <definedName name="BExD3A588E939V61P1XEW0FI5Q0S" localSheetId="13" hidden="1">#REF!</definedName>
    <definedName name="BExD3A588E939V61P1XEW0FI5Q0S" localSheetId="15" hidden="1">#REF!</definedName>
    <definedName name="BExD3A588E939V61P1XEW0FI5Q0S" localSheetId="16" hidden="1">#REF!</definedName>
    <definedName name="BExD3A588E939V61P1XEW0FI5Q0S" localSheetId="17" hidden="1">#REF!</definedName>
    <definedName name="BExD3A588E939V61P1XEW0FI5Q0S" localSheetId="18" hidden="1">#REF!</definedName>
    <definedName name="BExD3A588E939V61P1XEW0FI5Q0S" localSheetId="19" hidden="1">#REF!</definedName>
    <definedName name="BExD3A588E939V61P1XEW0FI5Q0S" localSheetId="20" hidden="1">#REF!</definedName>
    <definedName name="BExD3A588E939V61P1XEW0FI5Q0S" hidden="1">#REF!</definedName>
    <definedName name="BExD3AW300FSO6AAXTER82E4G06O" localSheetId="7" hidden="1">#REF!</definedName>
    <definedName name="BExD3AW300FSO6AAXTER82E4G06O" localSheetId="9" hidden="1">#REF!</definedName>
    <definedName name="BExD3AW300FSO6AAXTER82E4G06O" localSheetId="10" hidden="1">#REF!</definedName>
    <definedName name="BExD3AW300FSO6AAXTER82E4G06O" localSheetId="11" hidden="1">#REF!</definedName>
    <definedName name="BExD3AW300FSO6AAXTER82E4G06O" localSheetId="12" hidden="1">#REF!</definedName>
    <definedName name="BExD3AW300FSO6AAXTER82E4G06O" localSheetId="14" hidden="1">#REF!</definedName>
    <definedName name="BExD3AW300FSO6AAXTER82E4G06O" localSheetId="13" hidden="1">#REF!</definedName>
    <definedName name="BExD3AW300FSO6AAXTER82E4G06O" localSheetId="15" hidden="1">#REF!</definedName>
    <definedName name="BExD3AW300FSO6AAXTER82E4G06O" localSheetId="16" hidden="1">#REF!</definedName>
    <definedName name="BExD3AW300FSO6AAXTER82E4G06O" localSheetId="17" hidden="1">#REF!</definedName>
    <definedName name="BExD3AW300FSO6AAXTER82E4G06O" localSheetId="18" hidden="1">#REF!</definedName>
    <definedName name="BExD3AW300FSO6AAXTER82E4G06O" localSheetId="19" hidden="1">#REF!</definedName>
    <definedName name="BExD3AW300FSO6AAXTER82E4G06O" localSheetId="20" hidden="1">#REF!</definedName>
    <definedName name="BExD3AW300FSO6AAXTER82E4G06O" hidden="1">#REF!</definedName>
    <definedName name="BExD3CJJDKVR9M18XI3WDZH80WL6" localSheetId="7" hidden="1">#REF!</definedName>
    <definedName name="BExD3CJJDKVR9M18XI3WDZH80WL6" localSheetId="9" hidden="1">#REF!</definedName>
    <definedName name="BExD3CJJDKVR9M18XI3WDZH80WL6" localSheetId="10" hidden="1">#REF!</definedName>
    <definedName name="BExD3CJJDKVR9M18XI3WDZH80WL6" localSheetId="11" hidden="1">#REF!</definedName>
    <definedName name="BExD3CJJDKVR9M18XI3WDZH80WL6" localSheetId="12" hidden="1">#REF!</definedName>
    <definedName name="BExD3CJJDKVR9M18XI3WDZH80WL6" localSheetId="14" hidden="1">#REF!</definedName>
    <definedName name="BExD3CJJDKVR9M18XI3WDZH80WL6" localSheetId="13" hidden="1">#REF!</definedName>
    <definedName name="BExD3CJJDKVR9M18XI3WDZH80WL6" localSheetId="15" hidden="1">#REF!</definedName>
    <definedName name="BExD3CJJDKVR9M18XI3WDZH80WL6" localSheetId="16" hidden="1">#REF!</definedName>
    <definedName name="BExD3CJJDKVR9M18XI3WDZH80WL6" localSheetId="17" hidden="1">#REF!</definedName>
    <definedName name="BExD3CJJDKVR9M18XI3WDZH80WL6" localSheetId="18" hidden="1">#REF!</definedName>
    <definedName name="BExD3CJJDKVR9M18XI3WDZH80WL6" localSheetId="19" hidden="1">#REF!</definedName>
    <definedName name="BExD3CJJDKVR9M18XI3WDZH80WL6" localSheetId="20" hidden="1">#REF!</definedName>
    <definedName name="BExD3CJJDKVR9M18XI3WDZH80WL6" hidden="1">#REF!</definedName>
    <definedName name="BExD3ESD9WYJIB3TRDPJ1CKXRAVL" localSheetId="7" hidden="1">#REF!</definedName>
    <definedName name="BExD3ESD9WYJIB3TRDPJ1CKXRAVL" localSheetId="9" hidden="1">#REF!</definedName>
    <definedName name="BExD3ESD9WYJIB3TRDPJ1CKXRAVL" localSheetId="10" hidden="1">#REF!</definedName>
    <definedName name="BExD3ESD9WYJIB3TRDPJ1CKXRAVL" localSheetId="11" hidden="1">#REF!</definedName>
    <definedName name="BExD3ESD9WYJIB3TRDPJ1CKXRAVL" localSheetId="12" hidden="1">#REF!</definedName>
    <definedName name="BExD3ESD9WYJIB3TRDPJ1CKXRAVL" localSheetId="14" hidden="1">#REF!</definedName>
    <definedName name="BExD3ESD9WYJIB3TRDPJ1CKXRAVL" localSheetId="13" hidden="1">#REF!</definedName>
    <definedName name="BExD3ESD9WYJIB3TRDPJ1CKXRAVL" localSheetId="15" hidden="1">#REF!</definedName>
    <definedName name="BExD3ESD9WYJIB3TRDPJ1CKXRAVL" localSheetId="16" hidden="1">#REF!</definedName>
    <definedName name="BExD3ESD9WYJIB3TRDPJ1CKXRAVL" localSheetId="17" hidden="1">#REF!</definedName>
    <definedName name="BExD3ESD9WYJIB3TRDPJ1CKXRAVL" localSheetId="18" hidden="1">#REF!</definedName>
    <definedName name="BExD3ESD9WYJIB3TRDPJ1CKXRAVL" localSheetId="19" hidden="1">#REF!</definedName>
    <definedName name="BExD3ESD9WYJIB3TRDPJ1CKXRAVL" localSheetId="20" hidden="1">#REF!</definedName>
    <definedName name="BExD3ESD9WYJIB3TRDPJ1CKXRAVL" hidden="1">#REF!</definedName>
    <definedName name="BExD3F368X5S25MWSUNIV57RDB57" localSheetId="7" hidden="1">#REF!</definedName>
    <definedName name="BExD3F368X5S25MWSUNIV57RDB57" localSheetId="9" hidden="1">#REF!</definedName>
    <definedName name="BExD3F368X5S25MWSUNIV57RDB57" localSheetId="10" hidden="1">#REF!</definedName>
    <definedName name="BExD3F368X5S25MWSUNIV57RDB57" localSheetId="11" hidden="1">#REF!</definedName>
    <definedName name="BExD3F368X5S25MWSUNIV57RDB57" localSheetId="12" hidden="1">#REF!</definedName>
    <definedName name="BExD3F368X5S25MWSUNIV57RDB57" localSheetId="14" hidden="1">#REF!</definedName>
    <definedName name="BExD3F368X5S25MWSUNIV57RDB57" localSheetId="13" hidden="1">#REF!</definedName>
    <definedName name="BExD3F368X5S25MWSUNIV57RDB57" localSheetId="15" hidden="1">#REF!</definedName>
    <definedName name="BExD3F368X5S25MWSUNIV57RDB57" localSheetId="16" hidden="1">#REF!</definedName>
    <definedName name="BExD3F368X5S25MWSUNIV57RDB57" localSheetId="17" hidden="1">#REF!</definedName>
    <definedName name="BExD3F368X5S25MWSUNIV57RDB57" localSheetId="18" hidden="1">#REF!</definedName>
    <definedName name="BExD3F368X5S25MWSUNIV57RDB57" localSheetId="19" hidden="1">#REF!</definedName>
    <definedName name="BExD3F368X5S25MWSUNIV57RDB57" localSheetId="20" hidden="1">#REF!</definedName>
    <definedName name="BExD3F368X5S25MWSUNIV57RDB57" hidden="1">#REF!</definedName>
    <definedName name="BExD3IJ5IT335SOSNV9L85WKAOSI" localSheetId="7" hidden="1">#REF!</definedName>
    <definedName name="BExD3IJ5IT335SOSNV9L85WKAOSI" localSheetId="9" hidden="1">#REF!</definedName>
    <definedName name="BExD3IJ5IT335SOSNV9L85WKAOSI" localSheetId="10" hidden="1">#REF!</definedName>
    <definedName name="BExD3IJ5IT335SOSNV9L85WKAOSI" localSheetId="11" hidden="1">#REF!</definedName>
    <definedName name="BExD3IJ5IT335SOSNV9L85WKAOSI" localSheetId="12" hidden="1">#REF!</definedName>
    <definedName name="BExD3IJ5IT335SOSNV9L85WKAOSI" localSheetId="14" hidden="1">#REF!</definedName>
    <definedName name="BExD3IJ5IT335SOSNV9L85WKAOSI" localSheetId="13" hidden="1">#REF!</definedName>
    <definedName name="BExD3IJ5IT335SOSNV9L85WKAOSI" localSheetId="15" hidden="1">#REF!</definedName>
    <definedName name="BExD3IJ5IT335SOSNV9L85WKAOSI" localSheetId="16" hidden="1">#REF!</definedName>
    <definedName name="BExD3IJ5IT335SOSNV9L85WKAOSI" localSheetId="17" hidden="1">#REF!</definedName>
    <definedName name="BExD3IJ5IT335SOSNV9L85WKAOSI" localSheetId="18" hidden="1">#REF!</definedName>
    <definedName name="BExD3IJ5IT335SOSNV9L85WKAOSI" localSheetId="19" hidden="1">#REF!</definedName>
    <definedName name="BExD3IJ5IT335SOSNV9L85WKAOSI" localSheetId="20" hidden="1">#REF!</definedName>
    <definedName name="BExD3IJ5IT335SOSNV9L85WKAOSI" hidden="1">#REF!</definedName>
    <definedName name="BExD3KBVUY57GMMQTOFEU6S6G1AY" localSheetId="7" hidden="1">#REF!</definedName>
    <definedName name="BExD3KBVUY57GMMQTOFEU6S6G1AY" localSheetId="9" hidden="1">#REF!</definedName>
    <definedName name="BExD3KBVUY57GMMQTOFEU6S6G1AY" localSheetId="10" hidden="1">#REF!</definedName>
    <definedName name="BExD3KBVUY57GMMQTOFEU6S6G1AY" localSheetId="11" hidden="1">#REF!</definedName>
    <definedName name="BExD3KBVUY57GMMQTOFEU6S6G1AY" localSheetId="12" hidden="1">#REF!</definedName>
    <definedName name="BExD3KBVUY57GMMQTOFEU6S6G1AY" localSheetId="14" hidden="1">#REF!</definedName>
    <definedName name="BExD3KBVUY57GMMQTOFEU6S6G1AY" localSheetId="13" hidden="1">#REF!</definedName>
    <definedName name="BExD3KBVUY57GMMQTOFEU6S6G1AY" localSheetId="15" hidden="1">#REF!</definedName>
    <definedName name="BExD3KBVUY57GMMQTOFEU6S6G1AY" localSheetId="16" hidden="1">#REF!</definedName>
    <definedName name="BExD3KBVUY57GMMQTOFEU6S6G1AY" localSheetId="17" hidden="1">#REF!</definedName>
    <definedName name="BExD3KBVUY57GMMQTOFEU6S6G1AY" localSheetId="18" hidden="1">#REF!</definedName>
    <definedName name="BExD3KBVUY57GMMQTOFEU6S6G1AY" localSheetId="19" hidden="1">#REF!</definedName>
    <definedName name="BExD3KBVUY57GMMQTOFEU6S6G1AY" localSheetId="20" hidden="1">#REF!</definedName>
    <definedName name="BExD3KBVUY57GMMQTOFEU6S6G1AY" hidden="1">#REF!</definedName>
    <definedName name="BExD3NMR7AW2Z6V8SC79VQR37NA6" localSheetId="7" hidden="1">#REF!</definedName>
    <definedName name="BExD3NMR7AW2Z6V8SC79VQR37NA6" localSheetId="9" hidden="1">#REF!</definedName>
    <definedName name="BExD3NMR7AW2Z6V8SC79VQR37NA6" localSheetId="10" hidden="1">#REF!</definedName>
    <definedName name="BExD3NMR7AW2Z6V8SC79VQR37NA6" localSheetId="11" hidden="1">#REF!</definedName>
    <definedName name="BExD3NMR7AW2Z6V8SC79VQR37NA6" localSheetId="12" hidden="1">#REF!</definedName>
    <definedName name="BExD3NMR7AW2Z6V8SC79VQR37NA6" localSheetId="14" hidden="1">#REF!</definedName>
    <definedName name="BExD3NMR7AW2Z6V8SC79VQR37NA6" localSheetId="13" hidden="1">#REF!</definedName>
    <definedName name="BExD3NMR7AW2Z6V8SC79VQR37NA6" localSheetId="15" hidden="1">#REF!</definedName>
    <definedName name="BExD3NMR7AW2Z6V8SC79VQR37NA6" localSheetId="16" hidden="1">#REF!</definedName>
    <definedName name="BExD3NMR7AW2Z6V8SC79VQR37NA6" localSheetId="17" hidden="1">#REF!</definedName>
    <definedName name="BExD3NMR7AW2Z6V8SC79VQR37NA6" localSheetId="18" hidden="1">#REF!</definedName>
    <definedName name="BExD3NMR7AW2Z6V8SC79VQR37NA6" localSheetId="19" hidden="1">#REF!</definedName>
    <definedName name="BExD3NMR7AW2Z6V8SC79VQR37NA6" localSheetId="20" hidden="1">#REF!</definedName>
    <definedName name="BExD3NMR7AW2Z6V8SC79VQR37NA6" hidden="1">#REF!</definedName>
    <definedName name="BExD3QXA2UQ2W4N7NYLUEOG40BZB" localSheetId="7" hidden="1">#REF!</definedName>
    <definedName name="BExD3QXA2UQ2W4N7NYLUEOG40BZB" localSheetId="9" hidden="1">#REF!</definedName>
    <definedName name="BExD3QXA2UQ2W4N7NYLUEOG40BZB" localSheetId="10" hidden="1">#REF!</definedName>
    <definedName name="BExD3QXA2UQ2W4N7NYLUEOG40BZB" localSheetId="11" hidden="1">#REF!</definedName>
    <definedName name="BExD3QXA2UQ2W4N7NYLUEOG40BZB" localSheetId="12" hidden="1">#REF!</definedName>
    <definedName name="BExD3QXA2UQ2W4N7NYLUEOG40BZB" localSheetId="14" hidden="1">#REF!</definedName>
    <definedName name="BExD3QXA2UQ2W4N7NYLUEOG40BZB" localSheetId="13" hidden="1">#REF!</definedName>
    <definedName name="BExD3QXA2UQ2W4N7NYLUEOG40BZB" localSheetId="15" hidden="1">#REF!</definedName>
    <definedName name="BExD3QXA2UQ2W4N7NYLUEOG40BZB" localSheetId="16" hidden="1">#REF!</definedName>
    <definedName name="BExD3QXA2UQ2W4N7NYLUEOG40BZB" localSheetId="17" hidden="1">#REF!</definedName>
    <definedName name="BExD3QXA2UQ2W4N7NYLUEOG40BZB" localSheetId="18" hidden="1">#REF!</definedName>
    <definedName name="BExD3QXA2UQ2W4N7NYLUEOG40BZB" localSheetId="19" hidden="1">#REF!</definedName>
    <definedName name="BExD3QXA2UQ2W4N7NYLUEOG40BZB" localSheetId="20" hidden="1">#REF!</definedName>
    <definedName name="BExD3QXA2UQ2W4N7NYLUEOG40BZB" hidden="1">#REF!</definedName>
    <definedName name="BExD3U2N041TEJ7GCN005UTPHNXY" localSheetId="7" hidden="1">#REF!</definedName>
    <definedName name="BExD3U2N041TEJ7GCN005UTPHNXY" localSheetId="9" hidden="1">#REF!</definedName>
    <definedName name="BExD3U2N041TEJ7GCN005UTPHNXY" localSheetId="10" hidden="1">#REF!</definedName>
    <definedName name="BExD3U2N041TEJ7GCN005UTPHNXY" localSheetId="11" hidden="1">#REF!</definedName>
    <definedName name="BExD3U2N041TEJ7GCN005UTPHNXY" localSheetId="12" hidden="1">#REF!</definedName>
    <definedName name="BExD3U2N041TEJ7GCN005UTPHNXY" localSheetId="14" hidden="1">#REF!</definedName>
    <definedName name="BExD3U2N041TEJ7GCN005UTPHNXY" localSheetId="13" hidden="1">#REF!</definedName>
    <definedName name="BExD3U2N041TEJ7GCN005UTPHNXY" localSheetId="15" hidden="1">#REF!</definedName>
    <definedName name="BExD3U2N041TEJ7GCN005UTPHNXY" localSheetId="16" hidden="1">#REF!</definedName>
    <definedName name="BExD3U2N041TEJ7GCN005UTPHNXY" localSheetId="17" hidden="1">#REF!</definedName>
    <definedName name="BExD3U2N041TEJ7GCN005UTPHNXY" localSheetId="18" hidden="1">#REF!</definedName>
    <definedName name="BExD3U2N041TEJ7GCN005UTPHNXY" localSheetId="19" hidden="1">#REF!</definedName>
    <definedName name="BExD3U2N041TEJ7GCN005UTPHNXY" localSheetId="20" hidden="1">#REF!</definedName>
    <definedName name="BExD3U2N041TEJ7GCN005UTPHNXY" hidden="1">#REF!</definedName>
    <definedName name="BExD3ZGUHLSCF22XMCGLGJ6SWTEA" localSheetId="7" hidden="1">#REF!</definedName>
    <definedName name="BExD3ZGUHLSCF22XMCGLGJ6SWTEA" localSheetId="9" hidden="1">#REF!</definedName>
    <definedName name="BExD3ZGUHLSCF22XMCGLGJ6SWTEA" localSheetId="10" hidden="1">#REF!</definedName>
    <definedName name="BExD3ZGUHLSCF22XMCGLGJ6SWTEA" localSheetId="11" hidden="1">#REF!</definedName>
    <definedName name="BExD3ZGUHLSCF22XMCGLGJ6SWTEA" localSheetId="12" hidden="1">#REF!</definedName>
    <definedName name="BExD3ZGUHLSCF22XMCGLGJ6SWTEA" localSheetId="14" hidden="1">#REF!</definedName>
    <definedName name="BExD3ZGUHLSCF22XMCGLGJ6SWTEA" localSheetId="13" hidden="1">#REF!</definedName>
    <definedName name="BExD3ZGUHLSCF22XMCGLGJ6SWTEA" localSheetId="15" hidden="1">#REF!</definedName>
    <definedName name="BExD3ZGUHLSCF22XMCGLGJ6SWTEA" localSheetId="16" hidden="1">#REF!</definedName>
    <definedName name="BExD3ZGUHLSCF22XMCGLGJ6SWTEA" localSheetId="17" hidden="1">#REF!</definedName>
    <definedName name="BExD3ZGUHLSCF22XMCGLGJ6SWTEA" localSheetId="18" hidden="1">#REF!</definedName>
    <definedName name="BExD3ZGUHLSCF22XMCGLGJ6SWTEA" localSheetId="19" hidden="1">#REF!</definedName>
    <definedName name="BExD3ZGUHLSCF22XMCGLGJ6SWTEA" localSheetId="20" hidden="1">#REF!</definedName>
    <definedName name="BExD3ZGUHLSCF22XMCGLGJ6SWTEA" hidden="1">#REF!</definedName>
    <definedName name="BExD40O0CFTNJFOFMMM1KH0P7BUI" localSheetId="7" hidden="1">#REF!</definedName>
    <definedName name="BExD40O0CFTNJFOFMMM1KH0P7BUI" localSheetId="9" hidden="1">#REF!</definedName>
    <definedName name="BExD40O0CFTNJFOFMMM1KH0P7BUI" localSheetId="10" hidden="1">#REF!</definedName>
    <definedName name="BExD40O0CFTNJFOFMMM1KH0P7BUI" localSheetId="11" hidden="1">#REF!</definedName>
    <definedName name="BExD40O0CFTNJFOFMMM1KH0P7BUI" localSheetId="12" hidden="1">#REF!</definedName>
    <definedName name="BExD40O0CFTNJFOFMMM1KH0P7BUI" localSheetId="14" hidden="1">#REF!</definedName>
    <definedName name="BExD40O0CFTNJFOFMMM1KH0P7BUI" localSheetId="13" hidden="1">#REF!</definedName>
    <definedName name="BExD40O0CFTNJFOFMMM1KH0P7BUI" localSheetId="15" hidden="1">#REF!</definedName>
    <definedName name="BExD40O0CFTNJFOFMMM1KH0P7BUI" localSheetId="16" hidden="1">#REF!</definedName>
    <definedName name="BExD40O0CFTNJFOFMMM1KH0P7BUI" localSheetId="17" hidden="1">#REF!</definedName>
    <definedName name="BExD40O0CFTNJFOFMMM1KH0P7BUI" localSheetId="18" hidden="1">#REF!</definedName>
    <definedName name="BExD40O0CFTNJFOFMMM1KH0P7BUI" localSheetId="19" hidden="1">#REF!</definedName>
    <definedName name="BExD40O0CFTNJFOFMMM1KH0P7BUI" localSheetId="20" hidden="1">#REF!</definedName>
    <definedName name="BExD40O0CFTNJFOFMMM1KH0P7BUI" hidden="1">#REF!</definedName>
    <definedName name="BExD42M7FXJ8KK8AK9LDV75Z0U92" localSheetId="7" hidden="1">#REF!</definedName>
    <definedName name="BExD42M7FXJ8KK8AK9LDV75Z0U92" localSheetId="9" hidden="1">#REF!</definedName>
    <definedName name="BExD42M7FXJ8KK8AK9LDV75Z0U92" localSheetId="10" hidden="1">#REF!</definedName>
    <definedName name="BExD42M7FXJ8KK8AK9LDV75Z0U92" localSheetId="11" hidden="1">#REF!</definedName>
    <definedName name="BExD42M7FXJ8KK8AK9LDV75Z0U92" localSheetId="12" hidden="1">#REF!</definedName>
    <definedName name="BExD42M7FXJ8KK8AK9LDV75Z0U92" localSheetId="14" hidden="1">#REF!</definedName>
    <definedName name="BExD42M7FXJ8KK8AK9LDV75Z0U92" localSheetId="13" hidden="1">#REF!</definedName>
    <definedName name="BExD42M7FXJ8KK8AK9LDV75Z0U92" localSheetId="15" hidden="1">#REF!</definedName>
    <definedName name="BExD42M7FXJ8KK8AK9LDV75Z0U92" localSheetId="16" hidden="1">#REF!</definedName>
    <definedName name="BExD42M7FXJ8KK8AK9LDV75Z0U92" localSheetId="17" hidden="1">#REF!</definedName>
    <definedName name="BExD42M7FXJ8KK8AK9LDV75Z0U92" localSheetId="18" hidden="1">#REF!</definedName>
    <definedName name="BExD42M7FXJ8KK8AK9LDV75Z0U92" localSheetId="19" hidden="1">#REF!</definedName>
    <definedName name="BExD42M7FXJ8KK8AK9LDV75Z0U92" localSheetId="20" hidden="1">#REF!</definedName>
    <definedName name="BExD42M7FXJ8KK8AK9LDV75Z0U92" hidden="1">#REF!</definedName>
    <definedName name="BExD4440VK5VJ036LP729F6A0YGC" localSheetId="7" hidden="1">#REF!</definedName>
    <definedName name="BExD4440VK5VJ036LP729F6A0YGC" localSheetId="9" hidden="1">#REF!</definedName>
    <definedName name="BExD4440VK5VJ036LP729F6A0YGC" localSheetId="10" hidden="1">#REF!</definedName>
    <definedName name="BExD4440VK5VJ036LP729F6A0YGC" localSheetId="11" hidden="1">#REF!</definedName>
    <definedName name="BExD4440VK5VJ036LP729F6A0YGC" localSheetId="14" hidden="1">#REF!</definedName>
    <definedName name="BExD4440VK5VJ036LP729F6A0YGC" localSheetId="13" hidden="1">#REF!</definedName>
    <definedName name="BExD4440VK5VJ036LP729F6A0YGC" localSheetId="16" hidden="1">#REF!</definedName>
    <definedName name="BExD4440VK5VJ036LP729F6A0YGC" localSheetId="17" hidden="1">#REF!</definedName>
    <definedName name="BExD4440VK5VJ036LP729F6A0YGC" localSheetId="20" hidden="1">#REF!</definedName>
    <definedName name="BExD4440VK5VJ036LP729F6A0YGC" hidden="1">#REF!</definedName>
    <definedName name="BExD4BLRYNKM0GO3B3KP6590EN75" localSheetId="7" hidden="1">#REF!</definedName>
    <definedName name="BExD4BLRYNKM0GO3B3KP6590EN75" localSheetId="9" hidden="1">#REF!</definedName>
    <definedName name="BExD4BLRYNKM0GO3B3KP6590EN75" localSheetId="10" hidden="1">#REF!</definedName>
    <definedName name="BExD4BLRYNKM0GO3B3KP6590EN75" localSheetId="11" hidden="1">#REF!</definedName>
    <definedName name="BExD4BLRYNKM0GO3B3KP6590EN75" localSheetId="12" hidden="1">#REF!</definedName>
    <definedName name="BExD4BLRYNKM0GO3B3KP6590EN75" localSheetId="14" hidden="1">#REF!</definedName>
    <definedName name="BExD4BLRYNKM0GO3B3KP6590EN75" localSheetId="13" hidden="1">#REF!</definedName>
    <definedName name="BExD4BLRYNKM0GO3B3KP6590EN75" localSheetId="15" hidden="1">#REF!</definedName>
    <definedName name="BExD4BLRYNKM0GO3B3KP6590EN75" localSheetId="16" hidden="1">#REF!</definedName>
    <definedName name="BExD4BLRYNKM0GO3B3KP6590EN75" localSheetId="17" hidden="1">#REF!</definedName>
    <definedName name="BExD4BLRYNKM0GO3B3KP6590EN75" localSheetId="18" hidden="1">#REF!</definedName>
    <definedName name="BExD4BLRYNKM0GO3B3KP6590EN75" localSheetId="19" hidden="1">#REF!</definedName>
    <definedName name="BExD4BLRYNKM0GO3B3KP6590EN75" localSheetId="20" hidden="1">#REF!</definedName>
    <definedName name="BExD4BLRYNKM0GO3B3KP6590EN75" hidden="1">#REF!</definedName>
    <definedName name="BExD4BR9HJ3MWWZ5KLVZWX9FJAUS" localSheetId="7" hidden="1">#REF!</definedName>
    <definedName name="BExD4BR9HJ3MWWZ5KLVZWX9FJAUS" localSheetId="9" hidden="1">#REF!</definedName>
    <definedName name="BExD4BR9HJ3MWWZ5KLVZWX9FJAUS" localSheetId="10" hidden="1">#REF!</definedName>
    <definedName name="BExD4BR9HJ3MWWZ5KLVZWX9FJAUS" localSheetId="11" hidden="1">#REF!</definedName>
    <definedName name="BExD4BR9HJ3MWWZ5KLVZWX9FJAUS" localSheetId="12" hidden="1">#REF!</definedName>
    <definedName name="BExD4BR9HJ3MWWZ5KLVZWX9FJAUS" localSheetId="14" hidden="1">#REF!</definedName>
    <definedName name="BExD4BR9HJ3MWWZ5KLVZWX9FJAUS" localSheetId="13" hidden="1">#REF!</definedName>
    <definedName name="BExD4BR9HJ3MWWZ5KLVZWX9FJAUS" localSheetId="15" hidden="1">#REF!</definedName>
    <definedName name="BExD4BR9HJ3MWWZ5KLVZWX9FJAUS" localSheetId="16" hidden="1">#REF!</definedName>
    <definedName name="BExD4BR9HJ3MWWZ5KLVZWX9FJAUS" localSheetId="17" hidden="1">#REF!</definedName>
    <definedName name="BExD4BR9HJ3MWWZ5KLVZWX9FJAUS" localSheetId="18" hidden="1">#REF!</definedName>
    <definedName name="BExD4BR9HJ3MWWZ5KLVZWX9FJAUS" localSheetId="19" hidden="1">#REF!</definedName>
    <definedName name="BExD4BR9HJ3MWWZ5KLVZWX9FJAUS" localSheetId="20" hidden="1">#REF!</definedName>
    <definedName name="BExD4BR9HJ3MWWZ5KLVZWX9FJAUS" hidden="1">#REF!</definedName>
    <definedName name="BExD4CYDIFKUQ00ORL8MH1G8AEOH" localSheetId="7" hidden="1">#REF!</definedName>
    <definedName name="BExD4CYDIFKUQ00ORL8MH1G8AEOH" localSheetId="9" hidden="1">#REF!</definedName>
    <definedName name="BExD4CYDIFKUQ00ORL8MH1G8AEOH" localSheetId="10" hidden="1">#REF!</definedName>
    <definedName name="BExD4CYDIFKUQ00ORL8MH1G8AEOH" localSheetId="11" hidden="1">#REF!</definedName>
    <definedName name="BExD4CYDIFKUQ00ORL8MH1G8AEOH" localSheetId="12" hidden="1">#REF!</definedName>
    <definedName name="BExD4CYDIFKUQ00ORL8MH1G8AEOH" localSheetId="14" hidden="1">#REF!</definedName>
    <definedName name="BExD4CYDIFKUQ00ORL8MH1G8AEOH" localSheetId="13" hidden="1">#REF!</definedName>
    <definedName name="BExD4CYDIFKUQ00ORL8MH1G8AEOH" localSheetId="15" hidden="1">#REF!</definedName>
    <definedName name="BExD4CYDIFKUQ00ORL8MH1G8AEOH" localSheetId="16" hidden="1">#REF!</definedName>
    <definedName name="BExD4CYDIFKUQ00ORL8MH1G8AEOH" localSheetId="17" hidden="1">#REF!</definedName>
    <definedName name="BExD4CYDIFKUQ00ORL8MH1G8AEOH" localSheetId="18" hidden="1">#REF!</definedName>
    <definedName name="BExD4CYDIFKUQ00ORL8MH1G8AEOH" localSheetId="19" hidden="1">#REF!</definedName>
    <definedName name="BExD4CYDIFKUQ00ORL8MH1G8AEOH" localSheetId="20" hidden="1">#REF!</definedName>
    <definedName name="BExD4CYDIFKUQ00ORL8MH1G8AEOH" hidden="1">#REF!</definedName>
    <definedName name="BExD4F1WTKT3H0N9MF4H1LX7MBSY" localSheetId="7" hidden="1">#REF!</definedName>
    <definedName name="BExD4F1WTKT3H0N9MF4H1LX7MBSY" localSheetId="9" hidden="1">#REF!</definedName>
    <definedName name="BExD4F1WTKT3H0N9MF4H1LX7MBSY" localSheetId="10" hidden="1">#REF!</definedName>
    <definedName name="BExD4F1WTKT3H0N9MF4H1LX7MBSY" localSheetId="11" hidden="1">#REF!</definedName>
    <definedName name="BExD4F1WTKT3H0N9MF4H1LX7MBSY" localSheetId="12" hidden="1">#REF!</definedName>
    <definedName name="BExD4F1WTKT3H0N9MF4H1LX7MBSY" localSheetId="14" hidden="1">#REF!</definedName>
    <definedName name="BExD4F1WTKT3H0N9MF4H1LX7MBSY" localSheetId="13" hidden="1">#REF!</definedName>
    <definedName name="BExD4F1WTKT3H0N9MF4H1LX7MBSY" localSheetId="15" hidden="1">#REF!</definedName>
    <definedName name="BExD4F1WTKT3H0N9MF4H1LX7MBSY" localSheetId="16" hidden="1">#REF!</definedName>
    <definedName name="BExD4F1WTKT3H0N9MF4H1LX7MBSY" localSheetId="17" hidden="1">#REF!</definedName>
    <definedName name="BExD4F1WTKT3H0N9MF4H1LX7MBSY" localSheetId="18" hidden="1">#REF!</definedName>
    <definedName name="BExD4F1WTKT3H0N9MF4H1LX7MBSY" localSheetId="19" hidden="1">#REF!</definedName>
    <definedName name="BExD4F1WTKT3H0N9MF4H1LX7MBSY" localSheetId="20" hidden="1">#REF!</definedName>
    <definedName name="BExD4F1WTKT3H0N9MF4H1LX7MBSY" hidden="1">#REF!</definedName>
    <definedName name="BExD4H5GQWXBS6LUL3TSP36DVO38" localSheetId="7" hidden="1">#REF!</definedName>
    <definedName name="BExD4H5GQWXBS6LUL3TSP36DVO38" localSheetId="9" hidden="1">#REF!</definedName>
    <definedName name="BExD4H5GQWXBS6LUL3TSP36DVO38" localSheetId="10" hidden="1">#REF!</definedName>
    <definedName name="BExD4H5GQWXBS6LUL3TSP36DVO38" localSheetId="11" hidden="1">#REF!</definedName>
    <definedName name="BExD4H5GQWXBS6LUL3TSP36DVO38" localSheetId="12" hidden="1">#REF!</definedName>
    <definedName name="BExD4H5GQWXBS6LUL3TSP36DVO38" localSheetId="14" hidden="1">#REF!</definedName>
    <definedName name="BExD4H5GQWXBS6LUL3TSP36DVO38" localSheetId="13" hidden="1">#REF!</definedName>
    <definedName name="BExD4H5GQWXBS6LUL3TSP36DVO38" localSheetId="15" hidden="1">#REF!</definedName>
    <definedName name="BExD4H5GQWXBS6LUL3TSP36DVO38" localSheetId="16" hidden="1">#REF!</definedName>
    <definedName name="BExD4H5GQWXBS6LUL3TSP36DVO38" localSheetId="17" hidden="1">#REF!</definedName>
    <definedName name="BExD4H5GQWXBS6LUL3TSP36DVO38" localSheetId="18" hidden="1">#REF!</definedName>
    <definedName name="BExD4H5GQWXBS6LUL3TSP36DVO38" localSheetId="19" hidden="1">#REF!</definedName>
    <definedName name="BExD4H5GQWXBS6LUL3TSP36DVO38" localSheetId="20" hidden="1">#REF!</definedName>
    <definedName name="BExD4H5GQWXBS6LUL3TSP36DVO38" hidden="1">#REF!</definedName>
    <definedName name="BExD4JJSS3QDBLABCJCHD45SRNPI" localSheetId="7" hidden="1">#REF!</definedName>
    <definedName name="BExD4JJSS3QDBLABCJCHD45SRNPI" localSheetId="9" hidden="1">#REF!</definedName>
    <definedName name="BExD4JJSS3QDBLABCJCHD45SRNPI" localSheetId="10" hidden="1">#REF!</definedName>
    <definedName name="BExD4JJSS3QDBLABCJCHD45SRNPI" localSheetId="11" hidden="1">#REF!</definedName>
    <definedName name="BExD4JJSS3QDBLABCJCHD45SRNPI" localSheetId="12" hidden="1">#REF!</definedName>
    <definedName name="BExD4JJSS3QDBLABCJCHD45SRNPI" localSheetId="14" hidden="1">#REF!</definedName>
    <definedName name="BExD4JJSS3QDBLABCJCHD45SRNPI" localSheetId="13" hidden="1">#REF!</definedName>
    <definedName name="BExD4JJSS3QDBLABCJCHD45SRNPI" localSheetId="15" hidden="1">#REF!</definedName>
    <definedName name="BExD4JJSS3QDBLABCJCHD45SRNPI" localSheetId="16" hidden="1">#REF!</definedName>
    <definedName name="BExD4JJSS3QDBLABCJCHD45SRNPI" localSheetId="17" hidden="1">#REF!</definedName>
    <definedName name="BExD4JJSS3QDBLABCJCHD45SRNPI" localSheetId="18" hidden="1">#REF!</definedName>
    <definedName name="BExD4JJSS3QDBLABCJCHD45SRNPI" localSheetId="19" hidden="1">#REF!</definedName>
    <definedName name="BExD4JJSS3QDBLABCJCHD45SRNPI" localSheetId="20" hidden="1">#REF!</definedName>
    <definedName name="BExD4JJSS3QDBLABCJCHD45SRNPI" hidden="1">#REF!</definedName>
    <definedName name="BExD4R1I0MKF033I5LPUYIMTZ6E8" localSheetId="7" hidden="1">#REF!</definedName>
    <definedName name="BExD4R1I0MKF033I5LPUYIMTZ6E8" localSheetId="9" hidden="1">#REF!</definedName>
    <definedName name="BExD4R1I0MKF033I5LPUYIMTZ6E8" localSheetId="10" hidden="1">#REF!</definedName>
    <definedName name="BExD4R1I0MKF033I5LPUYIMTZ6E8" localSheetId="11" hidden="1">#REF!</definedName>
    <definedName name="BExD4R1I0MKF033I5LPUYIMTZ6E8" localSheetId="12" hidden="1">#REF!</definedName>
    <definedName name="BExD4R1I0MKF033I5LPUYIMTZ6E8" localSheetId="14" hidden="1">#REF!</definedName>
    <definedName name="BExD4R1I0MKF033I5LPUYIMTZ6E8" localSheetId="13" hidden="1">#REF!</definedName>
    <definedName name="BExD4R1I0MKF033I5LPUYIMTZ6E8" localSheetId="15" hidden="1">#REF!</definedName>
    <definedName name="BExD4R1I0MKF033I5LPUYIMTZ6E8" localSheetId="16" hidden="1">#REF!</definedName>
    <definedName name="BExD4R1I0MKF033I5LPUYIMTZ6E8" localSheetId="17" hidden="1">#REF!</definedName>
    <definedName name="BExD4R1I0MKF033I5LPUYIMTZ6E8" localSheetId="18" hidden="1">#REF!</definedName>
    <definedName name="BExD4R1I0MKF033I5LPUYIMTZ6E8" localSheetId="19" hidden="1">#REF!</definedName>
    <definedName name="BExD4R1I0MKF033I5LPUYIMTZ6E8" localSheetId="20" hidden="1">#REF!</definedName>
    <definedName name="BExD4R1I0MKF033I5LPUYIMTZ6E8" hidden="1">#REF!</definedName>
    <definedName name="BExD4ZQEW7F25SBOT6GFHWYONPD2" localSheetId="7" hidden="1">#REF!</definedName>
    <definedName name="BExD4ZQEW7F25SBOT6GFHWYONPD2" localSheetId="9" hidden="1">#REF!</definedName>
    <definedName name="BExD4ZQEW7F25SBOT6GFHWYONPD2" localSheetId="10" hidden="1">#REF!</definedName>
    <definedName name="BExD4ZQEW7F25SBOT6GFHWYONPD2" localSheetId="11" hidden="1">#REF!</definedName>
    <definedName name="BExD4ZQEW7F25SBOT6GFHWYONPD2" localSheetId="14" hidden="1">#REF!</definedName>
    <definedName name="BExD4ZQEW7F25SBOT6GFHWYONPD2" localSheetId="13" hidden="1">#REF!</definedName>
    <definedName name="BExD4ZQEW7F25SBOT6GFHWYONPD2" localSheetId="16" hidden="1">#REF!</definedName>
    <definedName name="BExD4ZQEW7F25SBOT6GFHWYONPD2" localSheetId="17" hidden="1">#REF!</definedName>
    <definedName name="BExD4ZQEW7F25SBOT6GFHWYONPD2" localSheetId="20" hidden="1">#REF!</definedName>
    <definedName name="BExD4ZQEW7F25SBOT6GFHWYONPD2" hidden="1">#REF!</definedName>
    <definedName name="BExD50MT3M6XZLNUP9JL93EG6D9R" localSheetId="7" hidden="1">#REF!</definedName>
    <definedName name="BExD50MT3M6XZLNUP9JL93EG6D9R" localSheetId="9" hidden="1">#REF!</definedName>
    <definedName name="BExD50MT3M6XZLNUP9JL93EG6D9R" localSheetId="10" hidden="1">#REF!</definedName>
    <definedName name="BExD50MT3M6XZLNUP9JL93EG6D9R" localSheetId="11" hidden="1">#REF!</definedName>
    <definedName name="BExD50MT3M6XZLNUP9JL93EG6D9R" localSheetId="12" hidden="1">#REF!</definedName>
    <definedName name="BExD50MT3M6XZLNUP9JL93EG6D9R" localSheetId="14" hidden="1">#REF!</definedName>
    <definedName name="BExD50MT3M6XZLNUP9JL93EG6D9R" localSheetId="13" hidden="1">#REF!</definedName>
    <definedName name="BExD50MT3M6XZLNUP9JL93EG6D9R" localSheetId="15" hidden="1">#REF!</definedName>
    <definedName name="BExD50MT3M6XZLNUP9JL93EG6D9R" localSheetId="16" hidden="1">#REF!</definedName>
    <definedName name="BExD50MT3M6XZLNUP9JL93EG6D9R" localSheetId="17" hidden="1">#REF!</definedName>
    <definedName name="BExD50MT3M6XZLNUP9JL93EG6D9R" localSheetId="18" hidden="1">#REF!</definedName>
    <definedName name="BExD50MT3M6XZLNUP9JL93EG6D9R" localSheetId="19" hidden="1">#REF!</definedName>
    <definedName name="BExD50MT3M6XZLNUP9JL93EG6D9R" localSheetId="20" hidden="1">#REF!</definedName>
    <definedName name="BExD50MT3M6XZLNUP9JL93EG6D9R" hidden="1">#REF!</definedName>
    <definedName name="BExD58FB2E94KZRKVS2HR2X2RPON" localSheetId="7" hidden="1">#REF!</definedName>
    <definedName name="BExD58FB2E94KZRKVS2HR2X2RPON" localSheetId="9" hidden="1">#REF!</definedName>
    <definedName name="BExD58FB2E94KZRKVS2HR2X2RPON" localSheetId="10" hidden="1">#REF!</definedName>
    <definedName name="BExD58FB2E94KZRKVS2HR2X2RPON" localSheetId="11" hidden="1">#REF!</definedName>
    <definedName name="BExD58FB2E94KZRKVS2HR2X2RPON" localSheetId="12" hidden="1">#REF!</definedName>
    <definedName name="BExD58FB2E94KZRKVS2HR2X2RPON" localSheetId="14" hidden="1">#REF!</definedName>
    <definedName name="BExD58FB2E94KZRKVS2HR2X2RPON" localSheetId="13" hidden="1">#REF!</definedName>
    <definedName name="BExD58FB2E94KZRKVS2HR2X2RPON" localSheetId="15" hidden="1">#REF!</definedName>
    <definedName name="BExD58FB2E94KZRKVS2HR2X2RPON" localSheetId="16" hidden="1">#REF!</definedName>
    <definedName name="BExD58FB2E94KZRKVS2HR2X2RPON" localSheetId="17" hidden="1">#REF!</definedName>
    <definedName name="BExD58FB2E94KZRKVS2HR2X2RPON" localSheetId="18" hidden="1">#REF!</definedName>
    <definedName name="BExD58FB2E94KZRKVS2HR2X2RPON" localSheetId="19" hidden="1">#REF!</definedName>
    <definedName name="BExD58FB2E94KZRKVS2HR2X2RPON" localSheetId="20" hidden="1">#REF!</definedName>
    <definedName name="BExD58FB2E94KZRKVS2HR2X2RPON" hidden="1">#REF!</definedName>
    <definedName name="BExD5EV7KDSVF1CJT38M4IBPFLPY" localSheetId="7" hidden="1">#REF!</definedName>
    <definedName name="BExD5EV7KDSVF1CJT38M4IBPFLPY" localSheetId="9" hidden="1">#REF!</definedName>
    <definedName name="BExD5EV7KDSVF1CJT38M4IBPFLPY" localSheetId="10" hidden="1">#REF!</definedName>
    <definedName name="BExD5EV7KDSVF1CJT38M4IBPFLPY" localSheetId="11" hidden="1">#REF!</definedName>
    <definedName name="BExD5EV7KDSVF1CJT38M4IBPFLPY" localSheetId="12" hidden="1">#REF!</definedName>
    <definedName name="BExD5EV7KDSVF1CJT38M4IBPFLPY" localSheetId="14" hidden="1">#REF!</definedName>
    <definedName name="BExD5EV7KDSVF1CJT38M4IBPFLPY" localSheetId="13" hidden="1">#REF!</definedName>
    <definedName name="BExD5EV7KDSVF1CJT38M4IBPFLPY" localSheetId="15" hidden="1">#REF!</definedName>
    <definedName name="BExD5EV7KDSVF1CJT38M4IBPFLPY" localSheetId="16" hidden="1">#REF!</definedName>
    <definedName name="BExD5EV7KDSVF1CJT38M4IBPFLPY" localSheetId="17" hidden="1">#REF!</definedName>
    <definedName name="BExD5EV7KDSVF1CJT38M4IBPFLPY" localSheetId="18" hidden="1">#REF!</definedName>
    <definedName name="BExD5EV7KDSVF1CJT38M4IBPFLPY" localSheetId="19" hidden="1">#REF!</definedName>
    <definedName name="BExD5EV7KDSVF1CJT38M4IBPFLPY" localSheetId="20" hidden="1">#REF!</definedName>
    <definedName name="BExD5EV7KDSVF1CJT38M4IBPFLPY" hidden="1">#REF!</definedName>
    <definedName name="BExD5FRK547OESJRYAW574DZEZ7J" localSheetId="7" hidden="1">#REF!</definedName>
    <definedName name="BExD5FRK547OESJRYAW574DZEZ7J" localSheetId="9" hidden="1">#REF!</definedName>
    <definedName name="BExD5FRK547OESJRYAW574DZEZ7J" localSheetId="10" hidden="1">#REF!</definedName>
    <definedName name="BExD5FRK547OESJRYAW574DZEZ7J" localSheetId="11" hidden="1">#REF!</definedName>
    <definedName name="BExD5FRK547OESJRYAW574DZEZ7J" localSheetId="12" hidden="1">#REF!</definedName>
    <definedName name="BExD5FRK547OESJRYAW574DZEZ7J" localSheetId="14" hidden="1">#REF!</definedName>
    <definedName name="BExD5FRK547OESJRYAW574DZEZ7J" localSheetId="13" hidden="1">#REF!</definedName>
    <definedName name="BExD5FRK547OESJRYAW574DZEZ7J" localSheetId="15" hidden="1">#REF!</definedName>
    <definedName name="BExD5FRK547OESJRYAW574DZEZ7J" localSheetId="16" hidden="1">#REF!</definedName>
    <definedName name="BExD5FRK547OESJRYAW574DZEZ7J" localSheetId="17" hidden="1">#REF!</definedName>
    <definedName name="BExD5FRK547OESJRYAW574DZEZ7J" localSheetId="18" hidden="1">#REF!</definedName>
    <definedName name="BExD5FRK547OESJRYAW574DZEZ7J" localSheetId="19" hidden="1">#REF!</definedName>
    <definedName name="BExD5FRK547OESJRYAW574DZEZ7J" localSheetId="20" hidden="1">#REF!</definedName>
    <definedName name="BExD5FRK547OESJRYAW574DZEZ7J" hidden="1">#REF!</definedName>
    <definedName name="BExD5I5X2YA2YNCTCDSMEL4CWF4N" localSheetId="7" hidden="1">#REF!</definedName>
    <definedName name="BExD5I5X2YA2YNCTCDSMEL4CWF4N" localSheetId="9" hidden="1">#REF!</definedName>
    <definedName name="BExD5I5X2YA2YNCTCDSMEL4CWF4N" localSheetId="10" hidden="1">#REF!</definedName>
    <definedName name="BExD5I5X2YA2YNCTCDSMEL4CWF4N" localSheetId="11" hidden="1">#REF!</definedName>
    <definedName name="BExD5I5X2YA2YNCTCDSMEL4CWF4N" localSheetId="12" hidden="1">#REF!</definedName>
    <definedName name="BExD5I5X2YA2YNCTCDSMEL4CWF4N" localSheetId="14" hidden="1">#REF!</definedName>
    <definedName name="BExD5I5X2YA2YNCTCDSMEL4CWF4N" localSheetId="13" hidden="1">#REF!</definedName>
    <definedName name="BExD5I5X2YA2YNCTCDSMEL4CWF4N" localSheetId="15" hidden="1">#REF!</definedName>
    <definedName name="BExD5I5X2YA2YNCTCDSMEL4CWF4N" localSheetId="16" hidden="1">#REF!</definedName>
    <definedName name="BExD5I5X2YA2YNCTCDSMEL4CWF4N" localSheetId="17" hidden="1">#REF!</definedName>
    <definedName name="BExD5I5X2YA2YNCTCDSMEL4CWF4N" localSheetId="18" hidden="1">#REF!</definedName>
    <definedName name="BExD5I5X2YA2YNCTCDSMEL4CWF4N" localSheetId="19" hidden="1">#REF!</definedName>
    <definedName name="BExD5I5X2YA2YNCTCDSMEL4CWF4N" localSheetId="20" hidden="1">#REF!</definedName>
    <definedName name="BExD5I5X2YA2YNCTCDSMEL4CWF4N" hidden="1">#REF!</definedName>
    <definedName name="BExD5LGLIOQ0OLD32Y77OQHSFA20" localSheetId="7" hidden="1">#REF!</definedName>
    <definedName name="BExD5LGLIOQ0OLD32Y77OQHSFA20" localSheetId="9" hidden="1">#REF!</definedName>
    <definedName name="BExD5LGLIOQ0OLD32Y77OQHSFA20" localSheetId="10" hidden="1">#REF!</definedName>
    <definedName name="BExD5LGLIOQ0OLD32Y77OQHSFA20" localSheetId="11" hidden="1">#REF!</definedName>
    <definedName name="BExD5LGLIOQ0OLD32Y77OQHSFA20" localSheetId="12" hidden="1">#REF!</definedName>
    <definedName name="BExD5LGLIOQ0OLD32Y77OQHSFA20" localSheetId="14" hidden="1">#REF!</definedName>
    <definedName name="BExD5LGLIOQ0OLD32Y77OQHSFA20" localSheetId="13" hidden="1">#REF!</definedName>
    <definedName name="BExD5LGLIOQ0OLD32Y77OQHSFA20" localSheetId="15" hidden="1">#REF!</definedName>
    <definedName name="BExD5LGLIOQ0OLD32Y77OQHSFA20" localSheetId="16" hidden="1">#REF!</definedName>
    <definedName name="BExD5LGLIOQ0OLD32Y77OQHSFA20" localSheetId="17" hidden="1">#REF!</definedName>
    <definedName name="BExD5LGLIOQ0OLD32Y77OQHSFA20" localSheetId="18" hidden="1">#REF!</definedName>
    <definedName name="BExD5LGLIOQ0OLD32Y77OQHSFA20" localSheetId="19" hidden="1">#REF!</definedName>
    <definedName name="BExD5LGLIOQ0OLD32Y77OQHSFA20" localSheetId="20" hidden="1">#REF!</definedName>
    <definedName name="BExD5LGLIOQ0OLD32Y77OQHSFA20" hidden="1">#REF!</definedName>
    <definedName name="BExD5QUSRFJWRQ1ZM50WYLCF74DF" localSheetId="7" hidden="1">#REF!</definedName>
    <definedName name="BExD5QUSRFJWRQ1ZM50WYLCF74DF" localSheetId="9" hidden="1">#REF!</definedName>
    <definedName name="BExD5QUSRFJWRQ1ZM50WYLCF74DF" localSheetId="10" hidden="1">#REF!</definedName>
    <definedName name="BExD5QUSRFJWRQ1ZM50WYLCF74DF" localSheetId="11" hidden="1">#REF!</definedName>
    <definedName name="BExD5QUSRFJWRQ1ZM50WYLCF74DF" localSheetId="12" hidden="1">#REF!</definedName>
    <definedName name="BExD5QUSRFJWRQ1ZM50WYLCF74DF" localSheetId="14" hidden="1">#REF!</definedName>
    <definedName name="BExD5QUSRFJWRQ1ZM50WYLCF74DF" localSheetId="13" hidden="1">#REF!</definedName>
    <definedName name="BExD5QUSRFJWRQ1ZM50WYLCF74DF" localSheetId="15" hidden="1">#REF!</definedName>
    <definedName name="BExD5QUSRFJWRQ1ZM50WYLCF74DF" localSheetId="16" hidden="1">#REF!</definedName>
    <definedName name="BExD5QUSRFJWRQ1ZM50WYLCF74DF" localSheetId="17" hidden="1">#REF!</definedName>
    <definedName name="BExD5QUSRFJWRQ1ZM50WYLCF74DF" localSheetId="18" hidden="1">#REF!</definedName>
    <definedName name="BExD5QUSRFJWRQ1ZM50WYLCF74DF" localSheetId="19" hidden="1">#REF!</definedName>
    <definedName name="BExD5QUSRFJWRQ1ZM50WYLCF74DF" localSheetId="20" hidden="1">#REF!</definedName>
    <definedName name="BExD5QUSRFJWRQ1ZM50WYLCF74DF" hidden="1">#REF!</definedName>
    <definedName name="BExD5SSUIF6AJQHBHK8PNMFBPRYB" localSheetId="7" hidden="1">#REF!</definedName>
    <definedName name="BExD5SSUIF6AJQHBHK8PNMFBPRYB" localSheetId="9" hidden="1">#REF!</definedName>
    <definedName name="BExD5SSUIF6AJQHBHK8PNMFBPRYB" localSheetId="10" hidden="1">#REF!</definedName>
    <definedName name="BExD5SSUIF6AJQHBHK8PNMFBPRYB" localSheetId="11" hidden="1">#REF!</definedName>
    <definedName name="BExD5SSUIF6AJQHBHK8PNMFBPRYB" localSheetId="12" hidden="1">#REF!</definedName>
    <definedName name="BExD5SSUIF6AJQHBHK8PNMFBPRYB" localSheetId="14" hidden="1">#REF!</definedName>
    <definedName name="BExD5SSUIF6AJQHBHK8PNMFBPRYB" localSheetId="13" hidden="1">#REF!</definedName>
    <definedName name="BExD5SSUIF6AJQHBHK8PNMFBPRYB" localSheetId="15" hidden="1">#REF!</definedName>
    <definedName name="BExD5SSUIF6AJQHBHK8PNMFBPRYB" localSheetId="16" hidden="1">#REF!</definedName>
    <definedName name="BExD5SSUIF6AJQHBHK8PNMFBPRYB" localSheetId="17" hidden="1">#REF!</definedName>
    <definedName name="BExD5SSUIF6AJQHBHK8PNMFBPRYB" localSheetId="18" hidden="1">#REF!</definedName>
    <definedName name="BExD5SSUIF6AJQHBHK8PNMFBPRYB" localSheetId="19" hidden="1">#REF!</definedName>
    <definedName name="BExD5SSUIF6AJQHBHK8PNMFBPRYB" localSheetId="20" hidden="1">#REF!</definedName>
    <definedName name="BExD5SSUIF6AJQHBHK8PNMFBPRYB" hidden="1">#REF!</definedName>
    <definedName name="BExD623C9LRX18BE0W2V6SZLQUXX" localSheetId="7" hidden="1">#REF!</definedName>
    <definedName name="BExD623C9LRX18BE0W2V6SZLQUXX" localSheetId="9" hidden="1">#REF!</definedName>
    <definedName name="BExD623C9LRX18BE0W2V6SZLQUXX" localSheetId="10" hidden="1">#REF!</definedName>
    <definedName name="BExD623C9LRX18BE0W2V6SZLQUXX" localSheetId="11" hidden="1">#REF!</definedName>
    <definedName name="BExD623C9LRX18BE0W2V6SZLQUXX" localSheetId="12" hidden="1">#REF!</definedName>
    <definedName name="BExD623C9LRX18BE0W2V6SZLQUXX" localSheetId="14" hidden="1">#REF!</definedName>
    <definedName name="BExD623C9LRX18BE0W2V6SZLQUXX" localSheetId="13" hidden="1">#REF!</definedName>
    <definedName name="BExD623C9LRX18BE0W2V6SZLQUXX" localSheetId="15" hidden="1">#REF!</definedName>
    <definedName name="BExD623C9LRX18BE0W2V6SZLQUXX" localSheetId="16" hidden="1">#REF!</definedName>
    <definedName name="BExD623C9LRX18BE0W2V6SZLQUXX" localSheetId="17" hidden="1">#REF!</definedName>
    <definedName name="BExD623C9LRX18BE0W2V6SZLQUXX" localSheetId="18" hidden="1">#REF!</definedName>
    <definedName name="BExD623C9LRX18BE0W2V6SZLQUXX" localSheetId="19" hidden="1">#REF!</definedName>
    <definedName name="BExD623C9LRX18BE0W2V6SZLQUXX" localSheetId="20" hidden="1">#REF!</definedName>
    <definedName name="BExD623C9LRX18BE0W2V6SZLQUXX" hidden="1">#REF!</definedName>
    <definedName name="BExD6CQA7UMJBXV7AIFAIHUF2ICX" localSheetId="7" hidden="1">#REF!</definedName>
    <definedName name="BExD6CQA7UMJBXV7AIFAIHUF2ICX" localSheetId="9" hidden="1">#REF!</definedName>
    <definedName name="BExD6CQA7UMJBXV7AIFAIHUF2ICX" localSheetId="10" hidden="1">#REF!</definedName>
    <definedName name="BExD6CQA7UMJBXV7AIFAIHUF2ICX" localSheetId="11" hidden="1">#REF!</definedName>
    <definedName name="BExD6CQA7UMJBXV7AIFAIHUF2ICX" localSheetId="12" hidden="1">#REF!</definedName>
    <definedName name="BExD6CQA7UMJBXV7AIFAIHUF2ICX" localSheetId="14" hidden="1">#REF!</definedName>
    <definedName name="BExD6CQA7UMJBXV7AIFAIHUF2ICX" localSheetId="13" hidden="1">#REF!</definedName>
    <definedName name="BExD6CQA7UMJBXV7AIFAIHUF2ICX" localSheetId="15" hidden="1">#REF!</definedName>
    <definedName name="BExD6CQA7UMJBXV7AIFAIHUF2ICX" localSheetId="16" hidden="1">#REF!</definedName>
    <definedName name="BExD6CQA7UMJBXV7AIFAIHUF2ICX" localSheetId="17" hidden="1">#REF!</definedName>
    <definedName name="BExD6CQA7UMJBXV7AIFAIHUF2ICX" localSheetId="18" hidden="1">#REF!</definedName>
    <definedName name="BExD6CQA7UMJBXV7AIFAIHUF2ICX" localSheetId="19" hidden="1">#REF!</definedName>
    <definedName name="BExD6CQA7UMJBXV7AIFAIHUF2ICX" localSheetId="20" hidden="1">#REF!</definedName>
    <definedName name="BExD6CQA7UMJBXV7AIFAIHUF2ICX" hidden="1">#REF!</definedName>
    <definedName name="BExD6FKVK8WJWNYPVENR7Q8Q30PK" localSheetId="7" hidden="1">#REF!</definedName>
    <definedName name="BExD6FKVK8WJWNYPVENR7Q8Q30PK" localSheetId="9" hidden="1">#REF!</definedName>
    <definedName name="BExD6FKVK8WJWNYPVENR7Q8Q30PK" localSheetId="10" hidden="1">#REF!</definedName>
    <definedName name="BExD6FKVK8WJWNYPVENR7Q8Q30PK" localSheetId="11" hidden="1">#REF!</definedName>
    <definedName name="BExD6FKVK8WJWNYPVENR7Q8Q30PK" localSheetId="12" hidden="1">#REF!</definedName>
    <definedName name="BExD6FKVK8WJWNYPVENR7Q8Q30PK" localSheetId="14" hidden="1">#REF!</definedName>
    <definedName name="BExD6FKVK8WJWNYPVENR7Q8Q30PK" localSheetId="13" hidden="1">#REF!</definedName>
    <definedName name="BExD6FKVK8WJWNYPVENR7Q8Q30PK" localSheetId="15" hidden="1">#REF!</definedName>
    <definedName name="BExD6FKVK8WJWNYPVENR7Q8Q30PK" localSheetId="16" hidden="1">#REF!</definedName>
    <definedName name="BExD6FKVK8WJWNYPVENR7Q8Q30PK" localSheetId="17" hidden="1">#REF!</definedName>
    <definedName name="BExD6FKVK8WJWNYPVENR7Q8Q30PK" localSheetId="18" hidden="1">#REF!</definedName>
    <definedName name="BExD6FKVK8WJWNYPVENR7Q8Q30PK" localSheetId="19" hidden="1">#REF!</definedName>
    <definedName name="BExD6FKVK8WJWNYPVENR7Q8Q30PK" localSheetId="20" hidden="1">#REF!</definedName>
    <definedName name="BExD6FKVK8WJWNYPVENR7Q8Q30PK" hidden="1">#REF!</definedName>
    <definedName name="BExD6GMP0LK8WKVWMIT1NNH8CHLF" localSheetId="7" hidden="1">#REF!</definedName>
    <definedName name="BExD6GMP0LK8WKVWMIT1NNH8CHLF" localSheetId="9" hidden="1">#REF!</definedName>
    <definedName name="BExD6GMP0LK8WKVWMIT1NNH8CHLF" localSheetId="10" hidden="1">#REF!</definedName>
    <definedName name="BExD6GMP0LK8WKVWMIT1NNH8CHLF" localSheetId="11" hidden="1">#REF!</definedName>
    <definedName name="BExD6GMP0LK8WKVWMIT1NNH8CHLF" localSheetId="12" hidden="1">#REF!</definedName>
    <definedName name="BExD6GMP0LK8WKVWMIT1NNH8CHLF" localSheetId="14" hidden="1">#REF!</definedName>
    <definedName name="BExD6GMP0LK8WKVWMIT1NNH8CHLF" localSheetId="13" hidden="1">#REF!</definedName>
    <definedName name="BExD6GMP0LK8WKVWMIT1NNH8CHLF" localSheetId="15" hidden="1">#REF!</definedName>
    <definedName name="BExD6GMP0LK8WKVWMIT1NNH8CHLF" localSheetId="16" hidden="1">#REF!</definedName>
    <definedName name="BExD6GMP0LK8WKVWMIT1NNH8CHLF" localSheetId="17" hidden="1">#REF!</definedName>
    <definedName name="BExD6GMP0LK8WKVWMIT1NNH8CHLF" localSheetId="18" hidden="1">#REF!</definedName>
    <definedName name="BExD6GMP0LK8WKVWMIT1NNH8CHLF" localSheetId="19" hidden="1">#REF!</definedName>
    <definedName name="BExD6GMP0LK8WKVWMIT1NNH8CHLF" localSheetId="20" hidden="1">#REF!</definedName>
    <definedName name="BExD6GMP0LK8WKVWMIT1NNH8CHLF" hidden="1">#REF!</definedName>
    <definedName name="BExD6H2TE0WWAUIWVSSCLPZ6B88N" localSheetId="7" hidden="1">#REF!</definedName>
    <definedName name="BExD6H2TE0WWAUIWVSSCLPZ6B88N" localSheetId="9" hidden="1">#REF!</definedName>
    <definedName name="BExD6H2TE0WWAUIWVSSCLPZ6B88N" localSheetId="10" hidden="1">#REF!</definedName>
    <definedName name="BExD6H2TE0WWAUIWVSSCLPZ6B88N" localSheetId="11" hidden="1">#REF!</definedName>
    <definedName name="BExD6H2TE0WWAUIWVSSCLPZ6B88N" localSheetId="12" hidden="1">#REF!</definedName>
    <definedName name="BExD6H2TE0WWAUIWVSSCLPZ6B88N" localSheetId="14" hidden="1">#REF!</definedName>
    <definedName name="BExD6H2TE0WWAUIWVSSCLPZ6B88N" localSheetId="13" hidden="1">#REF!</definedName>
    <definedName name="BExD6H2TE0WWAUIWVSSCLPZ6B88N" localSheetId="15" hidden="1">#REF!</definedName>
    <definedName name="BExD6H2TE0WWAUIWVSSCLPZ6B88N" localSheetId="16" hidden="1">#REF!</definedName>
    <definedName name="BExD6H2TE0WWAUIWVSSCLPZ6B88N" localSheetId="17" hidden="1">#REF!</definedName>
    <definedName name="BExD6H2TE0WWAUIWVSSCLPZ6B88N" localSheetId="18" hidden="1">#REF!</definedName>
    <definedName name="BExD6H2TE0WWAUIWVSSCLPZ6B88N" localSheetId="19" hidden="1">#REF!</definedName>
    <definedName name="BExD6H2TE0WWAUIWVSSCLPZ6B88N" localSheetId="20" hidden="1">#REF!</definedName>
    <definedName name="BExD6H2TE0WWAUIWVSSCLPZ6B88N" hidden="1">#REF!</definedName>
    <definedName name="BExD6IKQHK6BAYQM4S5BEVL56Z8X" localSheetId="7" hidden="1">#REF!</definedName>
    <definedName name="BExD6IKQHK6BAYQM4S5BEVL56Z8X" localSheetId="9" hidden="1">#REF!</definedName>
    <definedName name="BExD6IKQHK6BAYQM4S5BEVL56Z8X" localSheetId="10" hidden="1">#REF!</definedName>
    <definedName name="BExD6IKQHK6BAYQM4S5BEVL56Z8X" localSheetId="11" hidden="1">#REF!</definedName>
    <definedName name="BExD6IKQHK6BAYQM4S5BEVL56Z8X" localSheetId="12" hidden="1">#REF!</definedName>
    <definedName name="BExD6IKQHK6BAYQM4S5BEVL56Z8X" localSheetId="14" hidden="1">#REF!</definedName>
    <definedName name="BExD6IKQHK6BAYQM4S5BEVL56Z8X" localSheetId="13" hidden="1">#REF!</definedName>
    <definedName name="BExD6IKQHK6BAYQM4S5BEVL56Z8X" localSheetId="15" hidden="1">#REF!</definedName>
    <definedName name="BExD6IKQHK6BAYQM4S5BEVL56Z8X" localSheetId="16" hidden="1">#REF!</definedName>
    <definedName name="BExD6IKQHK6BAYQM4S5BEVL56Z8X" localSheetId="17" hidden="1">#REF!</definedName>
    <definedName name="BExD6IKQHK6BAYQM4S5BEVL56Z8X" localSheetId="18" hidden="1">#REF!</definedName>
    <definedName name="BExD6IKQHK6BAYQM4S5BEVL56Z8X" localSheetId="19" hidden="1">#REF!</definedName>
    <definedName name="BExD6IKQHK6BAYQM4S5BEVL56Z8X" localSheetId="20" hidden="1">#REF!</definedName>
    <definedName name="BExD6IKQHK6BAYQM4S5BEVL56Z8X" hidden="1">#REF!</definedName>
    <definedName name="BExD71LTOE015TV5RSAHM8NT8GVW" localSheetId="7" hidden="1">#REF!</definedName>
    <definedName name="BExD71LTOE015TV5RSAHM8NT8GVW" localSheetId="9" hidden="1">#REF!</definedName>
    <definedName name="BExD71LTOE015TV5RSAHM8NT8GVW" localSheetId="10" hidden="1">#REF!</definedName>
    <definedName name="BExD71LTOE015TV5RSAHM8NT8GVW" localSheetId="11" hidden="1">#REF!</definedName>
    <definedName name="BExD71LTOE015TV5RSAHM8NT8GVW" localSheetId="12" hidden="1">#REF!</definedName>
    <definedName name="BExD71LTOE015TV5RSAHM8NT8GVW" localSheetId="14" hidden="1">#REF!</definedName>
    <definedName name="BExD71LTOE015TV5RSAHM8NT8GVW" localSheetId="13" hidden="1">#REF!</definedName>
    <definedName name="BExD71LTOE015TV5RSAHM8NT8GVW" localSheetId="15" hidden="1">#REF!</definedName>
    <definedName name="BExD71LTOE015TV5RSAHM8NT8GVW" localSheetId="16" hidden="1">#REF!</definedName>
    <definedName name="BExD71LTOE015TV5RSAHM8NT8GVW" localSheetId="17" hidden="1">#REF!</definedName>
    <definedName name="BExD71LTOE015TV5RSAHM8NT8GVW" localSheetId="18" hidden="1">#REF!</definedName>
    <definedName name="BExD71LTOE015TV5RSAHM8NT8GVW" localSheetId="19" hidden="1">#REF!</definedName>
    <definedName name="BExD71LTOE015TV5RSAHM8NT8GVW" localSheetId="20" hidden="1">#REF!</definedName>
    <definedName name="BExD71LTOE015TV5RSAHM8NT8GVW" hidden="1">#REF!</definedName>
    <definedName name="BExD73USXVADC7EHGHVTQNCT06ZA" localSheetId="7" hidden="1">#REF!</definedName>
    <definedName name="BExD73USXVADC7EHGHVTQNCT06ZA" localSheetId="9" hidden="1">#REF!</definedName>
    <definedName name="BExD73USXVADC7EHGHVTQNCT06ZA" localSheetId="10" hidden="1">#REF!</definedName>
    <definedName name="BExD73USXVADC7EHGHVTQNCT06ZA" localSheetId="11" hidden="1">#REF!</definedName>
    <definedName name="BExD73USXVADC7EHGHVTQNCT06ZA" localSheetId="12" hidden="1">#REF!</definedName>
    <definedName name="BExD73USXVADC7EHGHVTQNCT06ZA" localSheetId="14" hidden="1">#REF!</definedName>
    <definedName name="BExD73USXVADC7EHGHVTQNCT06ZA" localSheetId="13" hidden="1">#REF!</definedName>
    <definedName name="BExD73USXVADC7EHGHVTQNCT06ZA" localSheetId="15" hidden="1">#REF!</definedName>
    <definedName name="BExD73USXVADC7EHGHVTQNCT06ZA" localSheetId="16" hidden="1">#REF!</definedName>
    <definedName name="BExD73USXVADC7EHGHVTQNCT06ZA" localSheetId="17" hidden="1">#REF!</definedName>
    <definedName name="BExD73USXVADC7EHGHVTQNCT06ZA" localSheetId="18" hidden="1">#REF!</definedName>
    <definedName name="BExD73USXVADC7EHGHVTQNCT06ZA" localSheetId="19" hidden="1">#REF!</definedName>
    <definedName name="BExD73USXVADC7EHGHVTQNCT06ZA" localSheetId="20" hidden="1">#REF!</definedName>
    <definedName name="BExD73USXVADC7EHGHVTQNCT06ZA" hidden="1">#REF!</definedName>
    <definedName name="BExD7BHVRBZ6463MAK6KNCZQQAZL" localSheetId="7" hidden="1">#REF!</definedName>
    <definedName name="BExD7BHVRBZ6463MAK6KNCZQQAZL" localSheetId="9" hidden="1">#REF!</definedName>
    <definedName name="BExD7BHVRBZ6463MAK6KNCZQQAZL" localSheetId="10" hidden="1">#REF!</definedName>
    <definedName name="BExD7BHVRBZ6463MAK6KNCZQQAZL" localSheetId="11" hidden="1">#REF!</definedName>
    <definedName name="BExD7BHVRBZ6463MAK6KNCZQQAZL" localSheetId="12" hidden="1">#REF!</definedName>
    <definedName name="BExD7BHVRBZ6463MAK6KNCZQQAZL" localSheetId="14" hidden="1">#REF!</definedName>
    <definedName name="BExD7BHVRBZ6463MAK6KNCZQQAZL" localSheetId="13" hidden="1">#REF!</definedName>
    <definedName name="BExD7BHVRBZ6463MAK6KNCZQQAZL" localSheetId="15" hidden="1">#REF!</definedName>
    <definedName name="BExD7BHVRBZ6463MAK6KNCZQQAZL" localSheetId="16" hidden="1">#REF!</definedName>
    <definedName name="BExD7BHVRBZ6463MAK6KNCZQQAZL" localSheetId="17" hidden="1">#REF!</definedName>
    <definedName name="BExD7BHVRBZ6463MAK6KNCZQQAZL" localSheetId="18" hidden="1">#REF!</definedName>
    <definedName name="BExD7BHVRBZ6463MAK6KNCZQQAZL" localSheetId="19" hidden="1">#REF!</definedName>
    <definedName name="BExD7BHVRBZ6463MAK6KNCZQQAZL" localSheetId="20" hidden="1">#REF!</definedName>
    <definedName name="BExD7BHVRBZ6463MAK6KNCZQQAZL" hidden="1">#REF!</definedName>
    <definedName name="BExD7GAI1HJ9MD4ZU26MDRDS4E2B" localSheetId="7" hidden="1">#REF!</definedName>
    <definedName name="BExD7GAI1HJ9MD4ZU26MDRDS4E2B" localSheetId="9" hidden="1">#REF!</definedName>
    <definedName name="BExD7GAI1HJ9MD4ZU26MDRDS4E2B" localSheetId="10" hidden="1">#REF!</definedName>
    <definedName name="BExD7GAI1HJ9MD4ZU26MDRDS4E2B" localSheetId="11" hidden="1">#REF!</definedName>
    <definedName name="BExD7GAI1HJ9MD4ZU26MDRDS4E2B" localSheetId="12" hidden="1">#REF!</definedName>
    <definedName name="BExD7GAI1HJ9MD4ZU26MDRDS4E2B" localSheetId="14" hidden="1">#REF!</definedName>
    <definedName name="BExD7GAI1HJ9MD4ZU26MDRDS4E2B" localSheetId="13" hidden="1">#REF!</definedName>
    <definedName name="BExD7GAI1HJ9MD4ZU26MDRDS4E2B" localSheetId="15" hidden="1">#REF!</definedName>
    <definedName name="BExD7GAI1HJ9MD4ZU26MDRDS4E2B" localSheetId="16" hidden="1">#REF!</definedName>
    <definedName name="BExD7GAI1HJ9MD4ZU26MDRDS4E2B" localSheetId="17" hidden="1">#REF!</definedName>
    <definedName name="BExD7GAI1HJ9MD4ZU26MDRDS4E2B" localSheetId="18" hidden="1">#REF!</definedName>
    <definedName name="BExD7GAI1HJ9MD4ZU26MDRDS4E2B" localSheetId="19" hidden="1">#REF!</definedName>
    <definedName name="BExD7GAI1HJ9MD4ZU26MDRDS4E2B" localSheetId="20" hidden="1">#REF!</definedName>
    <definedName name="BExD7GAI1HJ9MD4ZU26MDRDS4E2B" hidden="1">#REF!</definedName>
    <definedName name="BExD7GAIGULTB3YHM1OS9RBQOTEC" localSheetId="7" hidden="1">#REF!</definedName>
    <definedName name="BExD7GAIGULTB3YHM1OS9RBQOTEC" localSheetId="9" hidden="1">#REF!</definedName>
    <definedName name="BExD7GAIGULTB3YHM1OS9RBQOTEC" localSheetId="10" hidden="1">#REF!</definedName>
    <definedName name="BExD7GAIGULTB3YHM1OS9RBQOTEC" localSheetId="11" hidden="1">#REF!</definedName>
    <definedName name="BExD7GAIGULTB3YHM1OS9RBQOTEC" localSheetId="12" hidden="1">#REF!</definedName>
    <definedName name="BExD7GAIGULTB3YHM1OS9RBQOTEC" localSheetId="14" hidden="1">#REF!</definedName>
    <definedName name="BExD7GAIGULTB3YHM1OS9RBQOTEC" localSheetId="13" hidden="1">#REF!</definedName>
    <definedName name="BExD7GAIGULTB3YHM1OS9RBQOTEC" localSheetId="15" hidden="1">#REF!</definedName>
    <definedName name="BExD7GAIGULTB3YHM1OS9RBQOTEC" localSheetId="16" hidden="1">#REF!</definedName>
    <definedName name="BExD7GAIGULTB3YHM1OS9RBQOTEC" localSheetId="17" hidden="1">#REF!</definedName>
    <definedName name="BExD7GAIGULTB3YHM1OS9RBQOTEC" localSheetId="18" hidden="1">#REF!</definedName>
    <definedName name="BExD7GAIGULTB3YHM1OS9RBQOTEC" localSheetId="19" hidden="1">#REF!</definedName>
    <definedName name="BExD7GAIGULTB3YHM1OS9RBQOTEC" localSheetId="20" hidden="1">#REF!</definedName>
    <definedName name="BExD7GAIGULTB3YHM1OS9RBQOTEC" hidden="1">#REF!</definedName>
    <definedName name="BExD7IE1DHIS52UFDCTSKPJQNRD5" localSheetId="7" hidden="1">#REF!</definedName>
    <definedName name="BExD7IE1DHIS52UFDCTSKPJQNRD5" localSheetId="9" hidden="1">#REF!</definedName>
    <definedName name="BExD7IE1DHIS52UFDCTSKPJQNRD5" localSheetId="10" hidden="1">#REF!</definedName>
    <definedName name="BExD7IE1DHIS52UFDCTSKPJQNRD5" localSheetId="11" hidden="1">#REF!</definedName>
    <definedName name="BExD7IE1DHIS52UFDCTSKPJQNRD5" localSheetId="12" hidden="1">#REF!</definedName>
    <definedName name="BExD7IE1DHIS52UFDCTSKPJQNRD5" localSheetId="14" hidden="1">#REF!</definedName>
    <definedName name="BExD7IE1DHIS52UFDCTSKPJQNRD5" localSheetId="13" hidden="1">#REF!</definedName>
    <definedName name="BExD7IE1DHIS52UFDCTSKPJQNRD5" localSheetId="15" hidden="1">#REF!</definedName>
    <definedName name="BExD7IE1DHIS52UFDCTSKPJQNRD5" localSheetId="16" hidden="1">#REF!</definedName>
    <definedName name="BExD7IE1DHIS52UFDCTSKPJQNRD5" localSheetId="17" hidden="1">#REF!</definedName>
    <definedName name="BExD7IE1DHIS52UFDCTSKPJQNRD5" localSheetId="18" hidden="1">#REF!</definedName>
    <definedName name="BExD7IE1DHIS52UFDCTSKPJQNRD5" localSheetId="19" hidden="1">#REF!</definedName>
    <definedName name="BExD7IE1DHIS52UFDCTSKPJQNRD5" localSheetId="20" hidden="1">#REF!</definedName>
    <definedName name="BExD7IE1DHIS52UFDCTSKPJQNRD5" hidden="1">#REF!</definedName>
    <definedName name="BExD7IUBGUWHYC9UNZ1IY5XFYKQN" localSheetId="7" hidden="1">#REF!</definedName>
    <definedName name="BExD7IUBGUWHYC9UNZ1IY5XFYKQN" localSheetId="9" hidden="1">#REF!</definedName>
    <definedName name="BExD7IUBGUWHYC9UNZ1IY5XFYKQN" localSheetId="10" hidden="1">#REF!</definedName>
    <definedName name="BExD7IUBGUWHYC9UNZ1IY5XFYKQN" localSheetId="11" hidden="1">#REF!</definedName>
    <definedName name="BExD7IUBGUWHYC9UNZ1IY5XFYKQN" localSheetId="12" hidden="1">#REF!</definedName>
    <definedName name="BExD7IUBGUWHYC9UNZ1IY5XFYKQN" localSheetId="14" hidden="1">#REF!</definedName>
    <definedName name="BExD7IUBGUWHYC9UNZ1IY5XFYKQN" localSheetId="13" hidden="1">#REF!</definedName>
    <definedName name="BExD7IUBGUWHYC9UNZ1IY5XFYKQN" localSheetId="15" hidden="1">#REF!</definedName>
    <definedName name="BExD7IUBGUWHYC9UNZ1IY5XFYKQN" localSheetId="16" hidden="1">#REF!</definedName>
    <definedName name="BExD7IUBGUWHYC9UNZ1IY5XFYKQN" localSheetId="17" hidden="1">#REF!</definedName>
    <definedName name="BExD7IUBGUWHYC9UNZ1IY5XFYKQN" localSheetId="18" hidden="1">#REF!</definedName>
    <definedName name="BExD7IUBGUWHYC9UNZ1IY5XFYKQN" localSheetId="19" hidden="1">#REF!</definedName>
    <definedName name="BExD7IUBGUWHYC9UNZ1IY5XFYKQN" localSheetId="20" hidden="1">#REF!</definedName>
    <definedName name="BExD7IUBGUWHYC9UNZ1IY5XFYKQN" hidden="1">#REF!</definedName>
    <definedName name="BExD7JQOJ35HGL8U2OCEI2P2JT7I" localSheetId="7" hidden="1">#REF!</definedName>
    <definedName name="BExD7JQOJ35HGL8U2OCEI2P2JT7I" localSheetId="9" hidden="1">#REF!</definedName>
    <definedName name="BExD7JQOJ35HGL8U2OCEI2P2JT7I" localSheetId="10" hidden="1">#REF!</definedName>
    <definedName name="BExD7JQOJ35HGL8U2OCEI2P2JT7I" localSheetId="11" hidden="1">#REF!</definedName>
    <definedName name="BExD7JQOJ35HGL8U2OCEI2P2JT7I" localSheetId="12" hidden="1">#REF!</definedName>
    <definedName name="BExD7JQOJ35HGL8U2OCEI2P2JT7I" localSheetId="14" hidden="1">#REF!</definedName>
    <definedName name="BExD7JQOJ35HGL8U2OCEI2P2JT7I" localSheetId="13" hidden="1">#REF!</definedName>
    <definedName name="BExD7JQOJ35HGL8U2OCEI2P2JT7I" localSheetId="15" hidden="1">#REF!</definedName>
    <definedName name="BExD7JQOJ35HGL8U2OCEI2P2JT7I" localSheetId="16" hidden="1">#REF!</definedName>
    <definedName name="BExD7JQOJ35HGL8U2OCEI2P2JT7I" localSheetId="17" hidden="1">#REF!</definedName>
    <definedName name="BExD7JQOJ35HGL8U2OCEI2P2JT7I" localSheetId="18" hidden="1">#REF!</definedName>
    <definedName name="BExD7JQOJ35HGL8U2OCEI2P2JT7I" localSheetId="19" hidden="1">#REF!</definedName>
    <definedName name="BExD7JQOJ35HGL8U2OCEI2P2JT7I" localSheetId="20" hidden="1">#REF!</definedName>
    <definedName name="BExD7JQOJ35HGL8U2OCEI2P2JT7I" hidden="1">#REF!</definedName>
    <definedName name="BExD7KSDKNDNH95NDT3S7GM3MUU2" localSheetId="7" hidden="1">#REF!</definedName>
    <definedName name="BExD7KSDKNDNH95NDT3S7GM3MUU2" localSheetId="9" hidden="1">#REF!</definedName>
    <definedName name="BExD7KSDKNDNH95NDT3S7GM3MUU2" localSheetId="10" hidden="1">#REF!</definedName>
    <definedName name="BExD7KSDKNDNH95NDT3S7GM3MUU2" localSheetId="11" hidden="1">#REF!</definedName>
    <definedName name="BExD7KSDKNDNH95NDT3S7GM3MUU2" localSheetId="12" hidden="1">#REF!</definedName>
    <definedName name="BExD7KSDKNDNH95NDT3S7GM3MUU2" localSheetId="14" hidden="1">#REF!</definedName>
    <definedName name="BExD7KSDKNDNH95NDT3S7GM3MUU2" localSheetId="13" hidden="1">#REF!</definedName>
    <definedName name="BExD7KSDKNDNH95NDT3S7GM3MUU2" localSheetId="15" hidden="1">#REF!</definedName>
    <definedName name="BExD7KSDKNDNH95NDT3S7GM3MUU2" localSheetId="16" hidden="1">#REF!</definedName>
    <definedName name="BExD7KSDKNDNH95NDT3S7GM3MUU2" localSheetId="17" hidden="1">#REF!</definedName>
    <definedName name="BExD7KSDKNDNH95NDT3S7GM3MUU2" localSheetId="18" hidden="1">#REF!</definedName>
    <definedName name="BExD7KSDKNDNH95NDT3S7GM3MUU2" localSheetId="19" hidden="1">#REF!</definedName>
    <definedName name="BExD7KSDKNDNH95NDT3S7GM3MUU2" localSheetId="20" hidden="1">#REF!</definedName>
    <definedName name="BExD7KSDKNDNH95NDT3S7GM3MUU2" hidden="1">#REF!</definedName>
    <definedName name="BExD7N6P5ERNDX7C0TYFQOP08EQQ" localSheetId="7" hidden="1">#REF!</definedName>
    <definedName name="BExD7N6P5ERNDX7C0TYFQOP08EQQ" localSheetId="9" hidden="1">#REF!</definedName>
    <definedName name="BExD7N6P5ERNDX7C0TYFQOP08EQQ" localSheetId="10" hidden="1">#REF!</definedName>
    <definedName name="BExD7N6P5ERNDX7C0TYFQOP08EQQ" localSheetId="11" hidden="1">#REF!</definedName>
    <definedName name="BExD7N6P5ERNDX7C0TYFQOP08EQQ" localSheetId="12" hidden="1">#REF!</definedName>
    <definedName name="BExD7N6P5ERNDX7C0TYFQOP08EQQ" localSheetId="14" hidden="1">#REF!</definedName>
    <definedName name="BExD7N6P5ERNDX7C0TYFQOP08EQQ" localSheetId="13" hidden="1">#REF!</definedName>
    <definedName name="BExD7N6P5ERNDX7C0TYFQOP08EQQ" localSheetId="15" hidden="1">#REF!</definedName>
    <definedName name="BExD7N6P5ERNDX7C0TYFQOP08EQQ" localSheetId="16" hidden="1">#REF!</definedName>
    <definedName name="BExD7N6P5ERNDX7C0TYFQOP08EQQ" localSheetId="17" hidden="1">#REF!</definedName>
    <definedName name="BExD7N6P5ERNDX7C0TYFQOP08EQQ" localSheetId="18" hidden="1">#REF!</definedName>
    <definedName name="BExD7N6P5ERNDX7C0TYFQOP08EQQ" localSheetId="19" hidden="1">#REF!</definedName>
    <definedName name="BExD7N6P5ERNDX7C0TYFQOP08EQQ" localSheetId="20" hidden="1">#REF!</definedName>
    <definedName name="BExD7N6P5ERNDX7C0TYFQOP08EQQ" hidden="1">#REF!</definedName>
    <definedName name="BExD87EVTIE7IAHSBAD70MNJUTK8" localSheetId="7" hidden="1">#REF!</definedName>
    <definedName name="BExD87EVTIE7IAHSBAD70MNJUTK8" localSheetId="9" hidden="1">#REF!</definedName>
    <definedName name="BExD87EVTIE7IAHSBAD70MNJUTK8" localSheetId="10" hidden="1">#REF!</definedName>
    <definedName name="BExD87EVTIE7IAHSBAD70MNJUTK8" localSheetId="11" hidden="1">#REF!</definedName>
    <definedName name="BExD87EVTIE7IAHSBAD70MNJUTK8" localSheetId="12" hidden="1">#REF!</definedName>
    <definedName name="BExD87EVTIE7IAHSBAD70MNJUTK8" localSheetId="14" hidden="1">#REF!</definedName>
    <definedName name="BExD87EVTIE7IAHSBAD70MNJUTK8" localSheetId="13" hidden="1">#REF!</definedName>
    <definedName name="BExD87EVTIE7IAHSBAD70MNJUTK8" localSheetId="15" hidden="1">#REF!</definedName>
    <definedName name="BExD87EVTIE7IAHSBAD70MNJUTK8" localSheetId="16" hidden="1">#REF!</definedName>
    <definedName name="BExD87EVTIE7IAHSBAD70MNJUTK8" localSheetId="17" hidden="1">#REF!</definedName>
    <definedName name="BExD87EVTIE7IAHSBAD70MNJUTK8" localSheetId="18" hidden="1">#REF!</definedName>
    <definedName name="BExD87EVTIE7IAHSBAD70MNJUTK8" localSheetId="19" hidden="1">#REF!</definedName>
    <definedName name="BExD87EVTIE7IAHSBAD70MNJUTK8" localSheetId="20" hidden="1">#REF!</definedName>
    <definedName name="BExD87EVTIE7IAHSBAD70MNJUTK8" hidden="1">#REF!</definedName>
    <definedName name="BExD8H5O087KQVWIVPUUID5VMGMS" localSheetId="7" hidden="1">#REF!</definedName>
    <definedName name="BExD8H5O087KQVWIVPUUID5VMGMS" localSheetId="9" hidden="1">#REF!</definedName>
    <definedName name="BExD8H5O087KQVWIVPUUID5VMGMS" localSheetId="10" hidden="1">#REF!</definedName>
    <definedName name="BExD8H5O087KQVWIVPUUID5VMGMS" localSheetId="11" hidden="1">#REF!</definedName>
    <definedName name="BExD8H5O087KQVWIVPUUID5VMGMS" localSheetId="12" hidden="1">#REF!</definedName>
    <definedName name="BExD8H5O087KQVWIVPUUID5VMGMS" localSheetId="14" hidden="1">#REF!</definedName>
    <definedName name="BExD8H5O087KQVWIVPUUID5VMGMS" localSheetId="13" hidden="1">#REF!</definedName>
    <definedName name="BExD8H5O087KQVWIVPUUID5VMGMS" localSheetId="15" hidden="1">#REF!</definedName>
    <definedName name="BExD8H5O087KQVWIVPUUID5VMGMS" localSheetId="16" hidden="1">#REF!</definedName>
    <definedName name="BExD8H5O087KQVWIVPUUID5VMGMS" localSheetId="17" hidden="1">#REF!</definedName>
    <definedName name="BExD8H5O087KQVWIVPUUID5VMGMS" localSheetId="18" hidden="1">#REF!</definedName>
    <definedName name="BExD8H5O087KQVWIVPUUID5VMGMS" localSheetId="19" hidden="1">#REF!</definedName>
    <definedName name="BExD8H5O087KQVWIVPUUID5VMGMS" localSheetId="20" hidden="1">#REF!</definedName>
    <definedName name="BExD8H5O087KQVWIVPUUID5VMGMS" hidden="1">#REF!</definedName>
    <definedName name="BExD8OCLZMFN5K3VZYI4Q4ITVKUA" localSheetId="7" hidden="1">#REF!</definedName>
    <definedName name="BExD8OCLZMFN5K3VZYI4Q4ITVKUA" localSheetId="9" hidden="1">#REF!</definedName>
    <definedName name="BExD8OCLZMFN5K3VZYI4Q4ITVKUA" localSheetId="10" hidden="1">#REF!</definedName>
    <definedName name="BExD8OCLZMFN5K3VZYI4Q4ITVKUA" localSheetId="11" hidden="1">#REF!</definedName>
    <definedName name="BExD8OCLZMFN5K3VZYI4Q4ITVKUA" localSheetId="12" hidden="1">#REF!</definedName>
    <definedName name="BExD8OCLZMFN5K3VZYI4Q4ITVKUA" localSheetId="14" hidden="1">#REF!</definedName>
    <definedName name="BExD8OCLZMFN5K3VZYI4Q4ITVKUA" localSheetId="13" hidden="1">#REF!</definedName>
    <definedName name="BExD8OCLZMFN5K3VZYI4Q4ITVKUA" localSheetId="15" hidden="1">#REF!</definedName>
    <definedName name="BExD8OCLZMFN5K3VZYI4Q4ITVKUA" localSheetId="16" hidden="1">#REF!</definedName>
    <definedName name="BExD8OCLZMFN5K3VZYI4Q4ITVKUA" localSheetId="17" hidden="1">#REF!</definedName>
    <definedName name="BExD8OCLZMFN5K3VZYI4Q4ITVKUA" localSheetId="18" hidden="1">#REF!</definedName>
    <definedName name="BExD8OCLZMFN5K3VZYI4Q4ITVKUA" localSheetId="19" hidden="1">#REF!</definedName>
    <definedName name="BExD8OCLZMFN5K3VZYI4Q4ITVKUA" localSheetId="20" hidden="1">#REF!</definedName>
    <definedName name="BExD8OCLZMFN5K3VZYI4Q4ITVKUA" hidden="1">#REF!</definedName>
    <definedName name="BExD8UY01RLLF0MGPUZLE6EXR9AC" localSheetId="7" hidden="1">#REF!</definedName>
    <definedName name="BExD8UY01RLLF0MGPUZLE6EXR9AC" localSheetId="9" hidden="1">#REF!</definedName>
    <definedName name="BExD8UY01RLLF0MGPUZLE6EXR9AC" localSheetId="10" hidden="1">#REF!</definedName>
    <definedName name="BExD8UY01RLLF0MGPUZLE6EXR9AC" localSheetId="11" hidden="1">#REF!</definedName>
    <definedName name="BExD8UY01RLLF0MGPUZLE6EXR9AC" localSheetId="12" hidden="1">#REF!</definedName>
    <definedName name="BExD8UY01RLLF0MGPUZLE6EXR9AC" localSheetId="14" hidden="1">#REF!</definedName>
    <definedName name="BExD8UY01RLLF0MGPUZLE6EXR9AC" localSheetId="13" hidden="1">#REF!</definedName>
    <definedName name="BExD8UY01RLLF0MGPUZLE6EXR9AC" localSheetId="15" hidden="1">#REF!</definedName>
    <definedName name="BExD8UY01RLLF0MGPUZLE6EXR9AC" localSheetId="16" hidden="1">#REF!</definedName>
    <definedName name="BExD8UY01RLLF0MGPUZLE6EXR9AC" localSheetId="17" hidden="1">#REF!</definedName>
    <definedName name="BExD8UY01RLLF0MGPUZLE6EXR9AC" localSheetId="18" hidden="1">#REF!</definedName>
    <definedName name="BExD8UY01RLLF0MGPUZLE6EXR9AC" localSheetId="19" hidden="1">#REF!</definedName>
    <definedName name="BExD8UY01RLLF0MGPUZLE6EXR9AC" localSheetId="20" hidden="1">#REF!</definedName>
    <definedName name="BExD8UY01RLLF0MGPUZLE6EXR9AC" hidden="1">#REF!</definedName>
    <definedName name="BExD90MZC8CFEENJPJGQXGWBZL33" localSheetId="7" hidden="1">#REF!</definedName>
    <definedName name="BExD90MZC8CFEENJPJGQXGWBZL33" localSheetId="9" hidden="1">#REF!</definedName>
    <definedName name="BExD90MZC8CFEENJPJGQXGWBZL33" localSheetId="10" hidden="1">#REF!</definedName>
    <definedName name="BExD90MZC8CFEENJPJGQXGWBZL33" localSheetId="11" hidden="1">#REF!</definedName>
    <definedName name="BExD90MZC8CFEENJPJGQXGWBZL33" localSheetId="12" hidden="1">#REF!</definedName>
    <definedName name="BExD90MZC8CFEENJPJGQXGWBZL33" localSheetId="14" hidden="1">#REF!</definedName>
    <definedName name="BExD90MZC8CFEENJPJGQXGWBZL33" localSheetId="13" hidden="1">#REF!</definedName>
    <definedName name="BExD90MZC8CFEENJPJGQXGWBZL33" localSheetId="15" hidden="1">#REF!</definedName>
    <definedName name="BExD90MZC8CFEENJPJGQXGWBZL33" localSheetId="16" hidden="1">#REF!</definedName>
    <definedName name="BExD90MZC8CFEENJPJGQXGWBZL33" localSheetId="17" hidden="1">#REF!</definedName>
    <definedName name="BExD90MZC8CFEENJPJGQXGWBZL33" localSheetId="18" hidden="1">#REF!</definedName>
    <definedName name="BExD90MZC8CFEENJPJGQXGWBZL33" localSheetId="19" hidden="1">#REF!</definedName>
    <definedName name="BExD90MZC8CFEENJPJGQXGWBZL33" localSheetId="20" hidden="1">#REF!</definedName>
    <definedName name="BExD90MZC8CFEENJPJGQXGWBZL33" hidden="1">#REF!</definedName>
    <definedName name="BExD93C1R6LC0631ECHVFYH0R0PD" localSheetId="7" hidden="1">#REF!</definedName>
    <definedName name="BExD93C1R6LC0631ECHVFYH0R0PD" localSheetId="9" hidden="1">#REF!</definedName>
    <definedName name="BExD93C1R6LC0631ECHVFYH0R0PD" localSheetId="10" hidden="1">#REF!</definedName>
    <definedName name="BExD93C1R6LC0631ECHVFYH0R0PD" localSheetId="11" hidden="1">#REF!</definedName>
    <definedName name="BExD93C1R6LC0631ECHVFYH0R0PD" localSheetId="12" hidden="1">#REF!</definedName>
    <definedName name="BExD93C1R6LC0631ECHVFYH0R0PD" localSheetId="14" hidden="1">#REF!</definedName>
    <definedName name="BExD93C1R6LC0631ECHVFYH0R0PD" localSheetId="13" hidden="1">#REF!</definedName>
    <definedName name="BExD93C1R6LC0631ECHVFYH0R0PD" localSheetId="15" hidden="1">#REF!</definedName>
    <definedName name="BExD93C1R6LC0631ECHVFYH0R0PD" localSheetId="16" hidden="1">#REF!</definedName>
    <definedName name="BExD93C1R6LC0631ECHVFYH0R0PD" localSheetId="17" hidden="1">#REF!</definedName>
    <definedName name="BExD93C1R6LC0631ECHVFYH0R0PD" localSheetId="18" hidden="1">#REF!</definedName>
    <definedName name="BExD93C1R6LC0631ECHVFYH0R0PD" localSheetId="19" hidden="1">#REF!</definedName>
    <definedName name="BExD93C1R6LC0631ECHVFYH0R0PD" localSheetId="20" hidden="1">#REF!</definedName>
    <definedName name="BExD93C1R6LC0631ECHVFYH0R0PD" hidden="1">#REF!</definedName>
    <definedName name="BExD97TXIO0COVNN4OH3DEJ33YLM" localSheetId="7" hidden="1">#REF!</definedName>
    <definedName name="BExD97TXIO0COVNN4OH3DEJ33YLM" localSheetId="9" hidden="1">#REF!</definedName>
    <definedName name="BExD97TXIO0COVNN4OH3DEJ33YLM" localSheetId="10" hidden="1">#REF!</definedName>
    <definedName name="BExD97TXIO0COVNN4OH3DEJ33YLM" localSheetId="11" hidden="1">#REF!</definedName>
    <definedName name="BExD97TXIO0COVNN4OH3DEJ33YLM" localSheetId="12" hidden="1">#REF!</definedName>
    <definedName name="BExD97TXIO0COVNN4OH3DEJ33YLM" localSheetId="14" hidden="1">#REF!</definedName>
    <definedName name="BExD97TXIO0COVNN4OH3DEJ33YLM" localSheetId="13" hidden="1">#REF!</definedName>
    <definedName name="BExD97TXIO0COVNN4OH3DEJ33YLM" localSheetId="15" hidden="1">#REF!</definedName>
    <definedName name="BExD97TXIO0COVNN4OH3DEJ33YLM" localSheetId="16" hidden="1">#REF!</definedName>
    <definedName name="BExD97TXIO0COVNN4OH3DEJ33YLM" localSheetId="17" hidden="1">#REF!</definedName>
    <definedName name="BExD97TXIO0COVNN4OH3DEJ33YLM" localSheetId="18" hidden="1">#REF!</definedName>
    <definedName name="BExD97TXIO0COVNN4OH3DEJ33YLM" localSheetId="19" hidden="1">#REF!</definedName>
    <definedName name="BExD97TXIO0COVNN4OH3DEJ33YLM" localSheetId="20" hidden="1">#REF!</definedName>
    <definedName name="BExD97TXIO0COVNN4OH3DEJ33YLM" hidden="1">#REF!</definedName>
    <definedName name="BExD99RZ1RFIMK6O1ZHSPJ68X9Y5" localSheetId="7" hidden="1">#REF!</definedName>
    <definedName name="BExD99RZ1RFIMK6O1ZHSPJ68X9Y5" localSheetId="9" hidden="1">#REF!</definedName>
    <definedName name="BExD99RZ1RFIMK6O1ZHSPJ68X9Y5" localSheetId="10" hidden="1">#REF!</definedName>
    <definedName name="BExD99RZ1RFIMK6O1ZHSPJ68X9Y5" localSheetId="11" hidden="1">#REF!</definedName>
    <definedName name="BExD99RZ1RFIMK6O1ZHSPJ68X9Y5" localSheetId="12" hidden="1">#REF!</definedName>
    <definedName name="BExD99RZ1RFIMK6O1ZHSPJ68X9Y5" localSheetId="14" hidden="1">#REF!</definedName>
    <definedName name="BExD99RZ1RFIMK6O1ZHSPJ68X9Y5" localSheetId="13" hidden="1">#REF!</definedName>
    <definedName name="BExD99RZ1RFIMK6O1ZHSPJ68X9Y5" localSheetId="15" hidden="1">#REF!</definedName>
    <definedName name="BExD99RZ1RFIMK6O1ZHSPJ68X9Y5" localSheetId="16" hidden="1">#REF!</definedName>
    <definedName name="BExD99RZ1RFIMK6O1ZHSPJ68X9Y5" localSheetId="17" hidden="1">#REF!</definedName>
    <definedName name="BExD99RZ1RFIMK6O1ZHSPJ68X9Y5" localSheetId="18" hidden="1">#REF!</definedName>
    <definedName name="BExD99RZ1RFIMK6O1ZHSPJ68X9Y5" localSheetId="19" hidden="1">#REF!</definedName>
    <definedName name="BExD99RZ1RFIMK6O1ZHSPJ68X9Y5" localSheetId="20" hidden="1">#REF!</definedName>
    <definedName name="BExD99RZ1RFIMK6O1ZHSPJ68X9Y5" hidden="1">#REF!</definedName>
    <definedName name="BExD9C0ZMLX1WR2QR1YPWX15IH8W" localSheetId="7" hidden="1">#REF!</definedName>
    <definedName name="BExD9C0ZMLX1WR2QR1YPWX15IH8W" localSheetId="9" hidden="1">#REF!</definedName>
    <definedName name="BExD9C0ZMLX1WR2QR1YPWX15IH8W" localSheetId="10" hidden="1">#REF!</definedName>
    <definedName name="BExD9C0ZMLX1WR2QR1YPWX15IH8W" localSheetId="11" hidden="1">#REF!</definedName>
    <definedName name="BExD9C0ZMLX1WR2QR1YPWX15IH8W" localSheetId="14" hidden="1">#REF!</definedName>
    <definedName name="BExD9C0ZMLX1WR2QR1YPWX15IH8W" localSheetId="13" hidden="1">#REF!</definedName>
    <definedName name="BExD9C0ZMLX1WR2QR1YPWX15IH8W" localSheetId="16" hidden="1">#REF!</definedName>
    <definedName name="BExD9C0ZMLX1WR2QR1YPWX15IH8W" localSheetId="17" hidden="1">#REF!</definedName>
    <definedName name="BExD9C0ZMLX1WR2QR1YPWX15IH8W" localSheetId="20" hidden="1">#REF!</definedName>
    <definedName name="BExD9C0ZMLX1WR2QR1YPWX15IH8W" hidden="1">#REF!</definedName>
    <definedName name="BExD9L0ID3VSOU609GKWYTA5BFMA" localSheetId="7" hidden="1">#REF!</definedName>
    <definedName name="BExD9L0ID3VSOU609GKWYTA5BFMA" localSheetId="9" hidden="1">#REF!</definedName>
    <definedName name="BExD9L0ID3VSOU609GKWYTA5BFMA" localSheetId="10" hidden="1">#REF!</definedName>
    <definedName name="BExD9L0ID3VSOU609GKWYTA5BFMA" localSheetId="11" hidden="1">#REF!</definedName>
    <definedName name="BExD9L0ID3VSOU609GKWYTA5BFMA" localSheetId="12" hidden="1">#REF!</definedName>
    <definedName name="BExD9L0ID3VSOU609GKWYTA5BFMA" localSheetId="14" hidden="1">#REF!</definedName>
    <definedName name="BExD9L0ID3VSOU609GKWYTA5BFMA" localSheetId="13" hidden="1">#REF!</definedName>
    <definedName name="BExD9L0ID3VSOU609GKWYTA5BFMA" localSheetId="15" hidden="1">#REF!</definedName>
    <definedName name="BExD9L0ID3VSOU609GKWYTA5BFMA" localSheetId="16" hidden="1">#REF!</definedName>
    <definedName name="BExD9L0ID3VSOU609GKWYTA5BFMA" localSheetId="17" hidden="1">#REF!</definedName>
    <definedName name="BExD9L0ID3VSOU609GKWYTA5BFMA" localSheetId="18" hidden="1">#REF!</definedName>
    <definedName name="BExD9L0ID3VSOU609GKWYTA5BFMA" localSheetId="19" hidden="1">#REF!</definedName>
    <definedName name="BExD9L0ID3VSOU609GKWYTA5BFMA" localSheetId="20" hidden="1">#REF!</definedName>
    <definedName name="BExD9L0ID3VSOU609GKWYTA5BFMA" hidden="1">#REF!</definedName>
    <definedName name="BExD9M7SEMG0JK2FUTTZXWIEBTKB" localSheetId="7" hidden="1">#REF!</definedName>
    <definedName name="BExD9M7SEMG0JK2FUTTZXWIEBTKB" localSheetId="9" hidden="1">#REF!</definedName>
    <definedName name="BExD9M7SEMG0JK2FUTTZXWIEBTKB" localSheetId="10" hidden="1">#REF!</definedName>
    <definedName name="BExD9M7SEMG0JK2FUTTZXWIEBTKB" localSheetId="11" hidden="1">#REF!</definedName>
    <definedName name="BExD9M7SEMG0JK2FUTTZXWIEBTKB" localSheetId="12" hidden="1">#REF!</definedName>
    <definedName name="BExD9M7SEMG0JK2FUTTZXWIEBTKB" localSheetId="14" hidden="1">#REF!</definedName>
    <definedName name="BExD9M7SEMG0JK2FUTTZXWIEBTKB" localSheetId="13" hidden="1">#REF!</definedName>
    <definedName name="BExD9M7SEMG0JK2FUTTZXWIEBTKB" localSheetId="15" hidden="1">#REF!</definedName>
    <definedName name="BExD9M7SEMG0JK2FUTTZXWIEBTKB" localSheetId="16" hidden="1">#REF!</definedName>
    <definedName name="BExD9M7SEMG0JK2FUTTZXWIEBTKB" localSheetId="17" hidden="1">#REF!</definedName>
    <definedName name="BExD9M7SEMG0JK2FUTTZXWIEBTKB" localSheetId="18" hidden="1">#REF!</definedName>
    <definedName name="BExD9M7SEMG0JK2FUTTZXWIEBTKB" localSheetId="19" hidden="1">#REF!</definedName>
    <definedName name="BExD9M7SEMG0JK2FUTTZXWIEBTKB" localSheetId="20" hidden="1">#REF!</definedName>
    <definedName name="BExD9M7SEMG0JK2FUTTZXWIEBTKB" hidden="1">#REF!</definedName>
    <definedName name="BExD9MNYBYB1AICQL5165G472IE2" localSheetId="7" hidden="1">#REF!</definedName>
    <definedName name="BExD9MNYBYB1AICQL5165G472IE2" localSheetId="9" hidden="1">#REF!</definedName>
    <definedName name="BExD9MNYBYB1AICQL5165G472IE2" localSheetId="10" hidden="1">#REF!</definedName>
    <definedName name="BExD9MNYBYB1AICQL5165G472IE2" localSheetId="11" hidden="1">#REF!</definedName>
    <definedName name="BExD9MNYBYB1AICQL5165G472IE2" localSheetId="12" hidden="1">#REF!</definedName>
    <definedName name="BExD9MNYBYB1AICQL5165G472IE2" localSheetId="14" hidden="1">#REF!</definedName>
    <definedName name="BExD9MNYBYB1AICQL5165G472IE2" localSheetId="13" hidden="1">#REF!</definedName>
    <definedName name="BExD9MNYBYB1AICQL5165G472IE2" localSheetId="15" hidden="1">#REF!</definedName>
    <definedName name="BExD9MNYBYB1AICQL5165G472IE2" localSheetId="16" hidden="1">#REF!</definedName>
    <definedName name="BExD9MNYBYB1AICQL5165G472IE2" localSheetId="17" hidden="1">#REF!</definedName>
    <definedName name="BExD9MNYBYB1AICQL5165G472IE2" localSheetId="18" hidden="1">#REF!</definedName>
    <definedName name="BExD9MNYBYB1AICQL5165G472IE2" localSheetId="19" hidden="1">#REF!</definedName>
    <definedName name="BExD9MNYBYB1AICQL5165G472IE2" localSheetId="20" hidden="1">#REF!</definedName>
    <definedName name="BExD9MNYBYB1AICQL5165G472IE2" hidden="1">#REF!</definedName>
    <definedName name="BExD9PNSYT7GASEGUVL48MUQ02WO" localSheetId="7" hidden="1">#REF!</definedName>
    <definedName name="BExD9PNSYT7GASEGUVL48MUQ02WO" localSheetId="9" hidden="1">#REF!</definedName>
    <definedName name="BExD9PNSYT7GASEGUVL48MUQ02WO" localSheetId="10" hidden="1">#REF!</definedName>
    <definedName name="BExD9PNSYT7GASEGUVL48MUQ02WO" localSheetId="11" hidden="1">#REF!</definedName>
    <definedName name="BExD9PNSYT7GASEGUVL48MUQ02WO" localSheetId="12" hidden="1">#REF!</definedName>
    <definedName name="BExD9PNSYT7GASEGUVL48MUQ02WO" localSheetId="14" hidden="1">#REF!</definedName>
    <definedName name="BExD9PNSYT7GASEGUVL48MUQ02WO" localSheetId="13" hidden="1">#REF!</definedName>
    <definedName name="BExD9PNSYT7GASEGUVL48MUQ02WO" localSheetId="15" hidden="1">#REF!</definedName>
    <definedName name="BExD9PNSYT7GASEGUVL48MUQ02WO" localSheetId="16" hidden="1">#REF!</definedName>
    <definedName name="BExD9PNSYT7GASEGUVL48MUQ02WO" localSheetId="17" hidden="1">#REF!</definedName>
    <definedName name="BExD9PNSYT7GASEGUVL48MUQ02WO" localSheetId="18" hidden="1">#REF!</definedName>
    <definedName name="BExD9PNSYT7GASEGUVL48MUQ02WO" localSheetId="19" hidden="1">#REF!</definedName>
    <definedName name="BExD9PNSYT7GASEGUVL48MUQ02WO" localSheetId="20" hidden="1">#REF!</definedName>
    <definedName name="BExD9PNSYT7GASEGUVL48MUQ02WO" hidden="1">#REF!</definedName>
    <definedName name="BExD9TK2MIWFH5SKUYU9ZKF4NPHQ" localSheetId="7" hidden="1">#REF!</definedName>
    <definedName name="BExD9TK2MIWFH5SKUYU9ZKF4NPHQ" localSheetId="9" hidden="1">#REF!</definedName>
    <definedName name="BExD9TK2MIWFH5SKUYU9ZKF4NPHQ" localSheetId="10" hidden="1">#REF!</definedName>
    <definedName name="BExD9TK2MIWFH5SKUYU9ZKF4NPHQ" localSheetId="11" hidden="1">#REF!</definedName>
    <definedName name="BExD9TK2MIWFH5SKUYU9ZKF4NPHQ" localSheetId="12" hidden="1">#REF!</definedName>
    <definedName name="BExD9TK2MIWFH5SKUYU9ZKF4NPHQ" localSheetId="14" hidden="1">#REF!</definedName>
    <definedName name="BExD9TK2MIWFH5SKUYU9ZKF4NPHQ" localSheetId="13" hidden="1">#REF!</definedName>
    <definedName name="BExD9TK2MIWFH5SKUYU9ZKF4NPHQ" localSheetId="15" hidden="1">#REF!</definedName>
    <definedName name="BExD9TK2MIWFH5SKUYU9ZKF4NPHQ" localSheetId="16" hidden="1">#REF!</definedName>
    <definedName name="BExD9TK2MIWFH5SKUYU9ZKF4NPHQ" localSheetId="17" hidden="1">#REF!</definedName>
    <definedName name="BExD9TK2MIWFH5SKUYU9ZKF4NPHQ" localSheetId="18" hidden="1">#REF!</definedName>
    <definedName name="BExD9TK2MIWFH5SKUYU9ZKF4NPHQ" localSheetId="19" hidden="1">#REF!</definedName>
    <definedName name="BExD9TK2MIWFH5SKUYU9ZKF4NPHQ" localSheetId="20" hidden="1">#REF!</definedName>
    <definedName name="BExD9TK2MIWFH5SKUYU9ZKF4NPHQ" hidden="1">#REF!</definedName>
    <definedName name="BExDA2JS3GCJ8M5I4XF4ZMYZ4BXT" localSheetId="7" hidden="1">#REF!</definedName>
    <definedName name="BExDA2JS3GCJ8M5I4XF4ZMYZ4BXT" localSheetId="9" hidden="1">#REF!</definedName>
    <definedName name="BExDA2JS3GCJ8M5I4XF4ZMYZ4BXT" localSheetId="10" hidden="1">#REF!</definedName>
    <definedName name="BExDA2JS3GCJ8M5I4XF4ZMYZ4BXT" localSheetId="11" hidden="1">#REF!</definedName>
    <definedName name="BExDA2JS3GCJ8M5I4XF4ZMYZ4BXT" localSheetId="12" hidden="1">#REF!</definedName>
    <definedName name="BExDA2JS3GCJ8M5I4XF4ZMYZ4BXT" localSheetId="14" hidden="1">#REF!</definedName>
    <definedName name="BExDA2JS3GCJ8M5I4XF4ZMYZ4BXT" localSheetId="13" hidden="1">#REF!</definedName>
    <definedName name="BExDA2JS3GCJ8M5I4XF4ZMYZ4BXT" localSheetId="15" hidden="1">#REF!</definedName>
    <definedName name="BExDA2JS3GCJ8M5I4XF4ZMYZ4BXT" localSheetId="16" hidden="1">#REF!</definedName>
    <definedName name="BExDA2JS3GCJ8M5I4XF4ZMYZ4BXT" localSheetId="17" hidden="1">#REF!</definedName>
    <definedName name="BExDA2JS3GCJ8M5I4XF4ZMYZ4BXT" localSheetId="18" hidden="1">#REF!</definedName>
    <definedName name="BExDA2JS3GCJ8M5I4XF4ZMYZ4BXT" localSheetId="19" hidden="1">#REF!</definedName>
    <definedName name="BExDA2JS3GCJ8M5I4XF4ZMYZ4BXT" localSheetId="20" hidden="1">#REF!</definedName>
    <definedName name="BExDA2JS3GCJ8M5I4XF4ZMYZ4BXT" hidden="1">#REF!</definedName>
    <definedName name="BExDA6LD9061UULVKUUI4QP8SK13" localSheetId="7" hidden="1">#REF!</definedName>
    <definedName name="BExDA6LD9061UULVKUUI4QP8SK13" localSheetId="9" hidden="1">#REF!</definedName>
    <definedName name="BExDA6LD9061UULVKUUI4QP8SK13" localSheetId="10" hidden="1">#REF!</definedName>
    <definedName name="BExDA6LD9061UULVKUUI4QP8SK13" localSheetId="11" hidden="1">#REF!</definedName>
    <definedName name="BExDA6LD9061UULVKUUI4QP8SK13" localSheetId="12" hidden="1">#REF!</definedName>
    <definedName name="BExDA6LD9061UULVKUUI4QP8SK13" localSheetId="14" hidden="1">#REF!</definedName>
    <definedName name="BExDA6LD9061UULVKUUI4QP8SK13" localSheetId="13" hidden="1">#REF!</definedName>
    <definedName name="BExDA6LD9061UULVKUUI4QP8SK13" localSheetId="15" hidden="1">#REF!</definedName>
    <definedName name="BExDA6LD9061UULVKUUI4QP8SK13" localSheetId="16" hidden="1">#REF!</definedName>
    <definedName name="BExDA6LD9061UULVKUUI4QP8SK13" localSheetId="17" hidden="1">#REF!</definedName>
    <definedName name="BExDA6LD9061UULVKUUI4QP8SK13" localSheetId="18" hidden="1">#REF!</definedName>
    <definedName name="BExDA6LD9061UULVKUUI4QP8SK13" localSheetId="19" hidden="1">#REF!</definedName>
    <definedName name="BExDA6LD9061UULVKUUI4QP8SK13" localSheetId="20" hidden="1">#REF!</definedName>
    <definedName name="BExDA6LD9061UULVKUUI4QP8SK13" hidden="1">#REF!</definedName>
    <definedName name="BExDA7SHULP5GGGVSZFK3FMN833U" localSheetId="7" hidden="1">#REF!</definedName>
    <definedName name="BExDA7SHULP5GGGVSZFK3FMN833U" localSheetId="9" hidden="1">#REF!</definedName>
    <definedName name="BExDA7SHULP5GGGVSZFK3FMN833U" localSheetId="10" hidden="1">#REF!</definedName>
    <definedName name="BExDA7SHULP5GGGVSZFK3FMN833U" localSheetId="11" hidden="1">#REF!</definedName>
    <definedName name="BExDA7SHULP5GGGVSZFK3FMN833U" localSheetId="12" hidden="1">#REF!</definedName>
    <definedName name="BExDA7SHULP5GGGVSZFK3FMN833U" localSheetId="14" hidden="1">#REF!</definedName>
    <definedName name="BExDA7SHULP5GGGVSZFK3FMN833U" localSheetId="13" hidden="1">#REF!</definedName>
    <definedName name="BExDA7SHULP5GGGVSZFK3FMN833U" localSheetId="15" hidden="1">#REF!</definedName>
    <definedName name="BExDA7SHULP5GGGVSZFK3FMN833U" localSheetId="16" hidden="1">#REF!</definedName>
    <definedName name="BExDA7SHULP5GGGVSZFK3FMN833U" localSheetId="17" hidden="1">#REF!</definedName>
    <definedName name="BExDA7SHULP5GGGVSZFK3FMN833U" localSheetId="18" hidden="1">#REF!</definedName>
    <definedName name="BExDA7SHULP5GGGVSZFK3FMN833U" localSheetId="19" hidden="1">#REF!</definedName>
    <definedName name="BExDA7SHULP5GGGVSZFK3FMN833U" localSheetId="20" hidden="1">#REF!</definedName>
    <definedName name="BExDA7SHULP5GGGVSZFK3FMN833U" hidden="1">#REF!</definedName>
    <definedName name="BExDABE0KA94036RVJKMXL7GB30N" localSheetId="7" hidden="1">#REF!</definedName>
    <definedName name="BExDABE0KA94036RVJKMXL7GB30N" localSheetId="9" hidden="1">#REF!</definedName>
    <definedName name="BExDABE0KA94036RVJKMXL7GB30N" localSheetId="10" hidden="1">#REF!</definedName>
    <definedName name="BExDABE0KA94036RVJKMXL7GB30N" localSheetId="11" hidden="1">#REF!</definedName>
    <definedName name="BExDABE0KA94036RVJKMXL7GB30N" localSheetId="12" hidden="1">#REF!</definedName>
    <definedName name="BExDABE0KA94036RVJKMXL7GB30N" localSheetId="14" hidden="1">#REF!</definedName>
    <definedName name="BExDABE0KA94036RVJKMXL7GB30N" localSheetId="13" hidden="1">#REF!</definedName>
    <definedName name="BExDABE0KA94036RVJKMXL7GB30N" localSheetId="15" hidden="1">#REF!</definedName>
    <definedName name="BExDABE0KA94036RVJKMXL7GB30N" localSheetId="16" hidden="1">#REF!</definedName>
    <definedName name="BExDABE0KA94036RVJKMXL7GB30N" localSheetId="17" hidden="1">#REF!</definedName>
    <definedName name="BExDABE0KA94036RVJKMXL7GB30N" localSheetId="18" hidden="1">#REF!</definedName>
    <definedName name="BExDABE0KA94036RVJKMXL7GB30N" localSheetId="19" hidden="1">#REF!</definedName>
    <definedName name="BExDABE0KA94036RVJKMXL7GB30N" localSheetId="20" hidden="1">#REF!</definedName>
    <definedName name="BExDABE0KA94036RVJKMXL7GB30N" hidden="1">#REF!</definedName>
    <definedName name="BExDAGMVMNLQ6QXASB9R6D8DIT12" localSheetId="7" hidden="1">#REF!</definedName>
    <definedName name="BExDAGMVMNLQ6QXASB9R6D8DIT12" localSheetId="9" hidden="1">#REF!</definedName>
    <definedName name="BExDAGMVMNLQ6QXASB9R6D8DIT12" localSheetId="10" hidden="1">#REF!</definedName>
    <definedName name="BExDAGMVMNLQ6QXASB9R6D8DIT12" localSheetId="11" hidden="1">#REF!</definedName>
    <definedName name="BExDAGMVMNLQ6QXASB9R6D8DIT12" localSheetId="12" hidden="1">#REF!</definedName>
    <definedName name="BExDAGMVMNLQ6QXASB9R6D8DIT12" localSheetId="14" hidden="1">#REF!</definedName>
    <definedName name="BExDAGMVMNLQ6QXASB9R6D8DIT12" localSheetId="13" hidden="1">#REF!</definedName>
    <definedName name="BExDAGMVMNLQ6QXASB9R6D8DIT12" localSheetId="15" hidden="1">#REF!</definedName>
    <definedName name="BExDAGMVMNLQ6QXASB9R6D8DIT12" localSheetId="16" hidden="1">#REF!</definedName>
    <definedName name="BExDAGMVMNLQ6QXASB9R6D8DIT12" localSheetId="17" hidden="1">#REF!</definedName>
    <definedName name="BExDAGMVMNLQ6QXASB9R6D8DIT12" localSheetId="18" hidden="1">#REF!</definedName>
    <definedName name="BExDAGMVMNLQ6QXASB9R6D8DIT12" localSheetId="19" hidden="1">#REF!</definedName>
    <definedName name="BExDAGMVMNLQ6QXASB9R6D8DIT12" localSheetId="20" hidden="1">#REF!</definedName>
    <definedName name="BExDAGMVMNLQ6QXASB9R6D8DIT12" hidden="1">#REF!</definedName>
    <definedName name="BExDAYBHU9ADLXI8VRC7F608RVGM" localSheetId="7" hidden="1">#REF!</definedName>
    <definedName name="BExDAYBHU9ADLXI8VRC7F608RVGM" localSheetId="9" hidden="1">#REF!</definedName>
    <definedName name="BExDAYBHU9ADLXI8VRC7F608RVGM" localSheetId="10" hidden="1">#REF!</definedName>
    <definedName name="BExDAYBHU9ADLXI8VRC7F608RVGM" localSheetId="11" hidden="1">#REF!</definedName>
    <definedName name="BExDAYBHU9ADLXI8VRC7F608RVGM" localSheetId="12" hidden="1">#REF!</definedName>
    <definedName name="BExDAYBHU9ADLXI8VRC7F608RVGM" localSheetId="14" hidden="1">#REF!</definedName>
    <definedName name="BExDAYBHU9ADLXI8VRC7F608RVGM" localSheetId="13" hidden="1">#REF!</definedName>
    <definedName name="BExDAYBHU9ADLXI8VRC7F608RVGM" localSheetId="15" hidden="1">#REF!</definedName>
    <definedName name="BExDAYBHU9ADLXI8VRC7F608RVGM" localSheetId="16" hidden="1">#REF!</definedName>
    <definedName name="BExDAYBHU9ADLXI8VRC7F608RVGM" localSheetId="17" hidden="1">#REF!</definedName>
    <definedName name="BExDAYBHU9ADLXI8VRC7F608RVGM" localSheetId="18" hidden="1">#REF!</definedName>
    <definedName name="BExDAYBHU9ADLXI8VRC7F608RVGM" localSheetId="19" hidden="1">#REF!</definedName>
    <definedName name="BExDAYBHU9ADLXI8VRC7F608RVGM" localSheetId="20" hidden="1">#REF!</definedName>
    <definedName name="BExDAYBHU9ADLXI8VRC7F608RVGM" hidden="1">#REF!</definedName>
    <definedName name="BExDBDR1XR0FV0CYUCB2OJ7CJCZU" localSheetId="7" hidden="1">#REF!</definedName>
    <definedName name="BExDBDR1XR0FV0CYUCB2OJ7CJCZU" localSheetId="9" hidden="1">#REF!</definedName>
    <definedName name="BExDBDR1XR0FV0CYUCB2OJ7CJCZU" localSheetId="10" hidden="1">#REF!</definedName>
    <definedName name="BExDBDR1XR0FV0CYUCB2OJ7CJCZU" localSheetId="11" hidden="1">#REF!</definedName>
    <definedName name="BExDBDR1XR0FV0CYUCB2OJ7CJCZU" localSheetId="12" hidden="1">#REF!</definedName>
    <definedName name="BExDBDR1XR0FV0CYUCB2OJ7CJCZU" localSheetId="14" hidden="1">#REF!</definedName>
    <definedName name="BExDBDR1XR0FV0CYUCB2OJ7CJCZU" localSheetId="13" hidden="1">#REF!</definedName>
    <definedName name="BExDBDR1XR0FV0CYUCB2OJ7CJCZU" localSheetId="15" hidden="1">#REF!</definedName>
    <definedName name="BExDBDR1XR0FV0CYUCB2OJ7CJCZU" localSheetId="16" hidden="1">#REF!</definedName>
    <definedName name="BExDBDR1XR0FV0CYUCB2OJ7CJCZU" localSheetId="17" hidden="1">#REF!</definedName>
    <definedName name="BExDBDR1XR0FV0CYUCB2OJ7CJCZU" localSheetId="18" hidden="1">#REF!</definedName>
    <definedName name="BExDBDR1XR0FV0CYUCB2OJ7CJCZU" localSheetId="19" hidden="1">#REF!</definedName>
    <definedName name="BExDBDR1XR0FV0CYUCB2OJ7CJCZU" localSheetId="20" hidden="1">#REF!</definedName>
    <definedName name="BExDBDR1XR0FV0CYUCB2OJ7CJCZU" hidden="1">#REF!</definedName>
    <definedName name="BExDBO8QK1FUFVLO07NZ0BZ9BKA0" localSheetId="7" hidden="1">#REF!</definedName>
    <definedName name="BExDBO8QK1FUFVLO07NZ0BZ9BKA0" localSheetId="9" hidden="1">#REF!</definedName>
    <definedName name="BExDBO8QK1FUFVLO07NZ0BZ9BKA0" localSheetId="10" hidden="1">#REF!</definedName>
    <definedName name="BExDBO8QK1FUFVLO07NZ0BZ9BKA0" localSheetId="11" hidden="1">#REF!</definedName>
    <definedName name="BExDBO8QK1FUFVLO07NZ0BZ9BKA0" localSheetId="12" hidden="1">#REF!</definedName>
    <definedName name="BExDBO8QK1FUFVLO07NZ0BZ9BKA0" localSheetId="14" hidden="1">#REF!</definedName>
    <definedName name="BExDBO8QK1FUFVLO07NZ0BZ9BKA0" localSheetId="13" hidden="1">#REF!</definedName>
    <definedName name="BExDBO8QK1FUFVLO07NZ0BZ9BKA0" localSheetId="15" hidden="1">#REF!</definedName>
    <definedName name="BExDBO8QK1FUFVLO07NZ0BZ9BKA0" localSheetId="16" hidden="1">#REF!</definedName>
    <definedName name="BExDBO8QK1FUFVLO07NZ0BZ9BKA0" localSheetId="17" hidden="1">#REF!</definedName>
    <definedName name="BExDBO8QK1FUFVLO07NZ0BZ9BKA0" localSheetId="18" hidden="1">#REF!</definedName>
    <definedName name="BExDBO8QK1FUFVLO07NZ0BZ9BKA0" localSheetId="19" hidden="1">#REF!</definedName>
    <definedName name="BExDBO8QK1FUFVLO07NZ0BZ9BKA0" localSheetId="20" hidden="1">#REF!</definedName>
    <definedName name="BExDBO8QK1FUFVLO07NZ0BZ9BKA0" hidden="1">#REF!</definedName>
    <definedName name="BExDBRJDI7W1042W6UYNA12BZGBJ" localSheetId="7" hidden="1">#REF!</definedName>
    <definedName name="BExDBRJDI7W1042W6UYNA12BZGBJ" localSheetId="9" hidden="1">#REF!</definedName>
    <definedName name="BExDBRJDI7W1042W6UYNA12BZGBJ" localSheetId="10" hidden="1">#REF!</definedName>
    <definedName name="BExDBRJDI7W1042W6UYNA12BZGBJ" localSheetId="11" hidden="1">#REF!</definedName>
    <definedName name="BExDBRJDI7W1042W6UYNA12BZGBJ" localSheetId="12" hidden="1">#REF!</definedName>
    <definedName name="BExDBRJDI7W1042W6UYNA12BZGBJ" localSheetId="14" hidden="1">#REF!</definedName>
    <definedName name="BExDBRJDI7W1042W6UYNA12BZGBJ" localSheetId="13" hidden="1">#REF!</definedName>
    <definedName name="BExDBRJDI7W1042W6UYNA12BZGBJ" localSheetId="15" hidden="1">#REF!</definedName>
    <definedName name="BExDBRJDI7W1042W6UYNA12BZGBJ" localSheetId="16" hidden="1">#REF!</definedName>
    <definedName name="BExDBRJDI7W1042W6UYNA12BZGBJ" localSheetId="17" hidden="1">#REF!</definedName>
    <definedName name="BExDBRJDI7W1042W6UYNA12BZGBJ" localSheetId="18" hidden="1">#REF!</definedName>
    <definedName name="BExDBRJDI7W1042W6UYNA12BZGBJ" localSheetId="19" hidden="1">#REF!</definedName>
    <definedName name="BExDBRJDI7W1042W6UYNA12BZGBJ" localSheetId="20" hidden="1">#REF!</definedName>
    <definedName name="BExDBRJDI7W1042W6UYNA12BZGBJ" hidden="1">#REF!</definedName>
    <definedName name="BExDBY4R8EXLUENLCDFC4YRRVQPS" localSheetId="7" hidden="1">#REF!</definedName>
    <definedName name="BExDBY4R8EXLUENLCDFC4YRRVQPS" localSheetId="9" hidden="1">#REF!</definedName>
    <definedName name="BExDBY4R8EXLUENLCDFC4YRRVQPS" localSheetId="10" hidden="1">#REF!</definedName>
    <definedName name="BExDBY4R8EXLUENLCDFC4YRRVQPS" localSheetId="11" hidden="1">#REF!</definedName>
    <definedName name="BExDBY4R8EXLUENLCDFC4YRRVQPS" localSheetId="12" hidden="1">#REF!</definedName>
    <definedName name="BExDBY4R8EXLUENLCDFC4YRRVQPS" localSheetId="14" hidden="1">#REF!</definedName>
    <definedName name="BExDBY4R8EXLUENLCDFC4YRRVQPS" localSheetId="13" hidden="1">#REF!</definedName>
    <definedName name="BExDBY4R8EXLUENLCDFC4YRRVQPS" localSheetId="15" hidden="1">#REF!</definedName>
    <definedName name="BExDBY4R8EXLUENLCDFC4YRRVQPS" localSheetId="16" hidden="1">#REF!</definedName>
    <definedName name="BExDBY4R8EXLUENLCDFC4YRRVQPS" localSheetId="17" hidden="1">#REF!</definedName>
    <definedName name="BExDBY4R8EXLUENLCDFC4YRRVQPS" localSheetId="18" hidden="1">#REF!</definedName>
    <definedName name="BExDBY4R8EXLUENLCDFC4YRRVQPS" localSheetId="19" hidden="1">#REF!</definedName>
    <definedName name="BExDBY4R8EXLUENLCDFC4YRRVQPS" localSheetId="20" hidden="1">#REF!</definedName>
    <definedName name="BExDBY4R8EXLUENLCDFC4YRRVQPS" hidden="1">#REF!</definedName>
    <definedName name="BExDC7F818VN0S18ID7XRCRVYPJ4" localSheetId="7" hidden="1">#REF!</definedName>
    <definedName name="BExDC7F818VN0S18ID7XRCRVYPJ4" localSheetId="9" hidden="1">#REF!</definedName>
    <definedName name="BExDC7F818VN0S18ID7XRCRVYPJ4" localSheetId="10" hidden="1">#REF!</definedName>
    <definedName name="BExDC7F818VN0S18ID7XRCRVYPJ4" localSheetId="11" hidden="1">#REF!</definedName>
    <definedName name="BExDC7F818VN0S18ID7XRCRVYPJ4" localSheetId="12" hidden="1">#REF!</definedName>
    <definedName name="BExDC7F818VN0S18ID7XRCRVYPJ4" localSheetId="14" hidden="1">#REF!</definedName>
    <definedName name="BExDC7F818VN0S18ID7XRCRVYPJ4" localSheetId="13" hidden="1">#REF!</definedName>
    <definedName name="BExDC7F818VN0S18ID7XRCRVYPJ4" localSheetId="15" hidden="1">#REF!</definedName>
    <definedName name="BExDC7F818VN0S18ID7XRCRVYPJ4" localSheetId="16" hidden="1">#REF!</definedName>
    <definedName name="BExDC7F818VN0S18ID7XRCRVYPJ4" localSheetId="17" hidden="1">#REF!</definedName>
    <definedName name="BExDC7F818VN0S18ID7XRCRVYPJ4" localSheetId="18" hidden="1">#REF!</definedName>
    <definedName name="BExDC7F818VN0S18ID7XRCRVYPJ4" localSheetId="19" hidden="1">#REF!</definedName>
    <definedName name="BExDC7F818VN0S18ID7XRCRVYPJ4" localSheetId="20" hidden="1">#REF!</definedName>
    <definedName name="BExDC7F818VN0S18ID7XRCRVYPJ4" hidden="1">#REF!</definedName>
    <definedName name="BExDCL7K96PC9VZYB70ZW3QPVIJE" localSheetId="7" hidden="1">#REF!</definedName>
    <definedName name="BExDCL7K96PC9VZYB70ZW3QPVIJE" localSheetId="9" hidden="1">#REF!</definedName>
    <definedName name="BExDCL7K96PC9VZYB70ZW3QPVIJE" localSheetId="10" hidden="1">#REF!</definedName>
    <definedName name="BExDCL7K96PC9VZYB70ZW3QPVIJE" localSheetId="11" hidden="1">#REF!</definedName>
    <definedName name="BExDCL7K96PC9VZYB70ZW3QPVIJE" localSheetId="12" hidden="1">#REF!</definedName>
    <definedName name="BExDCL7K96PC9VZYB70ZW3QPVIJE" localSheetId="14" hidden="1">#REF!</definedName>
    <definedName name="BExDCL7K96PC9VZYB70ZW3QPVIJE" localSheetId="13" hidden="1">#REF!</definedName>
    <definedName name="BExDCL7K96PC9VZYB70ZW3QPVIJE" localSheetId="15" hidden="1">#REF!</definedName>
    <definedName name="BExDCL7K96PC9VZYB70ZW3QPVIJE" localSheetId="16" hidden="1">#REF!</definedName>
    <definedName name="BExDCL7K96PC9VZYB70ZW3QPVIJE" localSheetId="17" hidden="1">#REF!</definedName>
    <definedName name="BExDCL7K96PC9VZYB70ZW3QPVIJE" localSheetId="18" hidden="1">#REF!</definedName>
    <definedName name="BExDCL7K96PC9VZYB70ZW3QPVIJE" localSheetId="19" hidden="1">#REF!</definedName>
    <definedName name="BExDCL7K96PC9VZYB70ZW3QPVIJE" localSheetId="20" hidden="1">#REF!</definedName>
    <definedName name="BExDCL7K96PC9VZYB70ZW3QPVIJE" hidden="1">#REF!</definedName>
    <definedName name="BExDCP3UZ3C2O4C1F7KMU0Z9U32N" localSheetId="7" hidden="1">#REF!</definedName>
    <definedName name="BExDCP3UZ3C2O4C1F7KMU0Z9U32N" localSheetId="9" hidden="1">#REF!</definedName>
    <definedName name="BExDCP3UZ3C2O4C1F7KMU0Z9U32N" localSheetId="10" hidden="1">#REF!</definedName>
    <definedName name="BExDCP3UZ3C2O4C1F7KMU0Z9U32N" localSheetId="11" hidden="1">#REF!</definedName>
    <definedName name="BExDCP3UZ3C2O4C1F7KMU0Z9U32N" localSheetId="12" hidden="1">#REF!</definedName>
    <definedName name="BExDCP3UZ3C2O4C1F7KMU0Z9U32N" localSheetId="14" hidden="1">#REF!</definedName>
    <definedName name="BExDCP3UZ3C2O4C1F7KMU0Z9U32N" localSheetId="13" hidden="1">#REF!</definedName>
    <definedName name="BExDCP3UZ3C2O4C1F7KMU0Z9U32N" localSheetId="15" hidden="1">#REF!</definedName>
    <definedName name="BExDCP3UZ3C2O4C1F7KMU0Z9U32N" localSheetId="16" hidden="1">#REF!</definedName>
    <definedName name="BExDCP3UZ3C2O4C1F7KMU0Z9U32N" localSheetId="17" hidden="1">#REF!</definedName>
    <definedName name="BExDCP3UZ3C2O4C1F7KMU0Z9U32N" localSheetId="18" hidden="1">#REF!</definedName>
    <definedName name="BExDCP3UZ3C2O4C1F7KMU0Z9U32N" localSheetId="19" hidden="1">#REF!</definedName>
    <definedName name="BExDCP3UZ3C2O4C1F7KMU0Z9U32N" localSheetId="20" hidden="1">#REF!</definedName>
    <definedName name="BExDCP3UZ3C2O4C1F7KMU0Z9U32N" hidden="1">#REF!</definedName>
    <definedName name="BExEOBX3WECDMYCV9RLN49APTXMM" localSheetId="7" hidden="1">#REF!</definedName>
    <definedName name="BExEOBX3WECDMYCV9RLN49APTXMM" localSheetId="9" hidden="1">#REF!</definedName>
    <definedName name="BExEOBX3WECDMYCV9RLN49APTXMM" localSheetId="10" hidden="1">#REF!</definedName>
    <definedName name="BExEOBX3WECDMYCV9RLN49APTXMM" localSheetId="11" hidden="1">#REF!</definedName>
    <definedName name="BExEOBX3WECDMYCV9RLN49APTXMM" localSheetId="12" hidden="1">#REF!</definedName>
    <definedName name="BExEOBX3WECDMYCV9RLN49APTXMM" localSheetId="14" hidden="1">#REF!</definedName>
    <definedName name="BExEOBX3WECDMYCV9RLN49APTXMM" localSheetId="13" hidden="1">#REF!</definedName>
    <definedName name="BExEOBX3WECDMYCV9RLN49APTXMM" localSheetId="15" hidden="1">#REF!</definedName>
    <definedName name="BExEOBX3WECDMYCV9RLN49APTXMM" localSheetId="16" hidden="1">#REF!</definedName>
    <definedName name="BExEOBX3WECDMYCV9RLN49APTXMM" localSheetId="17" hidden="1">#REF!</definedName>
    <definedName name="BExEOBX3WECDMYCV9RLN49APTXMM" localSheetId="18" hidden="1">#REF!</definedName>
    <definedName name="BExEOBX3WECDMYCV9RLN49APTXMM" localSheetId="19" hidden="1">#REF!</definedName>
    <definedName name="BExEOBX3WECDMYCV9RLN49APTXMM" localSheetId="20" hidden="1">#REF!</definedName>
    <definedName name="BExEOBX3WECDMYCV9RLN49APTXMM" hidden="1">#REF!</definedName>
    <definedName name="BExEOKLZRPEMPJO02S4EGHZXAWN3" localSheetId="7" hidden="1">#REF!</definedName>
    <definedName name="BExEOKLZRPEMPJO02S4EGHZXAWN3" localSheetId="9" hidden="1">#REF!</definedName>
    <definedName name="BExEOKLZRPEMPJO02S4EGHZXAWN3" localSheetId="10" hidden="1">#REF!</definedName>
    <definedName name="BExEOKLZRPEMPJO02S4EGHZXAWN3" localSheetId="11" hidden="1">#REF!</definedName>
    <definedName name="BExEOKLZRPEMPJO02S4EGHZXAWN3" localSheetId="12" hidden="1">#REF!</definedName>
    <definedName name="BExEOKLZRPEMPJO02S4EGHZXAWN3" localSheetId="14" hidden="1">#REF!</definedName>
    <definedName name="BExEOKLZRPEMPJO02S4EGHZXAWN3" localSheetId="13" hidden="1">#REF!</definedName>
    <definedName name="BExEOKLZRPEMPJO02S4EGHZXAWN3" localSheetId="15" hidden="1">#REF!</definedName>
    <definedName name="BExEOKLZRPEMPJO02S4EGHZXAWN3" localSheetId="16" hidden="1">#REF!</definedName>
    <definedName name="BExEOKLZRPEMPJO02S4EGHZXAWN3" localSheetId="17" hidden="1">#REF!</definedName>
    <definedName name="BExEOKLZRPEMPJO02S4EGHZXAWN3" localSheetId="18" hidden="1">#REF!</definedName>
    <definedName name="BExEOKLZRPEMPJO02S4EGHZXAWN3" localSheetId="19" hidden="1">#REF!</definedName>
    <definedName name="BExEOKLZRPEMPJO02S4EGHZXAWN3" localSheetId="20" hidden="1">#REF!</definedName>
    <definedName name="BExEOKLZRPEMPJO02S4EGHZXAWN3" hidden="1">#REF!</definedName>
    <definedName name="BExEP4E4F36662JDI0TOD85OP7X9" localSheetId="7" hidden="1">#REF!</definedName>
    <definedName name="BExEP4E4F36662JDI0TOD85OP7X9" localSheetId="9" hidden="1">#REF!</definedName>
    <definedName name="BExEP4E4F36662JDI0TOD85OP7X9" localSheetId="10" hidden="1">#REF!</definedName>
    <definedName name="BExEP4E4F36662JDI0TOD85OP7X9" localSheetId="11" hidden="1">#REF!</definedName>
    <definedName name="BExEP4E4F36662JDI0TOD85OP7X9" localSheetId="12" hidden="1">#REF!</definedName>
    <definedName name="BExEP4E4F36662JDI0TOD85OP7X9" localSheetId="14" hidden="1">#REF!</definedName>
    <definedName name="BExEP4E4F36662JDI0TOD85OP7X9" localSheetId="13" hidden="1">#REF!</definedName>
    <definedName name="BExEP4E4F36662JDI0TOD85OP7X9" localSheetId="15" hidden="1">#REF!</definedName>
    <definedName name="BExEP4E4F36662JDI0TOD85OP7X9" localSheetId="16" hidden="1">#REF!</definedName>
    <definedName name="BExEP4E4F36662JDI0TOD85OP7X9" localSheetId="17" hidden="1">#REF!</definedName>
    <definedName name="BExEP4E4F36662JDI0TOD85OP7X9" localSheetId="18" hidden="1">#REF!</definedName>
    <definedName name="BExEP4E4F36662JDI0TOD85OP7X9" localSheetId="19" hidden="1">#REF!</definedName>
    <definedName name="BExEP4E4F36662JDI0TOD85OP7X9" localSheetId="20" hidden="1">#REF!</definedName>
    <definedName name="BExEP4E4F36662JDI0TOD85OP7X9" hidden="1">#REF!</definedName>
    <definedName name="BExEPN9VIYI0FVL0HLZQXJFO6TT0" localSheetId="7" hidden="1">#REF!</definedName>
    <definedName name="BExEPN9VIYI0FVL0HLZQXJFO6TT0" localSheetId="9" hidden="1">#REF!</definedName>
    <definedName name="BExEPN9VIYI0FVL0HLZQXJFO6TT0" localSheetId="10" hidden="1">#REF!</definedName>
    <definedName name="BExEPN9VIYI0FVL0HLZQXJFO6TT0" localSheetId="11" hidden="1">#REF!</definedName>
    <definedName name="BExEPN9VIYI0FVL0HLZQXJFO6TT0" localSheetId="12" hidden="1">#REF!</definedName>
    <definedName name="BExEPN9VIYI0FVL0HLZQXJFO6TT0" localSheetId="14" hidden="1">#REF!</definedName>
    <definedName name="BExEPN9VIYI0FVL0HLZQXJFO6TT0" localSheetId="13" hidden="1">#REF!</definedName>
    <definedName name="BExEPN9VIYI0FVL0HLZQXJFO6TT0" localSheetId="15" hidden="1">#REF!</definedName>
    <definedName name="BExEPN9VIYI0FVL0HLZQXJFO6TT0" localSheetId="16" hidden="1">#REF!</definedName>
    <definedName name="BExEPN9VIYI0FVL0HLZQXJFO6TT0" localSheetId="17" hidden="1">#REF!</definedName>
    <definedName name="BExEPN9VIYI0FVL0HLZQXJFO6TT0" localSheetId="18" hidden="1">#REF!</definedName>
    <definedName name="BExEPN9VIYI0FVL0HLZQXJFO6TT0" localSheetId="19" hidden="1">#REF!</definedName>
    <definedName name="BExEPN9VIYI0FVL0HLZQXJFO6TT0" localSheetId="20" hidden="1">#REF!</definedName>
    <definedName name="BExEPN9VIYI0FVL0HLZQXJFO6TT0" hidden="1">#REF!</definedName>
    <definedName name="BExEPYT6VDSMR8MU2341Q5GM2Y9V" localSheetId="7" hidden="1">#REF!</definedName>
    <definedName name="BExEPYT6VDSMR8MU2341Q5GM2Y9V" localSheetId="9" hidden="1">#REF!</definedName>
    <definedName name="BExEPYT6VDSMR8MU2341Q5GM2Y9V" localSheetId="10" hidden="1">#REF!</definedName>
    <definedName name="BExEPYT6VDSMR8MU2341Q5GM2Y9V" localSheetId="11" hidden="1">#REF!</definedName>
    <definedName name="BExEPYT6VDSMR8MU2341Q5GM2Y9V" localSheetId="12" hidden="1">#REF!</definedName>
    <definedName name="BExEPYT6VDSMR8MU2341Q5GM2Y9V" localSheetId="14" hidden="1">#REF!</definedName>
    <definedName name="BExEPYT6VDSMR8MU2341Q5GM2Y9V" localSheetId="13" hidden="1">#REF!</definedName>
    <definedName name="BExEPYT6VDSMR8MU2341Q5GM2Y9V" localSheetId="15" hidden="1">#REF!</definedName>
    <definedName name="BExEPYT6VDSMR8MU2341Q5GM2Y9V" localSheetId="16" hidden="1">#REF!</definedName>
    <definedName name="BExEPYT6VDSMR8MU2341Q5GM2Y9V" localSheetId="17" hidden="1">#REF!</definedName>
    <definedName name="BExEPYT6VDSMR8MU2341Q5GM2Y9V" localSheetId="18" hidden="1">#REF!</definedName>
    <definedName name="BExEPYT6VDSMR8MU2341Q5GM2Y9V" localSheetId="19" hidden="1">#REF!</definedName>
    <definedName name="BExEPYT6VDSMR8MU2341Q5GM2Y9V" localSheetId="20" hidden="1">#REF!</definedName>
    <definedName name="BExEPYT6VDSMR8MU2341Q5GM2Y9V" hidden="1">#REF!</definedName>
    <definedName name="BExEQ2ENYLMY8K1796XBB31CJHNN" localSheetId="7" hidden="1">#REF!</definedName>
    <definedName name="BExEQ2ENYLMY8K1796XBB31CJHNN" localSheetId="9" hidden="1">#REF!</definedName>
    <definedName name="BExEQ2ENYLMY8K1796XBB31CJHNN" localSheetId="10" hidden="1">#REF!</definedName>
    <definedName name="BExEQ2ENYLMY8K1796XBB31CJHNN" localSheetId="11" hidden="1">#REF!</definedName>
    <definedName name="BExEQ2ENYLMY8K1796XBB31CJHNN" localSheetId="12" hidden="1">#REF!</definedName>
    <definedName name="BExEQ2ENYLMY8K1796XBB31CJHNN" localSheetId="14" hidden="1">#REF!</definedName>
    <definedName name="BExEQ2ENYLMY8K1796XBB31CJHNN" localSheetId="13" hidden="1">#REF!</definedName>
    <definedName name="BExEQ2ENYLMY8K1796XBB31CJHNN" localSheetId="15" hidden="1">#REF!</definedName>
    <definedName name="BExEQ2ENYLMY8K1796XBB31CJHNN" localSheetId="16" hidden="1">#REF!</definedName>
    <definedName name="BExEQ2ENYLMY8K1796XBB31CJHNN" localSheetId="17" hidden="1">#REF!</definedName>
    <definedName name="BExEQ2ENYLMY8K1796XBB31CJHNN" localSheetId="18" hidden="1">#REF!</definedName>
    <definedName name="BExEQ2ENYLMY8K1796XBB31CJHNN" localSheetId="19" hidden="1">#REF!</definedName>
    <definedName name="BExEQ2ENYLMY8K1796XBB31CJHNN" localSheetId="20" hidden="1">#REF!</definedName>
    <definedName name="BExEQ2ENYLMY8K1796XBB31CJHNN" hidden="1">#REF!</definedName>
    <definedName name="BExEQ2PFE4N40LEPGDPS90WDL6BN" localSheetId="7" hidden="1">#REF!</definedName>
    <definedName name="BExEQ2PFE4N40LEPGDPS90WDL6BN" localSheetId="9" hidden="1">#REF!</definedName>
    <definedName name="BExEQ2PFE4N40LEPGDPS90WDL6BN" localSheetId="10" hidden="1">#REF!</definedName>
    <definedName name="BExEQ2PFE4N40LEPGDPS90WDL6BN" localSheetId="11" hidden="1">#REF!</definedName>
    <definedName name="BExEQ2PFE4N40LEPGDPS90WDL6BN" localSheetId="12" hidden="1">#REF!</definedName>
    <definedName name="BExEQ2PFE4N40LEPGDPS90WDL6BN" localSheetId="14" hidden="1">#REF!</definedName>
    <definedName name="BExEQ2PFE4N40LEPGDPS90WDL6BN" localSheetId="13" hidden="1">#REF!</definedName>
    <definedName name="BExEQ2PFE4N40LEPGDPS90WDL6BN" localSheetId="15" hidden="1">#REF!</definedName>
    <definedName name="BExEQ2PFE4N40LEPGDPS90WDL6BN" localSheetId="16" hidden="1">#REF!</definedName>
    <definedName name="BExEQ2PFE4N40LEPGDPS90WDL6BN" localSheetId="17" hidden="1">#REF!</definedName>
    <definedName name="BExEQ2PFE4N40LEPGDPS90WDL6BN" localSheetId="18" hidden="1">#REF!</definedName>
    <definedName name="BExEQ2PFE4N40LEPGDPS90WDL6BN" localSheetId="19" hidden="1">#REF!</definedName>
    <definedName name="BExEQ2PFE4N40LEPGDPS90WDL6BN" localSheetId="20" hidden="1">#REF!</definedName>
    <definedName name="BExEQ2PFE4N40LEPGDPS90WDL6BN" hidden="1">#REF!</definedName>
    <definedName name="BExEQ2PFURT24NQYGYVE8NKX1EGA" localSheetId="7" hidden="1">#REF!</definedName>
    <definedName name="BExEQ2PFURT24NQYGYVE8NKX1EGA" localSheetId="9" hidden="1">#REF!</definedName>
    <definedName name="BExEQ2PFURT24NQYGYVE8NKX1EGA" localSheetId="10" hidden="1">#REF!</definedName>
    <definedName name="BExEQ2PFURT24NQYGYVE8NKX1EGA" localSheetId="11" hidden="1">#REF!</definedName>
    <definedName name="BExEQ2PFURT24NQYGYVE8NKX1EGA" localSheetId="12" hidden="1">#REF!</definedName>
    <definedName name="BExEQ2PFURT24NQYGYVE8NKX1EGA" localSheetId="14" hidden="1">#REF!</definedName>
    <definedName name="BExEQ2PFURT24NQYGYVE8NKX1EGA" localSheetId="13" hidden="1">#REF!</definedName>
    <definedName name="BExEQ2PFURT24NQYGYVE8NKX1EGA" localSheetId="15" hidden="1">#REF!</definedName>
    <definedName name="BExEQ2PFURT24NQYGYVE8NKX1EGA" localSheetId="16" hidden="1">#REF!</definedName>
    <definedName name="BExEQ2PFURT24NQYGYVE8NKX1EGA" localSheetId="17" hidden="1">#REF!</definedName>
    <definedName name="BExEQ2PFURT24NQYGYVE8NKX1EGA" localSheetId="18" hidden="1">#REF!</definedName>
    <definedName name="BExEQ2PFURT24NQYGYVE8NKX1EGA" localSheetId="19" hidden="1">#REF!</definedName>
    <definedName name="BExEQ2PFURT24NQYGYVE8NKX1EGA" localSheetId="20" hidden="1">#REF!</definedName>
    <definedName name="BExEQ2PFURT24NQYGYVE8NKX1EGA" hidden="1">#REF!</definedName>
    <definedName name="BExEQB8ZWXO6IIGOEPWTLOJGE2NR" localSheetId="7" hidden="1">#REF!</definedName>
    <definedName name="BExEQB8ZWXO6IIGOEPWTLOJGE2NR" localSheetId="9" hidden="1">#REF!</definedName>
    <definedName name="BExEQB8ZWXO6IIGOEPWTLOJGE2NR" localSheetId="10" hidden="1">#REF!</definedName>
    <definedName name="BExEQB8ZWXO6IIGOEPWTLOJGE2NR" localSheetId="11" hidden="1">#REF!</definedName>
    <definedName name="BExEQB8ZWXO6IIGOEPWTLOJGE2NR" localSheetId="12" hidden="1">#REF!</definedName>
    <definedName name="BExEQB8ZWXO6IIGOEPWTLOJGE2NR" localSheetId="14" hidden="1">#REF!</definedName>
    <definedName name="BExEQB8ZWXO6IIGOEPWTLOJGE2NR" localSheetId="13" hidden="1">#REF!</definedName>
    <definedName name="BExEQB8ZWXO6IIGOEPWTLOJGE2NR" localSheetId="15" hidden="1">#REF!</definedName>
    <definedName name="BExEQB8ZWXO6IIGOEPWTLOJGE2NR" localSheetId="16" hidden="1">#REF!</definedName>
    <definedName name="BExEQB8ZWXO6IIGOEPWTLOJGE2NR" localSheetId="17" hidden="1">#REF!</definedName>
    <definedName name="BExEQB8ZWXO6IIGOEPWTLOJGE2NR" localSheetId="18" hidden="1">#REF!</definedName>
    <definedName name="BExEQB8ZWXO6IIGOEPWTLOJGE2NR" localSheetId="19" hidden="1">#REF!</definedName>
    <definedName name="BExEQB8ZWXO6IIGOEPWTLOJGE2NR" localSheetId="20" hidden="1">#REF!</definedName>
    <definedName name="BExEQB8ZWXO6IIGOEPWTLOJGE2NR" hidden="1">#REF!</definedName>
    <definedName name="BExEQBZX0EL6LIKPY01197ACK65H" localSheetId="7" hidden="1">#REF!</definedName>
    <definedName name="BExEQBZX0EL6LIKPY01197ACK65H" localSheetId="9" hidden="1">#REF!</definedName>
    <definedName name="BExEQBZX0EL6LIKPY01197ACK65H" localSheetId="10" hidden="1">#REF!</definedName>
    <definedName name="BExEQBZX0EL6LIKPY01197ACK65H" localSheetId="11" hidden="1">#REF!</definedName>
    <definedName name="BExEQBZX0EL6LIKPY01197ACK65H" localSheetId="12" hidden="1">#REF!</definedName>
    <definedName name="BExEQBZX0EL6LIKPY01197ACK65H" localSheetId="14" hidden="1">#REF!</definedName>
    <definedName name="BExEQBZX0EL6LIKPY01197ACK65H" localSheetId="13" hidden="1">#REF!</definedName>
    <definedName name="BExEQBZX0EL6LIKPY01197ACK65H" localSheetId="15" hidden="1">#REF!</definedName>
    <definedName name="BExEQBZX0EL6LIKPY01197ACK65H" localSheetId="16" hidden="1">#REF!</definedName>
    <definedName name="BExEQBZX0EL6LIKPY01197ACK65H" localSheetId="17" hidden="1">#REF!</definedName>
    <definedName name="BExEQBZX0EL6LIKPY01197ACK65H" localSheetId="18" hidden="1">#REF!</definedName>
    <definedName name="BExEQBZX0EL6LIKPY01197ACK65H" localSheetId="19" hidden="1">#REF!</definedName>
    <definedName name="BExEQBZX0EL6LIKPY01197ACK65H" localSheetId="20" hidden="1">#REF!</definedName>
    <definedName name="BExEQBZX0EL6LIKPY01197ACK65H" hidden="1">#REF!</definedName>
    <definedName name="BExEQDXZALJLD4OBF74IKZBR13SR" localSheetId="7" hidden="1">#REF!</definedName>
    <definedName name="BExEQDXZALJLD4OBF74IKZBR13SR" localSheetId="9" hidden="1">#REF!</definedName>
    <definedName name="BExEQDXZALJLD4OBF74IKZBR13SR" localSheetId="10" hidden="1">#REF!</definedName>
    <definedName name="BExEQDXZALJLD4OBF74IKZBR13SR" localSheetId="11" hidden="1">#REF!</definedName>
    <definedName name="BExEQDXZALJLD4OBF74IKZBR13SR" localSheetId="12" hidden="1">#REF!</definedName>
    <definedName name="BExEQDXZALJLD4OBF74IKZBR13SR" localSheetId="14" hidden="1">#REF!</definedName>
    <definedName name="BExEQDXZALJLD4OBF74IKZBR13SR" localSheetId="13" hidden="1">#REF!</definedName>
    <definedName name="BExEQDXZALJLD4OBF74IKZBR13SR" localSheetId="15" hidden="1">#REF!</definedName>
    <definedName name="BExEQDXZALJLD4OBF74IKZBR13SR" localSheetId="16" hidden="1">#REF!</definedName>
    <definedName name="BExEQDXZALJLD4OBF74IKZBR13SR" localSheetId="17" hidden="1">#REF!</definedName>
    <definedName name="BExEQDXZALJLD4OBF74IKZBR13SR" localSheetId="18" hidden="1">#REF!</definedName>
    <definedName name="BExEQDXZALJLD4OBF74IKZBR13SR" localSheetId="19" hidden="1">#REF!</definedName>
    <definedName name="BExEQDXZALJLD4OBF74IKZBR13SR" localSheetId="20" hidden="1">#REF!</definedName>
    <definedName name="BExEQDXZALJLD4OBF74IKZBR13SR" hidden="1">#REF!</definedName>
    <definedName name="BExEQE3GC6W9CGTSGR7X502XUI5L" localSheetId="7" hidden="1">#REF!</definedName>
    <definedName name="BExEQE3GC6W9CGTSGR7X502XUI5L" localSheetId="9" hidden="1">#REF!</definedName>
    <definedName name="BExEQE3GC6W9CGTSGR7X502XUI5L" localSheetId="10" hidden="1">#REF!</definedName>
    <definedName name="BExEQE3GC6W9CGTSGR7X502XUI5L" localSheetId="11" hidden="1">#REF!</definedName>
    <definedName name="BExEQE3GC6W9CGTSGR7X502XUI5L" localSheetId="12" hidden="1">#REF!</definedName>
    <definedName name="BExEQE3GC6W9CGTSGR7X502XUI5L" localSheetId="14" hidden="1">#REF!</definedName>
    <definedName name="BExEQE3GC6W9CGTSGR7X502XUI5L" localSheetId="13" hidden="1">#REF!</definedName>
    <definedName name="BExEQE3GC6W9CGTSGR7X502XUI5L" localSheetId="15" hidden="1">#REF!</definedName>
    <definedName name="BExEQE3GC6W9CGTSGR7X502XUI5L" localSheetId="16" hidden="1">#REF!</definedName>
    <definedName name="BExEQE3GC6W9CGTSGR7X502XUI5L" localSheetId="17" hidden="1">#REF!</definedName>
    <definedName name="BExEQE3GC6W9CGTSGR7X502XUI5L" localSheetId="18" hidden="1">#REF!</definedName>
    <definedName name="BExEQE3GC6W9CGTSGR7X502XUI5L" localSheetId="19" hidden="1">#REF!</definedName>
    <definedName name="BExEQE3GC6W9CGTSGR7X502XUI5L" localSheetId="20" hidden="1">#REF!</definedName>
    <definedName name="BExEQE3GC6W9CGTSGR7X502XUI5L" hidden="1">#REF!</definedName>
    <definedName name="BExEQFLE2RPWGMWQAI4JMKUEFRPT" localSheetId="7" hidden="1">#REF!</definedName>
    <definedName name="BExEQFLE2RPWGMWQAI4JMKUEFRPT" localSheetId="9" hidden="1">#REF!</definedName>
    <definedName name="BExEQFLE2RPWGMWQAI4JMKUEFRPT" localSheetId="10" hidden="1">#REF!</definedName>
    <definedName name="BExEQFLE2RPWGMWQAI4JMKUEFRPT" localSheetId="11" hidden="1">#REF!</definedName>
    <definedName name="BExEQFLE2RPWGMWQAI4JMKUEFRPT" localSheetId="12" hidden="1">#REF!</definedName>
    <definedName name="BExEQFLE2RPWGMWQAI4JMKUEFRPT" localSheetId="14" hidden="1">#REF!</definedName>
    <definedName name="BExEQFLE2RPWGMWQAI4JMKUEFRPT" localSheetId="13" hidden="1">#REF!</definedName>
    <definedName name="BExEQFLE2RPWGMWQAI4JMKUEFRPT" localSheetId="15" hidden="1">#REF!</definedName>
    <definedName name="BExEQFLE2RPWGMWQAI4JMKUEFRPT" localSheetId="16" hidden="1">#REF!</definedName>
    <definedName name="BExEQFLE2RPWGMWQAI4JMKUEFRPT" localSheetId="17" hidden="1">#REF!</definedName>
    <definedName name="BExEQFLE2RPWGMWQAI4JMKUEFRPT" localSheetId="18" hidden="1">#REF!</definedName>
    <definedName name="BExEQFLE2RPWGMWQAI4JMKUEFRPT" localSheetId="19" hidden="1">#REF!</definedName>
    <definedName name="BExEQFLE2RPWGMWQAI4JMKUEFRPT" localSheetId="20" hidden="1">#REF!</definedName>
    <definedName name="BExEQFLE2RPWGMWQAI4JMKUEFRPT" hidden="1">#REF!</definedName>
    <definedName name="BExEQK38GYRBUH7XFJUH04UET47Q" localSheetId="7" hidden="1">#REF!</definedName>
    <definedName name="BExEQK38GYRBUH7XFJUH04UET47Q" localSheetId="9" hidden="1">#REF!</definedName>
    <definedName name="BExEQK38GYRBUH7XFJUH04UET47Q" localSheetId="10" hidden="1">#REF!</definedName>
    <definedName name="BExEQK38GYRBUH7XFJUH04UET47Q" localSheetId="11" hidden="1">#REF!</definedName>
    <definedName name="BExEQK38GYRBUH7XFJUH04UET47Q" localSheetId="12" hidden="1">#REF!</definedName>
    <definedName name="BExEQK38GYRBUH7XFJUH04UET47Q" localSheetId="14" hidden="1">#REF!</definedName>
    <definedName name="BExEQK38GYRBUH7XFJUH04UET47Q" localSheetId="13" hidden="1">#REF!</definedName>
    <definedName name="BExEQK38GYRBUH7XFJUH04UET47Q" localSheetId="15" hidden="1">#REF!</definedName>
    <definedName name="BExEQK38GYRBUH7XFJUH04UET47Q" localSheetId="16" hidden="1">#REF!</definedName>
    <definedName name="BExEQK38GYRBUH7XFJUH04UET47Q" localSheetId="17" hidden="1">#REF!</definedName>
    <definedName name="BExEQK38GYRBUH7XFJUH04UET47Q" localSheetId="18" hidden="1">#REF!</definedName>
    <definedName name="BExEQK38GYRBUH7XFJUH04UET47Q" localSheetId="19" hidden="1">#REF!</definedName>
    <definedName name="BExEQK38GYRBUH7XFJUH04UET47Q" localSheetId="20" hidden="1">#REF!</definedName>
    <definedName name="BExEQK38GYRBUH7XFJUH04UET47Q" hidden="1">#REF!</definedName>
    <definedName name="BExEQKE1O2TX2P7ZGJMB9VWDXWO4" localSheetId="7" hidden="1">#REF!</definedName>
    <definedName name="BExEQKE1O2TX2P7ZGJMB9VWDXWO4" localSheetId="9" hidden="1">#REF!</definedName>
    <definedName name="BExEQKE1O2TX2P7ZGJMB9VWDXWO4" localSheetId="10" hidden="1">#REF!</definedName>
    <definedName name="BExEQKE1O2TX2P7ZGJMB9VWDXWO4" localSheetId="11" hidden="1">#REF!</definedName>
    <definedName name="BExEQKE1O2TX2P7ZGJMB9VWDXWO4" localSheetId="12" hidden="1">#REF!</definedName>
    <definedName name="BExEQKE1O2TX2P7ZGJMB9VWDXWO4" localSheetId="14" hidden="1">#REF!</definedName>
    <definedName name="BExEQKE1O2TX2P7ZGJMB9VWDXWO4" localSheetId="13" hidden="1">#REF!</definedName>
    <definedName name="BExEQKE1O2TX2P7ZGJMB9VWDXWO4" localSheetId="15" hidden="1">#REF!</definedName>
    <definedName name="BExEQKE1O2TX2P7ZGJMB9VWDXWO4" localSheetId="16" hidden="1">#REF!</definedName>
    <definedName name="BExEQKE1O2TX2P7ZGJMB9VWDXWO4" localSheetId="17" hidden="1">#REF!</definedName>
    <definedName name="BExEQKE1O2TX2P7ZGJMB9VWDXWO4" localSheetId="18" hidden="1">#REF!</definedName>
    <definedName name="BExEQKE1O2TX2P7ZGJMB9VWDXWO4" localSheetId="19" hidden="1">#REF!</definedName>
    <definedName name="BExEQKE1O2TX2P7ZGJMB9VWDXWO4" localSheetId="20" hidden="1">#REF!</definedName>
    <definedName name="BExEQKE1O2TX2P7ZGJMB9VWDXWO4" hidden="1">#REF!</definedName>
    <definedName name="BExEQTZAP8R69U31W4LKGTKKGKQE" localSheetId="7" hidden="1">#REF!</definedName>
    <definedName name="BExEQTZAP8R69U31W4LKGTKKGKQE" localSheetId="9" hidden="1">#REF!</definedName>
    <definedName name="BExEQTZAP8R69U31W4LKGTKKGKQE" localSheetId="10" hidden="1">#REF!</definedName>
    <definedName name="BExEQTZAP8R69U31W4LKGTKKGKQE" localSheetId="11" hidden="1">#REF!</definedName>
    <definedName name="BExEQTZAP8R69U31W4LKGTKKGKQE" localSheetId="12" hidden="1">#REF!</definedName>
    <definedName name="BExEQTZAP8R69U31W4LKGTKKGKQE" localSheetId="14" hidden="1">#REF!</definedName>
    <definedName name="BExEQTZAP8R69U31W4LKGTKKGKQE" localSheetId="13" hidden="1">#REF!</definedName>
    <definedName name="BExEQTZAP8R69U31W4LKGTKKGKQE" localSheetId="15" hidden="1">#REF!</definedName>
    <definedName name="BExEQTZAP8R69U31W4LKGTKKGKQE" localSheetId="16" hidden="1">#REF!</definedName>
    <definedName name="BExEQTZAP8R69U31W4LKGTKKGKQE" localSheetId="17" hidden="1">#REF!</definedName>
    <definedName name="BExEQTZAP8R69U31W4LKGTKKGKQE" localSheetId="18" hidden="1">#REF!</definedName>
    <definedName name="BExEQTZAP8R69U31W4LKGTKKGKQE" localSheetId="19" hidden="1">#REF!</definedName>
    <definedName name="BExEQTZAP8R69U31W4LKGTKKGKQE" localSheetId="20" hidden="1">#REF!</definedName>
    <definedName name="BExEQTZAP8R69U31W4LKGTKKGKQE" hidden="1">#REF!</definedName>
    <definedName name="BExEQU4RR1SZE5XJ90D8ZQ8KRZFG" localSheetId="7" hidden="1">#REF!</definedName>
    <definedName name="BExEQU4RR1SZE5XJ90D8ZQ8KRZFG" localSheetId="9" hidden="1">#REF!</definedName>
    <definedName name="BExEQU4RR1SZE5XJ90D8ZQ8KRZFG" localSheetId="10" hidden="1">#REF!</definedName>
    <definedName name="BExEQU4RR1SZE5XJ90D8ZQ8KRZFG" localSheetId="11" hidden="1">#REF!</definedName>
    <definedName name="BExEQU4RR1SZE5XJ90D8ZQ8KRZFG" localSheetId="12" hidden="1">#REF!</definedName>
    <definedName name="BExEQU4RR1SZE5XJ90D8ZQ8KRZFG" localSheetId="14" hidden="1">#REF!</definedName>
    <definedName name="BExEQU4RR1SZE5XJ90D8ZQ8KRZFG" localSheetId="13" hidden="1">#REF!</definedName>
    <definedName name="BExEQU4RR1SZE5XJ90D8ZQ8KRZFG" localSheetId="15" hidden="1">#REF!</definedName>
    <definedName name="BExEQU4RR1SZE5XJ90D8ZQ8KRZFG" localSheetId="16" hidden="1">#REF!</definedName>
    <definedName name="BExEQU4RR1SZE5XJ90D8ZQ8KRZFG" localSheetId="17" hidden="1">#REF!</definedName>
    <definedName name="BExEQU4RR1SZE5XJ90D8ZQ8KRZFG" localSheetId="18" hidden="1">#REF!</definedName>
    <definedName name="BExEQU4RR1SZE5XJ90D8ZQ8KRZFG" localSheetId="19" hidden="1">#REF!</definedName>
    <definedName name="BExEQU4RR1SZE5XJ90D8ZQ8KRZFG" localSheetId="20" hidden="1">#REF!</definedName>
    <definedName name="BExEQU4RR1SZE5XJ90D8ZQ8KRZFG" hidden="1">#REF!</definedName>
    <definedName name="BExER2O72H1F9WV6S1J04C15PXX7" localSheetId="7" hidden="1">#REF!</definedName>
    <definedName name="BExER2O72H1F9WV6S1J04C15PXX7" localSheetId="9" hidden="1">#REF!</definedName>
    <definedName name="BExER2O72H1F9WV6S1J04C15PXX7" localSheetId="10" hidden="1">#REF!</definedName>
    <definedName name="BExER2O72H1F9WV6S1J04C15PXX7" localSheetId="11" hidden="1">#REF!</definedName>
    <definedName name="BExER2O72H1F9WV6S1J04C15PXX7" localSheetId="12" hidden="1">#REF!</definedName>
    <definedName name="BExER2O72H1F9WV6S1J04C15PXX7" localSheetId="14" hidden="1">#REF!</definedName>
    <definedName name="BExER2O72H1F9WV6S1J04C15PXX7" localSheetId="13" hidden="1">#REF!</definedName>
    <definedName name="BExER2O72H1F9WV6S1J04C15PXX7" localSheetId="15" hidden="1">#REF!</definedName>
    <definedName name="BExER2O72H1F9WV6S1J04C15PXX7" localSheetId="16" hidden="1">#REF!</definedName>
    <definedName name="BExER2O72H1F9WV6S1J04C15PXX7" localSheetId="17" hidden="1">#REF!</definedName>
    <definedName name="BExER2O72H1F9WV6S1J04C15PXX7" localSheetId="18" hidden="1">#REF!</definedName>
    <definedName name="BExER2O72H1F9WV6S1J04C15PXX7" localSheetId="19" hidden="1">#REF!</definedName>
    <definedName name="BExER2O72H1F9WV6S1J04C15PXX7" localSheetId="20" hidden="1">#REF!</definedName>
    <definedName name="BExER2O72H1F9WV6S1J04C15PXX7" hidden="1">#REF!</definedName>
    <definedName name="BExERFEPB2LP5DWH3DNZJF8R0AK9" localSheetId="7" hidden="1">#REF!</definedName>
    <definedName name="BExERFEPB2LP5DWH3DNZJF8R0AK9" localSheetId="9" hidden="1">#REF!</definedName>
    <definedName name="BExERFEPB2LP5DWH3DNZJF8R0AK9" localSheetId="10" hidden="1">#REF!</definedName>
    <definedName name="BExERFEPB2LP5DWH3DNZJF8R0AK9" localSheetId="11" hidden="1">#REF!</definedName>
    <definedName name="BExERFEPB2LP5DWH3DNZJF8R0AK9" localSheetId="12" hidden="1">#REF!</definedName>
    <definedName name="BExERFEPB2LP5DWH3DNZJF8R0AK9" localSheetId="14" hidden="1">#REF!</definedName>
    <definedName name="BExERFEPB2LP5DWH3DNZJF8R0AK9" localSheetId="13" hidden="1">#REF!</definedName>
    <definedName name="BExERFEPB2LP5DWH3DNZJF8R0AK9" localSheetId="15" hidden="1">#REF!</definedName>
    <definedName name="BExERFEPB2LP5DWH3DNZJF8R0AK9" localSheetId="16" hidden="1">#REF!</definedName>
    <definedName name="BExERFEPB2LP5DWH3DNZJF8R0AK9" localSheetId="17" hidden="1">#REF!</definedName>
    <definedName name="BExERFEPB2LP5DWH3DNZJF8R0AK9" localSheetId="18" hidden="1">#REF!</definedName>
    <definedName name="BExERFEPB2LP5DWH3DNZJF8R0AK9" localSheetId="19" hidden="1">#REF!</definedName>
    <definedName name="BExERFEPB2LP5DWH3DNZJF8R0AK9" localSheetId="20" hidden="1">#REF!</definedName>
    <definedName name="BExERFEPB2LP5DWH3DNZJF8R0AK9" hidden="1">#REF!</definedName>
    <definedName name="BExERRUIKIOATPZ9U4HQ0V52RJAU" localSheetId="7" hidden="1">#REF!</definedName>
    <definedName name="BExERRUIKIOATPZ9U4HQ0V52RJAU" localSheetId="9" hidden="1">#REF!</definedName>
    <definedName name="BExERRUIKIOATPZ9U4HQ0V52RJAU" localSheetId="10" hidden="1">#REF!</definedName>
    <definedName name="BExERRUIKIOATPZ9U4HQ0V52RJAU" localSheetId="11" hidden="1">#REF!</definedName>
    <definedName name="BExERRUIKIOATPZ9U4HQ0V52RJAU" localSheetId="12" hidden="1">#REF!</definedName>
    <definedName name="BExERRUIKIOATPZ9U4HQ0V52RJAU" localSheetId="14" hidden="1">#REF!</definedName>
    <definedName name="BExERRUIKIOATPZ9U4HQ0V52RJAU" localSheetId="13" hidden="1">#REF!</definedName>
    <definedName name="BExERRUIKIOATPZ9U4HQ0V52RJAU" localSheetId="15" hidden="1">#REF!</definedName>
    <definedName name="BExERRUIKIOATPZ9U4HQ0V52RJAU" localSheetId="16" hidden="1">#REF!</definedName>
    <definedName name="BExERRUIKIOATPZ9U4HQ0V52RJAU" localSheetId="17" hidden="1">#REF!</definedName>
    <definedName name="BExERRUIKIOATPZ9U4HQ0V52RJAU" localSheetId="18" hidden="1">#REF!</definedName>
    <definedName name="BExERRUIKIOATPZ9U4HQ0V52RJAU" localSheetId="19" hidden="1">#REF!</definedName>
    <definedName name="BExERRUIKIOATPZ9U4HQ0V52RJAU" localSheetId="20" hidden="1">#REF!</definedName>
    <definedName name="BExERRUIKIOATPZ9U4HQ0V52RJAU" hidden="1">#REF!</definedName>
    <definedName name="BExERSANFNM1O7T65PC5MJ301YET" localSheetId="7" hidden="1">#REF!</definedName>
    <definedName name="BExERSANFNM1O7T65PC5MJ301YET" localSheetId="9" hidden="1">#REF!</definedName>
    <definedName name="BExERSANFNM1O7T65PC5MJ301YET" localSheetId="10" hidden="1">#REF!</definedName>
    <definedName name="BExERSANFNM1O7T65PC5MJ301YET" localSheetId="11" hidden="1">#REF!</definedName>
    <definedName name="BExERSANFNM1O7T65PC5MJ301YET" localSheetId="12" hidden="1">#REF!</definedName>
    <definedName name="BExERSANFNM1O7T65PC5MJ301YET" localSheetId="14" hidden="1">#REF!</definedName>
    <definedName name="BExERSANFNM1O7T65PC5MJ301YET" localSheetId="13" hidden="1">#REF!</definedName>
    <definedName name="BExERSANFNM1O7T65PC5MJ301YET" localSheetId="15" hidden="1">#REF!</definedName>
    <definedName name="BExERSANFNM1O7T65PC5MJ301YET" localSheetId="16" hidden="1">#REF!</definedName>
    <definedName name="BExERSANFNM1O7T65PC5MJ301YET" localSheetId="17" hidden="1">#REF!</definedName>
    <definedName name="BExERSANFNM1O7T65PC5MJ301YET" localSheetId="18" hidden="1">#REF!</definedName>
    <definedName name="BExERSANFNM1O7T65PC5MJ301YET" localSheetId="19" hidden="1">#REF!</definedName>
    <definedName name="BExERSANFNM1O7T65PC5MJ301YET" localSheetId="20" hidden="1">#REF!</definedName>
    <definedName name="BExERSANFNM1O7T65PC5MJ301YET" hidden="1">#REF!</definedName>
    <definedName name="BExERTNAJZ59DKI5JCRPJKMWW067" localSheetId="7" hidden="1">#REF!</definedName>
    <definedName name="BExERTNAJZ59DKI5JCRPJKMWW067" localSheetId="9" hidden="1">#REF!</definedName>
    <definedName name="BExERTNAJZ59DKI5JCRPJKMWW067" localSheetId="10" hidden="1">#REF!</definedName>
    <definedName name="BExERTNAJZ59DKI5JCRPJKMWW067" localSheetId="11" hidden="1">#REF!</definedName>
    <definedName name="BExERTNAJZ59DKI5JCRPJKMWW067" localSheetId="12" hidden="1">#REF!</definedName>
    <definedName name="BExERTNAJZ59DKI5JCRPJKMWW067" localSheetId="14" hidden="1">#REF!</definedName>
    <definedName name="BExERTNAJZ59DKI5JCRPJKMWW067" localSheetId="13" hidden="1">#REF!</definedName>
    <definedName name="BExERTNAJZ59DKI5JCRPJKMWW067" localSheetId="15" hidden="1">#REF!</definedName>
    <definedName name="BExERTNAJZ59DKI5JCRPJKMWW067" localSheetId="16" hidden="1">#REF!</definedName>
    <definedName name="BExERTNAJZ59DKI5JCRPJKMWW067" localSheetId="17" hidden="1">#REF!</definedName>
    <definedName name="BExERTNAJZ59DKI5JCRPJKMWW067" localSheetId="18" hidden="1">#REF!</definedName>
    <definedName name="BExERTNAJZ59DKI5JCRPJKMWW067" localSheetId="19" hidden="1">#REF!</definedName>
    <definedName name="BExERTNAJZ59DKI5JCRPJKMWW067" localSheetId="20" hidden="1">#REF!</definedName>
    <definedName name="BExERTNAJZ59DKI5JCRPJKMWW067" hidden="1">#REF!</definedName>
    <definedName name="BExERWCEBKQRYWRQLYJ4UCMMKTHG" localSheetId="7" hidden="1">#REF!</definedName>
    <definedName name="BExERWCEBKQRYWRQLYJ4UCMMKTHG" localSheetId="9" hidden="1">#REF!</definedName>
    <definedName name="BExERWCEBKQRYWRQLYJ4UCMMKTHG" localSheetId="10" hidden="1">#REF!</definedName>
    <definedName name="BExERWCEBKQRYWRQLYJ4UCMMKTHG" localSheetId="11" hidden="1">#REF!</definedName>
    <definedName name="BExERWCEBKQRYWRQLYJ4UCMMKTHG" localSheetId="14" hidden="1">#REF!</definedName>
    <definedName name="BExERWCEBKQRYWRQLYJ4UCMMKTHG" localSheetId="13" hidden="1">#REF!</definedName>
    <definedName name="BExERWCEBKQRYWRQLYJ4UCMMKTHG" localSheetId="16" hidden="1">#REF!</definedName>
    <definedName name="BExERWCEBKQRYWRQLYJ4UCMMKTHG" localSheetId="17" hidden="1">#REF!</definedName>
    <definedName name="BExERWCEBKQRYWRQLYJ4UCMMKTHG" localSheetId="20" hidden="1">#REF!</definedName>
    <definedName name="BExERWCEBKQRYWRQLYJ4UCMMKTHG" hidden="1">#REF!</definedName>
    <definedName name="BExES1QK2RJM42AWEVW7RIMFEW0F" localSheetId="7" hidden="1">#REF!</definedName>
    <definedName name="BExES1QK2RJM42AWEVW7RIMFEW0F" localSheetId="9" hidden="1">#REF!</definedName>
    <definedName name="BExES1QK2RJM42AWEVW7RIMFEW0F" localSheetId="10" hidden="1">#REF!</definedName>
    <definedName name="BExES1QK2RJM42AWEVW7RIMFEW0F" localSheetId="11" hidden="1">#REF!</definedName>
    <definedName name="BExES1QK2RJM42AWEVW7RIMFEW0F" localSheetId="12" hidden="1">#REF!</definedName>
    <definedName name="BExES1QK2RJM42AWEVW7RIMFEW0F" localSheetId="14" hidden="1">#REF!</definedName>
    <definedName name="BExES1QK2RJM42AWEVW7RIMFEW0F" localSheetId="13" hidden="1">#REF!</definedName>
    <definedName name="BExES1QK2RJM42AWEVW7RIMFEW0F" localSheetId="15" hidden="1">#REF!</definedName>
    <definedName name="BExES1QK2RJM42AWEVW7RIMFEW0F" localSheetId="16" hidden="1">#REF!</definedName>
    <definedName name="BExES1QK2RJM42AWEVW7RIMFEW0F" localSheetId="17" hidden="1">#REF!</definedName>
    <definedName name="BExES1QK2RJM42AWEVW7RIMFEW0F" localSheetId="18" hidden="1">#REF!</definedName>
    <definedName name="BExES1QK2RJM42AWEVW7RIMFEW0F" localSheetId="19" hidden="1">#REF!</definedName>
    <definedName name="BExES1QK2RJM42AWEVW7RIMFEW0F" localSheetId="20" hidden="1">#REF!</definedName>
    <definedName name="BExES1QK2RJM42AWEVW7RIMFEW0F" hidden="1">#REF!</definedName>
    <definedName name="BExES44RHHDL3V7FLV6M20834WF1" localSheetId="7" hidden="1">#REF!</definedName>
    <definedName name="BExES44RHHDL3V7FLV6M20834WF1" localSheetId="9" hidden="1">#REF!</definedName>
    <definedName name="BExES44RHHDL3V7FLV6M20834WF1" localSheetId="10" hidden="1">#REF!</definedName>
    <definedName name="BExES44RHHDL3V7FLV6M20834WF1" localSheetId="11" hidden="1">#REF!</definedName>
    <definedName name="BExES44RHHDL3V7FLV6M20834WF1" localSheetId="12" hidden="1">#REF!</definedName>
    <definedName name="BExES44RHHDL3V7FLV6M20834WF1" localSheetId="14" hidden="1">#REF!</definedName>
    <definedName name="BExES44RHHDL3V7FLV6M20834WF1" localSheetId="13" hidden="1">#REF!</definedName>
    <definedName name="BExES44RHHDL3V7FLV6M20834WF1" localSheetId="15" hidden="1">#REF!</definedName>
    <definedName name="BExES44RHHDL3V7FLV6M20834WF1" localSheetId="16" hidden="1">#REF!</definedName>
    <definedName name="BExES44RHHDL3V7FLV6M20834WF1" localSheetId="17" hidden="1">#REF!</definedName>
    <definedName name="BExES44RHHDL3V7FLV6M20834WF1" localSheetId="18" hidden="1">#REF!</definedName>
    <definedName name="BExES44RHHDL3V7FLV6M20834WF1" localSheetId="19" hidden="1">#REF!</definedName>
    <definedName name="BExES44RHHDL3V7FLV6M20834WF1" localSheetId="20" hidden="1">#REF!</definedName>
    <definedName name="BExES44RHHDL3V7FLV6M20834WF1" hidden="1">#REF!</definedName>
    <definedName name="BExES4A7VE2X3RYYTVRLKZD4I7WU" localSheetId="7" hidden="1">#REF!</definedName>
    <definedName name="BExES4A7VE2X3RYYTVRLKZD4I7WU" localSheetId="9" hidden="1">#REF!</definedName>
    <definedName name="BExES4A7VE2X3RYYTVRLKZD4I7WU" localSheetId="10" hidden="1">#REF!</definedName>
    <definedName name="BExES4A7VE2X3RYYTVRLKZD4I7WU" localSheetId="11" hidden="1">#REF!</definedName>
    <definedName name="BExES4A7VE2X3RYYTVRLKZD4I7WU" localSheetId="12" hidden="1">#REF!</definedName>
    <definedName name="BExES4A7VE2X3RYYTVRLKZD4I7WU" localSheetId="14" hidden="1">#REF!</definedName>
    <definedName name="BExES4A7VE2X3RYYTVRLKZD4I7WU" localSheetId="13" hidden="1">#REF!</definedName>
    <definedName name="BExES4A7VE2X3RYYTVRLKZD4I7WU" localSheetId="15" hidden="1">#REF!</definedName>
    <definedName name="BExES4A7VE2X3RYYTVRLKZD4I7WU" localSheetId="16" hidden="1">#REF!</definedName>
    <definedName name="BExES4A7VE2X3RYYTVRLKZD4I7WU" localSheetId="17" hidden="1">#REF!</definedName>
    <definedName name="BExES4A7VE2X3RYYTVRLKZD4I7WU" localSheetId="18" hidden="1">#REF!</definedName>
    <definedName name="BExES4A7VE2X3RYYTVRLKZD4I7WU" localSheetId="19" hidden="1">#REF!</definedName>
    <definedName name="BExES4A7VE2X3RYYTVRLKZD4I7WU" localSheetId="20" hidden="1">#REF!</definedName>
    <definedName name="BExES4A7VE2X3RYYTVRLKZD4I7WU" hidden="1">#REF!</definedName>
    <definedName name="BExES6ZC8R7PHJ21OVJFLIR7DY30" localSheetId="7" hidden="1">#REF!</definedName>
    <definedName name="BExES6ZC8R7PHJ21OVJFLIR7DY30" localSheetId="9" hidden="1">#REF!</definedName>
    <definedName name="BExES6ZC8R7PHJ21OVJFLIR7DY30" localSheetId="10" hidden="1">#REF!</definedName>
    <definedName name="BExES6ZC8R7PHJ21OVJFLIR7DY30" localSheetId="11" hidden="1">#REF!</definedName>
    <definedName name="BExES6ZC8R7PHJ21OVJFLIR7DY30" localSheetId="12" hidden="1">#REF!</definedName>
    <definedName name="BExES6ZC8R7PHJ21OVJFLIR7DY30" localSheetId="14" hidden="1">#REF!</definedName>
    <definedName name="BExES6ZC8R7PHJ21OVJFLIR7DY30" localSheetId="13" hidden="1">#REF!</definedName>
    <definedName name="BExES6ZC8R7PHJ21OVJFLIR7DY30" localSheetId="15" hidden="1">#REF!</definedName>
    <definedName name="BExES6ZC8R7PHJ21OVJFLIR7DY30" localSheetId="16" hidden="1">#REF!</definedName>
    <definedName name="BExES6ZC8R7PHJ21OVJFLIR7DY30" localSheetId="17" hidden="1">#REF!</definedName>
    <definedName name="BExES6ZC8R7PHJ21OVJFLIR7DY30" localSheetId="18" hidden="1">#REF!</definedName>
    <definedName name="BExES6ZC8R7PHJ21OVJFLIR7DY30" localSheetId="19" hidden="1">#REF!</definedName>
    <definedName name="BExES6ZC8R7PHJ21OVJFLIR7DY30" localSheetId="20" hidden="1">#REF!</definedName>
    <definedName name="BExES6ZC8R7PHJ21OVJFLIR7DY30" hidden="1">#REF!</definedName>
    <definedName name="BExESEH25TCNEETUCSRK8DYHROYY" localSheetId="7" hidden="1">#REF!</definedName>
    <definedName name="BExESEH25TCNEETUCSRK8DYHROYY" localSheetId="9" hidden="1">#REF!</definedName>
    <definedName name="BExESEH25TCNEETUCSRK8DYHROYY" localSheetId="10" hidden="1">#REF!</definedName>
    <definedName name="BExESEH25TCNEETUCSRK8DYHROYY" localSheetId="11" hidden="1">#REF!</definedName>
    <definedName name="BExESEH25TCNEETUCSRK8DYHROYY" localSheetId="12" hidden="1">#REF!</definedName>
    <definedName name="BExESEH25TCNEETUCSRK8DYHROYY" localSheetId="14" hidden="1">#REF!</definedName>
    <definedName name="BExESEH25TCNEETUCSRK8DYHROYY" localSheetId="13" hidden="1">#REF!</definedName>
    <definedName name="BExESEH25TCNEETUCSRK8DYHROYY" localSheetId="15" hidden="1">#REF!</definedName>
    <definedName name="BExESEH25TCNEETUCSRK8DYHROYY" localSheetId="16" hidden="1">#REF!</definedName>
    <definedName name="BExESEH25TCNEETUCSRK8DYHROYY" localSheetId="17" hidden="1">#REF!</definedName>
    <definedName name="BExESEH25TCNEETUCSRK8DYHROYY" localSheetId="18" hidden="1">#REF!</definedName>
    <definedName name="BExESEH25TCNEETUCSRK8DYHROYY" localSheetId="19" hidden="1">#REF!</definedName>
    <definedName name="BExESEH25TCNEETUCSRK8DYHROYY" localSheetId="20" hidden="1">#REF!</definedName>
    <definedName name="BExESEH25TCNEETUCSRK8DYHROYY" hidden="1">#REF!</definedName>
    <definedName name="BExESMKD95A649M0WRSG6CXXP326" localSheetId="7" hidden="1">#REF!</definedName>
    <definedName name="BExESMKD95A649M0WRSG6CXXP326" localSheetId="9" hidden="1">#REF!</definedName>
    <definedName name="BExESMKD95A649M0WRSG6CXXP326" localSheetId="10" hidden="1">#REF!</definedName>
    <definedName name="BExESMKD95A649M0WRSG6CXXP326" localSheetId="11" hidden="1">#REF!</definedName>
    <definedName name="BExESMKD95A649M0WRSG6CXXP326" localSheetId="12" hidden="1">#REF!</definedName>
    <definedName name="BExESMKD95A649M0WRSG6CXXP326" localSheetId="14" hidden="1">#REF!</definedName>
    <definedName name="BExESMKD95A649M0WRSG6CXXP326" localSheetId="13" hidden="1">#REF!</definedName>
    <definedName name="BExESMKD95A649M0WRSG6CXXP326" localSheetId="15" hidden="1">#REF!</definedName>
    <definedName name="BExESMKD95A649M0WRSG6CXXP326" localSheetId="16" hidden="1">#REF!</definedName>
    <definedName name="BExESMKD95A649M0WRSG6CXXP326" localSheetId="17" hidden="1">#REF!</definedName>
    <definedName name="BExESMKD95A649M0WRSG6CXXP326" localSheetId="18" hidden="1">#REF!</definedName>
    <definedName name="BExESMKD95A649M0WRSG6CXXP326" localSheetId="19" hidden="1">#REF!</definedName>
    <definedName name="BExESMKD95A649M0WRSG6CXXP326" localSheetId="20" hidden="1">#REF!</definedName>
    <definedName name="BExESMKD95A649M0WRSG6CXXP326" hidden="1">#REF!</definedName>
    <definedName name="BExESR27ZXJG5VMY4PR9D940VS7T" localSheetId="7" hidden="1">#REF!</definedName>
    <definedName name="BExESR27ZXJG5VMY4PR9D940VS7T" localSheetId="9" hidden="1">#REF!</definedName>
    <definedName name="BExESR27ZXJG5VMY4PR9D940VS7T" localSheetId="10" hidden="1">#REF!</definedName>
    <definedName name="BExESR27ZXJG5VMY4PR9D940VS7T" localSheetId="11" hidden="1">#REF!</definedName>
    <definedName name="BExESR27ZXJG5VMY4PR9D940VS7T" localSheetId="12" hidden="1">#REF!</definedName>
    <definedName name="BExESR27ZXJG5VMY4PR9D940VS7T" localSheetId="14" hidden="1">#REF!</definedName>
    <definedName name="BExESR27ZXJG5VMY4PR9D940VS7T" localSheetId="13" hidden="1">#REF!</definedName>
    <definedName name="BExESR27ZXJG5VMY4PR9D940VS7T" localSheetId="15" hidden="1">#REF!</definedName>
    <definedName name="BExESR27ZXJG5VMY4PR9D940VS7T" localSheetId="16" hidden="1">#REF!</definedName>
    <definedName name="BExESR27ZXJG5VMY4PR9D940VS7T" localSheetId="17" hidden="1">#REF!</definedName>
    <definedName name="BExESR27ZXJG5VMY4PR9D940VS7T" localSheetId="18" hidden="1">#REF!</definedName>
    <definedName name="BExESR27ZXJG5VMY4PR9D940VS7T" localSheetId="19" hidden="1">#REF!</definedName>
    <definedName name="BExESR27ZXJG5VMY4PR9D940VS7T" localSheetId="20" hidden="1">#REF!</definedName>
    <definedName name="BExESR27ZXJG5VMY4PR9D940VS7T" hidden="1">#REF!</definedName>
    <definedName name="BExESZ03KXL8DQ2591HLR56ZML94" localSheetId="7" hidden="1">#REF!</definedName>
    <definedName name="BExESZ03KXL8DQ2591HLR56ZML94" localSheetId="9" hidden="1">#REF!</definedName>
    <definedName name="BExESZ03KXL8DQ2591HLR56ZML94" localSheetId="10" hidden="1">#REF!</definedName>
    <definedName name="BExESZ03KXL8DQ2591HLR56ZML94" localSheetId="11" hidden="1">#REF!</definedName>
    <definedName name="BExESZ03KXL8DQ2591HLR56ZML94" localSheetId="12" hidden="1">#REF!</definedName>
    <definedName name="BExESZ03KXL8DQ2591HLR56ZML94" localSheetId="14" hidden="1">#REF!</definedName>
    <definedName name="BExESZ03KXL8DQ2591HLR56ZML94" localSheetId="13" hidden="1">#REF!</definedName>
    <definedName name="BExESZ03KXL8DQ2591HLR56ZML94" localSheetId="15" hidden="1">#REF!</definedName>
    <definedName name="BExESZ03KXL8DQ2591HLR56ZML94" localSheetId="16" hidden="1">#REF!</definedName>
    <definedName name="BExESZ03KXL8DQ2591HLR56ZML94" localSheetId="17" hidden="1">#REF!</definedName>
    <definedName name="BExESZ03KXL8DQ2591HLR56ZML94" localSheetId="18" hidden="1">#REF!</definedName>
    <definedName name="BExESZ03KXL8DQ2591HLR56ZML94" localSheetId="19" hidden="1">#REF!</definedName>
    <definedName name="BExESZ03KXL8DQ2591HLR56ZML94" localSheetId="20" hidden="1">#REF!</definedName>
    <definedName name="BExESZ03KXL8DQ2591HLR56ZML94" hidden="1">#REF!</definedName>
    <definedName name="BExESZAW5N443NRTKIP59OEI1CR6" localSheetId="7" hidden="1">#REF!</definedName>
    <definedName name="BExESZAW5N443NRTKIP59OEI1CR6" localSheetId="9" hidden="1">#REF!</definedName>
    <definedName name="BExESZAW5N443NRTKIP59OEI1CR6" localSheetId="10" hidden="1">#REF!</definedName>
    <definedName name="BExESZAW5N443NRTKIP59OEI1CR6" localSheetId="11" hidden="1">#REF!</definedName>
    <definedName name="BExESZAW5N443NRTKIP59OEI1CR6" localSheetId="12" hidden="1">#REF!</definedName>
    <definedName name="BExESZAW5N443NRTKIP59OEI1CR6" localSheetId="14" hidden="1">#REF!</definedName>
    <definedName name="BExESZAW5N443NRTKIP59OEI1CR6" localSheetId="13" hidden="1">#REF!</definedName>
    <definedName name="BExESZAW5N443NRTKIP59OEI1CR6" localSheetId="15" hidden="1">#REF!</definedName>
    <definedName name="BExESZAW5N443NRTKIP59OEI1CR6" localSheetId="16" hidden="1">#REF!</definedName>
    <definedName name="BExESZAW5N443NRTKIP59OEI1CR6" localSheetId="17" hidden="1">#REF!</definedName>
    <definedName name="BExESZAW5N443NRTKIP59OEI1CR6" localSheetId="18" hidden="1">#REF!</definedName>
    <definedName name="BExESZAW5N443NRTKIP59OEI1CR6" localSheetId="19" hidden="1">#REF!</definedName>
    <definedName name="BExESZAW5N443NRTKIP59OEI1CR6" localSheetId="20" hidden="1">#REF!</definedName>
    <definedName name="BExESZAW5N443NRTKIP59OEI1CR6" hidden="1">#REF!</definedName>
    <definedName name="BExET3HXQ60A4O2OLKX8QNXRI6LQ" localSheetId="7" hidden="1">#REF!</definedName>
    <definedName name="BExET3HXQ60A4O2OLKX8QNXRI6LQ" localSheetId="9" hidden="1">#REF!</definedName>
    <definedName name="BExET3HXQ60A4O2OLKX8QNXRI6LQ" localSheetId="10" hidden="1">#REF!</definedName>
    <definedName name="BExET3HXQ60A4O2OLKX8QNXRI6LQ" localSheetId="11" hidden="1">#REF!</definedName>
    <definedName name="BExET3HXQ60A4O2OLKX8QNXRI6LQ" localSheetId="12" hidden="1">#REF!</definedName>
    <definedName name="BExET3HXQ60A4O2OLKX8QNXRI6LQ" localSheetId="14" hidden="1">#REF!</definedName>
    <definedName name="BExET3HXQ60A4O2OLKX8QNXRI6LQ" localSheetId="13" hidden="1">#REF!</definedName>
    <definedName name="BExET3HXQ60A4O2OLKX8QNXRI6LQ" localSheetId="15" hidden="1">#REF!</definedName>
    <definedName name="BExET3HXQ60A4O2OLKX8QNXRI6LQ" localSheetId="16" hidden="1">#REF!</definedName>
    <definedName name="BExET3HXQ60A4O2OLKX8QNXRI6LQ" localSheetId="17" hidden="1">#REF!</definedName>
    <definedName name="BExET3HXQ60A4O2OLKX8QNXRI6LQ" localSheetId="18" hidden="1">#REF!</definedName>
    <definedName name="BExET3HXQ60A4O2OLKX8QNXRI6LQ" localSheetId="19" hidden="1">#REF!</definedName>
    <definedName name="BExET3HXQ60A4O2OLKX8QNXRI6LQ" localSheetId="20" hidden="1">#REF!</definedName>
    <definedName name="BExET3HXQ60A4O2OLKX8QNXRI6LQ" hidden="1">#REF!</definedName>
    <definedName name="BExET3SPX08PMIJ6NN1UTG16Y6O2" localSheetId="7" hidden="1">#REF!</definedName>
    <definedName name="BExET3SPX08PMIJ6NN1UTG16Y6O2" localSheetId="9" hidden="1">#REF!</definedName>
    <definedName name="BExET3SPX08PMIJ6NN1UTG16Y6O2" localSheetId="10" hidden="1">#REF!</definedName>
    <definedName name="BExET3SPX08PMIJ6NN1UTG16Y6O2" localSheetId="11" hidden="1">#REF!</definedName>
    <definedName name="BExET3SPX08PMIJ6NN1UTG16Y6O2" localSheetId="12" hidden="1">#REF!</definedName>
    <definedName name="BExET3SPX08PMIJ6NN1UTG16Y6O2" localSheetId="14" hidden="1">#REF!</definedName>
    <definedName name="BExET3SPX08PMIJ6NN1UTG16Y6O2" localSheetId="13" hidden="1">#REF!</definedName>
    <definedName name="BExET3SPX08PMIJ6NN1UTG16Y6O2" localSheetId="15" hidden="1">#REF!</definedName>
    <definedName name="BExET3SPX08PMIJ6NN1UTG16Y6O2" localSheetId="16" hidden="1">#REF!</definedName>
    <definedName name="BExET3SPX08PMIJ6NN1UTG16Y6O2" localSheetId="17" hidden="1">#REF!</definedName>
    <definedName name="BExET3SPX08PMIJ6NN1UTG16Y6O2" localSheetId="18" hidden="1">#REF!</definedName>
    <definedName name="BExET3SPX08PMIJ6NN1UTG16Y6O2" localSheetId="19" hidden="1">#REF!</definedName>
    <definedName name="BExET3SPX08PMIJ6NN1UTG16Y6O2" localSheetId="20" hidden="1">#REF!</definedName>
    <definedName name="BExET3SPX08PMIJ6NN1UTG16Y6O2" hidden="1">#REF!</definedName>
    <definedName name="BExETA3B1FCIOA80H94K90FWXQKE" localSheetId="7" hidden="1">#REF!</definedName>
    <definedName name="BExETA3B1FCIOA80H94K90FWXQKE" localSheetId="9" hidden="1">#REF!</definedName>
    <definedName name="BExETA3B1FCIOA80H94K90FWXQKE" localSheetId="10" hidden="1">#REF!</definedName>
    <definedName name="BExETA3B1FCIOA80H94K90FWXQKE" localSheetId="11" hidden="1">#REF!</definedName>
    <definedName name="BExETA3B1FCIOA80H94K90FWXQKE" localSheetId="12" hidden="1">#REF!</definedName>
    <definedName name="BExETA3B1FCIOA80H94K90FWXQKE" localSheetId="14" hidden="1">#REF!</definedName>
    <definedName name="BExETA3B1FCIOA80H94K90FWXQKE" localSheetId="13" hidden="1">#REF!</definedName>
    <definedName name="BExETA3B1FCIOA80H94K90FWXQKE" localSheetId="15" hidden="1">#REF!</definedName>
    <definedName name="BExETA3B1FCIOA80H94K90FWXQKE" localSheetId="16" hidden="1">#REF!</definedName>
    <definedName name="BExETA3B1FCIOA80H94K90FWXQKE" localSheetId="17" hidden="1">#REF!</definedName>
    <definedName name="BExETA3B1FCIOA80H94K90FWXQKE" localSheetId="18" hidden="1">#REF!</definedName>
    <definedName name="BExETA3B1FCIOA80H94K90FWXQKE" localSheetId="19" hidden="1">#REF!</definedName>
    <definedName name="BExETA3B1FCIOA80H94K90FWXQKE" localSheetId="20" hidden="1">#REF!</definedName>
    <definedName name="BExETA3B1FCIOA80H94K90FWXQKE" hidden="1">#REF!</definedName>
    <definedName name="BExETAZOYT4CJIT8RRKC9F2HJG1D" localSheetId="7" hidden="1">#REF!</definedName>
    <definedName name="BExETAZOYT4CJIT8RRKC9F2HJG1D" localSheetId="9" hidden="1">#REF!</definedName>
    <definedName name="BExETAZOYT4CJIT8RRKC9F2HJG1D" localSheetId="10" hidden="1">#REF!</definedName>
    <definedName name="BExETAZOYT4CJIT8RRKC9F2HJG1D" localSheetId="11" hidden="1">#REF!</definedName>
    <definedName name="BExETAZOYT4CJIT8RRKC9F2HJG1D" localSheetId="12" hidden="1">#REF!</definedName>
    <definedName name="BExETAZOYT4CJIT8RRKC9F2HJG1D" localSheetId="14" hidden="1">#REF!</definedName>
    <definedName name="BExETAZOYT4CJIT8RRKC9F2HJG1D" localSheetId="13" hidden="1">#REF!</definedName>
    <definedName name="BExETAZOYT4CJIT8RRKC9F2HJG1D" localSheetId="15" hidden="1">#REF!</definedName>
    <definedName name="BExETAZOYT4CJIT8RRKC9F2HJG1D" localSheetId="16" hidden="1">#REF!</definedName>
    <definedName name="BExETAZOYT4CJIT8RRKC9F2HJG1D" localSheetId="17" hidden="1">#REF!</definedName>
    <definedName name="BExETAZOYT4CJIT8RRKC9F2HJG1D" localSheetId="18" hidden="1">#REF!</definedName>
    <definedName name="BExETAZOYT4CJIT8RRKC9F2HJG1D" localSheetId="19" hidden="1">#REF!</definedName>
    <definedName name="BExETAZOYT4CJIT8RRKC9F2HJG1D" localSheetId="20" hidden="1">#REF!</definedName>
    <definedName name="BExETAZOYT4CJIT8RRKC9F2HJG1D" hidden="1">#REF!</definedName>
    <definedName name="BExETDZJZBM897WV9SJ54R7KH7MG" localSheetId="7" hidden="1">#REF!</definedName>
    <definedName name="BExETDZJZBM897WV9SJ54R7KH7MG" localSheetId="9" hidden="1">#REF!</definedName>
    <definedName name="BExETDZJZBM897WV9SJ54R7KH7MG" localSheetId="10" hidden="1">#REF!</definedName>
    <definedName name="BExETDZJZBM897WV9SJ54R7KH7MG" localSheetId="11" hidden="1">#REF!</definedName>
    <definedName name="BExETDZJZBM897WV9SJ54R7KH7MG" localSheetId="12" hidden="1">#REF!</definedName>
    <definedName name="BExETDZJZBM897WV9SJ54R7KH7MG" localSheetId="14" hidden="1">#REF!</definedName>
    <definedName name="BExETDZJZBM897WV9SJ54R7KH7MG" localSheetId="13" hidden="1">#REF!</definedName>
    <definedName name="BExETDZJZBM897WV9SJ54R7KH7MG" localSheetId="15" hidden="1">#REF!</definedName>
    <definedName name="BExETDZJZBM897WV9SJ54R7KH7MG" localSheetId="16" hidden="1">#REF!</definedName>
    <definedName name="BExETDZJZBM897WV9SJ54R7KH7MG" localSheetId="17" hidden="1">#REF!</definedName>
    <definedName name="BExETDZJZBM897WV9SJ54R7KH7MG" localSheetId="18" hidden="1">#REF!</definedName>
    <definedName name="BExETDZJZBM897WV9SJ54R7KH7MG" localSheetId="19" hidden="1">#REF!</definedName>
    <definedName name="BExETDZJZBM897WV9SJ54R7KH7MG" localSheetId="20" hidden="1">#REF!</definedName>
    <definedName name="BExETDZJZBM897WV9SJ54R7KH7MG" hidden="1">#REF!</definedName>
    <definedName name="BExETDZKK8E89XXW4SLL9AY29YEZ" localSheetId="7" hidden="1">#REF!</definedName>
    <definedName name="BExETDZKK8E89XXW4SLL9AY29YEZ" localSheetId="9" hidden="1">#REF!</definedName>
    <definedName name="BExETDZKK8E89XXW4SLL9AY29YEZ" localSheetId="10" hidden="1">#REF!</definedName>
    <definedName name="BExETDZKK8E89XXW4SLL9AY29YEZ" localSheetId="11" hidden="1">#REF!</definedName>
    <definedName name="BExETDZKK8E89XXW4SLL9AY29YEZ" localSheetId="12" hidden="1">#REF!</definedName>
    <definedName name="BExETDZKK8E89XXW4SLL9AY29YEZ" localSheetId="14" hidden="1">#REF!</definedName>
    <definedName name="BExETDZKK8E89XXW4SLL9AY29YEZ" localSheetId="13" hidden="1">#REF!</definedName>
    <definedName name="BExETDZKK8E89XXW4SLL9AY29YEZ" localSheetId="15" hidden="1">#REF!</definedName>
    <definedName name="BExETDZKK8E89XXW4SLL9AY29YEZ" localSheetId="16" hidden="1">#REF!</definedName>
    <definedName name="BExETDZKK8E89XXW4SLL9AY29YEZ" localSheetId="17" hidden="1">#REF!</definedName>
    <definedName name="BExETDZKK8E89XXW4SLL9AY29YEZ" localSheetId="18" hidden="1">#REF!</definedName>
    <definedName name="BExETDZKK8E89XXW4SLL9AY29YEZ" localSheetId="19" hidden="1">#REF!</definedName>
    <definedName name="BExETDZKK8E89XXW4SLL9AY29YEZ" localSheetId="20" hidden="1">#REF!</definedName>
    <definedName name="BExETDZKK8E89XXW4SLL9AY29YEZ" hidden="1">#REF!</definedName>
    <definedName name="BExETF6QD5A9GEINE1KZRRC2LXWM" localSheetId="7" hidden="1">#REF!</definedName>
    <definedName name="BExETF6QD5A9GEINE1KZRRC2LXWM" localSheetId="9" hidden="1">#REF!</definedName>
    <definedName name="BExETF6QD5A9GEINE1KZRRC2LXWM" localSheetId="10" hidden="1">#REF!</definedName>
    <definedName name="BExETF6QD5A9GEINE1KZRRC2LXWM" localSheetId="11" hidden="1">#REF!</definedName>
    <definedName name="BExETF6QD5A9GEINE1KZRRC2LXWM" localSheetId="12" hidden="1">#REF!</definedName>
    <definedName name="BExETF6QD5A9GEINE1KZRRC2LXWM" localSheetId="14" hidden="1">#REF!</definedName>
    <definedName name="BExETF6QD5A9GEINE1KZRRC2LXWM" localSheetId="13" hidden="1">#REF!</definedName>
    <definedName name="BExETF6QD5A9GEINE1KZRRC2LXWM" localSheetId="15" hidden="1">#REF!</definedName>
    <definedName name="BExETF6QD5A9GEINE1KZRRC2LXWM" localSheetId="16" hidden="1">#REF!</definedName>
    <definedName name="BExETF6QD5A9GEINE1KZRRC2LXWM" localSheetId="17" hidden="1">#REF!</definedName>
    <definedName name="BExETF6QD5A9GEINE1KZRRC2LXWM" localSheetId="18" hidden="1">#REF!</definedName>
    <definedName name="BExETF6QD5A9GEINE1KZRRC2LXWM" localSheetId="19" hidden="1">#REF!</definedName>
    <definedName name="BExETF6QD5A9GEINE1KZRRC2LXWM" localSheetId="20" hidden="1">#REF!</definedName>
    <definedName name="BExETF6QD5A9GEINE1KZRRC2LXWM" hidden="1">#REF!</definedName>
    <definedName name="BExETQ9XRXLUACN82805SPSPNKHI" localSheetId="7" hidden="1">#REF!</definedName>
    <definedName name="BExETQ9XRXLUACN82805SPSPNKHI" localSheetId="9" hidden="1">#REF!</definedName>
    <definedName name="BExETQ9XRXLUACN82805SPSPNKHI" localSheetId="10" hidden="1">#REF!</definedName>
    <definedName name="BExETQ9XRXLUACN82805SPSPNKHI" localSheetId="11" hidden="1">#REF!</definedName>
    <definedName name="BExETQ9XRXLUACN82805SPSPNKHI" localSheetId="12" hidden="1">#REF!</definedName>
    <definedName name="BExETQ9XRXLUACN82805SPSPNKHI" localSheetId="14" hidden="1">#REF!</definedName>
    <definedName name="BExETQ9XRXLUACN82805SPSPNKHI" localSheetId="13" hidden="1">#REF!</definedName>
    <definedName name="BExETQ9XRXLUACN82805SPSPNKHI" localSheetId="15" hidden="1">#REF!</definedName>
    <definedName name="BExETQ9XRXLUACN82805SPSPNKHI" localSheetId="16" hidden="1">#REF!</definedName>
    <definedName name="BExETQ9XRXLUACN82805SPSPNKHI" localSheetId="17" hidden="1">#REF!</definedName>
    <definedName name="BExETQ9XRXLUACN82805SPSPNKHI" localSheetId="18" hidden="1">#REF!</definedName>
    <definedName name="BExETQ9XRXLUACN82805SPSPNKHI" localSheetId="19" hidden="1">#REF!</definedName>
    <definedName name="BExETQ9XRXLUACN82805SPSPNKHI" localSheetId="20" hidden="1">#REF!</definedName>
    <definedName name="BExETQ9XRXLUACN82805SPSPNKHI" hidden="1">#REF!</definedName>
    <definedName name="BExETR0YRMOR63E6DHLEHV9QVVON" localSheetId="7" hidden="1">#REF!</definedName>
    <definedName name="BExETR0YRMOR63E6DHLEHV9QVVON" localSheetId="9" hidden="1">#REF!</definedName>
    <definedName name="BExETR0YRMOR63E6DHLEHV9QVVON" localSheetId="10" hidden="1">#REF!</definedName>
    <definedName name="BExETR0YRMOR63E6DHLEHV9QVVON" localSheetId="11" hidden="1">#REF!</definedName>
    <definedName name="BExETR0YRMOR63E6DHLEHV9QVVON" localSheetId="12" hidden="1">#REF!</definedName>
    <definedName name="BExETR0YRMOR63E6DHLEHV9QVVON" localSheetId="14" hidden="1">#REF!</definedName>
    <definedName name="BExETR0YRMOR63E6DHLEHV9QVVON" localSheetId="13" hidden="1">#REF!</definedName>
    <definedName name="BExETR0YRMOR63E6DHLEHV9QVVON" localSheetId="15" hidden="1">#REF!</definedName>
    <definedName name="BExETR0YRMOR63E6DHLEHV9QVVON" localSheetId="16" hidden="1">#REF!</definedName>
    <definedName name="BExETR0YRMOR63E6DHLEHV9QVVON" localSheetId="17" hidden="1">#REF!</definedName>
    <definedName name="BExETR0YRMOR63E6DHLEHV9QVVON" localSheetId="18" hidden="1">#REF!</definedName>
    <definedName name="BExETR0YRMOR63E6DHLEHV9QVVON" localSheetId="19" hidden="1">#REF!</definedName>
    <definedName name="BExETR0YRMOR63E6DHLEHV9QVVON" localSheetId="20" hidden="1">#REF!</definedName>
    <definedName name="BExETR0YRMOR63E6DHLEHV9QVVON" hidden="1">#REF!</definedName>
    <definedName name="BExETU66ISCWFE06X0BBMH4H32HS" localSheetId="7" hidden="1">#REF!</definedName>
    <definedName name="BExETU66ISCWFE06X0BBMH4H32HS" localSheetId="9" hidden="1">#REF!</definedName>
    <definedName name="BExETU66ISCWFE06X0BBMH4H32HS" localSheetId="10" hidden="1">#REF!</definedName>
    <definedName name="BExETU66ISCWFE06X0BBMH4H32HS" localSheetId="11" hidden="1">#REF!</definedName>
    <definedName name="BExETU66ISCWFE06X0BBMH4H32HS" localSheetId="12" hidden="1">#REF!</definedName>
    <definedName name="BExETU66ISCWFE06X0BBMH4H32HS" localSheetId="14" hidden="1">#REF!</definedName>
    <definedName name="BExETU66ISCWFE06X0BBMH4H32HS" localSheetId="13" hidden="1">#REF!</definedName>
    <definedName name="BExETU66ISCWFE06X0BBMH4H32HS" localSheetId="15" hidden="1">#REF!</definedName>
    <definedName name="BExETU66ISCWFE06X0BBMH4H32HS" localSheetId="16" hidden="1">#REF!</definedName>
    <definedName name="BExETU66ISCWFE06X0BBMH4H32HS" localSheetId="17" hidden="1">#REF!</definedName>
    <definedName name="BExETU66ISCWFE06X0BBMH4H32HS" localSheetId="18" hidden="1">#REF!</definedName>
    <definedName name="BExETU66ISCWFE06X0BBMH4H32HS" localSheetId="19" hidden="1">#REF!</definedName>
    <definedName name="BExETU66ISCWFE06X0BBMH4H32HS" localSheetId="20" hidden="1">#REF!</definedName>
    <definedName name="BExETU66ISCWFE06X0BBMH4H32HS" hidden="1">#REF!</definedName>
    <definedName name="BExETVTGY38YXYYF7N73OYN6FYY3" localSheetId="7" hidden="1">#REF!</definedName>
    <definedName name="BExETVTGY38YXYYF7N73OYN6FYY3" localSheetId="9" hidden="1">#REF!</definedName>
    <definedName name="BExETVTGY38YXYYF7N73OYN6FYY3" localSheetId="10" hidden="1">#REF!</definedName>
    <definedName name="BExETVTGY38YXYYF7N73OYN6FYY3" localSheetId="11" hidden="1">#REF!</definedName>
    <definedName name="BExETVTGY38YXYYF7N73OYN6FYY3" localSheetId="12" hidden="1">#REF!</definedName>
    <definedName name="BExETVTGY38YXYYF7N73OYN6FYY3" localSheetId="14" hidden="1">#REF!</definedName>
    <definedName name="BExETVTGY38YXYYF7N73OYN6FYY3" localSheetId="13" hidden="1">#REF!</definedName>
    <definedName name="BExETVTGY38YXYYF7N73OYN6FYY3" localSheetId="15" hidden="1">#REF!</definedName>
    <definedName name="BExETVTGY38YXYYF7N73OYN6FYY3" localSheetId="16" hidden="1">#REF!</definedName>
    <definedName name="BExETVTGY38YXYYF7N73OYN6FYY3" localSheetId="17" hidden="1">#REF!</definedName>
    <definedName name="BExETVTGY38YXYYF7N73OYN6FYY3" localSheetId="18" hidden="1">#REF!</definedName>
    <definedName name="BExETVTGY38YXYYF7N73OYN6FYY3" localSheetId="19" hidden="1">#REF!</definedName>
    <definedName name="BExETVTGY38YXYYF7N73OYN6FYY3" localSheetId="20" hidden="1">#REF!</definedName>
    <definedName name="BExETVTGY38YXYYF7N73OYN6FYY3" hidden="1">#REF!</definedName>
    <definedName name="BExEUNE4T242Y59C6MS28MXEUGCP" localSheetId="7" hidden="1">#REF!</definedName>
    <definedName name="BExEUNE4T242Y59C6MS28MXEUGCP" localSheetId="9" hidden="1">#REF!</definedName>
    <definedName name="BExEUNE4T242Y59C6MS28MXEUGCP" localSheetId="10" hidden="1">#REF!</definedName>
    <definedName name="BExEUNE4T242Y59C6MS28MXEUGCP" localSheetId="11" hidden="1">#REF!</definedName>
    <definedName name="BExEUNE4T242Y59C6MS28MXEUGCP" localSheetId="12" hidden="1">#REF!</definedName>
    <definedName name="BExEUNE4T242Y59C6MS28MXEUGCP" localSheetId="14" hidden="1">#REF!</definedName>
    <definedName name="BExEUNE4T242Y59C6MS28MXEUGCP" localSheetId="13" hidden="1">#REF!</definedName>
    <definedName name="BExEUNE4T242Y59C6MS28MXEUGCP" localSheetId="15" hidden="1">#REF!</definedName>
    <definedName name="BExEUNE4T242Y59C6MS28MXEUGCP" localSheetId="16" hidden="1">#REF!</definedName>
    <definedName name="BExEUNE4T242Y59C6MS28MXEUGCP" localSheetId="17" hidden="1">#REF!</definedName>
    <definedName name="BExEUNE4T242Y59C6MS28MXEUGCP" localSheetId="18" hidden="1">#REF!</definedName>
    <definedName name="BExEUNE4T242Y59C6MS28MXEUGCP" localSheetId="19" hidden="1">#REF!</definedName>
    <definedName name="BExEUNE4T242Y59C6MS28MXEUGCP" localSheetId="20" hidden="1">#REF!</definedName>
    <definedName name="BExEUNE4T242Y59C6MS28MXEUGCP" hidden="1">#REF!</definedName>
    <definedName name="BExEV1H9B1FRT8LPRHN7ODLAOI8T" localSheetId="7" hidden="1">#REF!</definedName>
    <definedName name="BExEV1H9B1FRT8LPRHN7ODLAOI8T" localSheetId="9" hidden="1">#REF!</definedName>
    <definedName name="BExEV1H9B1FRT8LPRHN7ODLAOI8T" localSheetId="10" hidden="1">#REF!</definedName>
    <definedName name="BExEV1H9B1FRT8LPRHN7ODLAOI8T" localSheetId="11" hidden="1">#REF!</definedName>
    <definedName name="BExEV1H9B1FRT8LPRHN7ODLAOI8T" localSheetId="14" hidden="1">#REF!</definedName>
    <definedName name="BExEV1H9B1FRT8LPRHN7ODLAOI8T" localSheetId="13" hidden="1">#REF!</definedName>
    <definedName name="BExEV1H9B1FRT8LPRHN7ODLAOI8T" localSheetId="16" hidden="1">#REF!</definedName>
    <definedName name="BExEV1H9B1FRT8LPRHN7ODLAOI8T" localSheetId="17" hidden="1">#REF!</definedName>
    <definedName name="BExEV1H9B1FRT8LPRHN7ODLAOI8T" localSheetId="20" hidden="1">#REF!</definedName>
    <definedName name="BExEV1H9B1FRT8LPRHN7ODLAOI8T" hidden="1">#REF!</definedName>
    <definedName name="BExEV2TP7NA3ZR6RJGH5ER370OUM" localSheetId="7" hidden="1">#REF!</definedName>
    <definedName name="BExEV2TP7NA3ZR6RJGH5ER370OUM" localSheetId="9" hidden="1">#REF!</definedName>
    <definedName name="BExEV2TP7NA3ZR6RJGH5ER370OUM" localSheetId="10" hidden="1">#REF!</definedName>
    <definedName name="BExEV2TP7NA3ZR6RJGH5ER370OUM" localSheetId="11" hidden="1">#REF!</definedName>
    <definedName name="BExEV2TP7NA3ZR6RJGH5ER370OUM" localSheetId="12" hidden="1">#REF!</definedName>
    <definedName name="BExEV2TP7NA3ZR6RJGH5ER370OUM" localSheetId="14" hidden="1">#REF!</definedName>
    <definedName name="BExEV2TP7NA3ZR6RJGH5ER370OUM" localSheetId="13" hidden="1">#REF!</definedName>
    <definedName name="BExEV2TP7NA3ZR6RJGH5ER370OUM" localSheetId="15" hidden="1">#REF!</definedName>
    <definedName name="BExEV2TP7NA3ZR6RJGH5ER370OUM" localSheetId="16" hidden="1">#REF!</definedName>
    <definedName name="BExEV2TP7NA3ZR6RJGH5ER370OUM" localSheetId="17" hidden="1">#REF!</definedName>
    <definedName name="BExEV2TP7NA3ZR6RJGH5ER370OUM" localSheetId="18" hidden="1">#REF!</definedName>
    <definedName name="BExEV2TP7NA3ZR6RJGH5ER370OUM" localSheetId="19" hidden="1">#REF!</definedName>
    <definedName name="BExEV2TP7NA3ZR6RJGH5ER370OUM" localSheetId="20" hidden="1">#REF!</definedName>
    <definedName name="BExEV2TP7NA3ZR6RJGH5ER370OUM" hidden="1">#REF!</definedName>
    <definedName name="BExEV69USLNYO2QRJRC0J92XUF00" localSheetId="7" hidden="1">#REF!</definedName>
    <definedName name="BExEV69USLNYO2QRJRC0J92XUF00" localSheetId="9" hidden="1">#REF!</definedName>
    <definedName name="BExEV69USLNYO2QRJRC0J92XUF00" localSheetId="10" hidden="1">#REF!</definedName>
    <definedName name="BExEV69USLNYO2QRJRC0J92XUF00" localSheetId="11" hidden="1">#REF!</definedName>
    <definedName name="BExEV69USLNYO2QRJRC0J92XUF00" localSheetId="12" hidden="1">#REF!</definedName>
    <definedName name="BExEV69USLNYO2QRJRC0J92XUF00" localSheetId="14" hidden="1">#REF!</definedName>
    <definedName name="BExEV69USLNYO2QRJRC0J92XUF00" localSheetId="13" hidden="1">#REF!</definedName>
    <definedName name="BExEV69USLNYO2QRJRC0J92XUF00" localSheetId="15" hidden="1">#REF!</definedName>
    <definedName name="BExEV69USLNYO2QRJRC0J92XUF00" localSheetId="16" hidden="1">#REF!</definedName>
    <definedName name="BExEV69USLNYO2QRJRC0J92XUF00" localSheetId="17" hidden="1">#REF!</definedName>
    <definedName name="BExEV69USLNYO2QRJRC0J92XUF00" localSheetId="18" hidden="1">#REF!</definedName>
    <definedName name="BExEV69USLNYO2QRJRC0J92XUF00" localSheetId="19" hidden="1">#REF!</definedName>
    <definedName name="BExEV69USLNYO2QRJRC0J92XUF00" localSheetId="20" hidden="1">#REF!</definedName>
    <definedName name="BExEV69USLNYO2QRJRC0J92XUF00" hidden="1">#REF!</definedName>
    <definedName name="BExEV6KNTQOCFD7GV726XQEVQ7R6" localSheetId="7" hidden="1">#REF!</definedName>
    <definedName name="BExEV6KNTQOCFD7GV726XQEVQ7R6" localSheetId="9" hidden="1">#REF!</definedName>
    <definedName name="BExEV6KNTQOCFD7GV726XQEVQ7R6" localSheetId="10" hidden="1">#REF!</definedName>
    <definedName name="BExEV6KNTQOCFD7GV726XQEVQ7R6" localSheetId="11" hidden="1">#REF!</definedName>
    <definedName name="BExEV6KNTQOCFD7GV726XQEVQ7R6" localSheetId="12" hidden="1">#REF!</definedName>
    <definedName name="BExEV6KNTQOCFD7GV726XQEVQ7R6" localSheetId="14" hidden="1">#REF!</definedName>
    <definedName name="BExEV6KNTQOCFD7GV726XQEVQ7R6" localSheetId="13" hidden="1">#REF!</definedName>
    <definedName name="BExEV6KNTQOCFD7GV726XQEVQ7R6" localSheetId="15" hidden="1">#REF!</definedName>
    <definedName name="BExEV6KNTQOCFD7GV726XQEVQ7R6" localSheetId="16" hidden="1">#REF!</definedName>
    <definedName name="BExEV6KNTQOCFD7GV726XQEVQ7R6" localSheetId="17" hidden="1">#REF!</definedName>
    <definedName name="BExEV6KNTQOCFD7GV726XQEVQ7R6" localSheetId="18" hidden="1">#REF!</definedName>
    <definedName name="BExEV6KNTQOCFD7GV726XQEVQ7R6" localSheetId="19" hidden="1">#REF!</definedName>
    <definedName name="BExEV6KNTQOCFD7GV726XQEVQ7R6" localSheetId="20" hidden="1">#REF!</definedName>
    <definedName name="BExEV6KNTQOCFD7GV726XQEVQ7R6" hidden="1">#REF!</definedName>
    <definedName name="BExEV6VGM4POO9QT9KH3QA3VYCWM" localSheetId="7" hidden="1">#REF!</definedName>
    <definedName name="BExEV6VGM4POO9QT9KH3QA3VYCWM" localSheetId="9" hidden="1">#REF!</definedName>
    <definedName name="BExEV6VGM4POO9QT9KH3QA3VYCWM" localSheetId="10" hidden="1">#REF!</definedName>
    <definedName name="BExEV6VGM4POO9QT9KH3QA3VYCWM" localSheetId="11" hidden="1">#REF!</definedName>
    <definedName name="BExEV6VGM4POO9QT9KH3QA3VYCWM" localSheetId="12" hidden="1">#REF!</definedName>
    <definedName name="BExEV6VGM4POO9QT9KH3QA3VYCWM" localSheetId="14" hidden="1">#REF!</definedName>
    <definedName name="BExEV6VGM4POO9QT9KH3QA3VYCWM" localSheetId="13" hidden="1">#REF!</definedName>
    <definedName name="BExEV6VGM4POO9QT9KH3QA3VYCWM" localSheetId="15" hidden="1">#REF!</definedName>
    <definedName name="BExEV6VGM4POO9QT9KH3QA3VYCWM" localSheetId="16" hidden="1">#REF!</definedName>
    <definedName name="BExEV6VGM4POO9QT9KH3QA3VYCWM" localSheetId="17" hidden="1">#REF!</definedName>
    <definedName name="BExEV6VGM4POO9QT9KH3QA3VYCWM" localSheetId="18" hidden="1">#REF!</definedName>
    <definedName name="BExEV6VGM4POO9QT9KH3QA3VYCWM" localSheetId="19" hidden="1">#REF!</definedName>
    <definedName name="BExEV6VGM4POO9QT9KH3QA3VYCWM" localSheetId="20" hidden="1">#REF!</definedName>
    <definedName name="BExEV6VGM4POO9QT9KH3QA3VYCWM" hidden="1">#REF!</definedName>
    <definedName name="BExEV7MBFVP1I7TO351C06LT5IXR" localSheetId="7" hidden="1">#REF!</definedName>
    <definedName name="BExEV7MBFVP1I7TO351C06LT5IXR" localSheetId="9" hidden="1">#REF!</definedName>
    <definedName name="BExEV7MBFVP1I7TO351C06LT5IXR" localSheetId="10" hidden="1">#REF!</definedName>
    <definedName name="BExEV7MBFVP1I7TO351C06LT5IXR" localSheetId="11" hidden="1">#REF!</definedName>
    <definedName name="BExEV7MBFVP1I7TO351C06LT5IXR" localSheetId="12" hidden="1">#REF!</definedName>
    <definedName name="BExEV7MBFVP1I7TO351C06LT5IXR" localSheetId="14" hidden="1">#REF!</definedName>
    <definedName name="BExEV7MBFVP1I7TO351C06LT5IXR" localSheetId="13" hidden="1">#REF!</definedName>
    <definedName name="BExEV7MBFVP1I7TO351C06LT5IXR" localSheetId="15" hidden="1">#REF!</definedName>
    <definedName name="BExEV7MBFVP1I7TO351C06LT5IXR" localSheetId="16" hidden="1">#REF!</definedName>
    <definedName name="BExEV7MBFVP1I7TO351C06LT5IXR" localSheetId="17" hidden="1">#REF!</definedName>
    <definedName name="BExEV7MBFVP1I7TO351C06LT5IXR" localSheetId="18" hidden="1">#REF!</definedName>
    <definedName name="BExEV7MBFVP1I7TO351C06LT5IXR" localSheetId="19" hidden="1">#REF!</definedName>
    <definedName name="BExEV7MBFVP1I7TO351C06LT5IXR" localSheetId="20" hidden="1">#REF!</definedName>
    <definedName name="BExEV7MBFVP1I7TO351C06LT5IXR" hidden="1">#REF!</definedName>
    <definedName name="BExEVET98G3FU6QBF9LHYWSAMV0O" localSheetId="7" hidden="1">#REF!</definedName>
    <definedName name="BExEVET98G3FU6QBF9LHYWSAMV0O" localSheetId="9" hidden="1">#REF!</definedName>
    <definedName name="BExEVET98G3FU6QBF9LHYWSAMV0O" localSheetId="10" hidden="1">#REF!</definedName>
    <definedName name="BExEVET98G3FU6QBF9LHYWSAMV0O" localSheetId="11" hidden="1">#REF!</definedName>
    <definedName name="BExEVET98G3FU6QBF9LHYWSAMV0O" localSheetId="12" hidden="1">#REF!</definedName>
    <definedName name="BExEVET98G3FU6QBF9LHYWSAMV0O" localSheetId="14" hidden="1">#REF!</definedName>
    <definedName name="BExEVET98G3FU6QBF9LHYWSAMV0O" localSheetId="13" hidden="1">#REF!</definedName>
    <definedName name="BExEVET98G3FU6QBF9LHYWSAMV0O" localSheetId="15" hidden="1">#REF!</definedName>
    <definedName name="BExEVET98G3FU6QBF9LHYWSAMV0O" localSheetId="16" hidden="1">#REF!</definedName>
    <definedName name="BExEVET98G3FU6QBF9LHYWSAMV0O" localSheetId="17" hidden="1">#REF!</definedName>
    <definedName name="BExEVET98G3FU6QBF9LHYWSAMV0O" localSheetId="18" hidden="1">#REF!</definedName>
    <definedName name="BExEVET98G3FU6QBF9LHYWSAMV0O" localSheetId="19" hidden="1">#REF!</definedName>
    <definedName name="BExEVET98G3FU6QBF9LHYWSAMV0O" localSheetId="20" hidden="1">#REF!</definedName>
    <definedName name="BExEVET98G3FU6QBF9LHYWSAMV0O" hidden="1">#REF!</definedName>
    <definedName name="BExEVNCUT0PDUYNJH7G6BSEWZOT2" localSheetId="7" hidden="1">#REF!</definedName>
    <definedName name="BExEVNCUT0PDUYNJH7G6BSEWZOT2" localSheetId="9" hidden="1">#REF!</definedName>
    <definedName name="BExEVNCUT0PDUYNJH7G6BSEWZOT2" localSheetId="10" hidden="1">#REF!</definedName>
    <definedName name="BExEVNCUT0PDUYNJH7G6BSEWZOT2" localSheetId="11" hidden="1">#REF!</definedName>
    <definedName name="BExEVNCUT0PDUYNJH7G6BSEWZOT2" localSheetId="12" hidden="1">#REF!</definedName>
    <definedName name="BExEVNCUT0PDUYNJH7G6BSEWZOT2" localSheetId="14" hidden="1">#REF!</definedName>
    <definedName name="BExEVNCUT0PDUYNJH7G6BSEWZOT2" localSheetId="13" hidden="1">#REF!</definedName>
    <definedName name="BExEVNCUT0PDUYNJH7G6BSEWZOT2" localSheetId="15" hidden="1">#REF!</definedName>
    <definedName name="BExEVNCUT0PDUYNJH7G6BSEWZOT2" localSheetId="16" hidden="1">#REF!</definedName>
    <definedName name="BExEVNCUT0PDUYNJH7G6BSEWZOT2" localSheetId="17" hidden="1">#REF!</definedName>
    <definedName name="BExEVNCUT0PDUYNJH7G6BSEWZOT2" localSheetId="18" hidden="1">#REF!</definedName>
    <definedName name="BExEVNCUT0PDUYNJH7G6BSEWZOT2" localSheetId="19" hidden="1">#REF!</definedName>
    <definedName name="BExEVNCUT0PDUYNJH7G6BSEWZOT2" localSheetId="20" hidden="1">#REF!</definedName>
    <definedName name="BExEVNCUT0PDUYNJH7G6BSEWZOT2" hidden="1">#REF!</definedName>
    <definedName name="BExEVPGF4V5J0WQRZKUM8F9TTKZJ" localSheetId="7" hidden="1">#REF!</definedName>
    <definedName name="BExEVPGF4V5J0WQRZKUM8F9TTKZJ" localSheetId="9" hidden="1">#REF!</definedName>
    <definedName name="BExEVPGF4V5J0WQRZKUM8F9TTKZJ" localSheetId="10" hidden="1">#REF!</definedName>
    <definedName name="BExEVPGF4V5J0WQRZKUM8F9TTKZJ" localSheetId="11" hidden="1">#REF!</definedName>
    <definedName name="BExEVPGF4V5J0WQRZKUM8F9TTKZJ" localSheetId="12" hidden="1">#REF!</definedName>
    <definedName name="BExEVPGF4V5J0WQRZKUM8F9TTKZJ" localSheetId="14" hidden="1">#REF!</definedName>
    <definedName name="BExEVPGF4V5J0WQRZKUM8F9TTKZJ" localSheetId="13" hidden="1">#REF!</definedName>
    <definedName name="BExEVPGF4V5J0WQRZKUM8F9TTKZJ" localSheetId="15" hidden="1">#REF!</definedName>
    <definedName name="BExEVPGF4V5J0WQRZKUM8F9TTKZJ" localSheetId="16" hidden="1">#REF!</definedName>
    <definedName name="BExEVPGF4V5J0WQRZKUM8F9TTKZJ" localSheetId="17" hidden="1">#REF!</definedName>
    <definedName name="BExEVPGF4V5J0WQRZKUM8F9TTKZJ" localSheetId="18" hidden="1">#REF!</definedName>
    <definedName name="BExEVPGF4V5J0WQRZKUM8F9TTKZJ" localSheetId="19" hidden="1">#REF!</definedName>
    <definedName name="BExEVPGF4V5J0WQRZKUM8F9TTKZJ" localSheetId="20" hidden="1">#REF!</definedName>
    <definedName name="BExEVPGF4V5J0WQRZKUM8F9TTKZJ" hidden="1">#REF!</definedName>
    <definedName name="BExEVPWH8S9GER9M14SPIT6XZ8SG" localSheetId="7" hidden="1">#REF!</definedName>
    <definedName name="BExEVPWH8S9GER9M14SPIT6XZ8SG" localSheetId="9" hidden="1">#REF!</definedName>
    <definedName name="BExEVPWH8S9GER9M14SPIT6XZ8SG" localSheetId="10" hidden="1">#REF!</definedName>
    <definedName name="BExEVPWH8S9GER9M14SPIT6XZ8SG" localSheetId="11" hidden="1">#REF!</definedName>
    <definedName name="BExEVPWH8S9GER9M14SPIT6XZ8SG" localSheetId="12" hidden="1">#REF!</definedName>
    <definedName name="BExEVPWH8S9GER9M14SPIT6XZ8SG" localSheetId="14" hidden="1">#REF!</definedName>
    <definedName name="BExEVPWH8S9GER9M14SPIT6XZ8SG" localSheetId="13" hidden="1">#REF!</definedName>
    <definedName name="BExEVPWH8S9GER9M14SPIT6XZ8SG" localSheetId="15" hidden="1">#REF!</definedName>
    <definedName name="BExEVPWH8S9GER9M14SPIT6XZ8SG" localSheetId="16" hidden="1">#REF!</definedName>
    <definedName name="BExEVPWH8S9GER9M14SPIT6XZ8SG" localSheetId="17" hidden="1">#REF!</definedName>
    <definedName name="BExEVPWH8S9GER9M14SPIT6XZ8SG" localSheetId="18" hidden="1">#REF!</definedName>
    <definedName name="BExEVPWH8S9GER9M14SPIT6XZ8SG" localSheetId="19" hidden="1">#REF!</definedName>
    <definedName name="BExEVPWH8S9GER9M14SPIT6XZ8SG" localSheetId="20" hidden="1">#REF!</definedName>
    <definedName name="BExEVPWH8S9GER9M14SPIT6XZ8SG" hidden="1">#REF!</definedName>
    <definedName name="BExEVSLKRULT27602UIM13PGVL2R" localSheetId="7" hidden="1">#REF!</definedName>
    <definedName name="BExEVSLKRULT27602UIM13PGVL2R" localSheetId="9" hidden="1">#REF!</definedName>
    <definedName name="BExEVSLKRULT27602UIM13PGVL2R" localSheetId="10" hidden="1">#REF!</definedName>
    <definedName name="BExEVSLKRULT27602UIM13PGVL2R" localSheetId="11" hidden="1">#REF!</definedName>
    <definedName name="BExEVSLKRULT27602UIM13PGVL2R" localSheetId="12" hidden="1">#REF!</definedName>
    <definedName name="BExEVSLKRULT27602UIM13PGVL2R" localSheetId="14" hidden="1">#REF!</definedName>
    <definedName name="BExEVSLKRULT27602UIM13PGVL2R" localSheetId="13" hidden="1">#REF!</definedName>
    <definedName name="BExEVSLKRULT27602UIM13PGVL2R" localSheetId="15" hidden="1">#REF!</definedName>
    <definedName name="BExEVSLKRULT27602UIM13PGVL2R" localSheetId="16" hidden="1">#REF!</definedName>
    <definedName name="BExEVSLKRULT27602UIM13PGVL2R" localSheetId="17" hidden="1">#REF!</definedName>
    <definedName name="BExEVSLKRULT27602UIM13PGVL2R" localSheetId="18" hidden="1">#REF!</definedName>
    <definedName name="BExEVSLKRULT27602UIM13PGVL2R" localSheetId="19" hidden="1">#REF!</definedName>
    <definedName name="BExEVSLKRULT27602UIM13PGVL2R" localSheetId="20" hidden="1">#REF!</definedName>
    <definedName name="BExEVSLKRULT27602UIM13PGVL2R" hidden="1">#REF!</definedName>
    <definedName name="BExEVVLIEVWYRF2UUC1H0H5QU1CP" localSheetId="7" hidden="1">#REF!</definedName>
    <definedName name="BExEVVLIEVWYRF2UUC1H0H5QU1CP" localSheetId="9" hidden="1">#REF!</definedName>
    <definedName name="BExEVVLIEVWYRF2UUC1H0H5QU1CP" localSheetId="10" hidden="1">#REF!</definedName>
    <definedName name="BExEVVLIEVWYRF2UUC1H0H5QU1CP" localSheetId="11" hidden="1">#REF!</definedName>
    <definedName name="BExEVVLIEVWYRF2UUC1H0H5QU1CP" localSheetId="12" hidden="1">#REF!</definedName>
    <definedName name="BExEVVLIEVWYRF2UUC1H0H5QU1CP" localSheetId="14" hidden="1">#REF!</definedName>
    <definedName name="BExEVVLIEVWYRF2UUC1H0H5QU1CP" localSheetId="13" hidden="1">#REF!</definedName>
    <definedName name="BExEVVLIEVWYRF2UUC1H0H5QU1CP" localSheetId="15" hidden="1">#REF!</definedName>
    <definedName name="BExEVVLIEVWYRF2UUC1H0H5QU1CP" localSheetId="16" hidden="1">#REF!</definedName>
    <definedName name="BExEVVLIEVWYRF2UUC1H0H5QU1CP" localSheetId="17" hidden="1">#REF!</definedName>
    <definedName name="BExEVVLIEVWYRF2UUC1H0H5QU1CP" localSheetId="18" hidden="1">#REF!</definedName>
    <definedName name="BExEVVLIEVWYRF2UUC1H0H5QU1CP" localSheetId="19" hidden="1">#REF!</definedName>
    <definedName name="BExEVVLIEVWYRF2UUC1H0H5QU1CP" localSheetId="20" hidden="1">#REF!</definedName>
    <definedName name="BExEVVLIEVWYRF2UUC1H0H5QU1CP" hidden="1">#REF!</definedName>
    <definedName name="BExEVWCKO8T84GW9Z3X47915XKSH" localSheetId="7" hidden="1">#REF!</definedName>
    <definedName name="BExEVWCKO8T84GW9Z3X47915XKSH" localSheetId="9" hidden="1">#REF!</definedName>
    <definedName name="BExEVWCKO8T84GW9Z3X47915XKSH" localSheetId="10" hidden="1">#REF!</definedName>
    <definedName name="BExEVWCKO8T84GW9Z3X47915XKSH" localSheetId="11" hidden="1">#REF!</definedName>
    <definedName name="BExEVWCKO8T84GW9Z3X47915XKSH" localSheetId="12" hidden="1">#REF!</definedName>
    <definedName name="BExEVWCKO8T84GW9Z3X47915XKSH" localSheetId="14" hidden="1">#REF!</definedName>
    <definedName name="BExEVWCKO8T84GW9Z3X47915XKSH" localSheetId="13" hidden="1">#REF!</definedName>
    <definedName name="BExEVWCKO8T84GW9Z3X47915XKSH" localSheetId="15" hidden="1">#REF!</definedName>
    <definedName name="BExEVWCKO8T84GW9Z3X47915XKSH" localSheetId="16" hidden="1">#REF!</definedName>
    <definedName name="BExEVWCKO8T84GW9Z3X47915XKSH" localSheetId="17" hidden="1">#REF!</definedName>
    <definedName name="BExEVWCKO8T84GW9Z3X47915XKSH" localSheetId="18" hidden="1">#REF!</definedName>
    <definedName name="BExEVWCKO8T84GW9Z3X47915XKSH" localSheetId="19" hidden="1">#REF!</definedName>
    <definedName name="BExEVWCKO8T84GW9Z3X47915XKSH" localSheetId="20" hidden="1">#REF!</definedName>
    <definedName name="BExEVWCKO8T84GW9Z3X47915XKSH" hidden="1">#REF!</definedName>
    <definedName name="BExEVZSJWMZ5L2ZE7AZC57CXKW6T" localSheetId="7" hidden="1">#REF!</definedName>
    <definedName name="BExEVZSJWMZ5L2ZE7AZC57CXKW6T" localSheetId="9" hidden="1">#REF!</definedName>
    <definedName name="BExEVZSJWMZ5L2ZE7AZC57CXKW6T" localSheetId="10" hidden="1">#REF!</definedName>
    <definedName name="BExEVZSJWMZ5L2ZE7AZC57CXKW6T" localSheetId="11" hidden="1">#REF!</definedName>
    <definedName name="BExEVZSJWMZ5L2ZE7AZC57CXKW6T" localSheetId="12" hidden="1">#REF!</definedName>
    <definedName name="BExEVZSJWMZ5L2ZE7AZC57CXKW6T" localSheetId="14" hidden="1">#REF!</definedName>
    <definedName name="BExEVZSJWMZ5L2ZE7AZC57CXKW6T" localSheetId="13" hidden="1">#REF!</definedName>
    <definedName name="BExEVZSJWMZ5L2ZE7AZC57CXKW6T" localSheetId="15" hidden="1">#REF!</definedName>
    <definedName name="BExEVZSJWMZ5L2ZE7AZC57CXKW6T" localSheetId="16" hidden="1">#REF!</definedName>
    <definedName name="BExEVZSJWMZ5L2ZE7AZC57CXKW6T" localSheetId="17" hidden="1">#REF!</definedName>
    <definedName name="BExEVZSJWMZ5L2ZE7AZC57CXKW6T" localSheetId="18" hidden="1">#REF!</definedName>
    <definedName name="BExEVZSJWMZ5L2ZE7AZC57CXKW6T" localSheetId="19" hidden="1">#REF!</definedName>
    <definedName name="BExEVZSJWMZ5L2ZE7AZC57CXKW6T" localSheetId="20" hidden="1">#REF!</definedName>
    <definedName name="BExEVZSJWMZ5L2ZE7AZC57CXKW6T" hidden="1">#REF!</definedName>
    <definedName name="BExEW0JL1GFFCXMDGW54CI7Y8FZN" localSheetId="7" hidden="1">#REF!</definedName>
    <definedName name="BExEW0JL1GFFCXMDGW54CI7Y8FZN" localSheetId="9" hidden="1">#REF!</definedName>
    <definedName name="BExEW0JL1GFFCXMDGW54CI7Y8FZN" localSheetId="10" hidden="1">#REF!</definedName>
    <definedName name="BExEW0JL1GFFCXMDGW54CI7Y8FZN" localSheetId="11" hidden="1">#REF!</definedName>
    <definedName name="BExEW0JL1GFFCXMDGW54CI7Y8FZN" localSheetId="12" hidden="1">#REF!</definedName>
    <definedName name="BExEW0JL1GFFCXMDGW54CI7Y8FZN" localSheetId="14" hidden="1">#REF!</definedName>
    <definedName name="BExEW0JL1GFFCXMDGW54CI7Y8FZN" localSheetId="13" hidden="1">#REF!</definedName>
    <definedName name="BExEW0JL1GFFCXMDGW54CI7Y8FZN" localSheetId="15" hidden="1">#REF!</definedName>
    <definedName name="BExEW0JL1GFFCXMDGW54CI7Y8FZN" localSheetId="16" hidden="1">#REF!</definedName>
    <definedName name="BExEW0JL1GFFCXMDGW54CI7Y8FZN" localSheetId="17" hidden="1">#REF!</definedName>
    <definedName name="BExEW0JL1GFFCXMDGW54CI7Y8FZN" localSheetId="18" hidden="1">#REF!</definedName>
    <definedName name="BExEW0JL1GFFCXMDGW54CI7Y8FZN" localSheetId="19" hidden="1">#REF!</definedName>
    <definedName name="BExEW0JL1GFFCXMDGW54CI7Y8FZN" localSheetId="20" hidden="1">#REF!</definedName>
    <definedName name="BExEW0JL1GFFCXMDGW54CI7Y8FZN" hidden="1">#REF!</definedName>
    <definedName name="BExEW5SCJJRAF57MFJ81MB2U6K1N" localSheetId="7" hidden="1">#REF!</definedName>
    <definedName name="BExEW5SCJJRAF57MFJ81MB2U6K1N" localSheetId="9" hidden="1">#REF!</definedName>
    <definedName name="BExEW5SCJJRAF57MFJ81MB2U6K1N" localSheetId="10" hidden="1">#REF!</definedName>
    <definedName name="BExEW5SCJJRAF57MFJ81MB2U6K1N" localSheetId="11" hidden="1">#REF!</definedName>
    <definedName name="BExEW5SCJJRAF57MFJ81MB2U6K1N" localSheetId="14" hidden="1">#REF!</definedName>
    <definedName name="BExEW5SCJJRAF57MFJ81MB2U6K1N" localSheetId="13" hidden="1">#REF!</definedName>
    <definedName name="BExEW5SCJJRAF57MFJ81MB2U6K1N" localSheetId="16" hidden="1">#REF!</definedName>
    <definedName name="BExEW5SCJJRAF57MFJ81MB2U6K1N" localSheetId="17" hidden="1">#REF!</definedName>
    <definedName name="BExEW5SCJJRAF57MFJ81MB2U6K1N" localSheetId="20" hidden="1">#REF!</definedName>
    <definedName name="BExEW5SCJJRAF57MFJ81MB2U6K1N" hidden="1">#REF!</definedName>
    <definedName name="BExEW68M9WL8214QH9C7VCK7BN08" localSheetId="7" hidden="1">#REF!</definedName>
    <definedName name="BExEW68M9WL8214QH9C7VCK7BN08" localSheetId="9" hidden="1">#REF!</definedName>
    <definedName name="BExEW68M9WL8214QH9C7VCK7BN08" localSheetId="10" hidden="1">#REF!</definedName>
    <definedName name="BExEW68M9WL8214QH9C7VCK7BN08" localSheetId="11" hidden="1">#REF!</definedName>
    <definedName name="BExEW68M9WL8214QH9C7VCK7BN08" localSheetId="12" hidden="1">#REF!</definedName>
    <definedName name="BExEW68M9WL8214QH9C7VCK7BN08" localSheetId="14" hidden="1">#REF!</definedName>
    <definedName name="BExEW68M9WL8214QH9C7VCK7BN08" localSheetId="13" hidden="1">#REF!</definedName>
    <definedName name="BExEW68M9WL8214QH9C7VCK7BN08" localSheetId="15" hidden="1">#REF!</definedName>
    <definedName name="BExEW68M9WL8214QH9C7VCK7BN08" localSheetId="16" hidden="1">#REF!</definedName>
    <definedName name="BExEW68M9WL8214QH9C7VCK7BN08" localSheetId="17" hidden="1">#REF!</definedName>
    <definedName name="BExEW68M9WL8214QH9C7VCK7BN08" localSheetId="18" hidden="1">#REF!</definedName>
    <definedName name="BExEW68M9WL8214QH9C7VCK7BN08" localSheetId="19" hidden="1">#REF!</definedName>
    <definedName name="BExEW68M9WL8214QH9C7VCK7BN08" localSheetId="20" hidden="1">#REF!</definedName>
    <definedName name="BExEW68M9WL8214QH9C7VCK7BN08" hidden="1">#REF!</definedName>
    <definedName name="BExEW8C5SY1NQL4BKYZVXQ6JPR0W" localSheetId="7" hidden="1">#REF!</definedName>
    <definedName name="BExEW8C5SY1NQL4BKYZVXQ6JPR0W" localSheetId="9" hidden="1">#REF!</definedName>
    <definedName name="BExEW8C5SY1NQL4BKYZVXQ6JPR0W" localSheetId="10" hidden="1">#REF!</definedName>
    <definedName name="BExEW8C5SY1NQL4BKYZVXQ6JPR0W" localSheetId="11" hidden="1">#REF!</definedName>
    <definedName name="BExEW8C5SY1NQL4BKYZVXQ6JPR0W" localSheetId="12" hidden="1">#REF!</definedName>
    <definedName name="BExEW8C5SY1NQL4BKYZVXQ6JPR0W" localSheetId="14" hidden="1">#REF!</definedName>
    <definedName name="BExEW8C5SY1NQL4BKYZVXQ6JPR0W" localSheetId="13" hidden="1">#REF!</definedName>
    <definedName name="BExEW8C5SY1NQL4BKYZVXQ6JPR0W" localSheetId="15" hidden="1">#REF!</definedName>
    <definedName name="BExEW8C5SY1NQL4BKYZVXQ6JPR0W" localSheetId="16" hidden="1">#REF!</definedName>
    <definedName name="BExEW8C5SY1NQL4BKYZVXQ6JPR0W" localSheetId="17" hidden="1">#REF!</definedName>
    <definedName name="BExEW8C5SY1NQL4BKYZVXQ6JPR0W" localSheetId="18" hidden="1">#REF!</definedName>
    <definedName name="BExEW8C5SY1NQL4BKYZVXQ6JPR0W" localSheetId="19" hidden="1">#REF!</definedName>
    <definedName name="BExEW8C5SY1NQL4BKYZVXQ6JPR0W" localSheetId="20" hidden="1">#REF!</definedName>
    <definedName name="BExEW8C5SY1NQL4BKYZVXQ6JPR0W" hidden="1">#REF!</definedName>
    <definedName name="BExEW8HFKH6F47KIHYBDRUEFZ2ZZ" localSheetId="7" hidden="1">#REF!</definedName>
    <definedName name="BExEW8HFKH6F47KIHYBDRUEFZ2ZZ" localSheetId="9" hidden="1">#REF!</definedName>
    <definedName name="BExEW8HFKH6F47KIHYBDRUEFZ2ZZ" localSheetId="10" hidden="1">#REF!</definedName>
    <definedName name="BExEW8HFKH6F47KIHYBDRUEFZ2ZZ" localSheetId="11" hidden="1">#REF!</definedName>
    <definedName name="BExEW8HFKH6F47KIHYBDRUEFZ2ZZ" localSheetId="12" hidden="1">#REF!</definedName>
    <definedName name="BExEW8HFKH6F47KIHYBDRUEFZ2ZZ" localSheetId="14" hidden="1">#REF!</definedName>
    <definedName name="BExEW8HFKH6F47KIHYBDRUEFZ2ZZ" localSheetId="13" hidden="1">#REF!</definedName>
    <definedName name="BExEW8HFKH6F47KIHYBDRUEFZ2ZZ" localSheetId="15" hidden="1">#REF!</definedName>
    <definedName name="BExEW8HFKH6F47KIHYBDRUEFZ2ZZ" localSheetId="16" hidden="1">#REF!</definedName>
    <definedName name="BExEW8HFKH6F47KIHYBDRUEFZ2ZZ" localSheetId="17" hidden="1">#REF!</definedName>
    <definedName name="BExEW8HFKH6F47KIHYBDRUEFZ2ZZ" localSheetId="18" hidden="1">#REF!</definedName>
    <definedName name="BExEW8HFKH6F47KIHYBDRUEFZ2ZZ" localSheetId="19" hidden="1">#REF!</definedName>
    <definedName name="BExEW8HFKH6F47KIHYBDRUEFZ2ZZ" localSheetId="20" hidden="1">#REF!</definedName>
    <definedName name="BExEW8HFKH6F47KIHYBDRUEFZ2ZZ" hidden="1">#REF!</definedName>
    <definedName name="BExEWLO75K95C6IRKHXSP7VP81T4" localSheetId="7" hidden="1">#REF!</definedName>
    <definedName name="BExEWLO75K95C6IRKHXSP7VP81T4" localSheetId="9" hidden="1">#REF!</definedName>
    <definedName name="BExEWLO75K95C6IRKHXSP7VP81T4" localSheetId="10" hidden="1">#REF!</definedName>
    <definedName name="BExEWLO75K95C6IRKHXSP7VP81T4" localSheetId="11" hidden="1">#REF!</definedName>
    <definedName name="BExEWLO75K95C6IRKHXSP7VP81T4" localSheetId="12" hidden="1">#REF!</definedName>
    <definedName name="BExEWLO75K95C6IRKHXSP7VP81T4" localSheetId="14" hidden="1">#REF!</definedName>
    <definedName name="BExEWLO75K95C6IRKHXSP7VP81T4" localSheetId="13" hidden="1">#REF!</definedName>
    <definedName name="BExEWLO75K95C6IRKHXSP7VP81T4" localSheetId="15" hidden="1">#REF!</definedName>
    <definedName name="BExEWLO75K95C6IRKHXSP7VP81T4" localSheetId="16" hidden="1">#REF!</definedName>
    <definedName name="BExEWLO75K95C6IRKHXSP7VP81T4" localSheetId="17" hidden="1">#REF!</definedName>
    <definedName name="BExEWLO75K95C6IRKHXSP7VP81T4" localSheetId="18" hidden="1">#REF!</definedName>
    <definedName name="BExEWLO75K95C6IRKHXSP7VP81T4" localSheetId="19" hidden="1">#REF!</definedName>
    <definedName name="BExEWLO75K95C6IRKHXSP7VP81T4" localSheetId="20" hidden="1">#REF!</definedName>
    <definedName name="BExEWLO75K95C6IRKHXSP7VP81T4" hidden="1">#REF!</definedName>
    <definedName name="BExEWNBGQS1U2LW3W84T4LSJ9K00" localSheetId="7" hidden="1">#REF!</definedName>
    <definedName name="BExEWNBGQS1U2LW3W84T4LSJ9K00" localSheetId="9" hidden="1">#REF!</definedName>
    <definedName name="BExEWNBGQS1U2LW3W84T4LSJ9K00" localSheetId="10" hidden="1">#REF!</definedName>
    <definedName name="BExEWNBGQS1U2LW3W84T4LSJ9K00" localSheetId="11" hidden="1">#REF!</definedName>
    <definedName name="BExEWNBGQS1U2LW3W84T4LSJ9K00" localSheetId="12" hidden="1">#REF!</definedName>
    <definedName name="BExEWNBGQS1U2LW3W84T4LSJ9K00" localSheetId="14" hidden="1">#REF!</definedName>
    <definedName name="BExEWNBGQS1U2LW3W84T4LSJ9K00" localSheetId="13" hidden="1">#REF!</definedName>
    <definedName name="BExEWNBGQS1U2LW3W84T4LSJ9K00" localSheetId="15" hidden="1">#REF!</definedName>
    <definedName name="BExEWNBGQS1U2LW3W84T4LSJ9K00" localSheetId="16" hidden="1">#REF!</definedName>
    <definedName name="BExEWNBGQS1U2LW3W84T4LSJ9K00" localSheetId="17" hidden="1">#REF!</definedName>
    <definedName name="BExEWNBGQS1U2LW3W84T4LSJ9K00" localSheetId="18" hidden="1">#REF!</definedName>
    <definedName name="BExEWNBGQS1U2LW3W84T4LSJ9K00" localSheetId="19" hidden="1">#REF!</definedName>
    <definedName name="BExEWNBGQS1U2LW3W84T4LSJ9K00" localSheetId="20" hidden="1">#REF!</definedName>
    <definedName name="BExEWNBGQS1U2LW3W84T4LSJ9K00" hidden="1">#REF!</definedName>
    <definedName name="BExEWO7STL7HNZSTY8VQBPTX1WK6" localSheetId="7" hidden="1">#REF!</definedName>
    <definedName name="BExEWO7STL7HNZSTY8VQBPTX1WK6" localSheetId="9" hidden="1">#REF!</definedName>
    <definedName name="BExEWO7STL7HNZSTY8VQBPTX1WK6" localSheetId="10" hidden="1">#REF!</definedName>
    <definedName name="BExEWO7STL7HNZSTY8VQBPTX1WK6" localSheetId="11" hidden="1">#REF!</definedName>
    <definedName name="BExEWO7STL7HNZSTY8VQBPTX1WK6" localSheetId="12" hidden="1">#REF!</definedName>
    <definedName name="BExEWO7STL7HNZSTY8VQBPTX1WK6" localSheetId="14" hidden="1">#REF!</definedName>
    <definedName name="BExEWO7STL7HNZSTY8VQBPTX1WK6" localSheetId="13" hidden="1">#REF!</definedName>
    <definedName name="BExEWO7STL7HNZSTY8VQBPTX1WK6" localSheetId="15" hidden="1">#REF!</definedName>
    <definedName name="BExEWO7STL7HNZSTY8VQBPTX1WK6" localSheetId="16" hidden="1">#REF!</definedName>
    <definedName name="BExEWO7STL7HNZSTY8VQBPTX1WK6" localSheetId="17" hidden="1">#REF!</definedName>
    <definedName name="BExEWO7STL7HNZSTY8VQBPTX1WK6" localSheetId="18" hidden="1">#REF!</definedName>
    <definedName name="BExEWO7STL7HNZSTY8VQBPTX1WK6" localSheetId="19" hidden="1">#REF!</definedName>
    <definedName name="BExEWO7STL7HNZSTY8VQBPTX1WK6" localSheetId="20" hidden="1">#REF!</definedName>
    <definedName name="BExEWO7STL7HNZSTY8VQBPTX1WK6" hidden="1">#REF!</definedName>
    <definedName name="BExEWQ0M1N3KMKTDJ73H10QSG4W1" localSheetId="7" hidden="1">#REF!</definedName>
    <definedName name="BExEWQ0M1N3KMKTDJ73H10QSG4W1" localSheetId="9" hidden="1">#REF!</definedName>
    <definedName name="BExEWQ0M1N3KMKTDJ73H10QSG4W1" localSheetId="10" hidden="1">#REF!</definedName>
    <definedName name="BExEWQ0M1N3KMKTDJ73H10QSG4W1" localSheetId="11" hidden="1">#REF!</definedName>
    <definedName name="BExEWQ0M1N3KMKTDJ73H10QSG4W1" localSheetId="12" hidden="1">#REF!</definedName>
    <definedName name="BExEWQ0M1N3KMKTDJ73H10QSG4W1" localSheetId="14" hidden="1">#REF!</definedName>
    <definedName name="BExEWQ0M1N3KMKTDJ73H10QSG4W1" localSheetId="13" hidden="1">#REF!</definedName>
    <definedName name="BExEWQ0M1N3KMKTDJ73H10QSG4W1" localSheetId="15" hidden="1">#REF!</definedName>
    <definedName name="BExEWQ0M1N3KMKTDJ73H10QSG4W1" localSheetId="16" hidden="1">#REF!</definedName>
    <definedName name="BExEWQ0M1N3KMKTDJ73H10QSG4W1" localSheetId="17" hidden="1">#REF!</definedName>
    <definedName name="BExEWQ0M1N3KMKTDJ73H10QSG4W1" localSheetId="18" hidden="1">#REF!</definedName>
    <definedName name="BExEWQ0M1N3KMKTDJ73H10QSG4W1" localSheetId="19" hidden="1">#REF!</definedName>
    <definedName name="BExEWQ0M1N3KMKTDJ73H10QSG4W1" localSheetId="20" hidden="1">#REF!</definedName>
    <definedName name="BExEWQ0M1N3KMKTDJ73H10QSG4W1" hidden="1">#REF!</definedName>
    <definedName name="BExEWRTB911TBBZNA61Y44XXUP7N" localSheetId="7" hidden="1">#REF!</definedName>
    <definedName name="BExEWRTB911TBBZNA61Y44XXUP7N" localSheetId="9" hidden="1">#REF!</definedName>
    <definedName name="BExEWRTB911TBBZNA61Y44XXUP7N" localSheetId="10" hidden="1">#REF!</definedName>
    <definedName name="BExEWRTB911TBBZNA61Y44XXUP7N" localSheetId="11" hidden="1">#REF!</definedName>
    <definedName name="BExEWRTB911TBBZNA61Y44XXUP7N" localSheetId="12" hidden="1">#REF!</definedName>
    <definedName name="BExEWRTB911TBBZNA61Y44XXUP7N" localSheetId="14" hidden="1">#REF!</definedName>
    <definedName name="BExEWRTB911TBBZNA61Y44XXUP7N" localSheetId="13" hidden="1">#REF!</definedName>
    <definedName name="BExEWRTB911TBBZNA61Y44XXUP7N" localSheetId="15" hidden="1">#REF!</definedName>
    <definedName name="BExEWRTB911TBBZNA61Y44XXUP7N" localSheetId="16" hidden="1">#REF!</definedName>
    <definedName name="BExEWRTB911TBBZNA61Y44XXUP7N" localSheetId="17" hidden="1">#REF!</definedName>
    <definedName name="BExEWRTB911TBBZNA61Y44XXUP7N" localSheetId="18" hidden="1">#REF!</definedName>
    <definedName name="BExEWRTB911TBBZNA61Y44XXUP7N" localSheetId="19" hidden="1">#REF!</definedName>
    <definedName name="BExEWRTB911TBBZNA61Y44XXUP7N" localSheetId="20" hidden="1">#REF!</definedName>
    <definedName name="BExEWRTB911TBBZNA61Y44XXUP7N" hidden="1">#REF!</definedName>
    <definedName name="BExEWY3WYCWEMX9F15OWWUSC6ITZ" localSheetId="7" hidden="1">#REF!</definedName>
    <definedName name="BExEWY3WYCWEMX9F15OWWUSC6ITZ" localSheetId="9" hidden="1">#REF!</definedName>
    <definedName name="BExEWY3WYCWEMX9F15OWWUSC6ITZ" localSheetId="10" hidden="1">#REF!</definedName>
    <definedName name="BExEWY3WYCWEMX9F15OWWUSC6ITZ" localSheetId="11" hidden="1">#REF!</definedName>
    <definedName name="BExEWY3WYCWEMX9F15OWWUSC6ITZ" localSheetId="12" hidden="1">#REF!</definedName>
    <definedName name="BExEWY3WYCWEMX9F15OWWUSC6ITZ" localSheetId="14" hidden="1">#REF!</definedName>
    <definedName name="BExEWY3WYCWEMX9F15OWWUSC6ITZ" localSheetId="13" hidden="1">#REF!</definedName>
    <definedName name="BExEWY3WYCWEMX9F15OWWUSC6ITZ" localSheetId="15" hidden="1">#REF!</definedName>
    <definedName name="BExEWY3WYCWEMX9F15OWWUSC6ITZ" localSheetId="16" hidden="1">#REF!</definedName>
    <definedName name="BExEWY3WYCWEMX9F15OWWUSC6ITZ" localSheetId="17" hidden="1">#REF!</definedName>
    <definedName name="BExEWY3WYCWEMX9F15OWWUSC6ITZ" localSheetId="18" hidden="1">#REF!</definedName>
    <definedName name="BExEWY3WYCWEMX9F15OWWUSC6ITZ" localSheetId="19" hidden="1">#REF!</definedName>
    <definedName name="BExEWY3WYCWEMX9F15OWWUSC6ITZ" localSheetId="20" hidden="1">#REF!</definedName>
    <definedName name="BExEWY3WYCWEMX9F15OWWUSC6ITZ" hidden="1">#REF!</definedName>
    <definedName name="BExEX25M63XO5LQD9ZS2VHQ0U8SR" localSheetId="7" hidden="1">#REF!</definedName>
    <definedName name="BExEX25M63XO5LQD9ZS2VHQ0U8SR" localSheetId="9" hidden="1">#REF!</definedName>
    <definedName name="BExEX25M63XO5LQD9ZS2VHQ0U8SR" localSheetId="10" hidden="1">#REF!</definedName>
    <definedName name="BExEX25M63XO5LQD9ZS2VHQ0U8SR" localSheetId="11" hidden="1">#REF!</definedName>
    <definedName name="BExEX25M63XO5LQD9ZS2VHQ0U8SR" localSheetId="12" hidden="1">#REF!</definedName>
    <definedName name="BExEX25M63XO5LQD9ZS2VHQ0U8SR" localSheetId="14" hidden="1">#REF!</definedName>
    <definedName name="BExEX25M63XO5LQD9ZS2VHQ0U8SR" localSheetId="13" hidden="1">#REF!</definedName>
    <definedName name="BExEX25M63XO5LQD9ZS2VHQ0U8SR" localSheetId="15" hidden="1">#REF!</definedName>
    <definedName name="BExEX25M63XO5LQD9ZS2VHQ0U8SR" localSheetId="16" hidden="1">#REF!</definedName>
    <definedName name="BExEX25M63XO5LQD9ZS2VHQ0U8SR" localSheetId="17" hidden="1">#REF!</definedName>
    <definedName name="BExEX25M63XO5LQD9ZS2VHQ0U8SR" localSheetId="18" hidden="1">#REF!</definedName>
    <definedName name="BExEX25M63XO5LQD9ZS2VHQ0U8SR" localSheetId="19" hidden="1">#REF!</definedName>
    <definedName name="BExEX25M63XO5LQD9ZS2VHQ0U8SR" localSheetId="20" hidden="1">#REF!</definedName>
    <definedName name="BExEX25M63XO5LQD9ZS2VHQ0U8SR" hidden="1">#REF!</definedName>
    <definedName name="BExEX85F3OSW8NSCYGYPS9372Z1Q" localSheetId="7" hidden="1">#REF!</definedName>
    <definedName name="BExEX85F3OSW8NSCYGYPS9372Z1Q" localSheetId="9" hidden="1">#REF!</definedName>
    <definedName name="BExEX85F3OSW8NSCYGYPS9372Z1Q" localSheetId="10" hidden="1">#REF!</definedName>
    <definedName name="BExEX85F3OSW8NSCYGYPS9372Z1Q" localSheetId="11" hidden="1">#REF!</definedName>
    <definedName name="BExEX85F3OSW8NSCYGYPS9372Z1Q" localSheetId="12" hidden="1">#REF!</definedName>
    <definedName name="BExEX85F3OSW8NSCYGYPS9372Z1Q" localSheetId="14" hidden="1">#REF!</definedName>
    <definedName name="BExEX85F3OSW8NSCYGYPS9372Z1Q" localSheetId="13" hidden="1">#REF!</definedName>
    <definedName name="BExEX85F3OSW8NSCYGYPS9372Z1Q" localSheetId="15" hidden="1">#REF!</definedName>
    <definedName name="BExEX85F3OSW8NSCYGYPS9372Z1Q" localSheetId="16" hidden="1">#REF!</definedName>
    <definedName name="BExEX85F3OSW8NSCYGYPS9372Z1Q" localSheetId="17" hidden="1">#REF!</definedName>
    <definedName name="BExEX85F3OSW8NSCYGYPS9372Z1Q" localSheetId="18" hidden="1">#REF!</definedName>
    <definedName name="BExEX85F3OSW8NSCYGYPS9372Z1Q" localSheetId="19" hidden="1">#REF!</definedName>
    <definedName name="BExEX85F3OSW8NSCYGYPS9372Z1Q" localSheetId="20" hidden="1">#REF!</definedName>
    <definedName name="BExEX85F3OSW8NSCYGYPS9372Z1Q" hidden="1">#REF!</definedName>
    <definedName name="BExEX9HWY2G6928ZVVVQF77QCM2C" localSheetId="7" hidden="1">#REF!</definedName>
    <definedName name="BExEX9HWY2G6928ZVVVQF77QCM2C" localSheetId="9" hidden="1">#REF!</definedName>
    <definedName name="BExEX9HWY2G6928ZVVVQF77QCM2C" localSheetId="10" hidden="1">#REF!</definedName>
    <definedName name="BExEX9HWY2G6928ZVVVQF77QCM2C" localSheetId="11" hidden="1">#REF!</definedName>
    <definedName name="BExEX9HWY2G6928ZVVVQF77QCM2C" localSheetId="12" hidden="1">#REF!</definedName>
    <definedName name="BExEX9HWY2G6928ZVVVQF77QCM2C" localSheetId="14" hidden="1">#REF!</definedName>
    <definedName name="BExEX9HWY2G6928ZVVVQF77QCM2C" localSheetId="13" hidden="1">#REF!</definedName>
    <definedName name="BExEX9HWY2G6928ZVVVQF77QCM2C" localSheetId="15" hidden="1">#REF!</definedName>
    <definedName name="BExEX9HWY2G6928ZVVVQF77QCM2C" localSheetId="16" hidden="1">#REF!</definedName>
    <definedName name="BExEX9HWY2G6928ZVVVQF77QCM2C" localSheetId="17" hidden="1">#REF!</definedName>
    <definedName name="BExEX9HWY2G6928ZVVVQF77QCM2C" localSheetId="18" hidden="1">#REF!</definedName>
    <definedName name="BExEX9HWY2G6928ZVVVQF77QCM2C" localSheetId="19" hidden="1">#REF!</definedName>
    <definedName name="BExEX9HWY2G6928ZVVVQF77QCM2C" localSheetId="20" hidden="1">#REF!</definedName>
    <definedName name="BExEX9HWY2G6928ZVVVQF77QCM2C" hidden="1">#REF!</definedName>
    <definedName name="BExEXBQWAYKMVBRJRHB8PFCSYFVN" localSheetId="7" hidden="1">#REF!</definedName>
    <definedName name="BExEXBQWAYKMVBRJRHB8PFCSYFVN" localSheetId="9" hidden="1">#REF!</definedName>
    <definedName name="BExEXBQWAYKMVBRJRHB8PFCSYFVN" localSheetId="10" hidden="1">#REF!</definedName>
    <definedName name="BExEXBQWAYKMVBRJRHB8PFCSYFVN" localSheetId="11" hidden="1">#REF!</definedName>
    <definedName name="BExEXBQWAYKMVBRJRHB8PFCSYFVN" localSheetId="12" hidden="1">#REF!</definedName>
    <definedName name="BExEXBQWAYKMVBRJRHB8PFCSYFVN" localSheetId="14" hidden="1">#REF!</definedName>
    <definedName name="BExEXBQWAYKMVBRJRHB8PFCSYFVN" localSheetId="13" hidden="1">#REF!</definedName>
    <definedName name="BExEXBQWAYKMVBRJRHB8PFCSYFVN" localSheetId="15" hidden="1">#REF!</definedName>
    <definedName name="BExEXBQWAYKMVBRJRHB8PFCSYFVN" localSheetId="16" hidden="1">#REF!</definedName>
    <definedName name="BExEXBQWAYKMVBRJRHB8PFCSYFVN" localSheetId="17" hidden="1">#REF!</definedName>
    <definedName name="BExEXBQWAYKMVBRJRHB8PFCSYFVN" localSheetId="18" hidden="1">#REF!</definedName>
    <definedName name="BExEXBQWAYKMVBRJRHB8PFCSYFVN" localSheetId="19" hidden="1">#REF!</definedName>
    <definedName name="BExEXBQWAYKMVBRJRHB8PFCSYFVN" localSheetId="20" hidden="1">#REF!</definedName>
    <definedName name="BExEXBQWAYKMVBRJRHB8PFCSYFVN" hidden="1">#REF!</definedName>
    <definedName name="BExEXRBZ0DI9E2UFLLKYWGN66B61" localSheetId="7" hidden="1">#REF!</definedName>
    <definedName name="BExEXRBZ0DI9E2UFLLKYWGN66B61" localSheetId="9" hidden="1">#REF!</definedName>
    <definedName name="BExEXRBZ0DI9E2UFLLKYWGN66B61" localSheetId="10" hidden="1">#REF!</definedName>
    <definedName name="BExEXRBZ0DI9E2UFLLKYWGN66B61" localSheetId="11" hidden="1">#REF!</definedName>
    <definedName name="BExEXRBZ0DI9E2UFLLKYWGN66B61" localSheetId="12" hidden="1">#REF!</definedName>
    <definedName name="BExEXRBZ0DI9E2UFLLKYWGN66B61" localSheetId="14" hidden="1">#REF!</definedName>
    <definedName name="BExEXRBZ0DI9E2UFLLKYWGN66B61" localSheetId="13" hidden="1">#REF!</definedName>
    <definedName name="BExEXRBZ0DI9E2UFLLKYWGN66B61" localSheetId="15" hidden="1">#REF!</definedName>
    <definedName name="BExEXRBZ0DI9E2UFLLKYWGN66B61" localSheetId="16" hidden="1">#REF!</definedName>
    <definedName name="BExEXRBZ0DI9E2UFLLKYWGN66B61" localSheetId="17" hidden="1">#REF!</definedName>
    <definedName name="BExEXRBZ0DI9E2UFLLKYWGN66B61" localSheetId="18" hidden="1">#REF!</definedName>
    <definedName name="BExEXRBZ0DI9E2UFLLKYWGN66B61" localSheetId="19" hidden="1">#REF!</definedName>
    <definedName name="BExEXRBZ0DI9E2UFLLKYWGN66B61" localSheetId="20" hidden="1">#REF!</definedName>
    <definedName name="BExEXRBZ0DI9E2UFLLKYWGN66B61" hidden="1">#REF!</definedName>
    <definedName name="BExEY3GVGXSA8OTWWVC0OOM3N7EO" localSheetId="7" hidden="1">#REF!</definedName>
    <definedName name="BExEY3GVGXSA8OTWWVC0OOM3N7EO" localSheetId="9" hidden="1">#REF!</definedName>
    <definedName name="BExEY3GVGXSA8OTWWVC0OOM3N7EO" localSheetId="10" hidden="1">#REF!</definedName>
    <definedName name="BExEY3GVGXSA8OTWWVC0OOM3N7EO" localSheetId="11" hidden="1">#REF!</definedName>
    <definedName name="BExEY3GVGXSA8OTWWVC0OOM3N7EO" localSheetId="12" hidden="1">#REF!</definedName>
    <definedName name="BExEY3GVGXSA8OTWWVC0OOM3N7EO" localSheetId="14" hidden="1">#REF!</definedName>
    <definedName name="BExEY3GVGXSA8OTWWVC0OOM3N7EO" localSheetId="13" hidden="1">#REF!</definedName>
    <definedName name="BExEY3GVGXSA8OTWWVC0OOM3N7EO" localSheetId="15" hidden="1">#REF!</definedName>
    <definedName name="BExEY3GVGXSA8OTWWVC0OOM3N7EO" localSheetId="16" hidden="1">#REF!</definedName>
    <definedName name="BExEY3GVGXSA8OTWWVC0OOM3N7EO" localSheetId="17" hidden="1">#REF!</definedName>
    <definedName name="BExEY3GVGXSA8OTWWVC0OOM3N7EO" localSheetId="18" hidden="1">#REF!</definedName>
    <definedName name="BExEY3GVGXSA8OTWWVC0OOM3N7EO" localSheetId="19" hidden="1">#REF!</definedName>
    <definedName name="BExEY3GVGXSA8OTWWVC0OOM3N7EO" localSheetId="20" hidden="1">#REF!</definedName>
    <definedName name="BExEY3GVGXSA8OTWWVC0OOM3N7EO" hidden="1">#REF!</definedName>
    <definedName name="BExEYLG9FL9V1JPPNZ3FUDNSEJ4V" localSheetId="7" hidden="1">#REF!</definedName>
    <definedName name="BExEYLG9FL9V1JPPNZ3FUDNSEJ4V" localSheetId="9" hidden="1">#REF!</definedName>
    <definedName name="BExEYLG9FL9V1JPPNZ3FUDNSEJ4V" localSheetId="10" hidden="1">#REF!</definedName>
    <definedName name="BExEYLG9FL9V1JPPNZ3FUDNSEJ4V" localSheetId="11" hidden="1">#REF!</definedName>
    <definedName name="BExEYLG9FL9V1JPPNZ3FUDNSEJ4V" localSheetId="12" hidden="1">#REF!</definedName>
    <definedName name="BExEYLG9FL9V1JPPNZ3FUDNSEJ4V" localSheetId="14" hidden="1">#REF!</definedName>
    <definedName name="BExEYLG9FL9V1JPPNZ3FUDNSEJ4V" localSheetId="13" hidden="1">#REF!</definedName>
    <definedName name="BExEYLG9FL9V1JPPNZ3FUDNSEJ4V" localSheetId="15" hidden="1">#REF!</definedName>
    <definedName name="BExEYLG9FL9V1JPPNZ3FUDNSEJ4V" localSheetId="16" hidden="1">#REF!</definedName>
    <definedName name="BExEYLG9FL9V1JPPNZ3FUDNSEJ4V" localSheetId="17" hidden="1">#REF!</definedName>
    <definedName name="BExEYLG9FL9V1JPPNZ3FUDNSEJ4V" localSheetId="18" hidden="1">#REF!</definedName>
    <definedName name="BExEYLG9FL9V1JPPNZ3FUDNSEJ4V" localSheetId="19" hidden="1">#REF!</definedName>
    <definedName name="BExEYLG9FL9V1JPPNZ3FUDNSEJ4V" localSheetId="20" hidden="1">#REF!</definedName>
    <definedName name="BExEYLG9FL9V1JPPNZ3FUDNSEJ4V" hidden="1">#REF!</definedName>
    <definedName name="BExEYOW8C1B3OUUCIGEC7L8OOW1Z" localSheetId="7" hidden="1">#REF!</definedName>
    <definedName name="BExEYOW8C1B3OUUCIGEC7L8OOW1Z" localSheetId="9" hidden="1">#REF!</definedName>
    <definedName name="BExEYOW8C1B3OUUCIGEC7L8OOW1Z" localSheetId="10" hidden="1">#REF!</definedName>
    <definedName name="BExEYOW8C1B3OUUCIGEC7L8OOW1Z" localSheetId="11" hidden="1">#REF!</definedName>
    <definedName name="BExEYOW8C1B3OUUCIGEC7L8OOW1Z" localSheetId="12" hidden="1">#REF!</definedName>
    <definedName name="BExEYOW8C1B3OUUCIGEC7L8OOW1Z" localSheetId="14" hidden="1">#REF!</definedName>
    <definedName name="BExEYOW8C1B3OUUCIGEC7L8OOW1Z" localSheetId="13" hidden="1">#REF!</definedName>
    <definedName name="BExEYOW8C1B3OUUCIGEC7L8OOW1Z" localSheetId="15" hidden="1">#REF!</definedName>
    <definedName name="BExEYOW8C1B3OUUCIGEC7L8OOW1Z" localSheetId="16" hidden="1">#REF!</definedName>
    <definedName name="BExEYOW8C1B3OUUCIGEC7L8OOW1Z" localSheetId="17" hidden="1">#REF!</definedName>
    <definedName name="BExEYOW8C1B3OUUCIGEC7L8OOW1Z" localSheetId="18" hidden="1">#REF!</definedName>
    <definedName name="BExEYOW8C1B3OUUCIGEC7L8OOW1Z" localSheetId="19" hidden="1">#REF!</definedName>
    <definedName name="BExEYOW8C1B3OUUCIGEC7L8OOW1Z" localSheetId="20" hidden="1">#REF!</definedName>
    <definedName name="BExEYOW8C1B3OUUCIGEC7L8OOW1Z" hidden="1">#REF!</definedName>
    <definedName name="BExEYUQJXZT6N5HJH8ACJF6SRWEE" localSheetId="7" hidden="1">#REF!</definedName>
    <definedName name="BExEYUQJXZT6N5HJH8ACJF6SRWEE" localSheetId="9" hidden="1">#REF!</definedName>
    <definedName name="BExEYUQJXZT6N5HJH8ACJF6SRWEE" localSheetId="10" hidden="1">#REF!</definedName>
    <definedName name="BExEYUQJXZT6N5HJH8ACJF6SRWEE" localSheetId="11" hidden="1">#REF!</definedName>
    <definedName name="BExEYUQJXZT6N5HJH8ACJF6SRWEE" localSheetId="12" hidden="1">#REF!</definedName>
    <definedName name="BExEYUQJXZT6N5HJH8ACJF6SRWEE" localSheetId="14" hidden="1">#REF!</definedName>
    <definedName name="BExEYUQJXZT6N5HJH8ACJF6SRWEE" localSheetId="13" hidden="1">#REF!</definedName>
    <definedName name="BExEYUQJXZT6N5HJH8ACJF6SRWEE" localSheetId="15" hidden="1">#REF!</definedName>
    <definedName name="BExEYUQJXZT6N5HJH8ACJF6SRWEE" localSheetId="16" hidden="1">#REF!</definedName>
    <definedName name="BExEYUQJXZT6N5HJH8ACJF6SRWEE" localSheetId="17" hidden="1">#REF!</definedName>
    <definedName name="BExEYUQJXZT6N5HJH8ACJF6SRWEE" localSheetId="18" hidden="1">#REF!</definedName>
    <definedName name="BExEYUQJXZT6N5HJH8ACJF6SRWEE" localSheetId="19" hidden="1">#REF!</definedName>
    <definedName name="BExEYUQJXZT6N5HJH8ACJF6SRWEE" localSheetId="20" hidden="1">#REF!</definedName>
    <definedName name="BExEYUQJXZT6N5HJH8ACJF6SRWEE" hidden="1">#REF!</definedName>
    <definedName name="BExEZ1S6VZCG01ZPLBSS9Z1SBOJ2" localSheetId="7" hidden="1">#REF!</definedName>
    <definedName name="BExEZ1S6VZCG01ZPLBSS9Z1SBOJ2" localSheetId="9" hidden="1">#REF!</definedName>
    <definedName name="BExEZ1S6VZCG01ZPLBSS9Z1SBOJ2" localSheetId="10" hidden="1">#REF!</definedName>
    <definedName name="BExEZ1S6VZCG01ZPLBSS9Z1SBOJ2" localSheetId="11" hidden="1">#REF!</definedName>
    <definedName name="BExEZ1S6VZCG01ZPLBSS9Z1SBOJ2" localSheetId="12" hidden="1">#REF!</definedName>
    <definedName name="BExEZ1S6VZCG01ZPLBSS9Z1SBOJ2" localSheetId="14" hidden="1">#REF!</definedName>
    <definedName name="BExEZ1S6VZCG01ZPLBSS9Z1SBOJ2" localSheetId="13" hidden="1">#REF!</definedName>
    <definedName name="BExEZ1S6VZCG01ZPLBSS9Z1SBOJ2" localSheetId="15" hidden="1">#REF!</definedName>
    <definedName name="BExEZ1S6VZCG01ZPLBSS9Z1SBOJ2" localSheetId="16" hidden="1">#REF!</definedName>
    <definedName name="BExEZ1S6VZCG01ZPLBSS9Z1SBOJ2" localSheetId="17" hidden="1">#REF!</definedName>
    <definedName name="BExEZ1S6VZCG01ZPLBSS9Z1SBOJ2" localSheetId="18" hidden="1">#REF!</definedName>
    <definedName name="BExEZ1S6VZCG01ZPLBSS9Z1SBOJ2" localSheetId="19" hidden="1">#REF!</definedName>
    <definedName name="BExEZ1S6VZCG01ZPLBSS9Z1SBOJ2" localSheetId="20" hidden="1">#REF!</definedName>
    <definedName name="BExEZ1S6VZCG01ZPLBSS9Z1SBOJ2" hidden="1">#REF!</definedName>
    <definedName name="BExEZGBFNJR8DLPN0V11AU22L6WY" localSheetId="7" hidden="1">#REF!</definedName>
    <definedName name="BExEZGBFNJR8DLPN0V11AU22L6WY" localSheetId="9" hidden="1">#REF!</definedName>
    <definedName name="BExEZGBFNJR8DLPN0V11AU22L6WY" localSheetId="10" hidden="1">#REF!</definedName>
    <definedName name="BExEZGBFNJR8DLPN0V11AU22L6WY" localSheetId="11" hidden="1">#REF!</definedName>
    <definedName name="BExEZGBFNJR8DLPN0V11AU22L6WY" localSheetId="12" hidden="1">#REF!</definedName>
    <definedName name="BExEZGBFNJR8DLPN0V11AU22L6WY" localSheetId="14" hidden="1">#REF!</definedName>
    <definedName name="BExEZGBFNJR8DLPN0V11AU22L6WY" localSheetId="13" hidden="1">#REF!</definedName>
    <definedName name="BExEZGBFNJR8DLPN0V11AU22L6WY" localSheetId="15" hidden="1">#REF!</definedName>
    <definedName name="BExEZGBFNJR8DLPN0V11AU22L6WY" localSheetId="16" hidden="1">#REF!</definedName>
    <definedName name="BExEZGBFNJR8DLPN0V11AU22L6WY" localSheetId="17" hidden="1">#REF!</definedName>
    <definedName name="BExEZGBFNJR8DLPN0V11AU22L6WY" localSheetId="18" hidden="1">#REF!</definedName>
    <definedName name="BExEZGBFNJR8DLPN0V11AU22L6WY" localSheetId="19" hidden="1">#REF!</definedName>
    <definedName name="BExEZGBFNJR8DLPN0V11AU22L6WY" localSheetId="20" hidden="1">#REF!</definedName>
    <definedName name="BExEZGBFNJR8DLPN0V11AU22L6WY" hidden="1">#REF!</definedName>
    <definedName name="BExF02Y3V3QEPO2XLDSK47APK9XJ" localSheetId="7" hidden="1">#REF!</definedName>
    <definedName name="BExF02Y3V3QEPO2XLDSK47APK9XJ" localSheetId="9" hidden="1">#REF!</definedName>
    <definedName name="BExF02Y3V3QEPO2XLDSK47APK9XJ" localSheetId="10" hidden="1">#REF!</definedName>
    <definedName name="BExF02Y3V3QEPO2XLDSK47APK9XJ" localSheetId="11" hidden="1">#REF!</definedName>
    <definedName name="BExF02Y3V3QEPO2XLDSK47APK9XJ" localSheetId="12" hidden="1">#REF!</definedName>
    <definedName name="BExF02Y3V3QEPO2XLDSK47APK9XJ" localSheetId="14" hidden="1">#REF!</definedName>
    <definedName name="BExF02Y3V3QEPO2XLDSK47APK9XJ" localSheetId="13" hidden="1">#REF!</definedName>
    <definedName name="BExF02Y3V3QEPO2XLDSK47APK9XJ" localSheetId="15" hidden="1">#REF!</definedName>
    <definedName name="BExF02Y3V3QEPO2XLDSK47APK9XJ" localSheetId="16" hidden="1">#REF!</definedName>
    <definedName name="BExF02Y3V3QEPO2XLDSK47APK9XJ" localSheetId="17" hidden="1">#REF!</definedName>
    <definedName name="BExF02Y3V3QEPO2XLDSK47APK9XJ" localSheetId="18" hidden="1">#REF!</definedName>
    <definedName name="BExF02Y3V3QEPO2XLDSK47APK9XJ" localSheetId="19" hidden="1">#REF!</definedName>
    <definedName name="BExF02Y3V3QEPO2XLDSK47APK9XJ" localSheetId="20" hidden="1">#REF!</definedName>
    <definedName name="BExF02Y3V3QEPO2XLDSK47APK9XJ" hidden="1">#REF!</definedName>
    <definedName name="BExF09OS91RT7N7IW8JLMZ121ZP3" localSheetId="7" hidden="1">#REF!</definedName>
    <definedName name="BExF09OS91RT7N7IW8JLMZ121ZP3" localSheetId="9" hidden="1">#REF!</definedName>
    <definedName name="BExF09OS91RT7N7IW8JLMZ121ZP3" localSheetId="10" hidden="1">#REF!</definedName>
    <definedName name="BExF09OS91RT7N7IW8JLMZ121ZP3" localSheetId="11" hidden="1">#REF!</definedName>
    <definedName name="BExF09OS91RT7N7IW8JLMZ121ZP3" localSheetId="12" hidden="1">#REF!</definedName>
    <definedName name="BExF09OS91RT7N7IW8JLMZ121ZP3" localSheetId="14" hidden="1">#REF!</definedName>
    <definedName name="BExF09OS91RT7N7IW8JLMZ121ZP3" localSheetId="13" hidden="1">#REF!</definedName>
    <definedName name="BExF09OS91RT7N7IW8JLMZ121ZP3" localSheetId="15" hidden="1">#REF!</definedName>
    <definedName name="BExF09OS91RT7N7IW8JLMZ121ZP3" localSheetId="16" hidden="1">#REF!</definedName>
    <definedName name="BExF09OS91RT7N7IW8JLMZ121ZP3" localSheetId="17" hidden="1">#REF!</definedName>
    <definedName name="BExF09OS91RT7N7IW8JLMZ121ZP3" localSheetId="18" hidden="1">#REF!</definedName>
    <definedName name="BExF09OS91RT7N7IW8JLMZ121ZP3" localSheetId="19" hidden="1">#REF!</definedName>
    <definedName name="BExF09OS91RT7N7IW8JLMZ121ZP3" localSheetId="20" hidden="1">#REF!</definedName>
    <definedName name="BExF09OS91RT7N7IW8JLMZ121ZP3" hidden="1">#REF!</definedName>
    <definedName name="BExF0JFE12J96ZPQZ2WHQZ66M1PC" localSheetId="7" hidden="1">#REF!</definedName>
    <definedName name="BExF0JFE12J96ZPQZ2WHQZ66M1PC" localSheetId="9" hidden="1">#REF!</definedName>
    <definedName name="BExF0JFE12J96ZPQZ2WHQZ66M1PC" localSheetId="10" hidden="1">#REF!</definedName>
    <definedName name="BExF0JFE12J96ZPQZ2WHQZ66M1PC" localSheetId="11" hidden="1">#REF!</definedName>
    <definedName name="BExF0JFE12J96ZPQZ2WHQZ66M1PC" localSheetId="12" hidden="1">#REF!</definedName>
    <definedName name="BExF0JFE12J96ZPQZ2WHQZ66M1PC" localSheetId="14" hidden="1">#REF!</definedName>
    <definedName name="BExF0JFE12J96ZPQZ2WHQZ66M1PC" localSheetId="13" hidden="1">#REF!</definedName>
    <definedName name="BExF0JFE12J96ZPQZ2WHQZ66M1PC" localSheetId="15" hidden="1">#REF!</definedName>
    <definedName name="BExF0JFE12J96ZPQZ2WHQZ66M1PC" localSheetId="16" hidden="1">#REF!</definedName>
    <definedName name="BExF0JFE12J96ZPQZ2WHQZ66M1PC" localSheetId="17" hidden="1">#REF!</definedName>
    <definedName name="BExF0JFE12J96ZPQZ2WHQZ66M1PC" localSheetId="18" hidden="1">#REF!</definedName>
    <definedName name="BExF0JFE12J96ZPQZ2WHQZ66M1PC" localSheetId="19" hidden="1">#REF!</definedName>
    <definedName name="BExF0JFE12J96ZPQZ2WHQZ66M1PC" localSheetId="20" hidden="1">#REF!</definedName>
    <definedName name="BExF0JFE12J96ZPQZ2WHQZ66M1PC" hidden="1">#REF!</definedName>
    <definedName name="BExF0LOEHV42P2DV7QL8O7HOQ3N9" localSheetId="7" hidden="1">#REF!</definedName>
    <definedName name="BExF0LOEHV42P2DV7QL8O7HOQ3N9" localSheetId="9" hidden="1">#REF!</definedName>
    <definedName name="BExF0LOEHV42P2DV7QL8O7HOQ3N9" localSheetId="10" hidden="1">#REF!</definedName>
    <definedName name="BExF0LOEHV42P2DV7QL8O7HOQ3N9" localSheetId="11" hidden="1">#REF!</definedName>
    <definedName name="BExF0LOEHV42P2DV7QL8O7HOQ3N9" localSheetId="12" hidden="1">#REF!</definedName>
    <definedName name="BExF0LOEHV42P2DV7QL8O7HOQ3N9" localSheetId="14" hidden="1">#REF!</definedName>
    <definedName name="BExF0LOEHV42P2DV7QL8O7HOQ3N9" localSheetId="13" hidden="1">#REF!</definedName>
    <definedName name="BExF0LOEHV42P2DV7QL8O7HOQ3N9" localSheetId="15" hidden="1">#REF!</definedName>
    <definedName name="BExF0LOEHV42P2DV7QL8O7HOQ3N9" localSheetId="16" hidden="1">#REF!</definedName>
    <definedName name="BExF0LOEHV42P2DV7QL8O7HOQ3N9" localSheetId="17" hidden="1">#REF!</definedName>
    <definedName name="BExF0LOEHV42P2DV7QL8O7HOQ3N9" localSheetId="18" hidden="1">#REF!</definedName>
    <definedName name="BExF0LOEHV42P2DV7QL8O7HOQ3N9" localSheetId="19" hidden="1">#REF!</definedName>
    <definedName name="BExF0LOEHV42P2DV7QL8O7HOQ3N9" localSheetId="20" hidden="1">#REF!</definedName>
    <definedName name="BExF0LOEHV42P2DV7QL8O7HOQ3N9" hidden="1">#REF!</definedName>
    <definedName name="BExF0MVJ4YGAIOT97BSBZTKKMJLO" localSheetId="7" hidden="1">#REF!</definedName>
    <definedName name="BExF0MVJ4YGAIOT97BSBZTKKMJLO" localSheetId="9" hidden="1">#REF!</definedName>
    <definedName name="BExF0MVJ4YGAIOT97BSBZTKKMJLO" localSheetId="10" hidden="1">#REF!</definedName>
    <definedName name="BExF0MVJ4YGAIOT97BSBZTKKMJLO" localSheetId="11" hidden="1">#REF!</definedName>
    <definedName name="BExF0MVJ4YGAIOT97BSBZTKKMJLO" localSheetId="12" hidden="1">#REF!</definedName>
    <definedName name="BExF0MVJ4YGAIOT97BSBZTKKMJLO" localSheetId="14" hidden="1">#REF!</definedName>
    <definedName name="BExF0MVJ4YGAIOT97BSBZTKKMJLO" localSheetId="13" hidden="1">#REF!</definedName>
    <definedName name="BExF0MVJ4YGAIOT97BSBZTKKMJLO" localSheetId="15" hidden="1">#REF!</definedName>
    <definedName name="BExF0MVJ4YGAIOT97BSBZTKKMJLO" localSheetId="16" hidden="1">#REF!</definedName>
    <definedName name="BExF0MVJ4YGAIOT97BSBZTKKMJLO" localSheetId="17" hidden="1">#REF!</definedName>
    <definedName name="BExF0MVJ4YGAIOT97BSBZTKKMJLO" localSheetId="18" hidden="1">#REF!</definedName>
    <definedName name="BExF0MVJ4YGAIOT97BSBZTKKMJLO" localSheetId="19" hidden="1">#REF!</definedName>
    <definedName name="BExF0MVJ4YGAIOT97BSBZTKKMJLO" localSheetId="20" hidden="1">#REF!</definedName>
    <definedName name="BExF0MVJ4YGAIOT97BSBZTKKMJLO" hidden="1">#REF!</definedName>
    <definedName name="BExF0WRM9VO25RLSO03ZOCE8H7K5" localSheetId="7" hidden="1">#REF!</definedName>
    <definedName name="BExF0WRM9VO25RLSO03ZOCE8H7K5" localSheetId="9" hidden="1">#REF!</definedName>
    <definedName name="BExF0WRM9VO25RLSO03ZOCE8H7K5" localSheetId="10" hidden="1">#REF!</definedName>
    <definedName name="BExF0WRM9VO25RLSO03ZOCE8H7K5" localSheetId="11" hidden="1">#REF!</definedName>
    <definedName name="BExF0WRM9VO25RLSO03ZOCE8H7K5" localSheetId="12" hidden="1">#REF!</definedName>
    <definedName name="BExF0WRM9VO25RLSO03ZOCE8H7K5" localSheetId="14" hidden="1">#REF!</definedName>
    <definedName name="BExF0WRM9VO25RLSO03ZOCE8H7K5" localSheetId="13" hidden="1">#REF!</definedName>
    <definedName name="BExF0WRM9VO25RLSO03ZOCE8H7K5" localSheetId="15" hidden="1">#REF!</definedName>
    <definedName name="BExF0WRM9VO25RLSO03ZOCE8H7K5" localSheetId="16" hidden="1">#REF!</definedName>
    <definedName name="BExF0WRM9VO25RLSO03ZOCE8H7K5" localSheetId="17" hidden="1">#REF!</definedName>
    <definedName name="BExF0WRM9VO25RLSO03ZOCE8H7K5" localSheetId="18" hidden="1">#REF!</definedName>
    <definedName name="BExF0WRM9VO25RLSO03ZOCE8H7K5" localSheetId="19" hidden="1">#REF!</definedName>
    <definedName name="BExF0WRM9VO25RLSO03ZOCE8H7K5" localSheetId="20" hidden="1">#REF!</definedName>
    <definedName name="BExF0WRM9VO25RLSO03ZOCE8H7K5" hidden="1">#REF!</definedName>
    <definedName name="BExF0ZRI7W4RSLIDLHTSM0AWXO3S" localSheetId="7" hidden="1">#REF!</definedName>
    <definedName name="BExF0ZRI7W4RSLIDLHTSM0AWXO3S" localSheetId="9" hidden="1">#REF!</definedName>
    <definedName name="BExF0ZRI7W4RSLIDLHTSM0AWXO3S" localSheetId="10" hidden="1">#REF!</definedName>
    <definedName name="BExF0ZRI7W4RSLIDLHTSM0AWXO3S" localSheetId="11" hidden="1">#REF!</definedName>
    <definedName name="BExF0ZRI7W4RSLIDLHTSM0AWXO3S" localSheetId="12" hidden="1">#REF!</definedName>
    <definedName name="BExF0ZRI7W4RSLIDLHTSM0AWXO3S" localSheetId="14" hidden="1">#REF!</definedName>
    <definedName name="BExF0ZRI7W4RSLIDLHTSM0AWXO3S" localSheetId="13" hidden="1">#REF!</definedName>
    <definedName name="BExF0ZRI7W4RSLIDLHTSM0AWXO3S" localSheetId="15" hidden="1">#REF!</definedName>
    <definedName name="BExF0ZRI7W4RSLIDLHTSM0AWXO3S" localSheetId="16" hidden="1">#REF!</definedName>
    <definedName name="BExF0ZRI7W4RSLIDLHTSM0AWXO3S" localSheetId="17" hidden="1">#REF!</definedName>
    <definedName name="BExF0ZRI7W4RSLIDLHTSM0AWXO3S" localSheetId="18" hidden="1">#REF!</definedName>
    <definedName name="BExF0ZRI7W4RSLIDLHTSM0AWXO3S" localSheetId="19" hidden="1">#REF!</definedName>
    <definedName name="BExF0ZRI7W4RSLIDLHTSM0AWXO3S" localSheetId="20" hidden="1">#REF!</definedName>
    <definedName name="BExF0ZRI7W4RSLIDLHTSM0AWXO3S" hidden="1">#REF!</definedName>
    <definedName name="BExF15RBGKENVWZEFUPEK40YBRA7" localSheetId="7" hidden="1">#REF!</definedName>
    <definedName name="BExF15RBGKENVWZEFUPEK40YBRA7" localSheetId="9" hidden="1">#REF!</definedName>
    <definedName name="BExF15RBGKENVWZEFUPEK40YBRA7" localSheetId="10" hidden="1">#REF!</definedName>
    <definedName name="BExF15RBGKENVWZEFUPEK40YBRA7" localSheetId="11" hidden="1">#REF!</definedName>
    <definedName name="BExF15RBGKENVWZEFUPEK40YBRA7" localSheetId="12" hidden="1">#REF!</definedName>
    <definedName name="BExF15RBGKENVWZEFUPEK40YBRA7" localSheetId="14" hidden="1">#REF!</definedName>
    <definedName name="BExF15RBGKENVWZEFUPEK40YBRA7" localSheetId="13" hidden="1">#REF!</definedName>
    <definedName name="BExF15RBGKENVWZEFUPEK40YBRA7" localSheetId="15" hidden="1">#REF!</definedName>
    <definedName name="BExF15RBGKENVWZEFUPEK40YBRA7" localSheetId="16" hidden="1">#REF!</definedName>
    <definedName name="BExF15RBGKENVWZEFUPEK40YBRA7" localSheetId="17" hidden="1">#REF!</definedName>
    <definedName name="BExF15RBGKENVWZEFUPEK40YBRA7" localSheetId="18" hidden="1">#REF!</definedName>
    <definedName name="BExF15RBGKENVWZEFUPEK40YBRA7" localSheetId="19" hidden="1">#REF!</definedName>
    <definedName name="BExF15RBGKENVWZEFUPEK40YBRA7" localSheetId="20" hidden="1">#REF!</definedName>
    <definedName name="BExF15RBGKENVWZEFUPEK40YBRA7" hidden="1">#REF!</definedName>
    <definedName name="BExF19CT3MMZZ2T5EWMDNG3UOJ01" localSheetId="7" hidden="1">#REF!</definedName>
    <definedName name="BExF19CT3MMZZ2T5EWMDNG3UOJ01" localSheetId="9" hidden="1">#REF!</definedName>
    <definedName name="BExF19CT3MMZZ2T5EWMDNG3UOJ01" localSheetId="10" hidden="1">#REF!</definedName>
    <definedName name="BExF19CT3MMZZ2T5EWMDNG3UOJ01" localSheetId="11" hidden="1">#REF!</definedName>
    <definedName name="BExF19CT3MMZZ2T5EWMDNG3UOJ01" localSheetId="12" hidden="1">#REF!</definedName>
    <definedName name="BExF19CT3MMZZ2T5EWMDNG3UOJ01" localSheetId="14" hidden="1">#REF!</definedName>
    <definedName name="BExF19CT3MMZZ2T5EWMDNG3UOJ01" localSheetId="13" hidden="1">#REF!</definedName>
    <definedName name="BExF19CT3MMZZ2T5EWMDNG3UOJ01" localSheetId="15" hidden="1">#REF!</definedName>
    <definedName name="BExF19CT3MMZZ2T5EWMDNG3UOJ01" localSheetId="16" hidden="1">#REF!</definedName>
    <definedName name="BExF19CT3MMZZ2T5EWMDNG3UOJ01" localSheetId="17" hidden="1">#REF!</definedName>
    <definedName name="BExF19CT3MMZZ2T5EWMDNG3UOJ01" localSheetId="18" hidden="1">#REF!</definedName>
    <definedName name="BExF19CT3MMZZ2T5EWMDNG3UOJ01" localSheetId="19" hidden="1">#REF!</definedName>
    <definedName name="BExF19CT3MMZZ2T5EWMDNG3UOJ01" localSheetId="20" hidden="1">#REF!</definedName>
    <definedName name="BExF19CT3MMZZ2T5EWMDNG3UOJ01" hidden="1">#REF!</definedName>
    <definedName name="BExF1I6ZCNOTATBG3PZ1RGSJ7JEC" localSheetId="7" hidden="1">#REF!</definedName>
    <definedName name="BExF1I6ZCNOTATBG3PZ1RGSJ7JEC" localSheetId="9" hidden="1">#REF!</definedName>
    <definedName name="BExF1I6ZCNOTATBG3PZ1RGSJ7JEC" localSheetId="10" hidden="1">#REF!</definedName>
    <definedName name="BExF1I6ZCNOTATBG3PZ1RGSJ7JEC" localSheetId="11" hidden="1">#REF!</definedName>
    <definedName name="BExF1I6ZCNOTATBG3PZ1RGSJ7JEC" localSheetId="12" hidden="1">#REF!</definedName>
    <definedName name="BExF1I6ZCNOTATBG3PZ1RGSJ7JEC" localSheetId="14" hidden="1">#REF!</definedName>
    <definedName name="BExF1I6ZCNOTATBG3PZ1RGSJ7JEC" localSheetId="13" hidden="1">#REF!</definedName>
    <definedName name="BExF1I6ZCNOTATBG3PZ1RGSJ7JEC" localSheetId="15" hidden="1">#REF!</definedName>
    <definedName name="BExF1I6ZCNOTATBG3PZ1RGSJ7JEC" localSheetId="16" hidden="1">#REF!</definedName>
    <definedName name="BExF1I6ZCNOTATBG3PZ1RGSJ7JEC" localSheetId="17" hidden="1">#REF!</definedName>
    <definedName name="BExF1I6ZCNOTATBG3PZ1RGSJ7JEC" localSheetId="18" hidden="1">#REF!</definedName>
    <definedName name="BExF1I6ZCNOTATBG3PZ1RGSJ7JEC" localSheetId="19" hidden="1">#REF!</definedName>
    <definedName name="BExF1I6ZCNOTATBG3PZ1RGSJ7JEC" localSheetId="20" hidden="1">#REF!</definedName>
    <definedName name="BExF1I6ZCNOTATBG3PZ1RGSJ7JEC" hidden="1">#REF!</definedName>
    <definedName name="BExF1M38U6NX17YJA8YU359B5Z4M" localSheetId="7" hidden="1">#REF!</definedName>
    <definedName name="BExF1M38U6NX17YJA8YU359B5Z4M" localSheetId="9" hidden="1">#REF!</definedName>
    <definedName name="BExF1M38U6NX17YJA8YU359B5Z4M" localSheetId="10" hidden="1">#REF!</definedName>
    <definedName name="BExF1M38U6NX17YJA8YU359B5Z4M" localSheetId="11" hidden="1">#REF!</definedName>
    <definedName name="BExF1M38U6NX17YJA8YU359B5Z4M" localSheetId="12" hidden="1">#REF!</definedName>
    <definedName name="BExF1M38U6NX17YJA8YU359B5Z4M" localSheetId="14" hidden="1">#REF!</definedName>
    <definedName name="BExF1M38U6NX17YJA8YU359B5Z4M" localSheetId="13" hidden="1">#REF!</definedName>
    <definedName name="BExF1M38U6NX17YJA8YU359B5Z4M" localSheetId="15" hidden="1">#REF!</definedName>
    <definedName name="BExF1M38U6NX17YJA8YU359B5Z4M" localSheetId="16" hidden="1">#REF!</definedName>
    <definedName name="BExF1M38U6NX17YJA8YU359B5Z4M" localSheetId="17" hidden="1">#REF!</definedName>
    <definedName name="BExF1M38U6NX17YJA8YU359B5Z4M" localSheetId="18" hidden="1">#REF!</definedName>
    <definedName name="BExF1M38U6NX17YJA8YU359B5Z4M" localSheetId="19" hidden="1">#REF!</definedName>
    <definedName name="BExF1M38U6NX17YJA8YU359B5Z4M" localSheetId="20" hidden="1">#REF!</definedName>
    <definedName name="BExF1M38U6NX17YJA8YU359B5Z4M" hidden="1">#REF!</definedName>
    <definedName name="BExF1MU4W3NPEY0OHRDWP5IANCBB" localSheetId="7" hidden="1">#REF!</definedName>
    <definedName name="BExF1MU4W3NPEY0OHRDWP5IANCBB" localSheetId="9" hidden="1">#REF!</definedName>
    <definedName name="BExF1MU4W3NPEY0OHRDWP5IANCBB" localSheetId="10" hidden="1">#REF!</definedName>
    <definedName name="BExF1MU4W3NPEY0OHRDWP5IANCBB" localSheetId="11" hidden="1">#REF!</definedName>
    <definedName name="BExF1MU4W3NPEY0OHRDWP5IANCBB" localSheetId="12" hidden="1">#REF!</definedName>
    <definedName name="BExF1MU4W3NPEY0OHRDWP5IANCBB" localSheetId="14" hidden="1">#REF!</definedName>
    <definedName name="BExF1MU4W3NPEY0OHRDWP5IANCBB" localSheetId="13" hidden="1">#REF!</definedName>
    <definedName name="BExF1MU4W3NPEY0OHRDWP5IANCBB" localSheetId="15" hidden="1">#REF!</definedName>
    <definedName name="BExF1MU4W3NPEY0OHRDWP5IANCBB" localSheetId="16" hidden="1">#REF!</definedName>
    <definedName name="BExF1MU4W3NPEY0OHRDWP5IANCBB" localSheetId="17" hidden="1">#REF!</definedName>
    <definedName name="BExF1MU4W3NPEY0OHRDWP5IANCBB" localSheetId="18" hidden="1">#REF!</definedName>
    <definedName name="BExF1MU4W3NPEY0OHRDWP5IANCBB" localSheetId="19" hidden="1">#REF!</definedName>
    <definedName name="BExF1MU4W3NPEY0OHRDWP5IANCBB" localSheetId="20" hidden="1">#REF!</definedName>
    <definedName name="BExF1MU4W3NPEY0OHRDWP5IANCBB" hidden="1">#REF!</definedName>
    <definedName name="BExF1MZN8MWMOKOARHJ1QAF9HPGT" localSheetId="7" hidden="1">#REF!</definedName>
    <definedName name="BExF1MZN8MWMOKOARHJ1QAF9HPGT" localSheetId="9" hidden="1">#REF!</definedName>
    <definedName name="BExF1MZN8MWMOKOARHJ1QAF9HPGT" localSheetId="10" hidden="1">#REF!</definedName>
    <definedName name="BExF1MZN8MWMOKOARHJ1QAF9HPGT" localSheetId="11" hidden="1">#REF!</definedName>
    <definedName name="BExF1MZN8MWMOKOARHJ1QAF9HPGT" localSheetId="12" hidden="1">#REF!</definedName>
    <definedName name="BExF1MZN8MWMOKOARHJ1QAF9HPGT" localSheetId="14" hidden="1">#REF!</definedName>
    <definedName name="BExF1MZN8MWMOKOARHJ1QAF9HPGT" localSheetId="13" hidden="1">#REF!</definedName>
    <definedName name="BExF1MZN8MWMOKOARHJ1QAF9HPGT" localSheetId="15" hidden="1">#REF!</definedName>
    <definedName name="BExF1MZN8MWMOKOARHJ1QAF9HPGT" localSheetId="16" hidden="1">#REF!</definedName>
    <definedName name="BExF1MZN8MWMOKOARHJ1QAF9HPGT" localSheetId="17" hidden="1">#REF!</definedName>
    <definedName name="BExF1MZN8MWMOKOARHJ1QAF9HPGT" localSheetId="18" hidden="1">#REF!</definedName>
    <definedName name="BExF1MZN8MWMOKOARHJ1QAF9HPGT" localSheetId="19" hidden="1">#REF!</definedName>
    <definedName name="BExF1MZN8MWMOKOARHJ1QAF9HPGT" localSheetId="20" hidden="1">#REF!</definedName>
    <definedName name="BExF1MZN8MWMOKOARHJ1QAF9HPGT" hidden="1">#REF!</definedName>
    <definedName name="BExF1US4ZIQYSU5LBFYNRA9N0K2O" localSheetId="7" hidden="1">#REF!</definedName>
    <definedName name="BExF1US4ZIQYSU5LBFYNRA9N0K2O" localSheetId="9" hidden="1">#REF!</definedName>
    <definedName name="BExF1US4ZIQYSU5LBFYNRA9N0K2O" localSheetId="10" hidden="1">#REF!</definedName>
    <definedName name="BExF1US4ZIQYSU5LBFYNRA9N0K2O" localSheetId="11" hidden="1">#REF!</definedName>
    <definedName name="BExF1US4ZIQYSU5LBFYNRA9N0K2O" localSheetId="12" hidden="1">#REF!</definedName>
    <definedName name="BExF1US4ZIQYSU5LBFYNRA9N0K2O" localSheetId="14" hidden="1">#REF!</definedName>
    <definedName name="BExF1US4ZIQYSU5LBFYNRA9N0K2O" localSheetId="13" hidden="1">#REF!</definedName>
    <definedName name="BExF1US4ZIQYSU5LBFYNRA9N0K2O" localSheetId="15" hidden="1">#REF!</definedName>
    <definedName name="BExF1US4ZIQYSU5LBFYNRA9N0K2O" localSheetId="16" hidden="1">#REF!</definedName>
    <definedName name="BExF1US4ZIQYSU5LBFYNRA9N0K2O" localSheetId="17" hidden="1">#REF!</definedName>
    <definedName name="BExF1US4ZIQYSU5LBFYNRA9N0K2O" localSheetId="18" hidden="1">#REF!</definedName>
    <definedName name="BExF1US4ZIQYSU5LBFYNRA9N0K2O" localSheetId="19" hidden="1">#REF!</definedName>
    <definedName name="BExF1US4ZIQYSU5LBFYNRA9N0K2O" localSheetId="20" hidden="1">#REF!</definedName>
    <definedName name="BExF1US4ZIQYSU5LBFYNRA9N0K2O" hidden="1">#REF!</definedName>
    <definedName name="BExF1Z9Z270BYA12GL2T6GSF2ZTY" localSheetId="7" hidden="1">#REF!</definedName>
    <definedName name="BExF1Z9Z270BYA12GL2T6GSF2ZTY" localSheetId="9" hidden="1">#REF!</definedName>
    <definedName name="BExF1Z9Z270BYA12GL2T6GSF2ZTY" localSheetId="10" hidden="1">#REF!</definedName>
    <definedName name="BExF1Z9Z270BYA12GL2T6GSF2ZTY" localSheetId="11" hidden="1">#REF!</definedName>
    <definedName name="BExF1Z9Z270BYA12GL2T6GSF2ZTY" localSheetId="12" hidden="1">#REF!</definedName>
    <definedName name="BExF1Z9Z270BYA12GL2T6GSF2ZTY" localSheetId="14" hidden="1">#REF!</definedName>
    <definedName name="BExF1Z9Z270BYA12GL2T6GSF2ZTY" localSheetId="13" hidden="1">#REF!</definedName>
    <definedName name="BExF1Z9Z270BYA12GL2T6GSF2ZTY" localSheetId="15" hidden="1">#REF!</definedName>
    <definedName name="BExF1Z9Z270BYA12GL2T6GSF2ZTY" localSheetId="16" hidden="1">#REF!</definedName>
    <definedName name="BExF1Z9Z270BYA12GL2T6GSF2ZTY" localSheetId="17" hidden="1">#REF!</definedName>
    <definedName name="BExF1Z9Z270BYA12GL2T6GSF2ZTY" localSheetId="18" hidden="1">#REF!</definedName>
    <definedName name="BExF1Z9Z270BYA12GL2T6GSF2ZTY" localSheetId="19" hidden="1">#REF!</definedName>
    <definedName name="BExF1Z9Z270BYA12GL2T6GSF2ZTY" localSheetId="20" hidden="1">#REF!</definedName>
    <definedName name="BExF1Z9Z270BYA12GL2T6GSF2ZTY" hidden="1">#REF!</definedName>
    <definedName name="BExF29MBQUXJYOPZW1LVIKUJ4C01" localSheetId="7" hidden="1">#REF!</definedName>
    <definedName name="BExF29MBQUXJYOPZW1LVIKUJ4C01" localSheetId="9" hidden="1">#REF!</definedName>
    <definedName name="BExF29MBQUXJYOPZW1LVIKUJ4C01" localSheetId="10" hidden="1">#REF!</definedName>
    <definedName name="BExF29MBQUXJYOPZW1LVIKUJ4C01" localSheetId="11" hidden="1">#REF!</definedName>
    <definedName name="BExF29MBQUXJYOPZW1LVIKUJ4C01" localSheetId="12" hidden="1">#REF!</definedName>
    <definedName name="BExF29MBQUXJYOPZW1LVIKUJ4C01" localSheetId="14" hidden="1">#REF!</definedName>
    <definedName name="BExF29MBQUXJYOPZW1LVIKUJ4C01" localSheetId="13" hidden="1">#REF!</definedName>
    <definedName name="BExF29MBQUXJYOPZW1LVIKUJ4C01" localSheetId="15" hidden="1">#REF!</definedName>
    <definedName name="BExF29MBQUXJYOPZW1LVIKUJ4C01" localSheetId="16" hidden="1">#REF!</definedName>
    <definedName name="BExF29MBQUXJYOPZW1LVIKUJ4C01" localSheetId="17" hidden="1">#REF!</definedName>
    <definedName name="BExF29MBQUXJYOPZW1LVIKUJ4C01" localSheetId="18" hidden="1">#REF!</definedName>
    <definedName name="BExF29MBQUXJYOPZW1LVIKUJ4C01" localSheetId="19" hidden="1">#REF!</definedName>
    <definedName name="BExF29MBQUXJYOPZW1LVIKUJ4C01" localSheetId="20" hidden="1">#REF!</definedName>
    <definedName name="BExF29MBQUXJYOPZW1LVIKUJ4C01" hidden="1">#REF!</definedName>
    <definedName name="BExF2CWZN6E87RGTBMD4YQI2QT7R" localSheetId="7" hidden="1">#REF!</definedName>
    <definedName name="BExF2CWZN6E87RGTBMD4YQI2QT7R" localSheetId="9" hidden="1">#REF!</definedName>
    <definedName name="BExF2CWZN6E87RGTBMD4YQI2QT7R" localSheetId="10" hidden="1">#REF!</definedName>
    <definedName name="BExF2CWZN6E87RGTBMD4YQI2QT7R" localSheetId="11" hidden="1">#REF!</definedName>
    <definedName name="BExF2CWZN6E87RGTBMD4YQI2QT7R" localSheetId="12" hidden="1">#REF!</definedName>
    <definedName name="BExF2CWZN6E87RGTBMD4YQI2QT7R" localSheetId="14" hidden="1">#REF!</definedName>
    <definedName name="BExF2CWZN6E87RGTBMD4YQI2QT7R" localSheetId="13" hidden="1">#REF!</definedName>
    <definedName name="BExF2CWZN6E87RGTBMD4YQI2QT7R" localSheetId="15" hidden="1">#REF!</definedName>
    <definedName name="BExF2CWZN6E87RGTBMD4YQI2QT7R" localSheetId="16" hidden="1">#REF!</definedName>
    <definedName name="BExF2CWZN6E87RGTBMD4YQI2QT7R" localSheetId="17" hidden="1">#REF!</definedName>
    <definedName name="BExF2CWZN6E87RGTBMD4YQI2QT7R" localSheetId="18" hidden="1">#REF!</definedName>
    <definedName name="BExF2CWZN6E87RGTBMD4YQI2QT7R" localSheetId="19" hidden="1">#REF!</definedName>
    <definedName name="BExF2CWZN6E87RGTBMD4YQI2QT7R" localSheetId="20" hidden="1">#REF!</definedName>
    <definedName name="BExF2CWZN6E87RGTBMD4YQI2QT7R" hidden="1">#REF!</definedName>
    <definedName name="BExF2DYO1WQ7GMXSTAQRDBW1NSFG" localSheetId="7" hidden="1">#REF!</definedName>
    <definedName name="BExF2DYO1WQ7GMXSTAQRDBW1NSFG" localSheetId="9" hidden="1">#REF!</definedName>
    <definedName name="BExF2DYO1WQ7GMXSTAQRDBW1NSFG" localSheetId="10" hidden="1">#REF!</definedName>
    <definedName name="BExF2DYO1WQ7GMXSTAQRDBW1NSFG" localSheetId="11" hidden="1">#REF!</definedName>
    <definedName name="BExF2DYO1WQ7GMXSTAQRDBW1NSFG" localSheetId="12" hidden="1">#REF!</definedName>
    <definedName name="BExF2DYO1WQ7GMXSTAQRDBW1NSFG" localSheetId="14" hidden="1">#REF!</definedName>
    <definedName name="BExF2DYO1WQ7GMXSTAQRDBW1NSFG" localSheetId="13" hidden="1">#REF!</definedName>
    <definedName name="BExF2DYO1WQ7GMXSTAQRDBW1NSFG" localSheetId="15" hidden="1">#REF!</definedName>
    <definedName name="BExF2DYO1WQ7GMXSTAQRDBW1NSFG" localSheetId="16" hidden="1">#REF!</definedName>
    <definedName name="BExF2DYO1WQ7GMXSTAQRDBW1NSFG" localSheetId="17" hidden="1">#REF!</definedName>
    <definedName name="BExF2DYO1WQ7GMXSTAQRDBW1NSFG" localSheetId="18" hidden="1">#REF!</definedName>
    <definedName name="BExF2DYO1WQ7GMXSTAQRDBW1NSFG" localSheetId="19" hidden="1">#REF!</definedName>
    <definedName name="BExF2DYO1WQ7GMXSTAQRDBW1NSFG" localSheetId="20" hidden="1">#REF!</definedName>
    <definedName name="BExF2DYO1WQ7GMXSTAQRDBW1NSFG" hidden="1">#REF!</definedName>
    <definedName name="BExF2MSVB7MZZMDR2SCNEYJX21AU" localSheetId="7" hidden="1">#REF!</definedName>
    <definedName name="BExF2MSVB7MZZMDR2SCNEYJX21AU" localSheetId="9" hidden="1">#REF!</definedName>
    <definedName name="BExF2MSVB7MZZMDR2SCNEYJX21AU" localSheetId="10" hidden="1">#REF!</definedName>
    <definedName name="BExF2MSVB7MZZMDR2SCNEYJX21AU" localSheetId="11" hidden="1">#REF!</definedName>
    <definedName name="BExF2MSVB7MZZMDR2SCNEYJX21AU" localSheetId="12" hidden="1">#REF!</definedName>
    <definedName name="BExF2MSVB7MZZMDR2SCNEYJX21AU" localSheetId="14" hidden="1">#REF!</definedName>
    <definedName name="BExF2MSVB7MZZMDR2SCNEYJX21AU" localSheetId="13" hidden="1">#REF!</definedName>
    <definedName name="BExF2MSVB7MZZMDR2SCNEYJX21AU" localSheetId="15" hidden="1">#REF!</definedName>
    <definedName name="BExF2MSVB7MZZMDR2SCNEYJX21AU" localSheetId="16" hidden="1">#REF!</definedName>
    <definedName name="BExF2MSVB7MZZMDR2SCNEYJX21AU" localSheetId="17" hidden="1">#REF!</definedName>
    <definedName name="BExF2MSVB7MZZMDR2SCNEYJX21AU" localSheetId="18" hidden="1">#REF!</definedName>
    <definedName name="BExF2MSVB7MZZMDR2SCNEYJX21AU" localSheetId="19" hidden="1">#REF!</definedName>
    <definedName name="BExF2MSVB7MZZMDR2SCNEYJX21AU" localSheetId="20" hidden="1">#REF!</definedName>
    <definedName name="BExF2MSVB7MZZMDR2SCNEYJX21AU" hidden="1">#REF!</definedName>
    <definedName name="BExF2MSWNUY9Z6BZJQZ538PPTION" localSheetId="7" hidden="1">#REF!</definedName>
    <definedName name="BExF2MSWNUY9Z6BZJQZ538PPTION" localSheetId="9" hidden="1">#REF!</definedName>
    <definedName name="BExF2MSWNUY9Z6BZJQZ538PPTION" localSheetId="10" hidden="1">#REF!</definedName>
    <definedName name="BExF2MSWNUY9Z6BZJQZ538PPTION" localSheetId="11" hidden="1">#REF!</definedName>
    <definedName name="BExF2MSWNUY9Z6BZJQZ538PPTION" localSheetId="12" hidden="1">#REF!</definedName>
    <definedName name="BExF2MSWNUY9Z6BZJQZ538PPTION" localSheetId="14" hidden="1">#REF!</definedName>
    <definedName name="BExF2MSWNUY9Z6BZJQZ538PPTION" localSheetId="13" hidden="1">#REF!</definedName>
    <definedName name="BExF2MSWNUY9Z6BZJQZ538PPTION" localSheetId="15" hidden="1">#REF!</definedName>
    <definedName name="BExF2MSWNUY9Z6BZJQZ538PPTION" localSheetId="16" hidden="1">#REF!</definedName>
    <definedName name="BExF2MSWNUY9Z6BZJQZ538PPTION" localSheetId="17" hidden="1">#REF!</definedName>
    <definedName name="BExF2MSWNUY9Z6BZJQZ538PPTION" localSheetId="18" hidden="1">#REF!</definedName>
    <definedName name="BExF2MSWNUY9Z6BZJQZ538PPTION" localSheetId="19" hidden="1">#REF!</definedName>
    <definedName name="BExF2MSWNUY9Z6BZJQZ538PPTION" localSheetId="20" hidden="1">#REF!</definedName>
    <definedName name="BExF2MSWNUY9Z6BZJQZ538PPTION" hidden="1">#REF!</definedName>
    <definedName name="BExF2QZYWHTYGUTTXR15CKCV3LS7" localSheetId="7" hidden="1">#REF!</definedName>
    <definedName name="BExF2QZYWHTYGUTTXR15CKCV3LS7" localSheetId="9" hidden="1">#REF!</definedName>
    <definedName name="BExF2QZYWHTYGUTTXR15CKCV3LS7" localSheetId="10" hidden="1">#REF!</definedName>
    <definedName name="BExF2QZYWHTYGUTTXR15CKCV3LS7" localSheetId="11" hidden="1">#REF!</definedName>
    <definedName name="BExF2QZYWHTYGUTTXR15CKCV3LS7" localSheetId="12" hidden="1">#REF!</definedName>
    <definedName name="BExF2QZYWHTYGUTTXR15CKCV3LS7" localSheetId="14" hidden="1">#REF!</definedName>
    <definedName name="BExF2QZYWHTYGUTTXR15CKCV3LS7" localSheetId="13" hidden="1">#REF!</definedName>
    <definedName name="BExF2QZYWHTYGUTTXR15CKCV3LS7" localSheetId="15" hidden="1">#REF!</definedName>
    <definedName name="BExF2QZYWHTYGUTTXR15CKCV3LS7" localSheetId="16" hidden="1">#REF!</definedName>
    <definedName name="BExF2QZYWHTYGUTTXR15CKCV3LS7" localSheetId="17" hidden="1">#REF!</definedName>
    <definedName name="BExF2QZYWHTYGUTTXR15CKCV3LS7" localSheetId="18" hidden="1">#REF!</definedName>
    <definedName name="BExF2QZYWHTYGUTTXR15CKCV3LS7" localSheetId="19" hidden="1">#REF!</definedName>
    <definedName name="BExF2QZYWHTYGUTTXR15CKCV3LS7" localSheetId="20" hidden="1">#REF!</definedName>
    <definedName name="BExF2QZYWHTYGUTTXR15CKCV3LS7" hidden="1">#REF!</definedName>
    <definedName name="BExF2T8Y6TSJ74RMSZOA9CEH4OZ6" localSheetId="7" hidden="1">#REF!</definedName>
    <definedName name="BExF2T8Y6TSJ74RMSZOA9CEH4OZ6" localSheetId="9" hidden="1">#REF!</definedName>
    <definedName name="BExF2T8Y6TSJ74RMSZOA9CEH4OZ6" localSheetId="10" hidden="1">#REF!</definedName>
    <definedName name="BExF2T8Y6TSJ74RMSZOA9CEH4OZ6" localSheetId="11" hidden="1">#REF!</definedName>
    <definedName name="BExF2T8Y6TSJ74RMSZOA9CEH4OZ6" localSheetId="12" hidden="1">#REF!</definedName>
    <definedName name="BExF2T8Y6TSJ74RMSZOA9CEH4OZ6" localSheetId="14" hidden="1">#REF!</definedName>
    <definedName name="BExF2T8Y6TSJ74RMSZOA9CEH4OZ6" localSheetId="13" hidden="1">#REF!</definedName>
    <definedName name="BExF2T8Y6TSJ74RMSZOA9CEH4OZ6" localSheetId="15" hidden="1">#REF!</definedName>
    <definedName name="BExF2T8Y6TSJ74RMSZOA9CEH4OZ6" localSheetId="16" hidden="1">#REF!</definedName>
    <definedName name="BExF2T8Y6TSJ74RMSZOA9CEH4OZ6" localSheetId="17" hidden="1">#REF!</definedName>
    <definedName name="BExF2T8Y6TSJ74RMSZOA9CEH4OZ6" localSheetId="18" hidden="1">#REF!</definedName>
    <definedName name="BExF2T8Y6TSJ74RMSZOA9CEH4OZ6" localSheetId="19" hidden="1">#REF!</definedName>
    <definedName name="BExF2T8Y6TSJ74RMSZOA9CEH4OZ6" localSheetId="20" hidden="1">#REF!</definedName>
    <definedName name="BExF2T8Y6TSJ74RMSZOA9CEH4OZ6" hidden="1">#REF!</definedName>
    <definedName name="BExF31N3YM4F37EOOY8M8VI1KXN8" localSheetId="7" hidden="1">#REF!</definedName>
    <definedName name="BExF31N3YM4F37EOOY8M8VI1KXN8" localSheetId="9" hidden="1">#REF!</definedName>
    <definedName name="BExF31N3YM4F37EOOY8M8VI1KXN8" localSheetId="10" hidden="1">#REF!</definedName>
    <definedName name="BExF31N3YM4F37EOOY8M8VI1KXN8" localSheetId="11" hidden="1">#REF!</definedName>
    <definedName name="BExF31N3YM4F37EOOY8M8VI1KXN8" localSheetId="12" hidden="1">#REF!</definedName>
    <definedName name="BExF31N3YM4F37EOOY8M8VI1KXN8" localSheetId="14" hidden="1">#REF!</definedName>
    <definedName name="BExF31N3YM4F37EOOY8M8VI1KXN8" localSheetId="13" hidden="1">#REF!</definedName>
    <definedName name="BExF31N3YM4F37EOOY8M8VI1KXN8" localSheetId="15" hidden="1">#REF!</definedName>
    <definedName name="BExF31N3YM4F37EOOY8M8VI1KXN8" localSheetId="16" hidden="1">#REF!</definedName>
    <definedName name="BExF31N3YM4F37EOOY8M8VI1KXN8" localSheetId="17" hidden="1">#REF!</definedName>
    <definedName name="BExF31N3YM4F37EOOY8M8VI1KXN8" localSheetId="18" hidden="1">#REF!</definedName>
    <definedName name="BExF31N3YM4F37EOOY8M8VI1KXN8" localSheetId="19" hidden="1">#REF!</definedName>
    <definedName name="BExF31N3YM4F37EOOY8M8VI1KXN8" localSheetId="20" hidden="1">#REF!</definedName>
    <definedName name="BExF31N3YM4F37EOOY8M8VI1KXN8" hidden="1">#REF!</definedName>
    <definedName name="BExF37C1YKBT79Z9SOJAG5MXQGTU" localSheetId="7" hidden="1">#REF!</definedName>
    <definedName name="BExF37C1YKBT79Z9SOJAG5MXQGTU" localSheetId="9" hidden="1">#REF!</definedName>
    <definedName name="BExF37C1YKBT79Z9SOJAG5MXQGTU" localSheetId="10" hidden="1">#REF!</definedName>
    <definedName name="BExF37C1YKBT79Z9SOJAG5MXQGTU" localSheetId="11" hidden="1">#REF!</definedName>
    <definedName name="BExF37C1YKBT79Z9SOJAG5MXQGTU" localSheetId="12" hidden="1">#REF!</definedName>
    <definedName name="BExF37C1YKBT79Z9SOJAG5MXQGTU" localSheetId="14" hidden="1">#REF!</definedName>
    <definedName name="BExF37C1YKBT79Z9SOJAG5MXQGTU" localSheetId="13" hidden="1">#REF!</definedName>
    <definedName name="BExF37C1YKBT79Z9SOJAG5MXQGTU" localSheetId="15" hidden="1">#REF!</definedName>
    <definedName name="BExF37C1YKBT79Z9SOJAG5MXQGTU" localSheetId="16" hidden="1">#REF!</definedName>
    <definedName name="BExF37C1YKBT79Z9SOJAG5MXQGTU" localSheetId="17" hidden="1">#REF!</definedName>
    <definedName name="BExF37C1YKBT79Z9SOJAG5MXQGTU" localSheetId="18" hidden="1">#REF!</definedName>
    <definedName name="BExF37C1YKBT79Z9SOJAG5MXQGTU" localSheetId="19" hidden="1">#REF!</definedName>
    <definedName name="BExF37C1YKBT79Z9SOJAG5MXQGTU" localSheetId="20" hidden="1">#REF!</definedName>
    <definedName name="BExF37C1YKBT79Z9SOJAG5MXQGTU" hidden="1">#REF!</definedName>
    <definedName name="BExF3A6HPA6DGYALZNHHJPMCUYZR" localSheetId="7" hidden="1">#REF!</definedName>
    <definedName name="BExF3A6HPA6DGYALZNHHJPMCUYZR" localSheetId="9" hidden="1">#REF!</definedName>
    <definedName name="BExF3A6HPA6DGYALZNHHJPMCUYZR" localSheetId="10" hidden="1">#REF!</definedName>
    <definedName name="BExF3A6HPA6DGYALZNHHJPMCUYZR" localSheetId="11" hidden="1">#REF!</definedName>
    <definedName name="BExF3A6HPA6DGYALZNHHJPMCUYZR" localSheetId="12" hidden="1">#REF!</definedName>
    <definedName name="BExF3A6HPA6DGYALZNHHJPMCUYZR" localSheetId="14" hidden="1">#REF!</definedName>
    <definedName name="BExF3A6HPA6DGYALZNHHJPMCUYZR" localSheetId="13" hidden="1">#REF!</definedName>
    <definedName name="BExF3A6HPA6DGYALZNHHJPMCUYZR" localSheetId="15" hidden="1">#REF!</definedName>
    <definedName name="BExF3A6HPA6DGYALZNHHJPMCUYZR" localSheetId="16" hidden="1">#REF!</definedName>
    <definedName name="BExF3A6HPA6DGYALZNHHJPMCUYZR" localSheetId="17" hidden="1">#REF!</definedName>
    <definedName name="BExF3A6HPA6DGYALZNHHJPMCUYZR" localSheetId="18" hidden="1">#REF!</definedName>
    <definedName name="BExF3A6HPA6DGYALZNHHJPMCUYZR" localSheetId="19" hidden="1">#REF!</definedName>
    <definedName name="BExF3A6HPA6DGYALZNHHJPMCUYZR" localSheetId="20" hidden="1">#REF!</definedName>
    <definedName name="BExF3A6HPA6DGYALZNHHJPMCUYZR" hidden="1">#REF!</definedName>
    <definedName name="BExF3HDFSQD839XTC1DA8K1VHPZK" localSheetId="7" hidden="1">#REF!</definedName>
    <definedName name="BExF3HDFSQD839XTC1DA8K1VHPZK" localSheetId="9" hidden="1">#REF!</definedName>
    <definedName name="BExF3HDFSQD839XTC1DA8K1VHPZK" localSheetId="10" hidden="1">#REF!</definedName>
    <definedName name="BExF3HDFSQD839XTC1DA8K1VHPZK" localSheetId="11" hidden="1">#REF!</definedName>
    <definedName name="BExF3HDFSQD839XTC1DA8K1VHPZK" localSheetId="12" hidden="1">#REF!</definedName>
    <definedName name="BExF3HDFSQD839XTC1DA8K1VHPZK" localSheetId="14" hidden="1">#REF!</definedName>
    <definedName name="BExF3HDFSQD839XTC1DA8K1VHPZK" localSheetId="13" hidden="1">#REF!</definedName>
    <definedName name="BExF3HDFSQD839XTC1DA8K1VHPZK" localSheetId="15" hidden="1">#REF!</definedName>
    <definedName name="BExF3HDFSQD839XTC1DA8K1VHPZK" localSheetId="16" hidden="1">#REF!</definedName>
    <definedName name="BExF3HDFSQD839XTC1DA8K1VHPZK" localSheetId="17" hidden="1">#REF!</definedName>
    <definedName name="BExF3HDFSQD839XTC1DA8K1VHPZK" localSheetId="18" hidden="1">#REF!</definedName>
    <definedName name="BExF3HDFSQD839XTC1DA8K1VHPZK" localSheetId="19" hidden="1">#REF!</definedName>
    <definedName name="BExF3HDFSQD839XTC1DA8K1VHPZK" localSheetId="20" hidden="1">#REF!</definedName>
    <definedName name="BExF3HDFSQD839XTC1DA8K1VHPZK" hidden="1">#REF!</definedName>
    <definedName name="BExF3I9T44X7DV9HHV51DVDDPPZG" localSheetId="7" hidden="1">#REF!</definedName>
    <definedName name="BExF3I9T44X7DV9HHV51DVDDPPZG" localSheetId="9" hidden="1">#REF!</definedName>
    <definedName name="BExF3I9T44X7DV9HHV51DVDDPPZG" localSheetId="10" hidden="1">#REF!</definedName>
    <definedName name="BExF3I9T44X7DV9HHV51DVDDPPZG" localSheetId="11" hidden="1">#REF!</definedName>
    <definedName name="BExF3I9T44X7DV9HHV51DVDDPPZG" localSheetId="12" hidden="1">#REF!</definedName>
    <definedName name="BExF3I9T44X7DV9HHV51DVDDPPZG" localSheetId="14" hidden="1">#REF!</definedName>
    <definedName name="BExF3I9T44X7DV9HHV51DVDDPPZG" localSheetId="13" hidden="1">#REF!</definedName>
    <definedName name="BExF3I9T44X7DV9HHV51DVDDPPZG" localSheetId="15" hidden="1">#REF!</definedName>
    <definedName name="BExF3I9T44X7DV9HHV51DVDDPPZG" localSheetId="16" hidden="1">#REF!</definedName>
    <definedName name="BExF3I9T44X7DV9HHV51DVDDPPZG" localSheetId="17" hidden="1">#REF!</definedName>
    <definedName name="BExF3I9T44X7DV9HHV51DVDDPPZG" localSheetId="18" hidden="1">#REF!</definedName>
    <definedName name="BExF3I9T44X7DV9HHV51DVDDPPZG" localSheetId="19" hidden="1">#REF!</definedName>
    <definedName name="BExF3I9T44X7DV9HHV51DVDDPPZG" localSheetId="20" hidden="1">#REF!</definedName>
    <definedName name="BExF3I9T44X7DV9HHV51DVDDPPZG" hidden="1">#REF!</definedName>
    <definedName name="BExF3JMFX5DILOIFUDIO1HZUK875" localSheetId="7" hidden="1">#REF!</definedName>
    <definedName name="BExF3JMFX5DILOIFUDIO1HZUK875" localSheetId="9" hidden="1">#REF!</definedName>
    <definedName name="BExF3JMFX5DILOIFUDIO1HZUK875" localSheetId="10" hidden="1">#REF!</definedName>
    <definedName name="BExF3JMFX5DILOIFUDIO1HZUK875" localSheetId="11" hidden="1">#REF!</definedName>
    <definedName name="BExF3JMFX5DILOIFUDIO1HZUK875" localSheetId="12" hidden="1">#REF!</definedName>
    <definedName name="BExF3JMFX5DILOIFUDIO1HZUK875" localSheetId="14" hidden="1">#REF!</definedName>
    <definedName name="BExF3JMFX5DILOIFUDIO1HZUK875" localSheetId="13" hidden="1">#REF!</definedName>
    <definedName name="BExF3JMFX5DILOIFUDIO1HZUK875" localSheetId="15" hidden="1">#REF!</definedName>
    <definedName name="BExF3JMFX5DILOIFUDIO1HZUK875" localSheetId="16" hidden="1">#REF!</definedName>
    <definedName name="BExF3JMFX5DILOIFUDIO1HZUK875" localSheetId="17" hidden="1">#REF!</definedName>
    <definedName name="BExF3JMFX5DILOIFUDIO1HZUK875" localSheetId="18" hidden="1">#REF!</definedName>
    <definedName name="BExF3JMFX5DILOIFUDIO1HZUK875" localSheetId="19" hidden="1">#REF!</definedName>
    <definedName name="BExF3JMFX5DILOIFUDIO1HZUK875" localSheetId="20" hidden="1">#REF!</definedName>
    <definedName name="BExF3JMFX5DILOIFUDIO1HZUK875" hidden="1">#REF!</definedName>
    <definedName name="BExF3NO0RE1VBB19GCRR03V0B690" localSheetId="7" hidden="1">#REF!</definedName>
    <definedName name="BExF3NO0RE1VBB19GCRR03V0B690" localSheetId="9" hidden="1">#REF!</definedName>
    <definedName name="BExF3NO0RE1VBB19GCRR03V0B690" localSheetId="10" hidden="1">#REF!</definedName>
    <definedName name="BExF3NO0RE1VBB19GCRR03V0B690" localSheetId="11" hidden="1">#REF!</definedName>
    <definedName name="BExF3NO0RE1VBB19GCRR03V0B690" localSheetId="14" hidden="1">#REF!</definedName>
    <definedName name="BExF3NO0RE1VBB19GCRR03V0B690" localSheetId="13" hidden="1">#REF!</definedName>
    <definedName name="BExF3NO0RE1VBB19GCRR03V0B690" localSheetId="16" hidden="1">#REF!</definedName>
    <definedName name="BExF3NO0RE1VBB19GCRR03V0B690" localSheetId="17" hidden="1">#REF!</definedName>
    <definedName name="BExF3NO0RE1VBB19GCRR03V0B690" localSheetId="20" hidden="1">#REF!</definedName>
    <definedName name="BExF3NO0RE1VBB19GCRR03V0B690" hidden="1">#REF!</definedName>
    <definedName name="BExF3NTC4BGZEM6B87TCFX277QCS" localSheetId="7" hidden="1">#REF!</definedName>
    <definedName name="BExF3NTC4BGZEM6B87TCFX277QCS" localSheetId="9" hidden="1">#REF!</definedName>
    <definedName name="BExF3NTC4BGZEM6B87TCFX277QCS" localSheetId="10" hidden="1">#REF!</definedName>
    <definedName name="BExF3NTC4BGZEM6B87TCFX277QCS" localSheetId="11" hidden="1">#REF!</definedName>
    <definedName name="BExF3NTC4BGZEM6B87TCFX277QCS" localSheetId="12" hidden="1">#REF!</definedName>
    <definedName name="BExF3NTC4BGZEM6B87TCFX277QCS" localSheetId="14" hidden="1">#REF!</definedName>
    <definedName name="BExF3NTC4BGZEM6B87TCFX277QCS" localSheetId="13" hidden="1">#REF!</definedName>
    <definedName name="BExF3NTC4BGZEM6B87TCFX277QCS" localSheetId="15" hidden="1">#REF!</definedName>
    <definedName name="BExF3NTC4BGZEM6B87TCFX277QCS" localSheetId="16" hidden="1">#REF!</definedName>
    <definedName name="BExF3NTC4BGZEM6B87TCFX277QCS" localSheetId="17" hidden="1">#REF!</definedName>
    <definedName name="BExF3NTC4BGZEM6B87TCFX277QCS" localSheetId="18" hidden="1">#REF!</definedName>
    <definedName name="BExF3NTC4BGZEM6B87TCFX277QCS" localSheetId="19" hidden="1">#REF!</definedName>
    <definedName name="BExF3NTC4BGZEM6B87TCFX277QCS" localSheetId="20" hidden="1">#REF!</definedName>
    <definedName name="BExF3NTC4BGZEM6B87TCFX277QCS" hidden="1">#REF!</definedName>
    <definedName name="BExF3Q7NI90WT31QHYSJDIG0LLLJ" localSheetId="7" hidden="1">#REF!</definedName>
    <definedName name="BExF3Q7NI90WT31QHYSJDIG0LLLJ" localSheetId="9" hidden="1">#REF!</definedName>
    <definedName name="BExF3Q7NI90WT31QHYSJDIG0LLLJ" localSheetId="10" hidden="1">#REF!</definedName>
    <definedName name="BExF3Q7NI90WT31QHYSJDIG0LLLJ" localSheetId="11" hidden="1">#REF!</definedName>
    <definedName name="BExF3Q7NI90WT31QHYSJDIG0LLLJ" localSheetId="12" hidden="1">#REF!</definedName>
    <definedName name="BExF3Q7NI90WT31QHYSJDIG0LLLJ" localSheetId="14" hidden="1">#REF!</definedName>
    <definedName name="BExF3Q7NI90WT31QHYSJDIG0LLLJ" localSheetId="13" hidden="1">#REF!</definedName>
    <definedName name="BExF3Q7NI90WT31QHYSJDIG0LLLJ" localSheetId="15" hidden="1">#REF!</definedName>
    <definedName name="BExF3Q7NI90WT31QHYSJDIG0LLLJ" localSheetId="16" hidden="1">#REF!</definedName>
    <definedName name="BExF3Q7NI90WT31QHYSJDIG0LLLJ" localSheetId="17" hidden="1">#REF!</definedName>
    <definedName name="BExF3Q7NI90WT31QHYSJDIG0LLLJ" localSheetId="18" hidden="1">#REF!</definedName>
    <definedName name="BExF3Q7NI90WT31QHYSJDIG0LLLJ" localSheetId="19" hidden="1">#REF!</definedName>
    <definedName name="BExF3Q7NI90WT31QHYSJDIG0LLLJ" localSheetId="20" hidden="1">#REF!</definedName>
    <definedName name="BExF3Q7NI90WT31QHYSJDIG0LLLJ" hidden="1">#REF!</definedName>
    <definedName name="BExF3QD55TIY1MSBSRK9TUJKBEWO" localSheetId="7" hidden="1">#REF!</definedName>
    <definedName name="BExF3QD55TIY1MSBSRK9TUJKBEWO" localSheetId="9" hidden="1">#REF!</definedName>
    <definedName name="BExF3QD55TIY1MSBSRK9TUJKBEWO" localSheetId="10" hidden="1">#REF!</definedName>
    <definedName name="BExF3QD55TIY1MSBSRK9TUJKBEWO" localSheetId="11" hidden="1">#REF!</definedName>
    <definedName name="BExF3QD55TIY1MSBSRK9TUJKBEWO" localSheetId="12" hidden="1">#REF!</definedName>
    <definedName name="BExF3QD55TIY1MSBSRK9TUJKBEWO" localSheetId="14" hidden="1">#REF!</definedName>
    <definedName name="BExF3QD55TIY1MSBSRK9TUJKBEWO" localSheetId="13" hidden="1">#REF!</definedName>
    <definedName name="BExF3QD55TIY1MSBSRK9TUJKBEWO" localSheetId="15" hidden="1">#REF!</definedName>
    <definedName name="BExF3QD55TIY1MSBSRK9TUJKBEWO" localSheetId="16" hidden="1">#REF!</definedName>
    <definedName name="BExF3QD55TIY1MSBSRK9TUJKBEWO" localSheetId="17" hidden="1">#REF!</definedName>
    <definedName name="BExF3QD55TIY1MSBSRK9TUJKBEWO" localSheetId="18" hidden="1">#REF!</definedName>
    <definedName name="BExF3QD55TIY1MSBSRK9TUJKBEWO" localSheetId="19" hidden="1">#REF!</definedName>
    <definedName name="BExF3QD55TIY1MSBSRK9TUJKBEWO" localSheetId="20" hidden="1">#REF!</definedName>
    <definedName name="BExF3QD55TIY1MSBSRK9TUJKBEWO" hidden="1">#REF!</definedName>
    <definedName name="BExF3QT8J6RIF1L3R700MBSKIOKW" localSheetId="7" hidden="1">#REF!</definedName>
    <definedName name="BExF3QT8J6RIF1L3R700MBSKIOKW" localSheetId="9" hidden="1">#REF!</definedName>
    <definedName name="BExF3QT8J6RIF1L3R700MBSKIOKW" localSheetId="10" hidden="1">#REF!</definedName>
    <definedName name="BExF3QT8J6RIF1L3R700MBSKIOKW" localSheetId="11" hidden="1">#REF!</definedName>
    <definedName name="BExF3QT8J6RIF1L3R700MBSKIOKW" localSheetId="12" hidden="1">#REF!</definedName>
    <definedName name="BExF3QT8J6RIF1L3R700MBSKIOKW" localSheetId="14" hidden="1">#REF!</definedName>
    <definedName name="BExF3QT8J6RIF1L3R700MBSKIOKW" localSheetId="13" hidden="1">#REF!</definedName>
    <definedName name="BExF3QT8J6RIF1L3R700MBSKIOKW" localSheetId="15" hidden="1">#REF!</definedName>
    <definedName name="BExF3QT8J6RIF1L3R700MBSKIOKW" localSheetId="16" hidden="1">#REF!</definedName>
    <definedName name="BExF3QT8J6RIF1L3R700MBSKIOKW" localSheetId="17" hidden="1">#REF!</definedName>
    <definedName name="BExF3QT8J6RIF1L3R700MBSKIOKW" localSheetId="18" hidden="1">#REF!</definedName>
    <definedName name="BExF3QT8J6RIF1L3R700MBSKIOKW" localSheetId="19" hidden="1">#REF!</definedName>
    <definedName name="BExF3QT8J6RIF1L3R700MBSKIOKW" localSheetId="20" hidden="1">#REF!</definedName>
    <definedName name="BExF3QT8J6RIF1L3R700MBSKIOKW" hidden="1">#REF!</definedName>
    <definedName name="BExF3WT0ZHF3EL0ASMG2VZWM9G8I" localSheetId="7" hidden="1">#REF!</definedName>
    <definedName name="BExF3WT0ZHF3EL0ASMG2VZWM9G8I" localSheetId="9" hidden="1">#REF!</definedName>
    <definedName name="BExF3WT0ZHF3EL0ASMG2VZWM9G8I" localSheetId="10" hidden="1">#REF!</definedName>
    <definedName name="BExF3WT0ZHF3EL0ASMG2VZWM9G8I" localSheetId="11" hidden="1">#REF!</definedName>
    <definedName name="BExF3WT0ZHF3EL0ASMG2VZWM9G8I" localSheetId="12" hidden="1">#REF!</definedName>
    <definedName name="BExF3WT0ZHF3EL0ASMG2VZWM9G8I" localSheetId="14" hidden="1">#REF!</definedName>
    <definedName name="BExF3WT0ZHF3EL0ASMG2VZWM9G8I" localSheetId="13" hidden="1">#REF!</definedName>
    <definedName name="BExF3WT0ZHF3EL0ASMG2VZWM9G8I" localSheetId="15" hidden="1">#REF!</definedName>
    <definedName name="BExF3WT0ZHF3EL0ASMG2VZWM9G8I" localSheetId="16" hidden="1">#REF!</definedName>
    <definedName name="BExF3WT0ZHF3EL0ASMG2VZWM9G8I" localSheetId="17" hidden="1">#REF!</definedName>
    <definedName name="BExF3WT0ZHF3EL0ASMG2VZWM9G8I" localSheetId="18" hidden="1">#REF!</definedName>
    <definedName name="BExF3WT0ZHF3EL0ASMG2VZWM9G8I" localSheetId="19" hidden="1">#REF!</definedName>
    <definedName name="BExF3WT0ZHF3EL0ASMG2VZWM9G8I" localSheetId="20" hidden="1">#REF!</definedName>
    <definedName name="BExF3WT0ZHF3EL0ASMG2VZWM9G8I" hidden="1">#REF!</definedName>
    <definedName name="BExF42SSBVPMLK2UB3B7FPEIY9TU" localSheetId="7" hidden="1">#REF!</definedName>
    <definedName name="BExF42SSBVPMLK2UB3B7FPEIY9TU" localSheetId="9" hidden="1">#REF!</definedName>
    <definedName name="BExF42SSBVPMLK2UB3B7FPEIY9TU" localSheetId="10" hidden="1">#REF!</definedName>
    <definedName name="BExF42SSBVPMLK2UB3B7FPEIY9TU" localSheetId="11" hidden="1">#REF!</definedName>
    <definedName name="BExF42SSBVPMLK2UB3B7FPEIY9TU" localSheetId="12" hidden="1">#REF!</definedName>
    <definedName name="BExF42SSBVPMLK2UB3B7FPEIY9TU" localSheetId="14" hidden="1">#REF!</definedName>
    <definedName name="BExF42SSBVPMLK2UB3B7FPEIY9TU" localSheetId="13" hidden="1">#REF!</definedName>
    <definedName name="BExF42SSBVPMLK2UB3B7FPEIY9TU" localSheetId="15" hidden="1">#REF!</definedName>
    <definedName name="BExF42SSBVPMLK2UB3B7FPEIY9TU" localSheetId="16" hidden="1">#REF!</definedName>
    <definedName name="BExF42SSBVPMLK2UB3B7FPEIY9TU" localSheetId="17" hidden="1">#REF!</definedName>
    <definedName name="BExF42SSBVPMLK2UB3B7FPEIY9TU" localSheetId="18" hidden="1">#REF!</definedName>
    <definedName name="BExF42SSBVPMLK2UB3B7FPEIY9TU" localSheetId="19" hidden="1">#REF!</definedName>
    <definedName name="BExF42SSBVPMLK2UB3B7FPEIY9TU" localSheetId="20" hidden="1">#REF!</definedName>
    <definedName name="BExF42SSBVPMLK2UB3B7FPEIY9TU" hidden="1">#REF!</definedName>
    <definedName name="BExF4HXSWB50BKYPWA0HTT8W56H6" localSheetId="7" hidden="1">#REF!</definedName>
    <definedName name="BExF4HXSWB50BKYPWA0HTT8W56H6" localSheetId="9" hidden="1">#REF!</definedName>
    <definedName name="BExF4HXSWB50BKYPWA0HTT8W56H6" localSheetId="10" hidden="1">#REF!</definedName>
    <definedName name="BExF4HXSWB50BKYPWA0HTT8W56H6" localSheetId="11" hidden="1">#REF!</definedName>
    <definedName name="BExF4HXSWB50BKYPWA0HTT8W56H6" localSheetId="12" hidden="1">#REF!</definedName>
    <definedName name="BExF4HXSWB50BKYPWA0HTT8W56H6" localSheetId="14" hidden="1">#REF!</definedName>
    <definedName name="BExF4HXSWB50BKYPWA0HTT8W56H6" localSheetId="13" hidden="1">#REF!</definedName>
    <definedName name="BExF4HXSWB50BKYPWA0HTT8W56H6" localSheetId="15" hidden="1">#REF!</definedName>
    <definedName name="BExF4HXSWB50BKYPWA0HTT8W56H6" localSheetId="16" hidden="1">#REF!</definedName>
    <definedName name="BExF4HXSWB50BKYPWA0HTT8W56H6" localSheetId="17" hidden="1">#REF!</definedName>
    <definedName name="BExF4HXSWB50BKYPWA0HTT8W56H6" localSheetId="18" hidden="1">#REF!</definedName>
    <definedName name="BExF4HXSWB50BKYPWA0HTT8W56H6" localSheetId="19" hidden="1">#REF!</definedName>
    <definedName name="BExF4HXSWB50BKYPWA0HTT8W56H6" localSheetId="20" hidden="1">#REF!</definedName>
    <definedName name="BExF4HXSWB50BKYPWA0HTT8W56H6" hidden="1">#REF!</definedName>
    <definedName name="BExF4KHF04IWW4LQ95FHQPFE4Y9K" localSheetId="7" hidden="1">#REF!</definedName>
    <definedName name="BExF4KHF04IWW4LQ95FHQPFE4Y9K" localSheetId="9" hidden="1">#REF!</definedName>
    <definedName name="BExF4KHF04IWW4LQ95FHQPFE4Y9K" localSheetId="10" hidden="1">#REF!</definedName>
    <definedName name="BExF4KHF04IWW4LQ95FHQPFE4Y9K" localSheetId="11" hidden="1">#REF!</definedName>
    <definedName name="BExF4KHF04IWW4LQ95FHQPFE4Y9K" localSheetId="12" hidden="1">#REF!</definedName>
    <definedName name="BExF4KHF04IWW4LQ95FHQPFE4Y9K" localSheetId="14" hidden="1">#REF!</definedName>
    <definedName name="BExF4KHF04IWW4LQ95FHQPFE4Y9K" localSheetId="13" hidden="1">#REF!</definedName>
    <definedName name="BExF4KHF04IWW4LQ95FHQPFE4Y9K" localSheetId="15" hidden="1">#REF!</definedName>
    <definedName name="BExF4KHF04IWW4LQ95FHQPFE4Y9K" localSheetId="16" hidden="1">#REF!</definedName>
    <definedName name="BExF4KHF04IWW4LQ95FHQPFE4Y9K" localSheetId="17" hidden="1">#REF!</definedName>
    <definedName name="BExF4KHF04IWW4LQ95FHQPFE4Y9K" localSheetId="18" hidden="1">#REF!</definedName>
    <definedName name="BExF4KHF04IWW4LQ95FHQPFE4Y9K" localSheetId="19" hidden="1">#REF!</definedName>
    <definedName name="BExF4KHF04IWW4LQ95FHQPFE4Y9K" localSheetId="20" hidden="1">#REF!</definedName>
    <definedName name="BExF4KHF04IWW4LQ95FHQPFE4Y9K" hidden="1">#REF!</definedName>
    <definedName name="BExF4LU2NV3A47BCWPM3EZXUEH37" localSheetId="7" hidden="1">#REF!</definedName>
    <definedName name="BExF4LU2NV3A47BCWPM3EZXUEH37" localSheetId="9" hidden="1">#REF!</definedName>
    <definedName name="BExF4LU2NV3A47BCWPM3EZXUEH37" localSheetId="10" hidden="1">#REF!</definedName>
    <definedName name="BExF4LU2NV3A47BCWPM3EZXUEH37" localSheetId="11" hidden="1">#REF!</definedName>
    <definedName name="BExF4LU2NV3A47BCWPM3EZXUEH37" localSheetId="12" hidden="1">#REF!</definedName>
    <definedName name="BExF4LU2NV3A47BCWPM3EZXUEH37" localSheetId="14" hidden="1">#REF!</definedName>
    <definedName name="BExF4LU2NV3A47BCWPM3EZXUEH37" localSheetId="13" hidden="1">#REF!</definedName>
    <definedName name="BExF4LU2NV3A47BCWPM3EZXUEH37" localSheetId="15" hidden="1">#REF!</definedName>
    <definedName name="BExF4LU2NV3A47BCWPM3EZXUEH37" localSheetId="16" hidden="1">#REF!</definedName>
    <definedName name="BExF4LU2NV3A47BCWPM3EZXUEH37" localSheetId="17" hidden="1">#REF!</definedName>
    <definedName name="BExF4LU2NV3A47BCWPM3EZXUEH37" localSheetId="18" hidden="1">#REF!</definedName>
    <definedName name="BExF4LU2NV3A47BCWPM3EZXUEH37" localSheetId="19" hidden="1">#REF!</definedName>
    <definedName name="BExF4LU2NV3A47BCWPM3EZXUEH37" localSheetId="20" hidden="1">#REF!</definedName>
    <definedName name="BExF4LU2NV3A47BCWPM3EZXUEH37" hidden="1">#REF!</definedName>
    <definedName name="BExF4MVQM5Y0QRDLDFSKWWTF709C" localSheetId="7" hidden="1">#REF!</definedName>
    <definedName name="BExF4MVQM5Y0QRDLDFSKWWTF709C" localSheetId="9" hidden="1">#REF!</definedName>
    <definedName name="BExF4MVQM5Y0QRDLDFSKWWTF709C" localSheetId="10" hidden="1">#REF!</definedName>
    <definedName name="BExF4MVQM5Y0QRDLDFSKWWTF709C" localSheetId="11" hidden="1">#REF!</definedName>
    <definedName name="BExF4MVQM5Y0QRDLDFSKWWTF709C" localSheetId="12" hidden="1">#REF!</definedName>
    <definedName name="BExF4MVQM5Y0QRDLDFSKWWTF709C" localSheetId="14" hidden="1">#REF!</definedName>
    <definedName name="BExF4MVQM5Y0QRDLDFSKWWTF709C" localSheetId="13" hidden="1">#REF!</definedName>
    <definedName name="BExF4MVQM5Y0QRDLDFSKWWTF709C" localSheetId="15" hidden="1">#REF!</definedName>
    <definedName name="BExF4MVQM5Y0QRDLDFSKWWTF709C" localSheetId="16" hidden="1">#REF!</definedName>
    <definedName name="BExF4MVQM5Y0QRDLDFSKWWTF709C" localSheetId="17" hidden="1">#REF!</definedName>
    <definedName name="BExF4MVQM5Y0QRDLDFSKWWTF709C" localSheetId="18" hidden="1">#REF!</definedName>
    <definedName name="BExF4MVQM5Y0QRDLDFSKWWTF709C" localSheetId="19" hidden="1">#REF!</definedName>
    <definedName name="BExF4MVQM5Y0QRDLDFSKWWTF709C" localSheetId="20" hidden="1">#REF!</definedName>
    <definedName name="BExF4MVQM5Y0QRDLDFSKWWTF709C" hidden="1">#REF!</definedName>
    <definedName name="BExF4PVMZYV36E8HOYY06J81AMBI" localSheetId="7" hidden="1">#REF!</definedName>
    <definedName name="BExF4PVMZYV36E8HOYY06J81AMBI" localSheetId="9" hidden="1">#REF!</definedName>
    <definedName name="BExF4PVMZYV36E8HOYY06J81AMBI" localSheetId="10" hidden="1">#REF!</definedName>
    <definedName name="BExF4PVMZYV36E8HOYY06J81AMBI" localSheetId="11" hidden="1">#REF!</definedName>
    <definedName name="BExF4PVMZYV36E8HOYY06J81AMBI" localSheetId="12" hidden="1">#REF!</definedName>
    <definedName name="BExF4PVMZYV36E8HOYY06J81AMBI" localSheetId="14" hidden="1">#REF!</definedName>
    <definedName name="BExF4PVMZYV36E8HOYY06J81AMBI" localSheetId="13" hidden="1">#REF!</definedName>
    <definedName name="BExF4PVMZYV36E8HOYY06J81AMBI" localSheetId="15" hidden="1">#REF!</definedName>
    <definedName name="BExF4PVMZYV36E8HOYY06J81AMBI" localSheetId="16" hidden="1">#REF!</definedName>
    <definedName name="BExF4PVMZYV36E8HOYY06J81AMBI" localSheetId="17" hidden="1">#REF!</definedName>
    <definedName name="BExF4PVMZYV36E8HOYY06J81AMBI" localSheetId="18" hidden="1">#REF!</definedName>
    <definedName name="BExF4PVMZYV36E8HOYY06J81AMBI" localSheetId="19" hidden="1">#REF!</definedName>
    <definedName name="BExF4PVMZYV36E8HOYY06J81AMBI" localSheetId="20" hidden="1">#REF!</definedName>
    <definedName name="BExF4PVMZYV36E8HOYY06J81AMBI" hidden="1">#REF!</definedName>
    <definedName name="BExF4RZ6DOAJ22UKB3277ZIOU46S" localSheetId="7" hidden="1">#REF!</definedName>
    <definedName name="BExF4RZ6DOAJ22UKB3277ZIOU46S" localSheetId="9" hidden="1">#REF!</definedName>
    <definedName name="BExF4RZ6DOAJ22UKB3277ZIOU46S" localSheetId="10" hidden="1">#REF!</definedName>
    <definedName name="BExF4RZ6DOAJ22UKB3277ZIOU46S" localSheetId="11" hidden="1">#REF!</definedName>
    <definedName name="BExF4RZ6DOAJ22UKB3277ZIOU46S" localSheetId="12" hidden="1">#REF!</definedName>
    <definedName name="BExF4RZ6DOAJ22UKB3277ZIOU46S" localSheetId="14" hidden="1">#REF!</definedName>
    <definedName name="BExF4RZ6DOAJ22UKB3277ZIOU46S" localSheetId="13" hidden="1">#REF!</definedName>
    <definedName name="BExF4RZ6DOAJ22UKB3277ZIOU46S" localSheetId="15" hidden="1">#REF!</definedName>
    <definedName name="BExF4RZ6DOAJ22UKB3277ZIOU46S" localSheetId="16" hidden="1">#REF!</definedName>
    <definedName name="BExF4RZ6DOAJ22UKB3277ZIOU46S" localSheetId="17" hidden="1">#REF!</definedName>
    <definedName name="BExF4RZ6DOAJ22UKB3277ZIOU46S" localSheetId="18" hidden="1">#REF!</definedName>
    <definedName name="BExF4RZ6DOAJ22UKB3277ZIOU46S" localSheetId="19" hidden="1">#REF!</definedName>
    <definedName name="BExF4RZ6DOAJ22UKB3277ZIOU46S" localSheetId="20" hidden="1">#REF!</definedName>
    <definedName name="BExF4RZ6DOAJ22UKB3277ZIOU46S" hidden="1">#REF!</definedName>
    <definedName name="BExF4SF9NEX1FZE9N8EXT89PM54D" localSheetId="7" hidden="1">#REF!</definedName>
    <definedName name="BExF4SF9NEX1FZE9N8EXT89PM54D" localSheetId="9" hidden="1">#REF!</definedName>
    <definedName name="BExF4SF9NEX1FZE9N8EXT89PM54D" localSheetId="10" hidden="1">#REF!</definedName>
    <definedName name="BExF4SF9NEX1FZE9N8EXT89PM54D" localSheetId="11" hidden="1">#REF!</definedName>
    <definedName name="BExF4SF9NEX1FZE9N8EXT89PM54D" localSheetId="12" hidden="1">#REF!</definedName>
    <definedName name="BExF4SF9NEX1FZE9N8EXT89PM54D" localSheetId="14" hidden="1">#REF!</definedName>
    <definedName name="BExF4SF9NEX1FZE9N8EXT89PM54D" localSheetId="13" hidden="1">#REF!</definedName>
    <definedName name="BExF4SF9NEX1FZE9N8EXT89PM54D" localSheetId="15" hidden="1">#REF!</definedName>
    <definedName name="BExF4SF9NEX1FZE9N8EXT89PM54D" localSheetId="16" hidden="1">#REF!</definedName>
    <definedName name="BExF4SF9NEX1FZE9N8EXT89PM54D" localSheetId="17" hidden="1">#REF!</definedName>
    <definedName name="BExF4SF9NEX1FZE9N8EXT89PM54D" localSheetId="18" hidden="1">#REF!</definedName>
    <definedName name="BExF4SF9NEX1FZE9N8EXT89PM54D" localSheetId="19" hidden="1">#REF!</definedName>
    <definedName name="BExF4SF9NEX1FZE9N8EXT89PM54D" localSheetId="20" hidden="1">#REF!</definedName>
    <definedName name="BExF4SF9NEX1FZE9N8EXT89PM54D" hidden="1">#REF!</definedName>
    <definedName name="BExF52GTGP8MHGII4KJ8TJGR8W8U" localSheetId="7" hidden="1">#REF!</definedName>
    <definedName name="BExF52GTGP8MHGII4KJ8TJGR8W8U" localSheetId="9" hidden="1">#REF!</definedName>
    <definedName name="BExF52GTGP8MHGII4KJ8TJGR8W8U" localSheetId="10" hidden="1">#REF!</definedName>
    <definedName name="BExF52GTGP8MHGII4KJ8TJGR8W8U" localSheetId="11" hidden="1">#REF!</definedName>
    <definedName name="BExF52GTGP8MHGII4KJ8TJGR8W8U" localSheetId="12" hidden="1">#REF!</definedName>
    <definedName name="BExF52GTGP8MHGII4KJ8TJGR8W8U" localSheetId="14" hidden="1">#REF!</definedName>
    <definedName name="BExF52GTGP8MHGII4KJ8TJGR8W8U" localSheetId="13" hidden="1">#REF!</definedName>
    <definedName name="BExF52GTGP8MHGII4KJ8TJGR8W8U" localSheetId="15" hidden="1">#REF!</definedName>
    <definedName name="BExF52GTGP8MHGII4KJ8TJGR8W8U" localSheetId="16" hidden="1">#REF!</definedName>
    <definedName name="BExF52GTGP8MHGII4KJ8TJGR8W8U" localSheetId="17" hidden="1">#REF!</definedName>
    <definedName name="BExF52GTGP8MHGII4KJ8TJGR8W8U" localSheetId="18" hidden="1">#REF!</definedName>
    <definedName name="BExF52GTGP8MHGII4KJ8TJGR8W8U" localSheetId="19" hidden="1">#REF!</definedName>
    <definedName name="BExF52GTGP8MHGII4KJ8TJGR8W8U" localSheetId="20" hidden="1">#REF!</definedName>
    <definedName name="BExF52GTGP8MHGII4KJ8TJGR8W8U" hidden="1">#REF!</definedName>
    <definedName name="BExF57K7L3UC1I2FSAWURR4SN0UN" localSheetId="7" hidden="1">#REF!</definedName>
    <definedName name="BExF57K7L3UC1I2FSAWURR4SN0UN" localSheetId="9" hidden="1">#REF!</definedName>
    <definedName name="BExF57K7L3UC1I2FSAWURR4SN0UN" localSheetId="10" hidden="1">#REF!</definedName>
    <definedName name="BExF57K7L3UC1I2FSAWURR4SN0UN" localSheetId="11" hidden="1">#REF!</definedName>
    <definedName name="BExF57K7L3UC1I2FSAWURR4SN0UN" localSheetId="12" hidden="1">#REF!</definedName>
    <definedName name="BExF57K7L3UC1I2FSAWURR4SN0UN" localSheetId="14" hidden="1">#REF!</definedName>
    <definedName name="BExF57K7L3UC1I2FSAWURR4SN0UN" localSheetId="13" hidden="1">#REF!</definedName>
    <definedName name="BExF57K7L3UC1I2FSAWURR4SN0UN" localSheetId="15" hidden="1">#REF!</definedName>
    <definedName name="BExF57K7L3UC1I2FSAWURR4SN0UN" localSheetId="16" hidden="1">#REF!</definedName>
    <definedName name="BExF57K7L3UC1I2FSAWURR4SN0UN" localSheetId="17" hidden="1">#REF!</definedName>
    <definedName name="BExF57K7L3UC1I2FSAWURR4SN0UN" localSheetId="18" hidden="1">#REF!</definedName>
    <definedName name="BExF57K7L3UC1I2FSAWURR4SN0UN" localSheetId="19" hidden="1">#REF!</definedName>
    <definedName name="BExF57K7L3UC1I2FSAWURR4SN0UN" localSheetId="20" hidden="1">#REF!</definedName>
    <definedName name="BExF57K7L3UC1I2FSAWURR4SN0UN" hidden="1">#REF!</definedName>
    <definedName name="BExF5D96JEPDW6LV89G2REZJ1ES7" localSheetId="7" hidden="1">#REF!</definedName>
    <definedName name="BExF5D96JEPDW6LV89G2REZJ1ES7" localSheetId="9" hidden="1">#REF!</definedName>
    <definedName name="BExF5D96JEPDW6LV89G2REZJ1ES7" localSheetId="10" hidden="1">#REF!</definedName>
    <definedName name="BExF5D96JEPDW6LV89G2REZJ1ES7" localSheetId="11" hidden="1">#REF!</definedName>
    <definedName name="BExF5D96JEPDW6LV89G2REZJ1ES7" localSheetId="12" hidden="1">#REF!</definedName>
    <definedName name="BExF5D96JEPDW6LV89G2REZJ1ES7" localSheetId="14" hidden="1">#REF!</definedName>
    <definedName name="BExF5D96JEPDW6LV89G2REZJ1ES7" localSheetId="13" hidden="1">#REF!</definedName>
    <definedName name="BExF5D96JEPDW6LV89G2REZJ1ES7" localSheetId="15" hidden="1">#REF!</definedName>
    <definedName name="BExF5D96JEPDW6LV89G2REZJ1ES7" localSheetId="16" hidden="1">#REF!</definedName>
    <definedName name="BExF5D96JEPDW6LV89G2REZJ1ES7" localSheetId="17" hidden="1">#REF!</definedName>
    <definedName name="BExF5D96JEPDW6LV89G2REZJ1ES7" localSheetId="18" hidden="1">#REF!</definedName>
    <definedName name="BExF5D96JEPDW6LV89G2REZJ1ES7" localSheetId="19" hidden="1">#REF!</definedName>
    <definedName name="BExF5D96JEPDW6LV89G2REZJ1ES7" localSheetId="20" hidden="1">#REF!</definedName>
    <definedName name="BExF5D96JEPDW6LV89G2REZJ1ES7" hidden="1">#REF!</definedName>
    <definedName name="BExF5HR2GFV7O8LKG9SJ4BY78LYA" localSheetId="7" hidden="1">#REF!</definedName>
    <definedName name="BExF5HR2GFV7O8LKG9SJ4BY78LYA" localSheetId="9" hidden="1">#REF!</definedName>
    <definedName name="BExF5HR2GFV7O8LKG9SJ4BY78LYA" localSheetId="10" hidden="1">#REF!</definedName>
    <definedName name="BExF5HR2GFV7O8LKG9SJ4BY78LYA" localSheetId="11" hidden="1">#REF!</definedName>
    <definedName name="BExF5HR2GFV7O8LKG9SJ4BY78LYA" localSheetId="12" hidden="1">#REF!</definedName>
    <definedName name="BExF5HR2GFV7O8LKG9SJ4BY78LYA" localSheetId="14" hidden="1">#REF!</definedName>
    <definedName name="BExF5HR2GFV7O8LKG9SJ4BY78LYA" localSheetId="13" hidden="1">#REF!</definedName>
    <definedName name="BExF5HR2GFV7O8LKG9SJ4BY78LYA" localSheetId="15" hidden="1">#REF!</definedName>
    <definedName name="BExF5HR2GFV7O8LKG9SJ4BY78LYA" localSheetId="16" hidden="1">#REF!</definedName>
    <definedName name="BExF5HR2GFV7O8LKG9SJ4BY78LYA" localSheetId="17" hidden="1">#REF!</definedName>
    <definedName name="BExF5HR2GFV7O8LKG9SJ4BY78LYA" localSheetId="18" hidden="1">#REF!</definedName>
    <definedName name="BExF5HR2GFV7O8LKG9SJ4BY78LYA" localSheetId="19" hidden="1">#REF!</definedName>
    <definedName name="BExF5HR2GFV7O8LKG9SJ4BY78LYA" localSheetId="20" hidden="1">#REF!</definedName>
    <definedName name="BExF5HR2GFV7O8LKG9SJ4BY78LYA" hidden="1">#REF!</definedName>
    <definedName name="BExF5ZFO2A29GHWR5ES64Z9OS16J" localSheetId="7" hidden="1">#REF!</definedName>
    <definedName name="BExF5ZFO2A29GHWR5ES64Z9OS16J" localSheetId="9" hidden="1">#REF!</definedName>
    <definedName name="BExF5ZFO2A29GHWR5ES64Z9OS16J" localSheetId="10" hidden="1">#REF!</definedName>
    <definedName name="BExF5ZFO2A29GHWR5ES64Z9OS16J" localSheetId="11" hidden="1">#REF!</definedName>
    <definedName name="BExF5ZFO2A29GHWR5ES64Z9OS16J" localSheetId="12" hidden="1">#REF!</definedName>
    <definedName name="BExF5ZFO2A29GHWR5ES64Z9OS16J" localSheetId="14" hidden="1">#REF!</definedName>
    <definedName name="BExF5ZFO2A29GHWR5ES64Z9OS16J" localSheetId="13" hidden="1">#REF!</definedName>
    <definedName name="BExF5ZFO2A29GHWR5ES64Z9OS16J" localSheetId="15" hidden="1">#REF!</definedName>
    <definedName name="BExF5ZFO2A29GHWR5ES64Z9OS16J" localSheetId="16" hidden="1">#REF!</definedName>
    <definedName name="BExF5ZFO2A29GHWR5ES64Z9OS16J" localSheetId="17" hidden="1">#REF!</definedName>
    <definedName name="BExF5ZFO2A29GHWR5ES64Z9OS16J" localSheetId="18" hidden="1">#REF!</definedName>
    <definedName name="BExF5ZFO2A29GHWR5ES64Z9OS16J" localSheetId="19" hidden="1">#REF!</definedName>
    <definedName name="BExF5ZFO2A29GHWR5ES64Z9OS16J" localSheetId="20" hidden="1">#REF!</definedName>
    <definedName name="BExF5ZFO2A29GHWR5ES64Z9OS16J" hidden="1">#REF!</definedName>
    <definedName name="BExF63S045JO7H2ZJCBTBVH3SUIF" localSheetId="7" hidden="1">#REF!</definedName>
    <definedName name="BExF63S045JO7H2ZJCBTBVH3SUIF" localSheetId="9" hidden="1">#REF!</definedName>
    <definedName name="BExF63S045JO7H2ZJCBTBVH3SUIF" localSheetId="10" hidden="1">#REF!</definedName>
    <definedName name="BExF63S045JO7H2ZJCBTBVH3SUIF" localSheetId="11" hidden="1">#REF!</definedName>
    <definedName name="BExF63S045JO7H2ZJCBTBVH3SUIF" localSheetId="12" hidden="1">#REF!</definedName>
    <definedName name="BExF63S045JO7H2ZJCBTBVH3SUIF" localSheetId="14" hidden="1">#REF!</definedName>
    <definedName name="BExF63S045JO7H2ZJCBTBVH3SUIF" localSheetId="13" hidden="1">#REF!</definedName>
    <definedName name="BExF63S045JO7H2ZJCBTBVH3SUIF" localSheetId="15" hidden="1">#REF!</definedName>
    <definedName name="BExF63S045JO7H2ZJCBTBVH3SUIF" localSheetId="16" hidden="1">#REF!</definedName>
    <definedName name="BExF63S045JO7H2ZJCBTBVH3SUIF" localSheetId="17" hidden="1">#REF!</definedName>
    <definedName name="BExF63S045JO7H2ZJCBTBVH3SUIF" localSheetId="18" hidden="1">#REF!</definedName>
    <definedName name="BExF63S045JO7H2ZJCBTBVH3SUIF" localSheetId="19" hidden="1">#REF!</definedName>
    <definedName name="BExF63S045JO7H2ZJCBTBVH3SUIF" localSheetId="20" hidden="1">#REF!</definedName>
    <definedName name="BExF63S045JO7H2ZJCBTBVH3SUIF" hidden="1">#REF!</definedName>
    <definedName name="BExF642TEGTXCI9A61ZOONJCB0U1" localSheetId="7" hidden="1">#REF!</definedName>
    <definedName name="BExF642TEGTXCI9A61ZOONJCB0U1" localSheetId="9" hidden="1">#REF!</definedName>
    <definedName name="BExF642TEGTXCI9A61ZOONJCB0U1" localSheetId="10" hidden="1">#REF!</definedName>
    <definedName name="BExF642TEGTXCI9A61ZOONJCB0U1" localSheetId="11" hidden="1">#REF!</definedName>
    <definedName name="BExF642TEGTXCI9A61ZOONJCB0U1" localSheetId="12" hidden="1">#REF!</definedName>
    <definedName name="BExF642TEGTXCI9A61ZOONJCB0U1" localSheetId="14" hidden="1">#REF!</definedName>
    <definedName name="BExF642TEGTXCI9A61ZOONJCB0U1" localSheetId="13" hidden="1">#REF!</definedName>
    <definedName name="BExF642TEGTXCI9A61ZOONJCB0U1" localSheetId="15" hidden="1">#REF!</definedName>
    <definedName name="BExF642TEGTXCI9A61ZOONJCB0U1" localSheetId="16" hidden="1">#REF!</definedName>
    <definedName name="BExF642TEGTXCI9A61ZOONJCB0U1" localSheetId="17" hidden="1">#REF!</definedName>
    <definedName name="BExF642TEGTXCI9A61ZOONJCB0U1" localSheetId="18" hidden="1">#REF!</definedName>
    <definedName name="BExF642TEGTXCI9A61ZOONJCB0U1" localSheetId="19" hidden="1">#REF!</definedName>
    <definedName name="BExF642TEGTXCI9A61ZOONJCB0U1" localSheetId="20" hidden="1">#REF!</definedName>
    <definedName name="BExF642TEGTXCI9A61ZOONJCB0U1" hidden="1">#REF!</definedName>
    <definedName name="BExF66H4GVM169LVJ9EMCTORM8Q7" localSheetId="7" hidden="1">#REF!</definedName>
    <definedName name="BExF66H4GVM169LVJ9EMCTORM8Q7" localSheetId="9" hidden="1">#REF!</definedName>
    <definedName name="BExF66H4GVM169LVJ9EMCTORM8Q7" localSheetId="10" hidden="1">#REF!</definedName>
    <definedName name="BExF66H4GVM169LVJ9EMCTORM8Q7" localSheetId="11" hidden="1">#REF!</definedName>
    <definedName name="BExF66H4GVM169LVJ9EMCTORM8Q7" localSheetId="12" hidden="1">#REF!</definedName>
    <definedName name="BExF66H4GVM169LVJ9EMCTORM8Q7" localSheetId="14" hidden="1">#REF!</definedName>
    <definedName name="BExF66H4GVM169LVJ9EMCTORM8Q7" localSheetId="13" hidden="1">#REF!</definedName>
    <definedName name="BExF66H4GVM169LVJ9EMCTORM8Q7" localSheetId="15" hidden="1">#REF!</definedName>
    <definedName name="BExF66H4GVM169LVJ9EMCTORM8Q7" localSheetId="16" hidden="1">#REF!</definedName>
    <definedName name="BExF66H4GVM169LVJ9EMCTORM8Q7" localSheetId="17" hidden="1">#REF!</definedName>
    <definedName name="BExF66H4GVM169LVJ9EMCTORM8Q7" localSheetId="18" hidden="1">#REF!</definedName>
    <definedName name="BExF66H4GVM169LVJ9EMCTORM8Q7" localSheetId="19" hidden="1">#REF!</definedName>
    <definedName name="BExF66H4GVM169LVJ9EMCTORM8Q7" localSheetId="20" hidden="1">#REF!</definedName>
    <definedName name="BExF66H4GVM169LVJ9EMCTORM8Q7" hidden="1">#REF!</definedName>
    <definedName name="BExF6786I4LDI5XCLJEAUR1360PJ" localSheetId="7" hidden="1">#REF!</definedName>
    <definedName name="BExF6786I4LDI5XCLJEAUR1360PJ" localSheetId="9" hidden="1">#REF!</definedName>
    <definedName name="BExF6786I4LDI5XCLJEAUR1360PJ" localSheetId="10" hidden="1">#REF!</definedName>
    <definedName name="BExF6786I4LDI5XCLJEAUR1360PJ" localSheetId="11" hidden="1">#REF!</definedName>
    <definedName name="BExF6786I4LDI5XCLJEAUR1360PJ" localSheetId="12" hidden="1">#REF!</definedName>
    <definedName name="BExF6786I4LDI5XCLJEAUR1360PJ" localSheetId="14" hidden="1">#REF!</definedName>
    <definedName name="BExF6786I4LDI5XCLJEAUR1360PJ" localSheetId="13" hidden="1">#REF!</definedName>
    <definedName name="BExF6786I4LDI5XCLJEAUR1360PJ" localSheetId="15" hidden="1">#REF!</definedName>
    <definedName name="BExF6786I4LDI5XCLJEAUR1360PJ" localSheetId="16" hidden="1">#REF!</definedName>
    <definedName name="BExF6786I4LDI5XCLJEAUR1360PJ" localSheetId="17" hidden="1">#REF!</definedName>
    <definedName name="BExF6786I4LDI5XCLJEAUR1360PJ" localSheetId="18" hidden="1">#REF!</definedName>
    <definedName name="BExF6786I4LDI5XCLJEAUR1360PJ" localSheetId="19" hidden="1">#REF!</definedName>
    <definedName name="BExF6786I4LDI5XCLJEAUR1360PJ" localSheetId="20" hidden="1">#REF!</definedName>
    <definedName name="BExF6786I4LDI5XCLJEAUR1360PJ" hidden="1">#REF!</definedName>
    <definedName name="BExF67O951CF8UJF3KBDNR0E83C1" localSheetId="7" hidden="1">#REF!</definedName>
    <definedName name="BExF67O951CF8UJF3KBDNR0E83C1" localSheetId="9" hidden="1">#REF!</definedName>
    <definedName name="BExF67O951CF8UJF3KBDNR0E83C1" localSheetId="10" hidden="1">#REF!</definedName>
    <definedName name="BExF67O951CF8UJF3KBDNR0E83C1" localSheetId="11" hidden="1">#REF!</definedName>
    <definedName name="BExF67O951CF8UJF3KBDNR0E83C1" localSheetId="12" hidden="1">#REF!</definedName>
    <definedName name="BExF67O951CF8UJF3KBDNR0E83C1" localSheetId="14" hidden="1">#REF!</definedName>
    <definedName name="BExF67O951CF8UJF3KBDNR0E83C1" localSheetId="13" hidden="1">#REF!</definedName>
    <definedName name="BExF67O951CF8UJF3KBDNR0E83C1" localSheetId="15" hidden="1">#REF!</definedName>
    <definedName name="BExF67O951CF8UJF3KBDNR0E83C1" localSheetId="16" hidden="1">#REF!</definedName>
    <definedName name="BExF67O951CF8UJF3KBDNR0E83C1" localSheetId="17" hidden="1">#REF!</definedName>
    <definedName name="BExF67O951CF8UJF3KBDNR0E83C1" localSheetId="18" hidden="1">#REF!</definedName>
    <definedName name="BExF67O951CF8UJF3KBDNR0E83C1" localSheetId="19" hidden="1">#REF!</definedName>
    <definedName name="BExF67O951CF8UJF3KBDNR0E83C1" localSheetId="20" hidden="1">#REF!</definedName>
    <definedName name="BExF67O951CF8UJF3KBDNR0E83C1" hidden="1">#REF!</definedName>
    <definedName name="BExF6EV7I35NVMIJGYTB6E24YVPA" localSheetId="7" hidden="1">#REF!</definedName>
    <definedName name="BExF6EV7I35NVMIJGYTB6E24YVPA" localSheetId="9" hidden="1">#REF!</definedName>
    <definedName name="BExF6EV7I35NVMIJGYTB6E24YVPA" localSheetId="10" hidden="1">#REF!</definedName>
    <definedName name="BExF6EV7I35NVMIJGYTB6E24YVPA" localSheetId="11" hidden="1">#REF!</definedName>
    <definedName name="BExF6EV7I35NVMIJGYTB6E24YVPA" localSheetId="12" hidden="1">#REF!</definedName>
    <definedName name="BExF6EV7I35NVMIJGYTB6E24YVPA" localSheetId="14" hidden="1">#REF!</definedName>
    <definedName name="BExF6EV7I35NVMIJGYTB6E24YVPA" localSheetId="13" hidden="1">#REF!</definedName>
    <definedName name="BExF6EV7I35NVMIJGYTB6E24YVPA" localSheetId="15" hidden="1">#REF!</definedName>
    <definedName name="BExF6EV7I35NVMIJGYTB6E24YVPA" localSheetId="16" hidden="1">#REF!</definedName>
    <definedName name="BExF6EV7I35NVMIJGYTB6E24YVPA" localSheetId="17" hidden="1">#REF!</definedName>
    <definedName name="BExF6EV7I35NVMIJGYTB6E24YVPA" localSheetId="18" hidden="1">#REF!</definedName>
    <definedName name="BExF6EV7I35NVMIJGYTB6E24YVPA" localSheetId="19" hidden="1">#REF!</definedName>
    <definedName name="BExF6EV7I35NVMIJGYTB6E24YVPA" localSheetId="20" hidden="1">#REF!</definedName>
    <definedName name="BExF6EV7I35NVMIJGYTB6E24YVPA" hidden="1">#REF!</definedName>
    <definedName name="BExF6FGUF393KTMBT40S5BYAFG00" localSheetId="7" hidden="1">#REF!</definedName>
    <definedName name="BExF6FGUF393KTMBT40S5BYAFG00" localSheetId="9" hidden="1">#REF!</definedName>
    <definedName name="BExF6FGUF393KTMBT40S5BYAFG00" localSheetId="10" hidden="1">#REF!</definedName>
    <definedName name="BExF6FGUF393KTMBT40S5BYAFG00" localSheetId="11" hidden="1">#REF!</definedName>
    <definedName name="BExF6FGUF393KTMBT40S5BYAFG00" localSheetId="12" hidden="1">#REF!</definedName>
    <definedName name="BExF6FGUF393KTMBT40S5BYAFG00" localSheetId="14" hidden="1">#REF!</definedName>
    <definedName name="BExF6FGUF393KTMBT40S5BYAFG00" localSheetId="13" hidden="1">#REF!</definedName>
    <definedName name="BExF6FGUF393KTMBT40S5BYAFG00" localSheetId="15" hidden="1">#REF!</definedName>
    <definedName name="BExF6FGUF393KTMBT40S5BYAFG00" localSheetId="16" hidden="1">#REF!</definedName>
    <definedName name="BExF6FGUF393KTMBT40S5BYAFG00" localSheetId="17" hidden="1">#REF!</definedName>
    <definedName name="BExF6FGUF393KTMBT40S5BYAFG00" localSheetId="18" hidden="1">#REF!</definedName>
    <definedName name="BExF6FGUF393KTMBT40S5BYAFG00" localSheetId="19" hidden="1">#REF!</definedName>
    <definedName name="BExF6FGUF393KTMBT40S5BYAFG00" localSheetId="20" hidden="1">#REF!</definedName>
    <definedName name="BExF6FGUF393KTMBT40S5BYAFG00" hidden="1">#REF!</definedName>
    <definedName name="BExF6GNYXWY8A0SY4PW1B6KJMMTM" localSheetId="7" hidden="1">#REF!</definedName>
    <definedName name="BExF6GNYXWY8A0SY4PW1B6KJMMTM" localSheetId="9" hidden="1">#REF!</definedName>
    <definedName name="BExF6GNYXWY8A0SY4PW1B6KJMMTM" localSheetId="10" hidden="1">#REF!</definedName>
    <definedName name="BExF6GNYXWY8A0SY4PW1B6KJMMTM" localSheetId="11" hidden="1">#REF!</definedName>
    <definedName name="BExF6GNYXWY8A0SY4PW1B6KJMMTM" localSheetId="12" hidden="1">#REF!</definedName>
    <definedName name="BExF6GNYXWY8A0SY4PW1B6KJMMTM" localSheetId="14" hidden="1">#REF!</definedName>
    <definedName name="BExF6GNYXWY8A0SY4PW1B6KJMMTM" localSheetId="13" hidden="1">#REF!</definedName>
    <definedName name="BExF6GNYXWY8A0SY4PW1B6KJMMTM" localSheetId="15" hidden="1">#REF!</definedName>
    <definedName name="BExF6GNYXWY8A0SY4PW1B6KJMMTM" localSheetId="16" hidden="1">#REF!</definedName>
    <definedName name="BExF6GNYXWY8A0SY4PW1B6KJMMTM" localSheetId="17" hidden="1">#REF!</definedName>
    <definedName name="BExF6GNYXWY8A0SY4PW1B6KJMMTM" localSheetId="18" hidden="1">#REF!</definedName>
    <definedName name="BExF6GNYXWY8A0SY4PW1B6KJMMTM" localSheetId="19" hidden="1">#REF!</definedName>
    <definedName name="BExF6GNYXWY8A0SY4PW1B6KJMMTM" localSheetId="20" hidden="1">#REF!</definedName>
    <definedName name="BExF6GNYXWY8A0SY4PW1B6KJMMTM" hidden="1">#REF!</definedName>
    <definedName name="BExF6IB8K74Z0AFT05GPOKKZW7C9" localSheetId="7" hidden="1">#REF!</definedName>
    <definedName name="BExF6IB8K74Z0AFT05GPOKKZW7C9" localSheetId="9" hidden="1">#REF!</definedName>
    <definedName name="BExF6IB8K74Z0AFT05GPOKKZW7C9" localSheetId="10" hidden="1">#REF!</definedName>
    <definedName name="BExF6IB8K74Z0AFT05GPOKKZW7C9" localSheetId="11" hidden="1">#REF!</definedName>
    <definedName name="BExF6IB8K74Z0AFT05GPOKKZW7C9" localSheetId="12" hidden="1">#REF!</definedName>
    <definedName name="BExF6IB8K74Z0AFT05GPOKKZW7C9" localSheetId="14" hidden="1">#REF!</definedName>
    <definedName name="BExF6IB8K74Z0AFT05GPOKKZW7C9" localSheetId="13" hidden="1">#REF!</definedName>
    <definedName name="BExF6IB8K74Z0AFT05GPOKKZW7C9" localSheetId="15" hidden="1">#REF!</definedName>
    <definedName name="BExF6IB8K74Z0AFT05GPOKKZW7C9" localSheetId="16" hidden="1">#REF!</definedName>
    <definedName name="BExF6IB8K74Z0AFT05GPOKKZW7C9" localSheetId="17" hidden="1">#REF!</definedName>
    <definedName name="BExF6IB8K74Z0AFT05GPOKKZW7C9" localSheetId="18" hidden="1">#REF!</definedName>
    <definedName name="BExF6IB8K74Z0AFT05GPOKKZW7C9" localSheetId="19" hidden="1">#REF!</definedName>
    <definedName name="BExF6IB8K74Z0AFT05GPOKKZW7C9" localSheetId="20" hidden="1">#REF!</definedName>
    <definedName name="BExF6IB8K74Z0AFT05GPOKKZW7C9" hidden="1">#REF!</definedName>
    <definedName name="BExF6NUXJI11W2IAZNAM1QWC0459" localSheetId="7" hidden="1">#REF!</definedName>
    <definedName name="BExF6NUXJI11W2IAZNAM1QWC0459" localSheetId="9" hidden="1">#REF!</definedName>
    <definedName name="BExF6NUXJI11W2IAZNAM1QWC0459" localSheetId="10" hidden="1">#REF!</definedName>
    <definedName name="BExF6NUXJI11W2IAZNAM1QWC0459" localSheetId="11" hidden="1">#REF!</definedName>
    <definedName name="BExF6NUXJI11W2IAZNAM1QWC0459" localSheetId="12" hidden="1">#REF!</definedName>
    <definedName name="BExF6NUXJI11W2IAZNAM1QWC0459" localSheetId="14" hidden="1">#REF!</definedName>
    <definedName name="BExF6NUXJI11W2IAZNAM1QWC0459" localSheetId="13" hidden="1">#REF!</definedName>
    <definedName name="BExF6NUXJI11W2IAZNAM1QWC0459" localSheetId="15" hidden="1">#REF!</definedName>
    <definedName name="BExF6NUXJI11W2IAZNAM1QWC0459" localSheetId="16" hidden="1">#REF!</definedName>
    <definedName name="BExF6NUXJI11W2IAZNAM1QWC0459" localSheetId="17" hidden="1">#REF!</definedName>
    <definedName name="BExF6NUXJI11W2IAZNAM1QWC0459" localSheetId="18" hidden="1">#REF!</definedName>
    <definedName name="BExF6NUXJI11W2IAZNAM1QWC0459" localSheetId="19" hidden="1">#REF!</definedName>
    <definedName name="BExF6NUXJI11W2IAZNAM1QWC0459" localSheetId="20" hidden="1">#REF!</definedName>
    <definedName name="BExF6NUXJI11W2IAZNAM1QWC0459" hidden="1">#REF!</definedName>
    <definedName name="BExF6QUSYQJK98BYSLTE5MXT70P5" localSheetId="7" hidden="1">#REF!</definedName>
    <definedName name="BExF6QUSYQJK98BYSLTE5MXT70P5" localSheetId="9" hidden="1">#REF!</definedName>
    <definedName name="BExF6QUSYQJK98BYSLTE5MXT70P5" localSheetId="10" hidden="1">#REF!</definedName>
    <definedName name="BExF6QUSYQJK98BYSLTE5MXT70P5" localSheetId="11" hidden="1">#REF!</definedName>
    <definedName name="BExF6QUSYQJK98BYSLTE5MXT70P5" localSheetId="12" hidden="1">#REF!</definedName>
    <definedName name="BExF6QUSYQJK98BYSLTE5MXT70P5" localSheetId="14" hidden="1">#REF!</definedName>
    <definedName name="BExF6QUSYQJK98BYSLTE5MXT70P5" localSheetId="13" hidden="1">#REF!</definedName>
    <definedName name="BExF6QUSYQJK98BYSLTE5MXT70P5" localSheetId="15" hidden="1">#REF!</definedName>
    <definedName name="BExF6QUSYQJK98BYSLTE5MXT70P5" localSheetId="16" hidden="1">#REF!</definedName>
    <definedName name="BExF6QUSYQJK98BYSLTE5MXT70P5" localSheetId="17" hidden="1">#REF!</definedName>
    <definedName name="BExF6QUSYQJK98BYSLTE5MXT70P5" localSheetId="18" hidden="1">#REF!</definedName>
    <definedName name="BExF6QUSYQJK98BYSLTE5MXT70P5" localSheetId="19" hidden="1">#REF!</definedName>
    <definedName name="BExF6QUSYQJK98BYSLTE5MXT70P5" localSheetId="20" hidden="1">#REF!</definedName>
    <definedName name="BExF6QUSYQJK98BYSLTE5MXT70P5" hidden="1">#REF!</definedName>
    <definedName name="BExF6RR76KNVIXGJOVFO8GDILKGZ" localSheetId="7" hidden="1">#REF!</definedName>
    <definedName name="BExF6RR76KNVIXGJOVFO8GDILKGZ" localSheetId="9" hidden="1">#REF!</definedName>
    <definedName name="BExF6RR76KNVIXGJOVFO8GDILKGZ" localSheetId="10" hidden="1">#REF!</definedName>
    <definedName name="BExF6RR76KNVIXGJOVFO8GDILKGZ" localSheetId="11" hidden="1">#REF!</definedName>
    <definedName name="BExF6RR76KNVIXGJOVFO8GDILKGZ" localSheetId="12" hidden="1">#REF!</definedName>
    <definedName name="BExF6RR76KNVIXGJOVFO8GDILKGZ" localSheetId="14" hidden="1">#REF!</definedName>
    <definedName name="BExF6RR76KNVIXGJOVFO8GDILKGZ" localSheetId="13" hidden="1">#REF!</definedName>
    <definedName name="BExF6RR76KNVIXGJOVFO8GDILKGZ" localSheetId="15" hidden="1">#REF!</definedName>
    <definedName name="BExF6RR76KNVIXGJOVFO8GDILKGZ" localSheetId="16" hidden="1">#REF!</definedName>
    <definedName name="BExF6RR76KNVIXGJOVFO8GDILKGZ" localSheetId="17" hidden="1">#REF!</definedName>
    <definedName name="BExF6RR76KNVIXGJOVFO8GDILKGZ" localSheetId="18" hidden="1">#REF!</definedName>
    <definedName name="BExF6RR76KNVIXGJOVFO8GDILKGZ" localSheetId="19" hidden="1">#REF!</definedName>
    <definedName name="BExF6RR76KNVIXGJOVFO8GDILKGZ" localSheetId="20" hidden="1">#REF!</definedName>
    <definedName name="BExF6RR76KNVIXGJOVFO8GDILKGZ" hidden="1">#REF!</definedName>
    <definedName name="BExF6ZE8D5CMPJPRWT6S4HM56LPF" localSheetId="7" hidden="1">#REF!</definedName>
    <definedName name="BExF6ZE8D5CMPJPRWT6S4HM56LPF" localSheetId="9" hidden="1">#REF!</definedName>
    <definedName name="BExF6ZE8D5CMPJPRWT6S4HM56LPF" localSheetId="10" hidden="1">#REF!</definedName>
    <definedName name="BExF6ZE8D5CMPJPRWT6S4HM56LPF" localSheetId="11" hidden="1">#REF!</definedName>
    <definedName name="BExF6ZE8D5CMPJPRWT6S4HM56LPF" localSheetId="12" hidden="1">#REF!</definedName>
    <definedName name="BExF6ZE8D5CMPJPRWT6S4HM56LPF" localSheetId="14" hidden="1">#REF!</definedName>
    <definedName name="BExF6ZE8D5CMPJPRWT6S4HM56LPF" localSheetId="13" hidden="1">#REF!</definedName>
    <definedName name="BExF6ZE8D5CMPJPRWT6S4HM56LPF" localSheetId="15" hidden="1">#REF!</definedName>
    <definedName name="BExF6ZE8D5CMPJPRWT6S4HM56LPF" localSheetId="16" hidden="1">#REF!</definedName>
    <definedName name="BExF6ZE8D5CMPJPRWT6S4HM56LPF" localSheetId="17" hidden="1">#REF!</definedName>
    <definedName name="BExF6ZE8D5CMPJPRWT6S4HM56LPF" localSheetId="18" hidden="1">#REF!</definedName>
    <definedName name="BExF6ZE8D5CMPJPRWT6S4HM56LPF" localSheetId="19" hidden="1">#REF!</definedName>
    <definedName name="BExF6ZE8D5CMPJPRWT6S4HM56LPF" localSheetId="20" hidden="1">#REF!</definedName>
    <definedName name="BExF6ZE8D5CMPJPRWT6S4HM56LPF" hidden="1">#REF!</definedName>
    <definedName name="BExF76FV8SF7AJK7B35AL7VTZF6D" localSheetId="7" hidden="1">#REF!</definedName>
    <definedName name="BExF76FV8SF7AJK7B35AL7VTZF6D" localSheetId="9" hidden="1">#REF!</definedName>
    <definedName name="BExF76FV8SF7AJK7B35AL7VTZF6D" localSheetId="10" hidden="1">#REF!</definedName>
    <definedName name="BExF76FV8SF7AJK7B35AL7VTZF6D" localSheetId="11" hidden="1">#REF!</definedName>
    <definedName name="BExF76FV8SF7AJK7B35AL7VTZF6D" localSheetId="12" hidden="1">#REF!</definedName>
    <definedName name="BExF76FV8SF7AJK7B35AL7VTZF6D" localSheetId="14" hidden="1">#REF!</definedName>
    <definedName name="BExF76FV8SF7AJK7B35AL7VTZF6D" localSheetId="13" hidden="1">#REF!</definedName>
    <definedName name="BExF76FV8SF7AJK7B35AL7VTZF6D" localSheetId="15" hidden="1">#REF!</definedName>
    <definedName name="BExF76FV8SF7AJK7B35AL7VTZF6D" localSheetId="16" hidden="1">#REF!</definedName>
    <definedName name="BExF76FV8SF7AJK7B35AL7VTZF6D" localSheetId="17" hidden="1">#REF!</definedName>
    <definedName name="BExF76FV8SF7AJK7B35AL7VTZF6D" localSheetId="18" hidden="1">#REF!</definedName>
    <definedName name="BExF76FV8SF7AJK7B35AL7VTZF6D" localSheetId="19" hidden="1">#REF!</definedName>
    <definedName name="BExF76FV8SF7AJK7B35AL7VTZF6D" localSheetId="20" hidden="1">#REF!</definedName>
    <definedName name="BExF76FV8SF7AJK7B35AL7VTZF6D" hidden="1">#REF!</definedName>
    <definedName name="BExF7EOIMC1OYL1N7835KGOI0FIZ" localSheetId="7" hidden="1">#REF!</definedName>
    <definedName name="BExF7EOIMC1OYL1N7835KGOI0FIZ" localSheetId="9" hidden="1">#REF!</definedName>
    <definedName name="BExF7EOIMC1OYL1N7835KGOI0FIZ" localSheetId="10" hidden="1">#REF!</definedName>
    <definedName name="BExF7EOIMC1OYL1N7835KGOI0FIZ" localSheetId="11" hidden="1">#REF!</definedName>
    <definedName name="BExF7EOIMC1OYL1N7835KGOI0FIZ" localSheetId="12" hidden="1">#REF!</definedName>
    <definedName name="BExF7EOIMC1OYL1N7835KGOI0FIZ" localSheetId="14" hidden="1">#REF!</definedName>
    <definedName name="BExF7EOIMC1OYL1N7835KGOI0FIZ" localSheetId="13" hidden="1">#REF!</definedName>
    <definedName name="BExF7EOIMC1OYL1N7835KGOI0FIZ" localSheetId="15" hidden="1">#REF!</definedName>
    <definedName name="BExF7EOIMC1OYL1N7835KGOI0FIZ" localSheetId="16" hidden="1">#REF!</definedName>
    <definedName name="BExF7EOIMC1OYL1N7835KGOI0FIZ" localSheetId="17" hidden="1">#REF!</definedName>
    <definedName name="BExF7EOIMC1OYL1N7835KGOI0FIZ" localSheetId="18" hidden="1">#REF!</definedName>
    <definedName name="BExF7EOIMC1OYL1N7835KGOI0FIZ" localSheetId="19" hidden="1">#REF!</definedName>
    <definedName name="BExF7EOIMC1OYL1N7835KGOI0FIZ" localSheetId="20" hidden="1">#REF!</definedName>
    <definedName name="BExF7EOIMC1OYL1N7835KGOI0FIZ" hidden="1">#REF!</definedName>
    <definedName name="BExF7K88K7ASGV6RAOAGH52G04VR" localSheetId="7" hidden="1">#REF!</definedName>
    <definedName name="BExF7K88K7ASGV6RAOAGH52G04VR" localSheetId="9" hidden="1">#REF!</definedName>
    <definedName name="BExF7K88K7ASGV6RAOAGH52G04VR" localSheetId="10" hidden="1">#REF!</definedName>
    <definedName name="BExF7K88K7ASGV6RAOAGH52G04VR" localSheetId="11" hidden="1">#REF!</definedName>
    <definedName name="BExF7K88K7ASGV6RAOAGH52G04VR" localSheetId="12" hidden="1">#REF!</definedName>
    <definedName name="BExF7K88K7ASGV6RAOAGH52G04VR" localSheetId="14" hidden="1">#REF!</definedName>
    <definedName name="BExF7K88K7ASGV6RAOAGH52G04VR" localSheetId="13" hidden="1">#REF!</definedName>
    <definedName name="BExF7K88K7ASGV6RAOAGH52G04VR" localSheetId="15" hidden="1">#REF!</definedName>
    <definedName name="BExF7K88K7ASGV6RAOAGH52G04VR" localSheetId="16" hidden="1">#REF!</definedName>
    <definedName name="BExF7K88K7ASGV6RAOAGH52G04VR" localSheetId="17" hidden="1">#REF!</definedName>
    <definedName name="BExF7K88K7ASGV6RAOAGH52G04VR" localSheetId="18" hidden="1">#REF!</definedName>
    <definedName name="BExF7K88K7ASGV6RAOAGH52G04VR" localSheetId="19" hidden="1">#REF!</definedName>
    <definedName name="BExF7K88K7ASGV6RAOAGH52G04VR" localSheetId="20" hidden="1">#REF!</definedName>
    <definedName name="BExF7K88K7ASGV6RAOAGH52G04VR" hidden="1">#REF!</definedName>
    <definedName name="BExF7OVDRP3LHNAF2CX4V84CKKIR" localSheetId="7" hidden="1">#REF!</definedName>
    <definedName name="BExF7OVDRP3LHNAF2CX4V84CKKIR" localSheetId="9" hidden="1">#REF!</definedName>
    <definedName name="BExF7OVDRP3LHNAF2CX4V84CKKIR" localSheetId="10" hidden="1">#REF!</definedName>
    <definedName name="BExF7OVDRP3LHNAF2CX4V84CKKIR" localSheetId="11" hidden="1">#REF!</definedName>
    <definedName name="BExF7OVDRP3LHNAF2CX4V84CKKIR" localSheetId="12" hidden="1">#REF!</definedName>
    <definedName name="BExF7OVDRP3LHNAF2CX4V84CKKIR" localSheetId="14" hidden="1">#REF!</definedName>
    <definedName name="BExF7OVDRP3LHNAF2CX4V84CKKIR" localSheetId="13" hidden="1">#REF!</definedName>
    <definedName name="BExF7OVDRP3LHNAF2CX4V84CKKIR" localSheetId="15" hidden="1">#REF!</definedName>
    <definedName name="BExF7OVDRP3LHNAF2CX4V84CKKIR" localSheetId="16" hidden="1">#REF!</definedName>
    <definedName name="BExF7OVDRP3LHNAF2CX4V84CKKIR" localSheetId="17" hidden="1">#REF!</definedName>
    <definedName name="BExF7OVDRP3LHNAF2CX4V84CKKIR" localSheetId="18" hidden="1">#REF!</definedName>
    <definedName name="BExF7OVDRP3LHNAF2CX4V84CKKIR" localSheetId="19" hidden="1">#REF!</definedName>
    <definedName name="BExF7OVDRP3LHNAF2CX4V84CKKIR" localSheetId="20" hidden="1">#REF!</definedName>
    <definedName name="BExF7OVDRP3LHNAF2CX4V84CKKIR" hidden="1">#REF!</definedName>
    <definedName name="BExF7QO41X2A2SL8UXDNP99GY7U9" localSheetId="7" hidden="1">#REF!</definedName>
    <definedName name="BExF7QO41X2A2SL8UXDNP99GY7U9" localSheetId="9" hidden="1">#REF!</definedName>
    <definedName name="BExF7QO41X2A2SL8UXDNP99GY7U9" localSheetId="10" hidden="1">#REF!</definedName>
    <definedName name="BExF7QO41X2A2SL8UXDNP99GY7U9" localSheetId="11" hidden="1">#REF!</definedName>
    <definedName name="BExF7QO41X2A2SL8UXDNP99GY7U9" localSheetId="12" hidden="1">#REF!</definedName>
    <definedName name="BExF7QO41X2A2SL8UXDNP99GY7U9" localSheetId="14" hidden="1">#REF!</definedName>
    <definedName name="BExF7QO41X2A2SL8UXDNP99GY7U9" localSheetId="13" hidden="1">#REF!</definedName>
    <definedName name="BExF7QO41X2A2SL8UXDNP99GY7U9" localSheetId="15" hidden="1">#REF!</definedName>
    <definedName name="BExF7QO41X2A2SL8UXDNP99GY7U9" localSheetId="16" hidden="1">#REF!</definedName>
    <definedName name="BExF7QO41X2A2SL8UXDNP99GY7U9" localSheetId="17" hidden="1">#REF!</definedName>
    <definedName name="BExF7QO41X2A2SL8UXDNP99GY7U9" localSheetId="18" hidden="1">#REF!</definedName>
    <definedName name="BExF7QO41X2A2SL8UXDNP99GY7U9" localSheetId="19" hidden="1">#REF!</definedName>
    <definedName name="BExF7QO41X2A2SL8UXDNP99GY7U9" localSheetId="20" hidden="1">#REF!</definedName>
    <definedName name="BExF7QO41X2A2SL8UXDNP99GY7U9" hidden="1">#REF!</definedName>
    <definedName name="BExF7R9OJ83YUOQJTFS47QJFPBA6" localSheetId="7" hidden="1">#REF!</definedName>
    <definedName name="BExF7R9OJ83YUOQJTFS47QJFPBA6" localSheetId="9" hidden="1">#REF!</definedName>
    <definedName name="BExF7R9OJ83YUOQJTFS47QJFPBA6" localSheetId="10" hidden="1">#REF!</definedName>
    <definedName name="BExF7R9OJ83YUOQJTFS47QJFPBA6" localSheetId="11" hidden="1">#REF!</definedName>
    <definedName name="BExF7R9OJ83YUOQJTFS47QJFPBA6" localSheetId="12" hidden="1">#REF!</definedName>
    <definedName name="BExF7R9OJ83YUOQJTFS47QJFPBA6" localSheetId="14" hidden="1">#REF!</definedName>
    <definedName name="BExF7R9OJ83YUOQJTFS47QJFPBA6" localSheetId="13" hidden="1">#REF!</definedName>
    <definedName name="BExF7R9OJ83YUOQJTFS47QJFPBA6" localSheetId="15" hidden="1">#REF!</definedName>
    <definedName name="BExF7R9OJ83YUOQJTFS47QJFPBA6" localSheetId="16" hidden="1">#REF!</definedName>
    <definedName name="BExF7R9OJ83YUOQJTFS47QJFPBA6" localSheetId="17" hidden="1">#REF!</definedName>
    <definedName name="BExF7R9OJ83YUOQJTFS47QJFPBA6" localSheetId="18" hidden="1">#REF!</definedName>
    <definedName name="BExF7R9OJ83YUOQJTFS47QJFPBA6" localSheetId="19" hidden="1">#REF!</definedName>
    <definedName name="BExF7R9OJ83YUOQJTFS47QJFPBA6" localSheetId="20" hidden="1">#REF!</definedName>
    <definedName name="BExF7R9OJ83YUOQJTFS47QJFPBA6" hidden="1">#REF!</definedName>
    <definedName name="BExF7WD56YB3STK93BIQP3486ZEI" localSheetId="7" hidden="1">#REF!</definedName>
    <definedName name="BExF7WD56YB3STK93BIQP3486ZEI" localSheetId="9" hidden="1">#REF!</definedName>
    <definedName name="BExF7WD56YB3STK93BIQP3486ZEI" localSheetId="10" hidden="1">#REF!</definedName>
    <definedName name="BExF7WD56YB3STK93BIQP3486ZEI" localSheetId="11" hidden="1">#REF!</definedName>
    <definedName name="BExF7WD56YB3STK93BIQP3486ZEI" localSheetId="12" hidden="1">#REF!</definedName>
    <definedName name="BExF7WD56YB3STK93BIQP3486ZEI" localSheetId="14" hidden="1">#REF!</definedName>
    <definedName name="BExF7WD56YB3STK93BIQP3486ZEI" localSheetId="13" hidden="1">#REF!</definedName>
    <definedName name="BExF7WD56YB3STK93BIQP3486ZEI" localSheetId="15" hidden="1">#REF!</definedName>
    <definedName name="BExF7WD56YB3STK93BIQP3486ZEI" localSheetId="16" hidden="1">#REF!</definedName>
    <definedName name="BExF7WD56YB3STK93BIQP3486ZEI" localSheetId="17" hidden="1">#REF!</definedName>
    <definedName name="BExF7WD56YB3STK93BIQP3486ZEI" localSheetId="18" hidden="1">#REF!</definedName>
    <definedName name="BExF7WD56YB3STK93BIQP3486ZEI" localSheetId="19" hidden="1">#REF!</definedName>
    <definedName name="BExF7WD56YB3STK93BIQP3486ZEI" localSheetId="20" hidden="1">#REF!</definedName>
    <definedName name="BExF7WD56YB3STK93BIQP3486ZEI" hidden="1">#REF!</definedName>
    <definedName name="BExF80K6MCUWS9W99VRNYEN44QQZ" localSheetId="7" hidden="1">#REF!</definedName>
    <definedName name="BExF80K6MCUWS9W99VRNYEN44QQZ" localSheetId="9" hidden="1">#REF!</definedName>
    <definedName name="BExF80K6MCUWS9W99VRNYEN44QQZ" localSheetId="10" hidden="1">#REF!</definedName>
    <definedName name="BExF80K6MCUWS9W99VRNYEN44QQZ" localSheetId="11" hidden="1">#REF!</definedName>
    <definedName name="BExF80K6MCUWS9W99VRNYEN44QQZ" localSheetId="12" hidden="1">#REF!</definedName>
    <definedName name="BExF80K6MCUWS9W99VRNYEN44QQZ" localSheetId="14" hidden="1">#REF!</definedName>
    <definedName name="BExF80K6MCUWS9W99VRNYEN44QQZ" localSheetId="13" hidden="1">#REF!</definedName>
    <definedName name="BExF80K6MCUWS9W99VRNYEN44QQZ" localSheetId="15" hidden="1">#REF!</definedName>
    <definedName name="BExF80K6MCUWS9W99VRNYEN44QQZ" localSheetId="16" hidden="1">#REF!</definedName>
    <definedName name="BExF80K6MCUWS9W99VRNYEN44QQZ" localSheetId="17" hidden="1">#REF!</definedName>
    <definedName name="BExF80K6MCUWS9W99VRNYEN44QQZ" localSheetId="18" hidden="1">#REF!</definedName>
    <definedName name="BExF80K6MCUWS9W99VRNYEN44QQZ" localSheetId="19" hidden="1">#REF!</definedName>
    <definedName name="BExF80K6MCUWS9W99VRNYEN44QQZ" localSheetId="20" hidden="1">#REF!</definedName>
    <definedName name="BExF80K6MCUWS9W99VRNYEN44QQZ" hidden="1">#REF!</definedName>
    <definedName name="BExF81GI8B8WBHXFTET68A9358BR" localSheetId="7" hidden="1">#REF!</definedName>
    <definedName name="BExF81GI8B8WBHXFTET68A9358BR" localSheetId="9" hidden="1">#REF!</definedName>
    <definedName name="BExF81GI8B8WBHXFTET68A9358BR" localSheetId="10" hidden="1">#REF!</definedName>
    <definedName name="BExF81GI8B8WBHXFTET68A9358BR" localSheetId="11" hidden="1">#REF!</definedName>
    <definedName name="BExF81GI8B8WBHXFTET68A9358BR" localSheetId="12" hidden="1">#REF!</definedName>
    <definedName name="BExF81GI8B8WBHXFTET68A9358BR" localSheetId="14" hidden="1">#REF!</definedName>
    <definedName name="BExF81GI8B8WBHXFTET68A9358BR" localSheetId="13" hidden="1">#REF!</definedName>
    <definedName name="BExF81GI8B8WBHXFTET68A9358BR" localSheetId="15" hidden="1">#REF!</definedName>
    <definedName name="BExF81GI8B8WBHXFTET68A9358BR" localSheetId="16" hidden="1">#REF!</definedName>
    <definedName name="BExF81GI8B8WBHXFTET68A9358BR" localSheetId="17" hidden="1">#REF!</definedName>
    <definedName name="BExF81GI8B8WBHXFTET68A9358BR" localSheetId="18" hidden="1">#REF!</definedName>
    <definedName name="BExF81GI8B8WBHXFTET68A9358BR" localSheetId="19" hidden="1">#REF!</definedName>
    <definedName name="BExF81GI8B8WBHXFTET68A9358BR" localSheetId="20" hidden="1">#REF!</definedName>
    <definedName name="BExF81GI8B8WBHXFTET68A9358BR" hidden="1">#REF!</definedName>
    <definedName name="BExF87GAYMXKMUTK8SVUQ03Q8QZR" localSheetId="7" hidden="1">#REF!</definedName>
    <definedName name="BExF87GAYMXKMUTK8SVUQ03Q8QZR" localSheetId="9" hidden="1">#REF!</definedName>
    <definedName name="BExF87GAYMXKMUTK8SVUQ03Q8QZR" localSheetId="10" hidden="1">#REF!</definedName>
    <definedName name="BExF87GAYMXKMUTK8SVUQ03Q8QZR" localSheetId="11" hidden="1">#REF!</definedName>
    <definedName name="BExF87GAYMXKMUTK8SVUQ03Q8QZR" localSheetId="12" hidden="1">#REF!</definedName>
    <definedName name="BExF87GAYMXKMUTK8SVUQ03Q8QZR" localSheetId="14" hidden="1">#REF!</definedName>
    <definedName name="BExF87GAYMXKMUTK8SVUQ03Q8QZR" localSheetId="13" hidden="1">#REF!</definedName>
    <definedName name="BExF87GAYMXKMUTK8SVUQ03Q8QZR" localSheetId="15" hidden="1">#REF!</definedName>
    <definedName name="BExF87GAYMXKMUTK8SVUQ03Q8QZR" localSheetId="16" hidden="1">#REF!</definedName>
    <definedName name="BExF87GAYMXKMUTK8SVUQ03Q8QZR" localSheetId="17" hidden="1">#REF!</definedName>
    <definedName name="BExF87GAYMXKMUTK8SVUQ03Q8QZR" localSheetId="18" hidden="1">#REF!</definedName>
    <definedName name="BExF87GAYMXKMUTK8SVUQ03Q8QZR" localSheetId="19" hidden="1">#REF!</definedName>
    <definedName name="BExF87GAYMXKMUTK8SVUQ03Q8QZR" localSheetId="20" hidden="1">#REF!</definedName>
    <definedName name="BExF87GAYMXKMUTK8SVUQ03Q8QZR" hidden="1">#REF!</definedName>
    <definedName name="BExGKVQARCQ9KIFMMXBXEKHDTREN" localSheetId="7" hidden="1">#REF!</definedName>
    <definedName name="BExGKVQARCQ9KIFMMXBXEKHDTREN" localSheetId="9" hidden="1">#REF!</definedName>
    <definedName name="BExGKVQARCQ9KIFMMXBXEKHDTREN" localSheetId="10" hidden="1">#REF!</definedName>
    <definedName name="BExGKVQARCQ9KIFMMXBXEKHDTREN" localSheetId="11" hidden="1">#REF!</definedName>
    <definedName name="BExGKVQARCQ9KIFMMXBXEKHDTREN" localSheetId="14" hidden="1">#REF!</definedName>
    <definedName name="BExGKVQARCQ9KIFMMXBXEKHDTREN" localSheetId="13" hidden="1">#REF!</definedName>
    <definedName name="BExGKVQARCQ9KIFMMXBXEKHDTREN" localSheetId="16" hidden="1">#REF!</definedName>
    <definedName name="BExGKVQARCQ9KIFMMXBXEKHDTREN" localSheetId="17" hidden="1">#REF!</definedName>
    <definedName name="BExGKVQARCQ9KIFMMXBXEKHDTREN" localSheetId="20" hidden="1">#REF!</definedName>
    <definedName name="BExGKVQARCQ9KIFMMXBXEKHDTREN" hidden="1">#REF!</definedName>
    <definedName name="BExGL97US0Y3KXXASUTVR26XLT70" localSheetId="7" hidden="1">#REF!</definedName>
    <definedName name="BExGL97US0Y3KXXASUTVR26XLT70" localSheetId="9" hidden="1">#REF!</definedName>
    <definedName name="BExGL97US0Y3KXXASUTVR26XLT70" localSheetId="10" hidden="1">#REF!</definedName>
    <definedName name="BExGL97US0Y3KXXASUTVR26XLT70" localSheetId="11" hidden="1">#REF!</definedName>
    <definedName name="BExGL97US0Y3KXXASUTVR26XLT70" localSheetId="12" hidden="1">#REF!</definedName>
    <definedName name="BExGL97US0Y3KXXASUTVR26XLT70" localSheetId="14" hidden="1">#REF!</definedName>
    <definedName name="BExGL97US0Y3KXXASUTVR26XLT70" localSheetId="13" hidden="1">#REF!</definedName>
    <definedName name="BExGL97US0Y3KXXASUTVR26XLT70" localSheetId="15" hidden="1">#REF!</definedName>
    <definedName name="BExGL97US0Y3KXXASUTVR26XLT70" localSheetId="16" hidden="1">#REF!</definedName>
    <definedName name="BExGL97US0Y3KXXASUTVR26XLT70" localSheetId="17" hidden="1">#REF!</definedName>
    <definedName name="BExGL97US0Y3KXXASUTVR26XLT70" localSheetId="18" hidden="1">#REF!</definedName>
    <definedName name="BExGL97US0Y3KXXASUTVR26XLT70" localSheetId="19" hidden="1">#REF!</definedName>
    <definedName name="BExGL97US0Y3KXXASUTVR26XLT70" localSheetId="20" hidden="1">#REF!</definedName>
    <definedName name="BExGL97US0Y3KXXASUTVR26XLT70" hidden="1">#REF!</definedName>
    <definedName name="BExGLA47VYPH5Q19X9DS7CT55B4I" localSheetId="7" hidden="1">#REF!</definedName>
    <definedName name="BExGLA47VYPH5Q19X9DS7CT55B4I" localSheetId="9" hidden="1">#REF!</definedName>
    <definedName name="BExGLA47VYPH5Q19X9DS7CT55B4I" localSheetId="10" hidden="1">#REF!</definedName>
    <definedName name="BExGLA47VYPH5Q19X9DS7CT55B4I" localSheetId="11" hidden="1">#REF!</definedName>
    <definedName name="BExGLA47VYPH5Q19X9DS7CT55B4I" localSheetId="12" hidden="1">#REF!</definedName>
    <definedName name="BExGLA47VYPH5Q19X9DS7CT55B4I" localSheetId="14" hidden="1">#REF!</definedName>
    <definedName name="BExGLA47VYPH5Q19X9DS7CT55B4I" localSheetId="13" hidden="1">#REF!</definedName>
    <definedName name="BExGLA47VYPH5Q19X9DS7CT55B4I" localSheetId="15" hidden="1">#REF!</definedName>
    <definedName name="BExGLA47VYPH5Q19X9DS7CT55B4I" localSheetId="16" hidden="1">#REF!</definedName>
    <definedName name="BExGLA47VYPH5Q19X9DS7CT55B4I" localSheetId="17" hidden="1">#REF!</definedName>
    <definedName name="BExGLA47VYPH5Q19X9DS7CT55B4I" localSheetId="18" hidden="1">#REF!</definedName>
    <definedName name="BExGLA47VYPH5Q19X9DS7CT55B4I" localSheetId="19" hidden="1">#REF!</definedName>
    <definedName name="BExGLA47VYPH5Q19X9DS7CT55B4I" localSheetId="20" hidden="1">#REF!</definedName>
    <definedName name="BExGLA47VYPH5Q19X9DS7CT55B4I" hidden="1">#REF!</definedName>
    <definedName name="BExGLC7R4C33RO0PID97ZPPVCW4M" localSheetId="7" hidden="1">#REF!</definedName>
    <definedName name="BExGLC7R4C33RO0PID97ZPPVCW4M" localSheetId="9" hidden="1">#REF!</definedName>
    <definedName name="BExGLC7R4C33RO0PID97ZPPVCW4M" localSheetId="10" hidden="1">#REF!</definedName>
    <definedName name="BExGLC7R4C33RO0PID97ZPPVCW4M" localSheetId="11" hidden="1">#REF!</definedName>
    <definedName name="BExGLC7R4C33RO0PID97ZPPVCW4M" localSheetId="12" hidden="1">#REF!</definedName>
    <definedName name="BExGLC7R4C33RO0PID97ZPPVCW4M" localSheetId="14" hidden="1">#REF!</definedName>
    <definedName name="BExGLC7R4C33RO0PID97ZPPVCW4M" localSheetId="13" hidden="1">#REF!</definedName>
    <definedName name="BExGLC7R4C33RO0PID97ZPPVCW4M" localSheetId="15" hidden="1">#REF!</definedName>
    <definedName name="BExGLC7R4C33RO0PID97ZPPVCW4M" localSheetId="16" hidden="1">#REF!</definedName>
    <definedName name="BExGLC7R4C33RO0PID97ZPPVCW4M" localSheetId="17" hidden="1">#REF!</definedName>
    <definedName name="BExGLC7R4C33RO0PID97ZPPVCW4M" localSheetId="18" hidden="1">#REF!</definedName>
    <definedName name="BExGLC7R4C33RO0PID97ZPPVCW4M" localSheetId="19" hidden="1">#REF!</definedName>
    <definedName name="BExGLC7R4C33RO0PID97ZPPVCW4M" localSheetId="20" hidden="1">#REF!</definedName>
    <definedName name="BExGLC7R4C33RO0PID97ZPPVCW4M" hidden="1">#REF!</definedName>
    <definedName name="BExGLFIF7HCFSHNQHKEV6RY0WCO3" localSheetId="7" hidden="1">#REF!</definedName>
    <definedName name="BExGLFIF7HCFSHNQHKEV6RY0WCO3" localSheetId="9" hidden="1">#REF!</definedName>
    <definedName name="BExGLFIF7HCFSHNQHKEV6RY0WCO3" localSheetId="10" hidden="1">#REF!</definedName>
    <definedName name="BExGLFIF7HCFSHNQHKEV6RY0WCO3" localSheetId="11" hidden="1">#REF!</definedName>
    <definedName name="BExGLFIF7HCFSHNQHKEV6RY0WCO3" localSheetId="12" hidden="1">#REF!</definedName>
    <definedName name="BExGLFIF7HCFSHNQHKEV6RY0WCO3" localSheetId="14" hidden="1">#REF!</definedName>
    <definedName name="BExGLFIF7HCFSHNQHKEV6RY0WCO3" localSheetId="13" hidden="1">#REF!</definedName>
    <definedName name="BExGLFIF7HCFSHNQHKEV6RY0WCO3" localSheetId="15" hidden="1">#REF!</definedName>
    <definedName name="BExGLFIF7HCFSHNQHKEV6RY0WCO3" localSheetId="16" hidden="1">#REF!</definedName>
    <definedName name="BExGLFIF7HCFSHNQHKEV6RY0WCO3" localSheetId="17" hidden="1">#REF!</definedName>
    <definedName name="BExGLFIF7HCFSHNQHKEV6RY0WCO3" localSheetId="18" hidden="1">#REF!</definedName>
    <definedName name="BExGLFIF7HCFSHNQHKEV6RY0WCO3" localSheetId="19" hidden="1">#REF!</definedName>
    <definedName name="BExGLFIF7HCFSHNQHKEV6RY0WCO3" localSheetId="20" hidden="1">#REF!</definedName>
    <definedName name="BExGLFIF7HCFSHNQHKEV6RY0WCO3" hidden="1">#REF!</definedName>
    <definedName name="BExGLTARRL0J772UD2TXEYAVPY6E" localSheetId="7" hidden="1">#REF!</definedName>
    <definedName name="BExGLTARRL0J772UD2TXEYAVPY6E" localSheetId="9" hidden="1">#REF!</definedName>
    <definedName name="BExGLTARRL0J772UD2TXEYAVPY6E" localSheetId="10" hidden="1">#REF!</definedName>
    <definedName name="BExGLTARRL0J772UD2TXEYAVPY6E" localSheetId="11" hidden="1">#REF!</definedName>
    <definedName name="BExGLTARRL0J772UD2TXEYAVPY6E" localSheetId="12" hidden="1">#REF!</definedName>
    <definedName name="BExGLTARRL0J772UD2TXEYAVPY6E" localSheetId="14" hidden="1">#REF!</definedName>
    <definedName name="BExGLTARRL0J772UD2TXEYAVPY6E" localSheetId="13" hidden="1">#REF!</definedName>
    <definedName name="BExGLTARRL0J772UD2TXEYAVPY6E" localSheetId="15" hidden="1">#REF!</definedName>
    <definedName name="BExGLTARRL0J772UD2TXEYAVPY6E" localSheetId="16" hidden="1">#REF!</definedName>
    <definedName name="BExGLTARRL0J772UD2TXEYAVPY6E" localSheetId="17" hidden="1">#REF!</definedName>
    <definedName name="BExGLTARRL0J772UD2TXEYAVPY6E" localSheetId="18" hidden="1">#REF!</definedName>
    <definedName name="BExGLTARRL0J772UD2TXEYAVPY6E" localSheetId="19" hidden="1">#REF!</definedName>
    <definedName name="BExGLTARRL0J772UD2TXEYAVPY6E" localSheetId="20" hidden="1">#REF!</definedName>
    <definedName name="BExGLTARRL0J772UD2TXEYAVPY6E" hidden="1">#REF!</definedName>
    <definedName name="BExGLVP1IU8K5A8J1340XFMYPR88" localSheetId="7" hidden="1">#REF!</definedName>
    <definedName name="BExGLVP1IU8K5A8J1340XFMYPR88" localSheetId="9" hidden="1">#REF!</definedName>
    <definedName name="BExGLVP1IU8K5A8J1340XFMYPR88" localSheetId="10" hidden="1">#REF!</definedName>
    <definedName name="BExGLVP1IU8K5A8J1340XFMYPR88" localSheetId="11" hidden="1">#REF!</definedName>
    <definedName name="BExGLVP1IU8K5A8J1340XFMYPR88" localSheetId="12" hidden="1">#REF!</definedName>
    <definedName name="BExGLVP1IU8K5A8J1340XFMYPR88" localSheetId="14" hidden="1">#REF!</definedName>
    <definedName name="BExGLVP1IU8K5A8J1340XFMYPR88" localSheetId="13" hidden="1">#REF!</definedName>
    <definedName name="BExGLVP1IU8K5A8J1340XFMYPR88" localSheetId="15" hidden="1">#REF!</definedName>
    <definedName name="BExGLVP1IU8K5A8J1340XFMYPR88" localSheetId="16" hidden="1">#REF!</definedName>
    <definedName name="BExGLVP1IU8K5A8J1340XFMYPR88" localSheetId="17" hidden="1">#REF!</definedName>
    <definedName name="BExGLVP1IU8K5A8J1340XFMYPR88" localSheetId="18" hidden="1">#REF!</definedName>
    <definedName name="BExGLVP1IU8K5A8J1340XFMYPR88" localSheetId="19" hidden="1">#REF!</definedName>
    <definedName name="BExGLVP1IU8K5A8J1340XFMYPR88" localSheetId="20" hidden="1">#REF!</definedName>
    <definedName name="BExGLVP1IU8K5A8J1340XFMYPR88" hidden="1">#REF!</definedName>
    <definedName name="BExGLX716Z4UBZVUK6LS4LCBZ8EV" localSheetId="7" hidden="1">#REF!</definedName>
    <definedName name="BExGLX716Z4UBZVUK6LS4LCBZ8EV" localSheetId="9" hidden="1">#REF!</definedName>
    <definedName name="BExGLX716Z4UBZVUK6LS4LCBZ8EV" localSheetId="10" hidden="1">#REF!</definedName>
    <definedName name="BExGLX716Z4UBZVUK6LS4LCBZ8EV" localSheetId="11" hidden="1">#REF!</definedName>
    <definedName name="BExGLX716Z4UBZVUK6LS4LCBZ8EV" localSheetId="12" hidden="1">#REF!</definedName>
    <definedName name="BExGLX716Z4UBZVUK6LS4LCBZ8EV" localSheetId="14" hidden="1">#REF!</definedName>
    <definedName name="BExGLX716Z4UBZVUK6LS4LCBZ8EV" localSheetId="13" hidden="1">#REF!</definedName>
    <definedName name="BExGLX716Z4UBZVUK6LS4LCBZ8EV" localSheetId="15" hidden="1">#REF!</definedName>
    <definedName name="BExGLX716Z4UBZVUK6LS4LCBZ8EV" localSheetId="16" hidden="1">#REF!</definedName>
    <definedName name="BExGLX716Z4UBZVUK6LS4LCBZ8EV" localSheetId="17" hidden="1">#REF!</definedName>
    <definedName name="BExGLX716Z4UBZVUK6LS4LCBZ8EV" localSheetId="18" hidden="1">#REF!</definedName>
    <definedName name="BExGLX716Z4UBZVUK6LS4LCBZ8EV" localSheetId="19" hidden="1">#REF!</definedName>
    <definedName name="BExGLX716Z4UBZVUK6LS4LCBZ8EV" localSheetId="20" hidden="1">#REF!</definedName>
    <definedName name="BExGLX716Z4UBZVUK6LS4LCBZ8EV" hidden="1">#REF!</definedName>
    <definedName name="BExGLYE6RZTAAWHJBG2QFJPTDS2Q" localSheetId="7" hidden="1">#REF!</definedName>
    <definedName name="BExGLYE6RZTAAWHJBG2QFJPTDS2Q" localSheetId="9" hidden="1">#REF!</definedName>
    <definedName name="BExGLYE6RZTAAWHJBG2QFJPTDS2Q" localSheetId="10" hidden="1">#REF!</definedName>
    <definedName name="BExGLYE6RZTAAWHJBG2QFJPTDS2Q" localSheetId="11" hidden="1">#REF!</definedName>
    <definedName name="BExGLYE6RZTAAWHJBG2QFJPTDS2Q" localSheetId="12" hidden="1">#REF!</definedName>
    <definedName name="BExGLYE6RZTAAWHJBG2QFJPTDS2Q" localSheetId="14" hidden="1">#REF!</definedName>
    <definedName name="BExGLYE6RZTAAWHJBG2QFJPTDS2Q" localSheetId="13" hidden="1">#REF!</definedName>
    <definedName name="BExGLYE6RZTAAWHJBG2QFJPTDS2Q" localSheetId="15" hidden="1">#REF!</definedName>
    <definedName name="BExGLYE6RZTAAWHJBG2QFJPTDS2Q" localSheetId="16" hidden="1">#REF!</definedName>
    <definedName name="BExGLYE6RZTAAWHJBG2QFJPTDS2Q" localSheetId="17" hidden="1">#REF!</definedName>
    <definedName name="BExGLYE6RZTAAWHJBG2QFJPTDS2Q" localSheetId="18" hidden="1">#REF!</definedName>
    <definedName name="BExGLYE6RZTAAWHJBG2QFJPTDS2Q" localSheetId="19" hidden="1">#REF!</definedName>
    <definedName name="BExGLYE6RZTAAWHJBG2QFJPTDS2Q" localSheetId="20" hidden="1">#REF!</definedName>
    <definedName name="BExGLYE6RZTAAWHJBG2QFJPTDS2Q" hidden="1">#REF!</definedName>
    <definedName name="BExGM4DZ65OAQP7MA4LN6QMYZOFF" localSheetId="7" hidden="1">#REF!</definedName>
    <definedName name="BExGM4DZ65OAQP7MA4LN6QMYZOFF" localSheetId="9" hidden="1">#REF!</definedName>
    <definedName name="BExGM4DZ65OAQP7MA4LN6QMYZOFF" localSheetId="10" hidden="1">#REF!</definedName>
    <definedName name="BExGM4DZ65OAQP7MA4LN6QMYZOFF" localSheetId="11" hidden="1">#REF!</definedName>
    <definedName name="BExGM4DZ65OAQP7MA4LN6QMYZOFF" localSheetId="12" hidden="1">#REF!</definedName>
    <definedName name="BExGM4DZ65OAQP7MA4LN6QMYZOFF" localSheetId="14" hidden="1">#REF!</definedName>
    <definedName name="BExGM4DZ65OAQP7MA4LN6QMYZOFF" localSheetId="13" hidden="1">#REF!</definedName>
    <definedName name="BExGM4DZ65OAQP7MA4LN6QMYZOFF" localSheetId="15" hidden="1">#REF!</definedName>
    <definedName name="BExGM4DZ65OAQP7MA4LN6QMYZOFF" localSheetId="16" hidden="1">#REF!</definedName>
    <definedName name="BExGM4DZ65OAQP7MA4LN6QMYZOFF" localSheetId="17" hidden="1">#REF!</definedName>
    <definedName name="BExGM4DZ65OAQP7MA4LN6QMYZOFF" localSheetId="18" hidden="1">#REF!</definedName>
    <definedName name="BExGM4DZ65OAQP7MA4LN6QMYZOFF" localSheetId="19" hidden="1">#REF!</definedName>
    <definedName name="BExGM4DZ65OAQP7MA4LN6QMYZOFF" localSheetId="20" hidden="1">#REF!</definedName>
    <definedName name="BExGM4DZ65OAQP7MA4LN6QMYZOFF" hidden="1">#REF!</definedName>
    <definedName name="BExGMCXCWEC9XNUOEMZ61TMI6CUO" localSheetId="7" hidden="1">#REF!</definedName>
    <definedName name="BExGMCXCWEC9XNUOEMZ61TMI6CUO" localSheetId="9" hidden="1">#REF!</definedName>
    <definedName name="BExGMCXCWEC9XNUOEMZ61TMI6CUO" localSheetId="10" hidden="1">#REF!</definedName>
    <definedName name="BExGMCXCWEC9XNUOEMZ61TMI6CUO" localSheetId="11" hidden="1">#REF!</definedName>
    <definedName name="BExGMCXCWEC9XNUOEMZ61TMI6CUO" localSheetId="12" hidden="1">#REF!</definedName>
    <definedName name="BExGMCXCWEC9XNUOEMZ61TMI6CUO" localSheetId="14" hidden="1">#REF!</definedName>
    <definedName name="BExGMCXCWEC9XNUOEMZ61TMI6CUO" localSheetId="13" hidden="1">#REF!</definedName>
    <definedName name="BExGMCXCWEC9XNUOEMZ61TMI6CUO" localSheetId="15" hidden="1">#REF!</definedName>
    <definedName name="BExGMCXCWEC9XNUOEMZ61TMI6CUO" localSheetId="16" hidden="1">#REF!</definedName>
    <definedName name="BExGMCXCWEC9XNUOEMZ61TMI6CUO" localSheetId="17" hidden="1">#REF!</definedName>
    <definedName name="BExGMCXCWEC9XNUOEMZ61TMI6CUO" localSheetId="18" hidden="1">#REF!</definedName>
    <definedName name="BExGMCXCWEC9XNUOEMZ61TMI6CUO" localSheetId="19" hidden="1">#REF!</definedName>
    <definedName name="BExGMCXCWEC9XNUOEMZ61TMI6CUO" localSheetId="20" hidden="1">#REF!</definedName>
    <definedName name="BExGMCXCWEC9XNUOEMZ61TMI6CUO" hidden="1">#REF!</definedName>
    <definedName name="BExGMJDGIH0MEPC2TUSFUCY2ROTB" localSheetId="7" hidden="1">#REF!</definedName>
    <definedName name="BExGMJDGIH0MEPC2TUSFUCY2ROTB" localSheetId="9" hidden="1">#REF!</definedName>
    <definedName name="BExGMJDGIH0MEPC2TUSFUCY2ROTB" localSheetId="10" hidden="1">#REF!</definedName>
    <definedName name="BExGMJDGIH0MEPC2TUSFUCY2ROTB" localSheetId="11" hidden="1">#REF!</definedName>
    <definedName name="BExGMJDGIH0MEPC2TUSFUCY2ROTB" localSheetId="12" hidden="1">#REF!</definedName>
    <definedName name="BExGMJDGIH0MEPC2TUSFUCY2ROTB" localSheetId="14" hidden="1">#REF!</definedName>
    <definedName name="BExGMJDGIH0MEPC2TUSFUCY2ROTB" localSheetId="13" hidden="1">#REF!</definedName>
    <definedName name="BExGMJDGIH0MEPC2TUSFUCY2ROTB" localSheetId="15" hidden="1">#REF!</definedName>
    <definedName name="BExGMJDGIH0MEPC2TUSFUCY2ROTB" localSheetId="16" hidden="1">#REF!</definedName>
    <definedName name="BExGMJDGIH0MEPC2TUSFUCY2ROTB" localSheetId="17" hidden="1">#REF!</definedName>
    <definedName name="BExGMJDGIH0MEPC2TUSFUCY2ROTB" localSheetId="18" hidden="1">#REF!</definedName>
    <definedName name="BExGMJDGIH0MEPC2TUSFUCY2ROTB" localSheetId="19" hidden="1">#REF!</definedName>
    <definedName name="BExGMJDGIH0MEPC2TUSFUCY2ROTB" localSheetId="20" hidden="1">#REF!</definedName>
    <definedName name="BExGMJDGIH0MEPC2TUSFUCY2ROTB" hidden="1">#REF!</definedName>
    <definedName name="BExGMKPW2HPKN0M0XKF3AZ8YP0D6" localSheetId="7" hidden="1">#REF!</definedName>
    <definedName name="BExGMKPW2HPKN0M0XKF3AZ8YP0D6" localSheetId="9" hidden="1">#REF!</definedName>
    <definedName name="BExGMKPW2HPKN0M0XKF3AZ8YP0D6" localSheetId="10" hidden="1">#REF!</definedName>
    <definedName name="BExGMKPW2HPKN0M0XKF3AZ8YP0D6" localSheetId="11" hidden="1">#REF!</definedName>
    <definedName name="BExGMKPW2HPKN0M0XKF3AZ8YP0D6" localSheetId="12" hidden="1">#REF!</definedName>
    <definedName name="BExGMKPW2HPKN0M0XKF3AZ8YP0D6" localSheetId="14" hidden="1">#REF!</definedName>
    <definedName name="BExGMKPW2HPKN0M0XKF3AZ8YP0D6" localSheetId="13" hidden="1">#REF!</definedName>
    <definedName name="BExGMKPW2HPKN0M0XKF3AZ8YP0D6" localSheetId="15" hidden="1">#REF!</definedName>
    <definedName name="BExGMKPW2HPKN0M0XKF3AZ8YP0D6" localSheetId="16" hidden="1">#REF!</definedName>
    <definedName name="BExGMKPW2HPKN0M0XKF3AZ8YP0D6" localSheetId="17" hidden="1">#REF!</definedName>
    <definedName name="BExGMKPW2HPKN0M0XKF3AZ8YP0D6" localSheetId="18" hidden="1">#REF!</definedName>
    <definedName name="BExGMKPW2HPKN0M0XKF3AZ8YP0D6" localSheetId="19" hidden="1">#REF!</definedName>
    <definedName name="BExGMKPW2HPKN0M0XKF3AZ8YP0D6" localSheetId="20" hidden="1">#REF!</definedName>
    <definedName name="BExGMKPW2HPKN0M0XKF3AZ8YP0D6" hidden="1">#REF!</definedName>
    <definedName name="BExGMP2F175LGL6QVSJGP6GKYHHA" localSheetId="7" hidden="1">#REF!</definedName>
    <definedName name="BExGMP2F175LGL6QVSJGP6GKYHHA" localSheetId="9" hidden="1">#REF!</definedName>
    <definedName name="BExGMP2F175LGL6QVSJGP6GKYHHA" localSheetId="10" hidden="1">#REF!</definedName>
    <definedName name="BExGMP2F175LGL6QVSJGP6GKYHHA" localSheetId="11" hidden="1">#REF!</definedName>
    <definedName name="BExGMP2F175LGL6QVSJGP6GKYHHA" localSheetId="12" hidden="1">#REF!</definedName>
    <definedName name="BExGMP2F175LGL6QVSJGP6GKYHHA" localSheetId="14" hidden="1">#REF!</definedName>
    <definedName name="BExGMP2F175LGL6QVSJGP6GKYHHA" localSheetId="13" hidden="1">#REF!</definedName>
    <definedName name="BExGMP2F175LGL6QVSJGP6GKYHHA" localSheetId="15" hidden="1">#REF!</definedName>
    <definedName name="BExGMP2F175LGL6QVSJGP6GKYHHA" localSheetId="16" hidden="1">#REF!</definedName>
    <definedName name="BExGMP2F175LGL6QVSJGP6GKYHHA" localSheetId="17" hidden="1">#REF!</definedName>
    <definedName name="BExGMP2F175LGL6QVSJGP6GKYHHA" localSheetId="18" hidden="1">#REF!</definedName>
    <definedName name="BExGMP2F175LGL6QVSJGP6GKYHHA" localSheetId="19" hidden="1">#REF!</definedName>
    <definedName name="BExGMP2F175LGL6QVSJGP6GKYHHA" localSheetId="20" hidden="1">#REF!</definedName>
    <definedName name="BExGMP2F175LGL6QVSJGP6GKYHHA" hidden="1">#REF!</definedName>
    <definedName name="BExGMPIIP8GKML2VVA8OEFL43NCS" localSheetId="7" hidden="1">#REF!</definedName>
    <definedName name="BExGMPIIP8GKML2VVA8OEFL43NCS" localSheetId="9" hidden="1">#REF!</definedName>
    <definedName name="BExGMPIIP8GKML2VVA8OEFL43NCS" localSheetId="10" hidden="1">#REF!</definedName>
    <definedName name="BExGMPIIP8GKML2VVA8OEFL43NCS" localSheetId="11" hidden="1">#REF!</definedName>
    <definedName name="BExGMPIIP8GKML2VVA8OEFL43NCS" localSheetId="12" hidden="1">#REF!</definedName>
    <definedName name="BExGMPIIP8GKML2VVA8OEFL43NCS" localSheetId="14" hidden="1">#REF!</definedName>
    <definedName name="BExGMPIIP8GKML2VVA8OEFL43NCS" localSheetId="13" hidden="1">#REF!</definedName>
    <definedName name="BExGMPIIP8GKML2VVA8OEFL43NCS" localSheetId="15" hidden="1">#REF!</definedName>
    <definedName name="BExGMPIIP8GKML2VVA8OEFL43NCS" localSheetId="16" hidden="1">#REF!</definedName>
    <definedName name="BExGMPIIP8GKML2VVA8OEFL43NCS" localSheetId="17" hidden="1">#REF!</definedName>
    <definedName name="BExGMPIIP8GKML2VVA8OEFL43NCS" localSheetId="18" hidden="1">#REF!</definedName>
    <definedName name="BExGMPIIP8GKML2VVA8OEFL43NCS" localSheetId="19" hidden="1">#REF!</definedName>
    <definedName name="BExGMPIIP8GKML2VVA8OEFL43NCS" localSheetId="20" hidden="1">#REF!</definedName>
    <definedName name="BExGMPIIP8GKML2VVA8OEFL43NCS" hidden="1">#REF!</definedName>
    <definedName name="BExGMZ3SRIXLXMWBVOXXV3M4U4YL" localSheetId="7" hidden="1">#REF!</definedName>
    <definedName name="BExGMZ3SRIXLXMWBVOXXV3M4U4YL" localSheetId="9" hidden="1">#REF!</definedName>
    <definedName name="BExGMZ3SRIXLXMWBVOXXV3M4U4YL" localSheetId="10" hidden="1">#REF!</definedName>
    <definedName name="BExGMZ3SRIXLXMWBVOXXV3M4U4YL" localSheetId="11" hidden="1">#REF!</definedName>
    <definedName name="BExGMZ3SRIXLXMWBVOXXV3M4U4YL" localSheetId="12" hidden="1">#REF!</definedName>
    <definedName name="BExGMZ3SRIXLXMWBVOXXV3M4U4YL" localSheetId="14" hidden="1">#REF!</definedName>
    <definedName name="BExGMZ3SRIXLXMWBVOXXV3M4U4YL" localSheetId="13" hidden="1">#REF!</definedName>
    <definedName name="BExGMZ3SRIXLXMWBVOXXV3M4U4YL" localSheetId="15" hidden="1">#REF!</definedName>
    <definedName name="BExGMZ3SRIXLXMWBVOXXV3M4U4YL" localSheetId="16" hidden="1">#REF!</definedName>
    <definedName name="BExGMZ3SRIXLXMWBVOXXV3M4U4YL" localSheetId="17" hidden="1">#REF!</definedName>
    <definedName name="BExGMZ3SRIXLXMWBVOXXV3M4U4YL" localSheetId="18" hidden="1">#REF!</definedName>
    <definedName name="BExGMZ3SRIXLXMWBVOXXV3M4U4YL" localSheetId="19" hidden="1">#REF!</definedName>
    <definedName name="BExGMZ3SRIXLXMWBVOXXV3M4U4YL" localSheetId="20" hidden="1">#REF!</definedName>
    <definedName name="BExGMZ3SRIXLXMWBVOXXV3M4U4YL" hidden="1">#REF!</definedName>
    <definedName name="BExGMZ3UBN48IXU1ZEFYECEMZ1IM" localSheetId="7" hidden="1">#REF!</definedName>
    <definedName name="BExGMZ3UBN48IXU1ZEFYECEMZ1IM" localSheetId="9" hidden="1">#REF!</definedName>
    <definedName name="BExGMZ3UBN48IXU1ZEFYECEMZ1IM" localSheetId="10" hidden="1">#REF!</definedName>
    <definedName name="BExGMZ3UBN48IXU1ZEFYECEMZ1IM" localSheetId="11" hidden="1">#REF!</definedName>
    <definedName name="BExGMZ3UBN48IXU1ZEFYECEMZ1IM" localSheetId="12" hidden="1">#REF!</definedName>
    <definedName name="BExGMZ3UBN48IXU1ZEFYECEMZ1IM" localSheetId="14" hidden="1">#REF!</definedName>
    <definedName name="BExGMZ3UBN48IXU1ZEFYECEMZ1IM" localSheetId="13" hidden="1">#REF!</definedName>
    <definedName name="BExGMZ3UBN48IXU1ZEFYECEMZ1IM" localSheetId="15" hidden="1">#REF!</definedName>
    <definedName name="BExGMZ3UBN48IXU1ZEFYECEMZ1IM" localSheetId="16" hidden="1">#REF!</definedName>
    <definedName name="BExGMZ3UBN48IXU1ZEFYECEMZ1IM" localSheetId="17" hidden="1">#REF!</definedName>
    <definedName name="BExGMZ3UBN48IXU1ZEFYECEMZ1IM" localSheetId="18" hidden="1">#REF!</definedName>
    <definedName name="BExGMZ3UBN48IXU1ZEFYECEMZ1IM" localSheetId="19" hidden="1">#REF!</definedName>
    <definedName name="BExGMZ3UBN48IXU1ZEFYECEMZ1IM" localSheetId="20" hidden="1">#REF!</definedName>
    <definedName name="BExGMZ3UBN48IXU1ZEFYECEMZ1IM" hidden="1">#REF!</definedName>
    <definedName name="BExGN4I0QATXNZCLZJM1KH1OIJQH" localSheetId="7" hidden="1">#REF!</definedName>
    <definedName name="BExGN4I0QATXNZCLZJM1KH1OIJQH" localSheetId="9" hidden="1">#REF!</definedName>
    <definedName name="BExGN4I0QATXNZCLZJM1KH1OIJQH" localSheetId="10" hidden="1">#REF!</definedName>
    <definedName name="BExGN4I0QATXNZCLZJM1KH1OIJQH" localSheetId="11" hidden="1">#REF!</definedName>
    <definedName name="BExGN4I0QATXNZCLZJM1KH1OIJQH" localSheetId="12" hidden="1">#REF!</definedName>
    <definedName name="BExGN4I0QATXNZCLZJM1KH1OIJQH" localSheetId="14" hidden="1">#REF!</definedName>
    <definedName name="BExGN4I0QATXNZCLZJM1KH1OIJQH" localSheetId="13" hidden="1">#REF!</definedName>
    <definedName name="BExGN4I0QATXNZCLZJM1KH1OIJQH" localSheetId="15" hidden="1">#REF!</definedName>
    <definedName name="BExGN4I0QATXNZCLZJM1KH1OIJQH" localSheetId="16" hidden="1">#REF!</definedName>
    <definedName name="BExGN4I0QATXNZCLZJM1KH1OIJQH" localSheetId="17" hidden="1">#REF!</definedName>
    <definedName name="BExGN4I0QATXNZCLZJM1KH1OIJQH" localSheetId="18" hidden="1">#REF!</definedName>
    <definedName name="BExGN4I0QATXNZCLZJM1KH1OIJQH" localSheetId="19" hidden="1">#REF!</definedName>
    <definedName name="BExGN4I0QATXNZCLZJM1KH1OIJQH" localSheetId="20" hidden="1">#REF!</definedName>
    <definedName name="BExGN4I0QATXNZCLZJM1KH1OIJQH" hidden="1">#REF!</definedName>
    <definedName name="BExGN7SOVSLKC6I1KE8PWWP0JN74" localSheetId="7" hidden="1">#REF!</definedName>
    <definedName name="BExGN7SOVSLKC6I1KE8PWWP0JN74" localSheetId="9" hidden="1">#REF!</definedName>
    <definedName name="BExGN7SOVSLKC6I1KE8PWWP0JN74" localSheetId="10" hidden="1">#REF!</definedName>
    <definedName name="BExGN7SOVSLKC6I1KE8PWWP0JN74" localSheetId="11" hidden="1">#REF!</definedName>
    <definedName name="BExGN7SOVSLKC6I1KE8PWWP0JN74" localSheetId="12" hidden="1">#REF!</definedName>
    <definedName name="BExGN7SOVSLKC6I1KE8PWWP0JN74" localSheetId="14" hidden="1">#REF!</definedName>
    <definedName name="BExGN7SOVSLKC6I1KE8PWWP0JN74" localSheetId="13" hidden="1">#REF!</definedName>
    <definedName name="BExGN7SOVSLKC6I1KE8PWWP0JN74" localSheetId="15" hidden="1">#REF!</definedName>
    <definedName name="BExGN7SOVSLKC6I1KE8PWWP0JN74" localSheetId="16" hidden="1">#REF!</definedName>
    <definedName name="BExGN7SOVSLKC6I1KE8PWWP0JN74" localSheetId="17" hidden="1">#REF!</definedName>
    <definedName name="BExGN7SOVSLKC6I1KE8PWWP0JN74" localSheetId="18" hidden="1">#REF!</definedName>
    <definedName name="BExGN7SOVSLKC6I1KE8PWWP0JN74" localSheetId="19" hidden="1">#REF!</definedName>
    <definedName name="BExGN7SOVSLKC6I1KE8PWWP0JN74" localSheetId="20" hidden="1">#REF!</definedName>
    <definedName name="BExGN7SOVSLKC6I1KE8PWWP0JN74" hidden="1">#REF!</definedName>
    <definedName name="BExGN9FZ2RWCMSY1YOBJKZMNIM9R" localSheetId="7" hidden="1">#REF!</definedName>
    <definedName name="BExGN9FZ2RWCMSY1YOBJKZMNIM9R" localSheetId="9" hidden="1">#REF!</definedName>
    <definedName name="BExGN9FZ2RWCMSY1YOBJKZMNIM9R" localSheetId="10" hidden="1">#REF!</definedName>
    <definedName name="BExGN9FZ2RWCMSY1YOBJKZMNIM9R" localSheetId="11" hidden="1">#REF!</definedName>
    <definedName name="BExGN9FZ2RWCMSY1YOBJKZMNIM9R" localSheetId="12" hidden="1">#REF!</definedName>
    <definedName name="BExGN9FZ2RWCMSY1YOBJKZMNIM9R" localSheetId="14" hidden="1">#REF!</definedName>
    <definedName name="BExGN9FZ2RWCMSY1YOBJKZMNIM9R" localSheetId="13" hidden="1">#REF!</definedName>
    <definedName name="BExGN9FZ2RWCMSY1YOBJKZMNIM9R" localSheetId="15" hidden="1">#REF!</definedName>
    <definedName name="BExGN9FZ2RWCMSY1YOBJKZMNIM9R" localSheetId="16" hidden="1">#REF!</definedName>
    <definedName name="BExGN9FZ2RWCMSY1YOBJKZMNIM9R" localSheetId="17" hidden="1">#REF!</definedName>
    <definedName name="BExGN9FZ2RWCMSY1YOBJKZMNIM9R" localSheetId="18" hidden="1">#REF!</definedName>
    <definedName name="BExGN9FZ2RWCMSY1YOBJKZMNIM9R" localSheetId="19" hidden="1">#REF!</definedName>
    <definedName name="BExGN9FZ2RWCMSY1YOBJKZMNIM9R" localSheetId="20" hidden="1">#REF!</definedName>
    <definedName name="BExGN9FZ2RWCMSY1YOBJKZMNIM9R" hidden="1">#REF!</definedName>
    <definedName name="BExGNDSIMTHOCXXG6QOGR6DA8SGG" localSheetId="7" hidden="1">#REF!</definedName>
    <definedName name="BExGNDSIMTHOCXXG6QOGR6DA8SGG" localSheetId="9" hidden="1">#REF!</definedName>
    <definedName name="BExGNDSIMTHOCXXG6QOGR6DA8SGG" localSheetId="10" hidden="1">#REF!</definedName>
    <definedName name="BExGNDSIMTHOCXXG6QOGR6DA8SGG" localSheetId="11" hidden="1">#REF!</definedName>
    <definedName name="BExGNDSIMTHOCXXG6QOGR6DA8SGG" localSheetId="12" hidden="1">#REF!</definedName>
    <definedName name="BExGNDSIMTHOCXXG6QOGR6DA8SGG" localSheetId="14" hidden="1">#REF!</definedName>
    <definedName name="BExGNDSIMTHOCXXG6QOGR6DA8SGG" localSheetId="13" hidden="1">#REF!</definedName>
    <definedName name="BExGNDSIMTHOCXXG6QOGR6DA8SGG" localSheetId="15" hidden="1">#REF!</definedName>
    <definedName name="BExGNDSIMTHOCXXG6QOGR6DA8SGG" localSheetId="16" hidden="1">#REF!</definedName>
    <definedName name="BExGNDSIMTHOCXXG6QOGR6DA8SGG" localSheetId="17" hidden="1">#REF!</definedName>
    <definedName name="BExGNDSIMTHOCXXG6QOGR6DA8SGG" localSheetId="18" hidden="1">#REF!</definedName>
    <definedName name="BExGNDSIMTHOCXXG6QOGR6DA8SGG" localSheetId="19" hidden="1">#REF!</definedName>
    <definedName name="BExGNDSIMTHOCXXG6QOGR6DA8SGG" localSheetId="20" hidden="1">#REF!</definedName>
    <definedName name="BExGNDSIMTHOCXXG6QOGR6DA8SGG" hidden="1">#REF!</definedName>
    <definedName name="BExGNG6TCN1ZSYO3FQ0I1CHBMQSK" localSheetId="7" hidden="1">#REF!</definedName>
    <definedName name="BExGNG6TCN1ZSYO3FQ0I1CHBMQSK" localSheetId="9" hidden="1">#REF!</definedName>
    <definedName name="BExGNG6TCN1ZSYO3FQ0I1CHBMQSK" localSheetId="10" hidden="1">#REF!</definedName>
    <definedName name="BExGNG6TCN1ZSYO3FQ0I1CHBMQSK" localSheetId="11" hidden="1">#REF!</definedName>
    <definedName name="BExGNG6TCN1ZSYO3FQ0I1CHBMQSK" localSheetId="12" hidden="1">#REF!</definedName>
    <definedName name="BExGNG6TCN1ZSYO3FQ0I1CHBMQSK" localSheetId="14" hidden="1">#REF!</definedName>
    <definedName name="BExGNG6TCN1ZSYO3FQ0I1CHBMQSK" localSheetId="13" hidden="1">#REF!</definedName>
    <definedName name="BExGNG6TCN1ZSYO3FQ0I1CHBMQSK" localSheetId="15" hidden="1">#REF!</definedName>
    <definedName name="BExGNG6TCN1ZSYO3FQ0I1CHBMQSK" localSheetId="16" hidden="1">#REF!</definedName>
    <definedName name="BExGNG6TCN1ZSYO3FQ0I1CHBMQSK" localSheetId="17" hidden="1">#REF!</definedName>
    <definedName name="BExGNG6TCN1ZSYO3FQ0I1CHBMQSK" localSheetId="18" hidden="1">#REF!</definedName>
    <definedName name="BExGNG6TCN1ZSYO3FQ0I1CHBMQSK" localSheetId="19" hidden="1">#REF!</definedName>
    <definedName name="BExGNG6TCN1ZSYO3FQ0I1CHBMQSK" localSheetId="20" hidden="1">#REF!</definedName>
    <definedName name="BExGNG6TCN1ZSYO3FQ0I1CHBMQSK" hidden="1">#REF!</definedName>
    <definedName name="BExGNN2YQ9BDAZXT2GLCSAPXKIM7" localSheetId="7" hidden="1">#REF!</definedName>
    <definedName name="BExGNN2YQ9BDAZXT2GLCSAPXKIM7" localSheetId="9" hidden="1">#REF!</definedName>
    <definedName name="BExGNN2YQ9BDAZXT2GLCSAPXKIM7" localSheetId="10" hidden="1">#REF!</definedName>
    <definedName name="BExGNN2YQ9BDAZXT2GLCSAPXKIM7" localSheetId="11" hidden="1">#REF!</definedName>
    <definedName name="BExGNN2YQ9BDAZXT2GLCSAPXKIM7" localSheetId="12" hidden="1">#REF!</definedName>
    <definedName name="BExGNN2YQ9BDAZXT2GLCSAPXKIM7" localSheetId="14" hidden="1">#REF!</definedName>
    <definedName name="BExGNN2YQ9BDAZXT2GLCSAPXKIM7" localSheetId="13" hidden="1">#REF!</definedName>
    <definedName name="BExGNN2YQ9BDAZXT2GLCSAPXKIM7" localSheetId="15" hidden="1">#REF!</definedName>
    <definedName name="BExGNN2YQ9BDAZXT2GLCSAPXKIM7" localSheetId="16" hidden="1">#REF!</definedName>
    <definedName name="BExGNN2YQ9BDAZXT2GLCSAPXKIM7" localSheetId="17" hidden="1">#REF!</definedName>
    <definedName name="BExGNN2YQ9BDAZXT2GLCSAPXKIM7" localSheetId="18" hidden="1">#REF!</definedName>
    <definedName name="BExGNN2YQ9BDAZXT2GLCSAPXKIM7" localSheetId="19" hidden="1">#REF!</definedName>
    <definedName name="BExGNN2YQ9BDAZXT2GLCSAPXKIM7" localSheetId="20" hidden="1">#REF!</definedName>
    <definedName name="BExGNN2YQ9BDAZXT2GLCSAPXKIM7" hidden="1">#REF!</definedName>
    <definedName name="BExGNSS0CKRPKHO25R3TDBEL2NHX" localSheetId="7" hidden="1">#REF!</definedName>
    <definedName name="BExGNSS0CKRPKHO25R3TDBEL2NHX" localSheetId="9" hidden="1">#REF!</definedName>
    <definedName name="BExGNSS0CKRPKHO25R3TDBEL2NHX" localSheetId="10" hidden="1">#REF!</definedName>
    <definedName name="BExGNSS0CKRPKHO25R3TDBEL2NHX" localSheetId="11" hidden="1">#REF!</definedName>
    <definedName name="BExGNSS0CKRPKHO25R3TDBEL2NHX" localSheetId="12" hidden="1">#REF!</definedName>
    <definedName name="BExGNSS0CKRPKHO25R3TDBEL2NHX" localSheetId="14" hidden="1">#REF!</definedName>
    <definedName name="BExGNSS0CKRPKHO25R3TDBEL2NHX" localSheetId="13" hidden="1">#REF!</definedName>
    <definedName name="BExGNSS0CKRPKHO25R3TDBEL2NHX" localSheetId="15" hidden="1">#REF!</definedName>
    <definedName name="BExGNSS0CKRPKHO25R3TDBEL2NHX" localSheetId="16" hidden="1">#REF!</definedName>
    <definedName name="BExGNSS0CKRPKHO25R3TDBEL2NHX" localSheetId="17" hidden="1">#REF!</definedName>
    <definedName name="BExGNSS0CKRPKHO25R3TDBEL2NHX" localSheetId="18" hidden="1">#REF!</definedName>
    <definedName name="BExGNSS0CKRPKHO25R3TDBEL2NHX" localSheetId="19" hidden="1">#REF!</definedName>
    <definedName name="BExGNSS0CKRPKHO25R3TDBEL2NHX" localSheetId="20" hidden="1">#REF!</definedName>
    <definedName name="BExGNSS0CKRPKHO25R3TDBEL2NHX" hidden="1">#REF!</definedName>
    <definedName name="BExGNYH0MO8NOVS85L15G0RWX4GW" localSheetId="7" hidden="1">#REF!</definedName>
    <definedName name="BExGNYH0MO8NOVS85L15G0RWX4GW" localSheetId="9" hidden="1">#REF!</definedName>
    <definedName name="BExGNYH0MO8NOVS85L15G0RWX4GW" localSheetId="10" hidden="1">#REF!</definedName>
    <definedName name="BExGNYH0MO8NOVS85L15G0RWX4GW" localSheetId="11" hidden="1">#REF!</definedName>
    <definedName name="BExGNYH0MO8NOVS85L15G0RWX4GW" localSheetId="12" hidden="1">#REF!</definedName>
    <definedName name="BExGNYH0MO8NOVS85L15G0RWX4GW" localSheetId="14" hidden="1">#REF!</definedName>
    <definedName name="BExGNYH0MO8NOVS85L15G0RWX4GW" localSheetId="13" hidden="1">#REF!</definedName>
    <definedName name="BExGNYH0MO8NOVS85L15G0RWX4GW" localSheetId="15" hidden="1">#REF!</definedName>
    <definedName name="BExGNYH0MO8NOVS85L15G0RWX4GW" localSheetId="16" hidden="1">#REF!</definedName>
    <definedName name="BExGNYH0MO8NOVS85L15G0RWX4GW" localSheetId="17" hidden="1">#REF!</definedName>
    <definedName name="BExGNYH0MO8NOVS85L15G0RWX4GW" localSheetId="18" hidden="1">#REF!</definedName>
    <definedName name="BExGNYH0MO8NOVS85L15G0RWX4GW" localSheetId="19" hidden="1">#REF!</definedName>
    <definedName name="BExGNYH0MO8NOVS85L15G0RWX4GW" localSheetId="20" hidden="1">#REF!</definedName>
    <definedName name="BExGNYH0MO8NOVS85L15G0RWX4GW" hidden="1">#REF!</definedName>
    <definedName name="BExGNZO44DEG8CGIDYSEGDUQ531R" localSheetId="7" hidden="1">#REF!</definedName>
    <definedName name="BExGNZO44DEG8CGIDYSEGDUQ531R" localSheetId="9" hidden="1">#REF!</definedName>
    <definedName name="BExGNZO44DEG8CGIDYSEGDUQ531R" localSheetId="10" hidden="1">#REF!</definedName>
    <definedName name="BExGNZO44DEG8CGIDYSEGDUQ531R" localSheetId="11" hidden="1">#REF!</definedName>
    <definedName name="BExGNZO44DEG8CGIDYSEGDUQ531R" localSheetId="12" hidden="1">#REF!</definedName>
    <definedName name="BExGNZO44DEG8CGIDYSEGDUQ531R" localSheetId="14" hidden="1">#REF!</definedName>
    <definedName name="BExGNZO44DEG8CGIDYSEGDUQ531R" localSheetId="13" hidden="1">#REF!</definedName>
    <definedName name="BExGNZO44DEG8CGIDYSEGDUQ531R" localSheetId="15" hidden="1">#REF!</definedName>
    <definedName name="BExGNZO44DEG8CGIDYSEGDUQ531R" localSheetId="16" hidden="1">#REF!</definedName>
    <definedName name="BExGNZO44DEG8CGIDYSEGDUQ531R" localSheetId="17" hidden="1">#REF!</definedName>
    <definedName name="BExGNZO44DEG8CGIDYSEGDUQ531R" localSheetId="18" hidden="1">#REF!</definedName>
    <definedName name="BExGNZO44DEG8CGIDYSEGDUQ531R" localSheetId="19" hidden="1">#REF!</definedName>
    <definedName name="BExGNZO44DEG8CGIDYSEGDUQ531R" localSheetId="20" hidden="1">#REF!</definedName>
    <definedName name="BExGNZO44DEG8CGIDYSEGDUQ531R" hidden="1">#REF!</definedName>
    <definedName name="BExGO2O0V6UYDY26AX8OSN72F77N" localSheetId="7" hidden="1">#REF!</definedName>
    <definedName name="BExGO2O0V6UYDY26AX8OSN72F77N" localSheetId="9" hidden="1">#REF!</definedName>
    <definedName name="BExGO2O0V6UYDY26AX8OSN72F77N" localSheetId="10" hidden="1">#REF!</definedName>
    <definedName name="BExGO2O0V6UYDY26AX8OSN72F77N" localSheetId="11" hidden="1">#REF!</definedName>
    <definedName name="BExGO2O0V6UYDY26AX8OSN72F77N" localSheetId="12" hidden="1">#REF!</definedName>
    <definedName name="BExGO2O0V6UYDY26AX8OSN72F77N" localSheetId="14" hidden="1">#REF!</definedName>
    <definedName name="BExGO2O0V6UYDY26AX8OSN72F77N" localSheetId="13" hidden="1">#REF!</definedName>
    <definedName name="BExGO2O0V6UYDY26AX8OSN72F77N" localSheetId="15" hidden="1">#REF!</definedName>
    <definedName name="BExGO2O0V6UYDY26AX8OSN72F77N" localSheetId="16" hidden="1">#REF!</definedName>
    <definedName name="BExGO2O0V6UYDY26AX8OSN72F77N" localSheetId="17" hidden="1">#REF!</definedName>
    <definedName name="BExGO2O0V6UYDY26AX8OSN72F77N" localSheetId="18" hidden="1">#REF!</definedName>
    <definedName name="BExGO2O0V6UYDY26AX8OSN72F77N" localSheetId="19" hidden="1">#REF!</definedName>
    <definedName name="BExGO2O0V6UYDY26AX8OSN72F77N" localSheetId="20" hidden="1">#REF!</definedName>
    <definedName name="BExGO2O0V6UYDY26AX8OSN72F77N" hidden="1">#REF!</definedName>
    <definedName name="BExGO2YUBOVLYHY1QSIHRE1KLAFV" localSheetId="7" hidden="1">#REF!</definedName>
    <definedName name="BExGO2YUBOVLYHY1QSIHRE1KLAFV" localSheetId="9" hidden="1">#REF!</definedName>
    <definedName name="BExGO2YUBOVLYHY1QSIHRE1KLAFV" localSheetId="10" hidden="1">#REF!</definedName>
    <definedName name="BExGO2YUBOVLYHY1QSIHRE1KLAFV" localSheetId="11" hidden="1">#REF!</definedName>
    <definedName name="BExGO2YUBOVLYHY1QSIHRE1KLAFV" localSheetId="12" hidden="1">#REF!</definedName>
    <definedName name="BExGO2YUBOVLYHY1QSIHRE1KLAFV" localSheetId="14" hidden="1">#REF!</definedName>
    <definedName name="BExGO2YUBOVLYHY1QSIHRE1KLAFV" localSheetId="13" hidden="1">#REF!</definedName>
    <definedName name="BExGO2YUBOVLYHY1QSIHRE1KLAFV" localSheetId="15" hidden="1">#REF!</definedName>
    <definedName name="BExGO2YUBOVLYHY1QSIHRE1KLAFV" localSheetId="16" hidden="1">#REF!</definedName>
    <definedName name="BExGO2YUBOVLYHY1QSIHRE1KLAFV" localSheetId="17" hidden="1">#REF!</definedName>
    <definedName name="BExGO2YUBOVLYHY1QSIHRE1KLAFV" localSheetId="18" hidden="1">#REF!</definedName>
    <definedName name="BExGO2YUBOVLYHY1QSIHRE1KLAFV" localSheetId="19" hidden="1">#REF!</definedName>
    <definedName name="BExGO2YUBOVLYHY1QSIHRE1KLAFV" localSheetId="20" hidden="1">#REF!</definedName>
    <definedName name="BExGO2YUBOVLYHY1QSIHRE1KLAFV" hidden="1">#REF!</definedName>
    <definedName name="BExGO70E2O70LF46V8T26YFPL4V8" localSheetId="7" hidden="1">#REF!</definedName>
    <definedName name="BExGO70E2O70LF46V8T26YFPL4V8" localSheetId="9" hidden="1">#REF!</definedName>
    <definedName name="BExGO70E2O70LF46V8T26YFPL4V8" localSheetId="10" hidden="1">#REF!</definedName>
    <definedName name="BExGO70E2O70LF46V8T26YFPL4V8" localSheetId="11" hidden="1">#REF!</definedName>
    <definedName name="BExGO70E2O70LF46V8T26YFPL4V8" localSheetId="12" hidden="1">#REF!</definedName>
    <definedName name="BExGO70E2O70LF46V8T26YFPL4V8" localSheetId="14" hidden="1">#REF!</definedName>
    <definedName name="BExGO70E2O70LF46V8T26YFPL4V8" localSheetId="13" hidden="1">#REF!</definedName>
    <definedName name="BExGO70E2O70LF46V8T26YFPL4V8" localSheetId="15" hidden="1">#REF!</definedName>
    <definedName name="BExGO70E2O70LF46V8T26YFPL4V8" localSheetId="16" hidden="1">#REF!</definedName>
    <definedName name="BExGO70E2O70LF46V8T26YFPL4V8" localSheetId="17" hidden="1">#REF!</definedName>
    <definedName name="BExGO70E2O70LF46V8T26YFPL4V8" localSheetId="18" hidden="1">#REF!</definedName>
    <definedName name="BExGO70E2O70LF46V8T26YFPL4V8" localSheetId="19" hidden="1">#REF!</definedName>
    <definedName name="BExGO70E2O70LF46V8T26YFPL4V8" localSheetId="20" hidden="1">#REF!</definedName>
    <definedName name="BExGO70E2O70LF46V8T26YFPL4V8" hidden="1">#REF!</definedName>
    <definedName name="BExGO93Y9EAR1NQIAT7U7P8UVVPK" localSheetId="7" hidden="1">#REF!</definedName>
    <definedName name="BExGO93Y9EAR1NQIAT7U7P8UVVPK" localSheetId="9" hidden="1">#REF!</definedName>
    <definedName name="BExGO93Y9EAR1NQIAT7U7P8UVVPK" localSheetId="10" hidden="1">#REF!</definedName>
    <definedName name="BExGO93Y9EAR1NQIAT7U7P8UVVPK" localSheetId="11" hidden="1">#REF!</definedName>
    <definedName name="BExGO93Y9EAR1NQIAT7U7P8UVVPK" localSheetId="14" hidden="1">#REF!</definedName>
    <definedName name="BExGO93Y9EAR1NQIAT7U7P8UVVPK" localSheetId="13" hidden="1">#REF!</definedName>
    <definedName name="BExGO93Y9EAR1NQIAT7U7P8UVVPK" localSheetId="16" hidden="1">#REF!</definedName>
    <definedName name="BExGO93Y9EAR1NQIAT7U7P8UVVPK" localSheetId="17" hidden="1">#REF!</definedName>
    <definedName name="BExGO93Y9EAR1NQIAT7U7P8UVVPK" localSheetId="20" hidden="1">#REF!</definedName>
    <definedName name="BExGO93Y9EAR1NQIAT7U7P8UVVPK" hidden="1">#REF!</definedName>
    <definedName name="BExGOB25QJMQCQE76MRW9X58OIOO" localSheetId="7" hidden="1">#REF!</definedName>
    <definedName name="BExGOB25QJMQCQE76MRW9X58OIOO" localSheetId="9" hidden="1">#REF!</definedName>
    <definedName name="BExGOB25QJMQCQE76MRW9X58OIOO" localSheetId="10" hidden="1">#REF!</definedName>
    <definedName name="BExGOB25QJMQCQE76MRW9X58OIOO" localSheetId="11" hidden="1">#REF!</definedName>
    <definedName name="BExGOB25QJMQCQE76MRW9X58OIOO" localSheetId="12" hidden="1">#REF!</definedName>
    <definedName name="BExGOB25QJMQCQE76MRW9X58OIOO" localSheetId="14" hidden="1">#REF!</definedName>
    <definedName name="BExGOB25QJMQCQE76MRW9X58OIOO" localSheetId="13" hidden="1">#REF!</definedName>
    <definedName name="BExGOB25QJMQCQE76MRW9X58OIOO" localSheetId="15" hidden="1">#REF!</definedName>
    <definedName name="BExGOB25QJMQCQE76MRW9X58OIOO" localSheetId="16" hidden="1">#REF!</definedName>
    <definedName name="BExGOB25QJMQCQE76MRW9X58OIOO" localSheetId="17" hidden="1">#REF!</definedName>
    <definedName name="BExGOB25QJMQCQE76MRW9X58OIOO" localSheetId="18" hidden="1">#REF!</definedName>
    <definedName name="BExGOB25QJMQCQE76MRW9X58OIOO" localSheetId="19" hidden="1">#REF!</definedName>
    <definedName name="BExGOB25QJMQCQE76MRW9X58OIOO" localSheetId="20" hidden="1">#REF!</definedName>
    <definedName name="BExGOB25QJMQCQE76MRW9X58OIOO" hidden="1">#REF!</definedName>
    <definedName name="BExGOD5OOOBUBIMGTY10CMMLMXNN" localSheetId="7" hidden="1">#REF!</definedName>
    <definedName name="BExGOD5OOOBUBIMGTY10CMMLMXNN" localSheetId="9" hidden="1">#REF!</definedName>
    <definedName name="BExGOD5OOOBUBIMGTY10CMMLMXNN" localSheetId="10" hidden="1">#REF!</definedName>
    <definedName name="BExGOD5OOOBUBIMGTY10CMMLMXNN" localSheetId="11" hidden="1">#REF!</definedName>
    <definedName name="BExGOD5OOOBUBIMGTY10CMMLMXNN" localSheetId="12" hidden="1">#REF!</definedName>
    <definedName name="BExGOD5OOOBUBIMGTY10CMMLMXNN" localSheetId="14" hidden="1">#REF!</definedName>
    <definedName name="BExGOD5OOOBUBIMGTY10CMMLMXNN" localSheetId="13" hidden="1">#REF!</definedName>
    <definedName name="BExGOD5OOOBUBIMGTY10CMMLMXNN" localSheetId="15" hidden="1">#REF!</definedName>
    <definedName name="BExGOD5OOOBUBIMGTY10CMMLMXNN" localSheetId="16" hidden="1">#REF!</definedName>
    <definedName name="BExGOD5OOOBUBIMGTY10CMMLMXNN" localSheetId="17" hidden="1">#REF!</definedName>
    <definedName name="BExGOD5OOOBUBIMGTY10CMMLMXNN" localSheetId="18" hidden="1">#REF!</definedName>
    <definedName name="BExGOD5OOOBUBIMGTY10CMMLMXNN" localSheetId="19" hidden="1">#REF!</definedName>
    <definedName name="BExGOD5OOOBUBIMGTY10CMMLMXNN" localSheetId="20" hidden="1">#REF!</definedName>
    <definedName name="BExGOD5OOOBUBIMGTY10CMMLMXNN" hidden="1">#REF!</definedName>
    <definedName name="BExGODAZKJ9EXMQZNQR5YDBSS525" localSheetId="7" hidden="1">#REF!</definedName>
    <definedName name="BExGODAZKJ9EXMQZNQR5YDBSS525" localSheetId="9" hidden="1">#REF!</definedName>
    <definedName name="BExGODAZKJ9EXMQZNQR5YDBSS525" localSheetId="10" hidden="1">#REF!</definedName>
    <definedName name="BExGODAZKJ9EXMQZNQR5YDBSS525" localSheetId="11" hidden="1">#REF!</definedName>
    <definedName name="BExGODAZKJ9EXMQZNQR5YDBSS525" localSheetId="12" hidden="1">#REF!</definedName>
    <definedName name="BExGODAZKJ9EXMQZNQR5YDBSS525" localSheetId="14" hidden="1">#REF!</definedName>
    <definedName name="BExGODAZKJ9EXMQZNQR5YDBSS525" localSheetId="13" hidden="1">#REF!</definedName>
    <definedName name="BExGODAZKJ9EXMQZNQR5YDBSS525" localSheetId="15" hidden="1">#REF!</definedName>
    <definedName name="BExGODAZKJ9EXMQZNQR5YDBSS525" localSheetId="16" hidden="1">#REF!</definedName>
    <definedName name="BExGODAZKJ9EXMQZNQR5YDBSS525" localSheetId="17" hidden="1">#REF!</definedName>
    <definedName name="BExGODAZKJ9EXMQZNQR5YDBSS525" localSheetId="18" hidden="1">#REF!</definedName>
    <definedName name="BExGODAZKJ9EXMQZNQR5YDBSS525" localSheetId="19" hidden="1">#REF!</definedName>
    <definedName name="BExGODAZKJ9EXMQZNQR5YDBSS525" localSheetId="20" hidden="1">#REF!</definedName>
    <definedName name="BExGODAZKJ9EXMQZNQR5YDBSS525" hidden="1">#REF!</definedName>
    <definedName name="BExGODR8ZSMUC11I56QHSZ686XV5" localSheetId="7" hidden="1">#REF!</definedName>
    <definedName name="BExGODR8ZSMUC11I56QHSZ686XV5" localSheetId="9" hidden="1">#REF!</definedName>
    <definedName name="BExGODR8ZSMUC11I56QHSZ686XV5" localSheetId="10" hidden="1">#REF!</definedName>
    <definedName name="BExGODR8ZSMUC11I56QHSZ686XV5" localSheetId="11" hidden="1">#REF!</definedName>
    <definedName name="BExGODR8ZSMUC11I56QHSZ686XV5" localSheetId="12" hidden="1">#REF!</definedName>
    <definedName name="BExGODR8ZSMUC11I56QHSZ686XV5" localSheetId="14" hidden="1">#REF!</definedName>
    <definedName name="BExGODR8ZSMUC11I56QHSZ686XV5" localSheetId="13" hidden="1">#REF!</definedName>
    <definedName name="BExGODR8ZSMUC11I56QHSZ686XV5" localSheetId="15" hidden="1">#REF!</definedName>
    <definedName name="BExGODR8ZSMUC11I56QHSZ686XV5" localSheetId="16" hidden="1">#REF!</definedName>
    <definedName name="BExGODR8ZSMUC11I56QHSZ686XV5" localSheetId="17" hidden="1">#REF!</definedName>
    <definedName name="BExGODR8ZSMUC11I56QHSZ686XV5" localSheetId="18" hidden="1">#REF!</definedName>
    <definedName name="BExGODR8ZSMUC11I56QHSZ686XV5" localSheetId="19" hidden="1">#REF!</definedName>
    <definedName name="BExGODR8ZSMUC11I56QHSZ686XV5" localSheetId="20" hidden="1">#REF!</definedName>
    <definedName name="BExGODR8ZSMUC11I56QHSZ686XV5" hidden="1">#REF!</definedName>
    <definedName name="BExGOT6UXUX5FVTAYL9SOBZ1D0II" localSheetId="7" hidden="1">#REF!</definedName>
    <definedName name="BExGOT6UXUX5FVTAYL9SOBZ1D0II" localSheetId="9" hidden="1">#REF!</definedName>
    <definedName name="BExGOT6UXUX5FVTAYL9SOBZ1D0II" localSheetId="10" hidden="1">#REF!</definedName>
    <definedName name="BExGOT6UXUX5FVTAYL9SOBZ1D0II" localSheetId="11" hidden="1">#REF!</definedName>
    <definedName name="BExGOT6UXUX5FVTAYL9SOBZ1D0II" localSheetId="12" hidden="1">#REF!</definedName>
    <definedName name="BExGOT6UXUX5FVTAYL9SOBZ1D0II" localSheetId="14" hidden="1">#REF!</definedName>
    <definedName name="BExGOT6UXUX5FVTAYL9SOBZ1D0II" localSheetId="13" hidden="1">#REF!</definedName>
    <definedName name="BExGOT6UXUX5FVTAYL9SOBZ1D0II" localSheetId="15" hidden="1">#REF!</definedName>
    <definedName name="BExGOT6UXUX5FVTAYL9SOBZ1D0II" localSheetId="16" hidden="1">#REF!</definedName>
    <definedName name="BExGOT6UXUX5FVTAYL9SOBZ1D0II" localSheetId="17" hidden="1">#REF!</definedName>
    <definedName name="BExGOT6UXUX5FVTAYL9SOBZ1D0II" localSheetId="18" hidden="1">#REF!</definedName>
    <definedName name="BExGOT6UXUX5FVTAYL9SOBZ1D0II" localSheetId="19" hidden="1">#REF!</definedName>
    <definedName name="BExGOT6UXUX5FVTAYL9SOBZ1D0II" localSheetId="20" hidden="1">#REF!</definedName>
    <definedName name="BExGOT6UXUX5FVTAYL9SOBZ1D0II" hidden="1">#REF!</definedName>
    <definedName name="BExGOXJDHUDPDT8I8IVGVW9J0R5Q" localSheetId="7" hidden="1">#REF!</definedName>
    <definedName name="BExGOXJDHUDPDT8I8IVGVW9J0R5Q" localSheetId="9" hidden="1">#REF!</definedName>
    <definedName name="BExGOXJDHUDPDT8I8IVGVW9J0R5Q" localSheetId="10" hidden="1">#REF!</definedName>
    <definedName name="BExGOXJDHUDPDT8I8IVGVW9J0R5Q" localSheetId="11" hidden="1">#REF!</definedName>
    <definedName name="BExGOXJDHUDPDT8I8IVGVW9J0R5Q" localSheetId="12" hidden="1">#REF!</definedName>
    <definedName name="BExGOXJDHUDPDT8I8IVGVW9J0R5Q" localSheetId="14" hidden="1">#REF!</definedName>
    <definedName name="BExGOXJDHUDPDT8I8IVGVW9J0R5Q" localSheetId="13" hidden="1">#REF!</definedName>
    <definedName name="BExGOXJDHUDPDT8I8IVGVW9J0R5Q" localSheetId="15" hidden="1">#REF!</definedName>
    <definedName name="BExGOXJDHUDPDT8I8IVGVW9J0R5Q" localSheetId="16" hidden="1">#REF!</definedName>
    <definedName name="BExGOXJDHUDPDT8I8IVGVW9J0R5Q" localSheetId="17" hidden="1">#REF!</definedName>
    <definedName name="BExGOXJDHUDPDT8I8IVGVW9J0R5Q" localSheetId="18" hidden="1">#REF!</definedName>
    <definedName name="BExGOXJDHUDPDT8I8IVGVW9J0R5Q" localSheetId="19" hidden="1">#REF!</definedName>
    <definedName name="BExGOXJDHUDPDT8I8IVGVW9J0R5Q" localSheetId="20" hidden="1">#REF!</definedName>
    <definedName name="BExGOXJDHUDPDT8I8IVGVW9J0R5Q" hidden="1">#REF!</definedName>
    <definedName name="BExGP3TT3CY5VYQJQ82YO0NMENH1" localSheetId="7" hidden="1">#REF!</definedName>
    <definedName name="BExGP3TT3CY5VYQJQ82YO0NMENH1" localSheetId="9" hidden="1">#REF!</definedName>
    <definedName name="BExGP3TT3CY5VYQJQ82YO0NMENH1" localSheetId="10" hidden="1">#REF!</definedName>
    <definedName name="BExGP3TT3CY5VYQJQ82YO0NMENH1" localSheetId="11" hidden="1">#REF!</definedName>
    <definedName name="BExGP3TT3CY5VYQJQ82YO0NMENH1" localSheetId="12" hidden="1">#REF!</definedName>
    <definedName name="BExGP3TT3CY5VYQJQ82YO0NMENH1" localSheetId="14" hidden="1">#REF!</definedName>
    <definedName name="BExGP3TT3CY5VYQJQ82YO0NMENH1" localSheetId="13" hidden="1">#REF!</definedName>
    <definedName name="BExGP3TT3CY5VYQJQ82YO0NMENH1" localSheetId="15" hidden="1">#REF!</definedName>
    <definedName name="BExGP3TT3CY5VYQJQ82YO0NMENH1" localSheetId="16" hidden="1">#REF!</definedName>
    <definedName name="BExGP3TT3CY5VYQJQ82YO0NMENH1" localSheetId="17" hidden="1">#REF!</definedName>
    <definedName name="BExGP3TT3CY5VYQJQ82YO0NMENH1" localSheetId="18" hidden="1">#REF!</definedName>
    <definedName name="BExGP3TT3CY5VYQJQ82YO0NMENH1" localSheetId="19" hidden="1">#REF!</definedName>
    <definedName name="BExGP3TT3CY5VYQJQ82YO0NMENH1" localSheetId="20" hidden="1">#REF!</definedName>
    <definedName name="BExGP3TT3CY5VYQJQ82YO0NMENH1" hidden="1">#REF!</definedName>
    <definedName name="BExGPHGT5KDOCMV2EFS4OVKTWBRD" localSheetId="7" hidden="1">#REF!</definedName>
    <definedName name="BExGPHGT5KDOCMV2EFS4OVKTWBRD" localSheetId="9" hidden="1">#REF!</definedName>
    <definedName name="BExGPHGT5KDOCMV2EFS4OVKTWBRD" localSheetId="10" hidden="1">#REF!</definedName>
    <definedName name="BExGPHGT5KDOCMV2EFS4OVKTWBRD" localSheetId="11" hidden="1">#REF!</definedName>
    <definedName name="BExGPHGT5KDOCMV2EFS4OVKTWBRD" localSheetId="12" hidden="1">#REF!</definedName>
    <definedName name="BExGPHGT5KDOCMV2EFS4OVKTWBRD" localSheetId="14" hidden="1">#REF!</definedName>
    <definedName name="BExGPHGT5KDOCMV2EFS4OVKTWBRD" localSheetId="13" hidden="1">#REF!</definedName>
    <definedName name="BExGPHGT5KDOCMV2EFS4OVKTWBRD" localSheetId="15" hidden="1">#REF!</definedName>
    <definedName name="BExGPHGT5KDOCMV2EFS4OVKTWBRD" localSheetId="16" hidden="1">#REF!</definedName>
    <definedName name="BExGPHGT5KDOCMV2EFS4OVKTWBRD" localSheetId="17" hidden="1">#REF!</definedName>
    <definedName name="BExGPHGT5KDOCMV2EFS4OVKTWBRD" localSheetId="18" hidden="1">#REF!</definedName>
    <definedName name="BExGPHGT5KDOCMV2EFS4OVKTWBRD" localSheetId="19" hidden="1">#REF!</definedName>
    <definedName name="BExGPHGT5KDOCMV2EFS4OVKTWBRD" localSheetId="20" hidden="1">#REF!</definedName>
    <definedName name="BExGPHGT5KDOCMV2EFS4OVKTWBRD" hidden="1">#REF!</definedName>
    <definedName name="BExGPID72Y4Y619LWASUQZKZHJNC" localSheetId="7" hidden="1">#REF!</definedName>
    <definedName name="BExGPID72Y4Y619LWASUQZKZHJNC" localSheetId="9" hidden="1">#REF!</definedName>
    <definedName name="BExGPID72Y4Y619LWASUQZKZHJNC" localSheetId="10" hidden="1">#REF!</definedName>
    <definedName name="BExGPID72Y4Y619LWASUQZKZHJNC" localSheetId="11" hidden="1">#REF!</definedName>
    <definedName name="BExGPID72Y4Y619LWASUQZKZHJNC" localSheetId="12" hidden="1">#REF!</definedName>
    <definedName name="BExGPID72Y4Y619LWASUQZKZHJNC" localSheetId="14" hidden="1">#REF!</definedName>
    <definedName name="BExGPID72Y4Y619LWASUQZKZHJNC" localSheetId="13" hidden="1">#REF!</definedName>
    <definedName name="BExGPID72Y4Y619LWASUQZKZHJNC" localSheetId="15" hidden="1">#REF!</definedName>
    <definedName name="BExGPID72Y4Y619LWASUQZKZHJNC" localSheetId="16" hidden="1">#REF!</definedName>
    <definedName name="BExGPID72Y4Y619LWASUQZKZHJNC" localSheetId="17" hidden="1">#REF!</definedName>
    <definedName name="BExGPID72Y4Y619LWASUQZKZHJNC" localSheetId="18" hidden="1">#REF!</definedName>
    <definedName name="BExGPID72Y4Y619LWASUQZKZHJNC" localSheetId="19" hidden="1">#REF!</definedName>
    <definedName name="BExGPID72Y4Y619LWASUQZKZHJNC" localSheetId="20" hidden="1">#REF!</definedName>
    <definedName name="BExGPID72Y4Y619LWASUQZKZHJNC" hidden="1">#REF!</definedName>
    <definedName name="BExGPPENQIANVGLVQJ77DK5JPRTB" localSheetId="7" hidden="1">#REF!</definedName>
    <definedName name="BExGPPENQIANVGLVQJ77DK5JPRTB" localSheetId="9" hidden="1">#REF!</definedName>
    <definedName name="BExGPPENQIANVGLVQJ77DK5JPRTB" localSheetId="10" hidden="1">#REF!</definedName>
    <definedName name="BExGPPENQIANVGLVQJ77DK5JPRTB" localSheetId="11" hidden="1">#REF!</definedName>
    <definedName name="BExGPPENQIANVGLVQJ77DK5JPRTB" localSheetId="12" hidden="1">#REF!</definedName>
    <definedName name="BExGPPENQIANVGLVQJ77DK5JPRTB" localSheetId="14" hidden="1">#REF!</definedName>
    <definedName name="BExGPPENQIANVGLVQJ77DK5JPRTB" localSheetId="13" hidden="1">#REF!</definedName>
    <definedName name="BExGPPENQIANVGLVQJ77DK5JPRTB" localSheetId="15" hidden="1">#REF!</definedName>
    <definedName name="BExGPPENQIANVGLVQJ77DK5JPRTB" localSheetId="16" hidden="1">#REF!</definedName>
    <definedName name="BExGPPENQIANVGLVQJ77DK5JPRTB" localSheetId="17" hidden="1">#REF!</definedName>
    <definedName name="BExGPPENQIANVGLVQJ77DK5JPRTB" localSheetId="18" hidden="1">#REF!</definedName>
    <definedName name="BExGPPENQIANVGLVQJ77DK5JPRTB" localSheetId="19" hidden="1">#REF!</definedName>
    <definedName name="BExGPPENQIANVGLVQJ77DK5JPRTB" localSheetId="20" hidden="1">#REF!</definedName>
    <definedName name="BExGPPENQIANVGLVQJ77DK5JPRTB" hidden="1">#REF!</definedName>
    <definedName name="BExGQ1ZU4967P72AHF4V1D0FOL5C" localSheetId="7" hidden="1">#REF!</definedName>
    <definedName name="BExGQ1ZU4967P72AHF4V1D0FOL5C" localSheetId="9" hidden="1">#REF!</definedName>
    <definedName name="BExGQ1ZU4967P72AHF4V1D0FOL5C" localSheetId="10" hidden="1">#REF!</definedName>
    <definedName name="BExGQ1ZU4967P72AHF4V1D0FOL5C" localSheetId="11" hidden="1">#REF!</definedName>
    <definedName name="BExGQ1ZU4967P72AHF4V1D0FOL5C" localSheetId="12" hidden="1">#REF!</definedName>
    <definedName name="BExGQ1ZU4967P72AHF4V1D0FOL5C" localSheetId="14" hidden="1">#REF!</definedName>
    <definedName name="BExGQ1ZU4967P72AHF4V1D0FOL5C" localSheetId="13" hidden="1">#REF!</definedName>
    <definedName name="BExGQ1ZU4967P72AHF4V1D0FOL5C" localSheetId="15" hidden="1">#REF!</definedName>
    <definedName name="BExGQ1ZU4967P72AHF4V1D0FOL5C" localSheetId="16" hidden="1">#REF!</definedName>
    <definedName name="BExGQ1ZU4967P72AHF4V1D0FOL5C" localSheetId="17" hidden="1">#REF!</definedName>
    <definedName name="BExGQ1ZU4967P72AHF4V1D0FOL5C" localSheetId="18" hidden="1">#REF!</definedName>
    <definedName name="BExGQ1ZU4967P72AHF4V1D0FOL5C" localSheetId="19" hidden="1">#REF!</definedName>
    <definedName name="BExGQ1ZU4967P72AHF4V1D0FOL5C" localSheetId="20" hidden="1">#REF!</definedName>
    <definedName name="BExGQ1ZU4967P72AHF4V1D0FOL5C" hidden="1">#REF!</definedName>
    <definedName name="BExGQ36ZOMR9GV8T05M605MMOY3Y" localSheetId="7" hidden="1">#REF!</definedName>
    <definedName name="BExGQ36ZOMR9GV8T05M605MMOY3Y" localSheetId="9" hidden="1">#REF!</definedName>
    <definedName name="BExGQ36ZOMR9GV8T05M605MMOY3Y" localSheetId="10" hidden="1">#REF!</definedName>
    <definedName name="BExGQ36ZOMR9GV8T05M605MMOY3Y" localSheetId="11" hidden="1">#REF!</definedName>
    <definedName name="BExGQ36ZOMR9GV8T05M605MMOY3Y" localSheetId="12" hidden="1">#REF!</definedName>
    <definedName name="BExGQ36ZOMR9GV8T05M605MMOY3Y" localSheetId="14" hidden="1">#REF!</definedName>
    <definedName name="BExGQ36ZOMR9GV8T05M605MMOY3Y" localSheetId="13" hidden="1">#REF!</definedName>
    <definedName name="BExGQ36ZOMR9GV8T05M605MMOY3Y" localSheetId="15" hidden="1">#REF!</definedName>
    <definedName name="BExGQ36ZOMR9GV8T05M605MMOY3Y" localSheetId="16" hidden="1">#REF!</definedName>
    <definedName name="BExGQ36ZOMR9GV8T05M605MMOY3Y" localSheetId="17" hidden="1">#REF!</definedName>
    <definedName name="BExGQ36ZOMR9GV8T05M605MMOY3Y" localSheetId="18" hidden="1">#REF!</definedName>
    <definedName name="BExGQ36ZOMR9GV8T05M605MMOY3Y" localSheetId="19" hidden="1">#REF!</definedName>
    <definedName name="BExGQ36ZOMR9GV8T05M605MMOY3Y" localSheetId="20" hidden="1">#REF!</definedName>
    <definedName name="BExGQ36ZOMR9GV8T05M605MMOY3Y" hidden="1">#REF!</definedName>
    <definedName name="BExGQ4E4XWZBZNG82O3F6S3IX0UD" localSheetId="7" hidden="1">#REF!</definedName>
    <definedName name="BExGQ4E4XWZBZNG82O3F6S3IX0UD" localSheetId="9" hidden="1">#REF!</definedName>
    <definedName name="BExGQ4E4XWZBZNG82O3F6S3IX0UD" localSheetId="10" hidden="1">#REF!</definedName>
    <definedName name="BExGQ4E4XWZBZNG82O3F6S3IX0UD" localSheetId="11" hidden="1">#REF!</definedName>
    <definedName name="BExGQ4E4XWZBZNG82O3F6S3IX0UD" localSheetId="12" hidden="1">#REF!</definedName>
    <definedName name="BExGQ4E4XWZBZNG82O3F6S3IX0UD" localSheetId="14" hidden="1">#REF!</definedName>
    <definedName name="BExGQ4E4XWZBZNG82O3F6S3IX0UD" localSheetId="13" hidden="1">#REF!</definedName>
    <definedName name="BExGQ4E4XWZBZNG82O3F6S3IX0UD" localSheetId="15" hidden="1">#REF!</definedName>
    <definedName name="BExGQ4E4XWZBZNG82O3F6S3IX0UD" localSheetId="16" hidden="1">#REF!</definedName>
    <definedName name="BExGQ4E4XWZBZNG82O3F6S3IX0UD" localSheetId="17" hidden="1">#REF!</definedName>
    <definedName name="BExGQ4E4XWZBZNG82O3F6S3IX0UD" localSheetId="18" hidden="1">#REF!</definedName>
    <definedName name="BExGQ4E4XWZBZNG82O3F6S3IX0UD" localSheetId="19" hidden="1">#REF!</definedName>
    <definedName name="BExGQ4E4XWZBZNG82O3F6S3IX0UD" localSheetId="20" hidden="1">#REF!</definedName>
    <definedName name="BExGQ4E4XWZBZNG82O3F6S3IX0UD" hidden="1">#REF!</definedName>
    <definedName name="BExGQ61DTJ0SBFMDFBAK3XZ9O0ZO" localSheetId="7" hidden="1">#REF!</definedName>
    <definedName name="BExGQ61DTJ0SBFMDFBAK3XZ9O0ZO" localSheetId="9" hidden="1">#REF!</definedName>
    <definedName name="BExGQ61DTJ0SBFMDFBAK3XZ9O0ZO" localSheetId="10" hidden="1">#REF!</definedName>
    <definedName name="BExGQ61DTJ0SBFMDFBAK3XZ9O0ZO" localSheetId="11" hidden="1">#REF!</definedName>
    <definedName name="BExGQ61DTJ0SBFMDFBAK3XZ9O0ZO" localSheetId="12" hidden="1">#REF!</definedName>
    <definedName name="BExGQ61DTJ0SBFMDFBAK3XZ9O0ZO" localSheetId="14" hidden="1">#REF!</definedName>
    <definedName name="BExGQ61DTJ0SBFMDFBAK3XZ9O0ZO" localSheetId="13" hidden="1">#REF!</definedName>
    <definedName name="BExGQ61DTJ0SBFMDFBAK3XZ9O0ZO" localSheetId="15" hidden="1">#REF!</definedName>
    <definedName name="BExGQ61DTJ0SBFMDFBAK3XZ9O0ZO" localSheetId="16" hidden="1">#REF!</definedName>
    <definedName name="BExGQ61DTJ0SBFMDFBAK3XZ9O0ZO" localSheetId="17" hidden="1">#REF!</definedName>
    <definedName name="BExGQ61DTJ0SBFMDFBAK3XZ9O0ZO" localSheetId="18" hidden="1">#REF!</definedName>
    <definedName name="BExGQ61DTJ0SBFMDFBAK3XZ9O0ZO" localSheetId="19" hidden="1">#REF!</definedName>
    <definedName name="BExGQ61DTJ0SBFMDFBAK3XZ9O0ZO" localSheetId="20" hidden="1">#REF!</definedName>
    <definedName name="BExGQ61DTJ0SBFMDFBAK3XZ9O0ZO" hidden="1">#REF!</definedName>
    <definedName name="BExGQ6SG9XEOD0VMBAR22YPZWSTA" localSheetId="7" hidden="1">#REF!</definedName>
    <definedName name="BExGQ6SG9XEOD0VMBAR22YPZWSTA" localSheetId="9" hidden="1">#REF!</definedName>
    <definedName name="BExGQ6SG9XEOD0VMBAR22YPZWSTA" localSheetId="10" hidden="1">#REF!</definedName>
    <definedName name="BExGQ6SG9XEOD0VMBAR22YPZWSTA" localSheetId="11" hidden="1">#REF!</definedName>
    <definedName name="BExGQ6SG9XEOD0VMBAR22YPZWSTA" localSheetId="12" hidden="1">#REF!</definedName>
    <definedName name="BExGQ6SG9XEOD0VMBAR22YPZWSTA" localSheetId="14" hidden="1">#REF!</definedName>
    <definedName name="BExGQ6SG9XEOD0VMBAR22YPZWSTA" localSheetId="13" hidden="1">#REF!</definedName>
    <definedName name="BExGQ6SG9XEOD0VMBAR22YPZWSTA" localSheetId="15" hidden="1">#REF!</definedName>
    <definedName name="BExGQ6SG9XEOD0VMBAR22YPZWSTA" localSheetId="16" hidden="1">#REF!</definedName>
    <definedName name="BExGQ6SG9XEOD0VMBAR22YPZWSTA" localSheetId="17" hidden="1">#REF!</definedName>
    <definedName name="BExGQ6SG9XEOD0VMBAR22YPZWSTA" localSheetId="18" hidden="1">#REF!</definedName>
    <definedName name="BExGQ6SG9XEOD0VMBAR22YPZWSTA" localSheetId="19" hidden="1">#REF!</definedName>
    <definedName name="BExGQ6SG9XEOD0VMBAR22YPZWSTA" localSheetId="20" hidden="1">#REF!</definedName>
    <definedName name="BExGQ6SG9XEOD0VMBAR22YPZWSTA" hidden="1">#REF!</definedName>
    <definedName name="BExGQGJ1A7LNZUS8QSMOG8UNGLMK" localSheetId="7" hidden="1">#REF!</definedName>
    <definedName name="BExGQGJ1A7LNZUS8QSMOG8UNGLMK" localSheetId="9" hidden="1">#REF!</definedName>
    <definedName name="BExGQGJ1A7LNZUS8QSMOG8UNGLMK" localSheetId="10" hidden="1">#REF!</definedName>
    <definedName name="BExGQGJ1A7LNZUS8QSMOG8UNGLMK" localSheetId="11" hidden="1">#REF!</definedName>
    <definedName name="BExGQGJ1A7LNZUS8QSMOG8UNGLMK" localSheetId="12" hidden="1">#REF!</definedName>
    <definedName name="BExGQGJ1A7LNZUS8QSMOG8UNGLMK" localSheetId="14" hidden="1">#REF!</definedName>
    <definedName name="BExGQGJ1A7LNZUS8QSMOG8UNGLMK" localSheetId="13" hidden="1">#REF!</definedName>
    <definedName name="BExGQGJ1A7LNZUS8QSMOG8UNGLMK" localSheetId="15" hidden="1">#REF!</definedName>
    <definedName name="BExGQGJ1A7LNZUS8QSMOG8UNGLMK" localSheetId="16" hidden="1">#REF!</definedName>
    <definedName name="BExGQGJ1A7LNZUS8QSMOG8UNGLMK" localSheetId="17" hidden="1">#REF!</definedName>
    <definedName name="BExGQGJ1A7LNZUS8QSMOG8UNGLMK" localSheetId="18" hidden="1">#REF!</definedName>
    <definedName name="BExGQGJ1A7LNZUS8QSMOG8UNGLMK" localSheetId="19" hidden="1">#REF!</definedName>
    <definedName name="BExGQGJ1A7LNZUS8QSMOG8UNGLMK" localSheetId="20" hidden="1">#REF!</definedName>
    <definedName name="BExGQGJ1A7LNZUS8QSMOG8UNGLMK" hidden="1">#REF!</definedName>
    <definedName name="BExGQNPYSR0588CMPYC6F4KV9EDE" localSheetId="7" hidden="1">#REF!</definedName>
    <definedName name="BExGQNPYSR0588CMPYC6F4KV9EDE" localSheetId="9" hidden="1">#REF!</definedName>
    <definedName name="BExGQNPYSR0588CMPYC6F4KV9EDE" localSheetId="10" hidden="1">#REF!</definedName>
    <definedName name="BExGQNPYSR0588CMPYC6F4KV9EDE" localSheetId="11" hidden="1">#REF!</definedName>
    <definedName name="BExGQNPYSR0588CMPYC6F4KV9EDE" localSheetId="14" hidden="1">#REF!</definedName>
    <definedName name="BExGQNPYSR0588CMPYC6F4KV9EDE" localSheetId="13" hidden="1">#REF!</definedName>
    <definedName name="BExGQNPYSR0588CMPYC6F4KV9EDE" localSheetId="16" hidden="1">#REF!</definedName>
    <definedName name="BExGQNPYSR0588CMPYC6F4KV9EDE" localSheetId="17" hidden="1">#REF!</definedName>
    <definedName name="BExGQNPYSR0588CMPYC6F4KV9EDE" localSheetId="20" hidden="1">#REF!</definedName>
    <definedName name="BExGQNPYSR0588CMPYC6F4KV9EDE" hidden="1">#REF!</definedName>
    <definedName name="BExGQPO7ENFEQC0NC6MC9OZR2LHY" localSheetId="7" hidden="1">#REF!</definedName>
    <definedName name="BExGQPO7ENFEQC0NC6MC9OZR2LHY" localSheetId="9" hidden="1">#REF!</definedName>
    <definedName name="BExGQPO7ENFEQC0NC6MC9OZR2LHY" localSheetId="10" hidden="1">#REF!</definedName>
    <definedName name="BExGQPO7ENFEQC0NC6MC9OZR2LHY" localSheetId="11" hidden="1">#REF!</definedName>
    <definedName name="BExGQPO7ENFEQC0NC6MC9OZR2LHY" localSheetId="12" hidden="1">#REF!</definedName>
    <definedName name="BExGQPO7ENFEQC0NC6MC9OZR2LHY" localSheetId="14" hidden="1">#REF!</definedName>
    <definedName name="BExGQPO7ENFEQC0NC6MC9OZR2LHY" localSheetId="13" hidden="1">#REF!</definedName>
    <definedName name="BExGQPO7ENFEQC0NC6MC9OZR2LHY" localSheetId="15" hidden="1">#REF!</definedName>
    <definedName name="BExGQPO7ENFEQC0NC6MC9OZR2LHY" localSheetId="16" hidden="1">#REF!</definedName>
    <definedName name="BExGQPO7ENFEQC0NC6MC9OZR2LHY" localSheetId="17" hidden="1">#REF!</definedName>
    <definedName name="BExGQPO7ENFEQC0NC6MC9OZR2LHY" localSheetId="18" hidden="1">#REF!</definedName>
    <definedName name="BExGQPO7ENFEQC0NC6MC9OZR2LHY" localSheetId="19" hidden="1">#REF!</definedName>
    <definedName name="BExGQPO7ENFEQC0NC6MC9OZR2LHY" localSheetId="20" hidden="1">#REF!</definedName>
    <definedName name="BExGQPO7ENFEQC0NC6MC9OZR2LHY" hidden="1">#REF!</definedName>
    <definedName name="BExGQX0H4EZMXBJTKJJE4ICJWN5O" localSheetId="7" hidden="1">#REF!</definedName>
    <definedName name="BExGQX0H4EZMXBJTKJJE4ICJWN5O" localSheetId="9" hidden="1">#REF!</definedName>
    <definedName name="BExGQX0H4EZMXBJTKJJE4ICJWN5O" localSheetId="10" hidden="1">#REF!</definedName>
    <definedName name="BExGQX0H4EZMXBJTKJJE4ICJWN5O" localSheetId="11" hidden="1">#REF!</definedName>
    <definedName name="BExGQX0H4EZMXBJTKJJE4ICJWN5O" localSheetId="12" hidden="1">#REF!</definedName>
    <definedName name="BExGQX0H4EZMXBJTKJJE4ICJWN5O" localSheetId="14" hidden="1">#REF!</definedName>
    <definedName name="BExGQX0H4EZMXBJTKJJE4ICJWN5O" localSheetId="13" hidden="1">#REF!</definedName>
    <definedName name="BExGQX0H4EZMXBJTKJJE4ICJWN5O" localSheetId="15" hidden="1">#REF!</definedName>
    <definedName name="BExGQX0H4EZMXBJTKJJE4ICJWN5O" localSheetId="16" hidden="1">#REF!</definedName>
    <definedName name="BExGQX0H4EZMXBJTKJJE4ICJWN5O" localSheetId="17" hidden="1">#REF!</definedName>
    <definedName name="BExGQX0H4EZMXBJTKJJE4ICJWN5O" localSheetId="18" hidden="1">#REF!</definedName>
    <definedName name="BExGQX0H4EZMXBJTKJJE4ICJWN5O" localSheetId="19" hidden="1">#REF!</definedName>
    <definedName name="BExGQX0H4EZMXBJTKJJE4ICJWN5O" localSheetId="20" hidden="1">#REF!</definedName>
    <definedName name="BExGQX0H4EZMXBJTKJJE4ICJWN5O" hidden="1">#REF!</definedName>
    <definedName name="BExGR4CW3WRIID17GGX4MI9ZDHFE" localSheetId="7" hidden="1">#REF!</definedName>
    <definedName name="BExGR4CW3WRIID17GGX4MI9ZDHFE" localSheetId="9" hidden="1">#REF!</definedName>
    <definedName name="BExGR4CW3WRIID17GGX4MI9ZDHFE" localSheetId="10" hidden="1">#REF!</definedName>
    <definedName name="BExGR4CW3WRIID17GGX4MI9ZDHFE" localSheetId="11" hidden="1">#REF!</definedName>
    <definedName name="BExGR4CW3WRIID17GGX4MI9ZDHFE" localSheetId="12" hidden="1">#REF!</definedName>
    <definedName name="BExGR4CW3WRIID17GGX4MI9ZDHFE" localSheetId="14" hidden="1">#REF!</definedName>
    <definedName name="BExGR4CW3WRIID17GGX4MI9ZDHFE" localSheetId="13" hidden="1">#REF!</definedName>
    <definedName name="BExGR4CW3WRIID17GGX4MI9ZDHFE" localSheetId="15" hidden="1">#REF!</definedName>
    <definedName name="BExGR4CW3WRIID17GGX4MI9ZDHFE" localSheetId="16" hidden="1">#REF!</definedName>
    <definedName name="BExGR4CW3WRIID17GGX4MI9ZDHFE" localSheetId="17" hidden="1">#REF!</definedName>
    <definedName name="BExGR4CW3WRIID17GGX4MI9ZDHFE" localSheetId="18" hidden="1">#REF!</definedName>
    <definedName name="BExGR4CW3WRIID17GGX4MI9ZDHFE" localSheetId="19" hidden="1">#REF!</definedName>
    <definedName name="BExGR4CW3WRIID17GGX4MI9ZDHFE" localSheetId="20" hidden="1">#REF!</definedName>
    <definedName name="BExGR4CW3WRIID17GGX4MI9ZDHFE" hidden="1">#REF!</definedName>
    <definedName name="BExGR65GJX27MU2OL6NI5PB8XVB4" localSheetId="7" hidden="1">#REF!</definedName>
    <definedName name="BExGR65GJX27MU2OL6NI5PB8XVB4" localSheetId="9" hidden="1">#REF!</definedName>
    <definedName name="BExGR65GJX27MU2OL6NI5PB8XVB4" localSheetId="10" hidden="1">#REF!</definedName>
    <definedName name="BExGR65GJX27MU2OL6NI5PB8XVB4" localSheetId="11" hidden="1">#REF!</definedName>
    <definedName name="BExGR65GJX27MU2OL6NI5PB8XVB4" localSheetId="12" hidden="1">#REF!</definedName>
    <definedName name="BExGR65GJX27MU2OL6NI5PB8XVB4" localSheetId="14" hidden="1">#REF!</definedName>
    <definedName name="BExGR65GJX27MU2OL6NI5PB8XVB4" localSheetId="13" hidden="1">#REF!</definedName>
    <definedName name="BExGR65GJX27MU2OL6NI5PB8XVB4" localSheetId="15" hidden="1">#REF!</definedName>
    <definedName name="BExGR65GJX27MU2OL6NI5PB8XVB4" localSheetId="16" hidden="1">#REF!</definedName>
    <definedName name="BExGR65GJX27MU2OL6NI5PB8XVB4" localSheetId="17" hidden="1">#REF!</definedName>
    <definedName name="BExGR65GJX27MU2OL6NI5PB8XVB4" localSheetId="18" hidden="1">#REF!</definedName>
    <definedName name="BExGR65GJX27MU2OL6NI5PB8XVB4" localSheetId="19" hidden="1">#REF!</definedName>
    <definedName name="BExGR65GJX27MU2OL6NI5PB8XVB4" localSheetId="20" hidden="1">#REF!</definedName>
    <definedName name="BExGR65GJX27MU2OL6NI5PB8XVB4" hidden="1">#REF!</definedName>
    <definedName name="BExGR6LQ97HETGS3CT96L4IK0JSH" localSheetId="7" hidden="1">#REF!</definedName>
    <definedName name="BExGR6LQ97HETGS3CT96L4IK0JSH" localSheetId="9" hidden="1">#REF!</definedName>
    <definedName name="BExGR6LQ97HETGS3CT96L4IK0JSH" localSheetId="10" hidden="1">#REF!</definedName>
    <definedName name="BExGR6LQ97HETGS3CT96L4IK0JSH" localSheetId="11" hidden="1">#REF!</definedName>
    <definedName name="BExGR6LQ97HETGS3CT96L4IK0JSH" localSheetId="12" hidden="1">#REF!</definedName>
    <definedName name="BExGR6LQ97HETGS3CT96L4IK0JSH" localSheetId="14" hidden="1">#REF!</definedName>
    <definedName name="BExGR6LQ97HETGS3CT96L4IK0JSH" localSheetId="13" hidden="1">#REF!</definedName>
    <definedName name="BExGR6LQ97HETGS3CT96L4IK0JSH" localSheetId="15" hidden="1">#REF!</definedName>
    <definedName name="BExGR6LQ97HETGS3CT96L4IK0JSH" localSheetId="16" hidden="1">#REF!</definedName>
    <definedName name="BExGR6LQ97HETGS3CT96L4IK0JSH" localSheetId="17" hidden="1">#REF!</definedName>
    <definedName name="BExGR6LQ97HETGS3CT96L4IK0JSH" localSheetId="18" hidden="1">#REF!</definedName>
    <definedName name="BExGR6LQ97HETGS3CT96L4IK0JSH" localSheetId="19" hidden="1">#REF!</definedName>
    <definedName name="BExGR6LQ97HETGS3CT96L4IK0JSH" localSheetId="20" hidden="1">#REF!</definedName>
    <definedName name="BExGR6LQ97HETGS3CT96L4IK0JSH" hidden="1">#REF!</definedName>
    <definedName name="BExGR9ATP2LVT7B9OCPSLJ11H9SX" localSheetId="7" hidden="1">#REF!</definedName>
    <definedName name="BExGR9ATP2LVT7B9OCPSLJ11H9SX" localSheetId="9" hidden="1">#REF!</definedName>
    <definedName name="BExGR9ATP2LVT7B9OCPSLJ11H9SX" localSheetId="10" hidden="1">#REF!</definedName>
    <definedName name="BExGR9ATP2LVT7B9OCPSLJ11H9SX" localSheetId="11" hidden="1">#REF!</definedName>
    <definedName name="BExGR9ATP2LVT7B9OCPSLJ11H9SX" localSheetId="12" hidden="1">#REF!</definedName>
    <definedName name="BExGR9ATP2LVT7B9OCPSLJ11H9SX" localSheetId="14" hidden="1">#REF!</definedName>
    <definedName name="BExGR9ATP2LVT7B9OCPSLJ11H9SX" localSheetId="13" hidden="1">#REF!</definedName>
    <definedName name="BExGR9ATP2LVT7B9OCPSLJ11H9SX" localSheetId="15" hidden="1">#REF!</definedName>
    <definedName name="BExGR9ATP2LVT7B9OCPSLJ11H9SX" localSheetId="16" hidden="1">#REF!</definedName>
    <definedName name="BExGR9ATP2LVT7B9OCPSLJ11H9SX" localSheetId="17" hidden="1">#REF!</definedName>
    <definedName name="BExGR9ATP2LVT7B9OCPSLJ11H9SX" localSheetId="18" hidden="1">#REF!</definedName>
    <definedName name="BExGR9ATP2LVT7B9OCPSLJ11H9SX" localSheetId="19" hidden="1">#REF!</definedName>
    <definedName name="BExGR9ATP2LVT7B9OCPSLJ11H9SX" localSheetId="20" hidden="1">#REF!</definedName>
    <definedName name="BExGR9ATP2LVT7B9OCPSLJ11H9SX" hidden="1">#REF!</definedName>
    <definedName name="BExGRAY9F658TSUK4B5X7SAIOYT9" localSheetId="7" hidden="1">#REF!</definedName>
    <definedName name="BExGRAY9F658TSUK4B5X7SAIOYT9" localSheetId="9" hidden="1">#REF!</definedName>
    <definedName name="BExGRAY9F658TSUK4B5X7SAIOYT9" localSheetId="10" hidden="1">#REF!</definedName>
    <definedName name="BExGRAY9F658TSUK4B5X7SAIOYT9" localSheetId="11" hidden="1">#REF!</definedName>
    <definedName name="BExGRAY9F658TSUK4B5X7SAIOYT9" localSheetId="12" hidden="1">#REF!</definedName>
    <definedName name="BExGRAY9F658TSUK4B5X7SAIOYT9" localSheetId="14" hidden="1">#REF!</definedName>
    <definedName name="BExGRAY9F658TSUK4B5X7SAIOYT9" localSheetId="13" hidden="1">#REF!</definedName>
    <definedName name="BExGRAY9F658TSUK4B5X7SAIOYT9" localSheetId="15" hidden="1">#REF!</definedName>
    <definedName name="BExGRAY9F658TSUK4B5X7SAIOYT9" localSheetId="16" hidden="1">#REF!</definedName>
    <definedName name="BExGRAY9F658TSUK4B5X7SAIOYT9" localSheetId="17" hidden="1">#REF!</definedName>
    <definedName name="BExGRAY9F658TSUK4B5X7SAIOYT9" localSheetId="18" hidden="1">#REF!</definedName>
    <definedName name="BExGRAY9F658TSUK4B5X7SAIOYT9" localSheetId="19" hidden="1">#REF!</definedName>
    <definedName name="BExGRAY9F658TSUK4B5X7SAIOYT9" localSheetId="20" hidden="1">#REF!</definedName>
    <definedName name="BExGRAY9F658TSUK4B5X7SAIOYT9" hidden="1">#REF!</definedName>
    <definedName name="BExGRD74EJWS14SU2OOJCGK9X1W7" localSheetId="7" hidden="1">#REF!</definedName>
    <definedName name="BExGRD74EJWS14SU2OOJCGK9X1W7" localSheetId="9" hidden="1">#REF!</definedName>
    <definedName name="BExGRD74EJWS14SU2OOJCGK9X1W7" localSheetId="10" hidden="1">#REF!</definedName>
    <definedName name="BExGRD74EJWS14SU2OOJCGK9X1W7" localSheetId="11" hidden="1">#REF!</definedName>
    <definedName name="BExGRD74EJWS14SU2OOJCGK9X1W7" localSheetId="12" hidden="1">#REF!</definedName>
    <definedName name="BExGRD74EJWS14SU2OOJCGK9X1W7" localSheetId="14" hidden="1">#REF!</definedName>
    <definedName name="BExGRD74EJWS14SU2OOJCGK9X1W7" localSheetId="13" hidden="1">#REF!</definedName>
    <definedName name="BExGRD74EJWS14SU2OOJCGK9X1W7" localSheetId="15" hidden="1">#REF!</definedName>
    <definedName name="BExGRD74EJWS14SU2OOJCGK9X1W7" localSheetId="16" hidden="1">#REF!</definedName>
    <definedName name="BExGRD74EJWS14SU2OOJCGK9X1W7" localSheetId="17" hidden="1">#REF!</definedName>
    <definedName name="BExGRD74EJWS14SU2OOJCGK9X1W7" localSheetId="18" hidden="1">#REF!</definedName>
    <definedName name="BExGRD74EJWS14SU2OOJCGK9X1W7" localSheetId="19" hidden="1">#REF!</definedName>
    <definedName name="BExGRD74EJWS14SU2OOJCGK9X1W7" localSheetId="20" hidden="1">#REF!</definedName>
    <definedName name="BExGRD74EJWS14SU2OOJCGK9X1W7" hidden="1">#REF!</definedName>
    <definedName name="BExGROQL61G1JF22224SED98B361" localSheetId="7" hidden="1">#REF!</definedName>
    <definedName name="BExGROQL61G1JF22224SED98B361" localSheetId="9" hidden="1">#REF!</definedName>
    <definedName name="BExGROQL61G1JF22224SED98B361" localSheetId="10" hidden="1">#REF!</definedName>
    <definedName name="BExGROQL61G1JF22224SED98B361" localSheetId="11" hidden="1">#REF!</definedName>
    <definedName name="BExGROQL61G1JF22224SED98B361" localSheetId="12" hidden="1">#REF!</definedName>
    <definedName name="BExGROQL61G1JF22224SED98B361" localSheetId="14" hidden="1">#REF!</definedName>
    <definedName name="BExGROQL61G1JF22224SED98B361" localSheetId="13" hidden="1">#REF!</definedName>
    <definedName name="BExGROQL61G1JF22224SED98B361" localSheetId="15" hidden="1">#REF!</definedName>
    <definedName name="BExGROQL61G1JF22224SED98B361" localSheetId="16" hidden="1">#REF!</definedName>
    <definedName name="BExGROQL61G1JF22224SED98B361" localSheetId="17" hidden="1">#REF!</definedName>
    <definedName name="BExGROQL61G1JF22224SED98B361" localSheetId="18" hidden="1">#REF!</definedName>
    <definedName name="BExGROQL61G1JF22224SED98B361" localSheetId="19" hidden="1">#REF!</definedName>
    <definedName name="BExGROQL61G1JF22224SED98B361" localSheetId="20" hidden="1">#REF!</definedName>
    <definedName name="BExGROQL61G1JF22224SED98B361" hidden="1">#REF!</definedName>
    <definedName name="BExGRUKVVKDL8483WI70VN2QZDGD" localSheetId="7" hidden="1">#REF!</definedName>
    <definedName name="BExGRUKVVKDL8483WI70VN2QZDGD" localSheetId="9" hidden="1">#REF!</definedName>
    <definedName name="BExGRUKVVKDL8483WI70VN2QZDGD" localSheetId="10" hidden="1">#REF!</definedName>
    <definedName name="BExGRUKVVKDL8483WI70VN2QZDGD" localSheetId="11" hidden="1">#REF!</definedName>
    <definedName name="BExGRUKVVKDL8483WI70VN2QZDGD" localSheetId="12" hidden="1">#REF!</definedName>
    <definedName name="BExGRUKVVKDL8483WI70VN2QZDGD" localSheetId="14" hidden="1">#REF!</definedName>
    <definedName name="BExGRUKVVKDL8483WI70VN2QZDGD" localSheetId="13" hidden="1">#REF!</definedName>
    <definedName name="BExGRUKVVKDL8483WI70VN2QZDGD" localSheetId="15" hidden="1">#REF!</definedName>
    <definedName name="BExGRUKVVKDL8483WI70VN2QZDGD" localSheetId="16" hidden="1">#REF!</definedName>
    <definedName name="BExGRUKVVKDL8483WI70VN2QZDGD" localSheetId="17" hidden="1">#REF!</definedName>
    <definedName name="BExGRUKVVKDL8483WI70VN2QZDGD" localSheetId="18" hidden="1">#REF!</definedName>
    <definedName name="BExGRUKVVKDL8483WI70VN2QZDGD" localSheetId="19" hidden="1">#REF!</definedName>
    <definedName name="BExGRUKVVKDL8483WI70VN2QZDGD" localSheetId="20" hidden="1">#REF!</definedName>
    <definedName name="BExGRUKVVKDL8483WI70VN2QZDGD" hidden="1">#REF!</definedName>
    <definedName name="BExGRW2VUL2RYAVBES5DLY6VH9EK" localSheetId="7" hidden="1">#REF!</definedName>
    <definedName name="BExGRW2VUL2RYAVBES5DLY6VH9EK" localSheetId="9" hidden="1">#REF!</definedName>
    <definedName name="BExGRW2VUL2RYAVBES5DLY6VH9EK" localSheetId="10" hidden="1">#REF!</definedName>
    <definedName name="BExGRW2VUL2RYAVBES5DLY6VH9EK" localSheetId="11" hidden="1">#REF!</definedName>
    <definedName name="BExGRW2VUL2RYAVBES5DLY6VH9EK" localSheetId="12" hidden="1">#REF!</definedName>
    <definedName name="BExGRW2VUL2RYAVBES5DLY6VH9EK" localSheetId="14" hidden="1">#REF!</definedName>
    <definedName name="BExGRW2VUL2RYAVBES5DLY6VH9EK" localSheetId="13" hidden="1">#REF!</definedName>
    <definedName name="BExGRW2VUL2RYAVBES5DLY6VH9EK" localSheetId="15" hidden="1">#REF!</definedName>
    <definedName name="BExGRW2VUL2RYAVBES5DLY6VH9EK" localSheetId="16" hidden="1">#REF!</definedName>
    <definedName name="BExGRW2VUL2RYAVBES5DLY6VH9EK" localSheetId="17" hidden="1">#REF!</definedName>
    <definedName name="BExGRW2VUL2RYAVBES5DLY6VH9EK" localSheetId="18" hidden="1">#REF!</definedName>
    <definedName name="BExGRW2VUL2RYAVBES5DLY6VH9EK" localSheetId="19" hidden="1">#REF!</definedName>
    <definedName name="BExGRW2VUL2RYAVBES5DLY6VH9EK" localSheetId="20" hidden="1">#REF!</definedName>
    <definedName name="BExGRW2VUL2RYAVBES5DLY6VH9EK" hidden="1">#REF!</definedName>
    <definedName name="BExGS2IWR5DUNJ1U9PAKIV8CMBNI" localSheetId="7" hidden="1">#REF!</definedName>
    <definedName name="BExGS2IWR5DUNJ1U9PAKIV8CMBNI" localSheetId="9" hidden="1">#REF!</definedName>
    <definedName name="BExGS2IWR5DUNJ1U9PAKIV8CMBNI" localSheetId="10" hidden="1">#REF!</definedName>
    <definedName name="BExGS2IWR5DUNJ1U9PAKIV8CMBNI" localSheetId="11" hidden="1">#REF!</definedName>
    <definedName name="BExGS2IWR5DUNJ1U9PAKIV8CMBNI" localSheetId="12" hidden="1">#REF!</definedName>
    <definedName name="BExGS2IWR5DUNJ1U9PAKIV8CMBNI" localSheetId="14" hidden="1">#REF!</definedName>
    <definedName name="BExGS2IWR5DUNJ1U9PAKIV8CMBNI" localSheetId="13" hidden="1">#REF!</definedName>
    <definedName name="BExGS2IWR5DUNJ1U9PAKIV8CMBNI" localSheetId="15" hidden="1">#REF!</definedName>
    <definedName name="BExGS2IWR5DUNJ1U9PAKIV8CMBNI" localSheetId="16" hidden="1">#REF!</definedName>
    <definedName name="BExGS2IWR5DUNJ1U9PAKIV8CMBNI" localSheetId="17" hidden="1">#REF!</definedName>
    <definedName name="BExGS2IWR5DUNJ1U9PAKIV8CMBNI" localSheetId="18" hidden="1">#REF!</definedName>
    <definedName name="BExGS2IWR5DUNJ1U9PAKIV8CMBNI" localSheetId="19" hidden="1">#REF!</definedName>
    <definedName name="BExGS2IWR5DUNJ1U9PAKIV8CMBNI" localSheetId="20" hidden="1">#REF!</definedName>
    <definedName name="BExGS2IWR5DUNJ1U9PAKIV8CMBNI" hidden="1">#REF!</definedName>
    <definedName name="BExGS39S7AWXR3SMHER030GA9FHE" localSheetId="7" hidden="1">#REF!</definedName>
    <definedName name="BExGS39S7AWXR3SMHER030GA9FHE" localSheetId="9" hidden="1">#REF!</definedName>
    <definedName name="BExGS39S7AWXR3SMHER030GA9FHE" localSheetId="10" hidden="1">#REF!</definedName>
    <definedName name="BExGS39S7AWXR3SMHER030GA9FHE" localSheetId="11" hidden="1">#REF!</definedName>
    <definedName name="BExGS39S7AWXR3SMHER030GA9FHE" localSheetId="12" hidden="1">#REF!</definedName>
    <definedName name="BExGS39S7AWXR3SMHER030GA9FHE" localSheetId="14" hidden="1">#REF!</definedName>
    <definedName name="BExGS39S7AWXR3SMHER030GA9FHE" localSheetId="13" hidden="1">#REF!</definedName>
    <definedName name="BExGS39S7AWXR3SMHER030GA9FHE" localSheetId="15" hidden="1">#REF!</definedName>
    <definedName name="BExGS39S7AWXR3SMHER030GA9FHE" localSheetId="16" hidden="1">#REF!</definedName>
    <definedName name="BExGS39S7AWXR3SMHER030GA9FHE" localSheetId="17" hidden="1">#REF!</definedName>
    <definedName name="BExGS39S7AWXR3SMHER030GA9FHE" localSheetId="18" hidden="1">#REF!</definedName>
    <definedName name="BExGS39S7AWXR3SMHER030GA9FHE" localSheetId="19" hidden="1">#REF!</definedName>
    <definedName name="BExGS39S7AWXR3SMHER030GA9FHE" localSheetId="20" hidden="1">#REF!</definedName>
    <definedName name="BExGS39S7AWXR3SMHER030GA9FHE" hidden="1">#REF!</definedName>
    <definedName name="BExGS69P9FFTEOPDS0MWFKF45G47" localSheetId="7" hidden="1">#REF!</definedName>
    <definedName name="BExGS69P9FFTEOPDS0MWFKF45G47" localSheetId="9" hidden="1">#REF!</definedName>
    <definedName name="BExGS69P9FFTEOPDS0MWFKF45G47" localSheetId="10" hidden="1">#REF!</definedName>
    <definedName name="BExGS69P9FFTEOPDS0MWFKF45G47" localSheetId="11" hidden="1">#REF!</definedName>
    <definedName name="BExGS69P9FFTEOPDS0MWFKF45G47" localSheetId="12" hidden="1">#REF!</definedName>
    <definedName name="BExGS69P9FFTEOPDS0MWFKF45G47" localSheetId="14" hidden="1">#REF!</definedName>
    <definedName name="BExGS69P9FFTEOPDS0MWFKF45G47" localSheetId="13" hidden="1">#REF!</definedName>
    <definedName name="BExGS69P9FFTEOPDS0MWFKF45G47" localSheetId="15" hidden="1">#REF!</definedName>
    <definedName name="BExGS69P9FFTEOPDS0MWFKF45G47" localSheetId="16" hidden="1">#REF!</definedName>
    <definedName name="BExGS69P9FFTEOPDS0MWFKF45G47" localSheetId="17" hidden="1">#REF!</definedName>
    <definedName name="BExGS69P9FFTEOPDS0MWFKF45G47" localSheetId="18" hidden="1">#REF!</definedName>
    <definedName name="BExGS69P9FFTEOPDS0MWFKF45G47" localSheetId="19" hidden="1">#REF!</definedName>
    <definedName name="BExGS69P9FFTEOPDS0MWFKF45G47" localSheetId="20" hidden="1">#REF!</definedName>
    <definedName name="BExGS69P9FFTEOPDS0MWFKF45G47" hidden="1">#REF!</definedName>
    <definedName name="BExGS6F1JFHM5MUJ1RFO50WP6D05" localSheetId="7" hidden="1">#REF!</definedName>
    <definedName name="BExGS6F1JFHM5MUJ1RFO50WP6D05" localSheetId="9" hidden="1">#REF!</definedName>
    <definedName name="BExGS6F1JFHM5MUJ1RFO50WP6D05" localSheetId="10" hidden="1">#REF!</definedName>
    <definedName name="BExGS6F1JFHM5MUJ1RFO50WP6D05" localSheetId="11" hidden="1">#REF!</definedName>
    <definedName name="BExGS6F1JFHM5MUJ1RFO50WP6D05" localSheetId="12" hidden="1">#REF!</definedName>
    <definedName name="BExGS6F1JFHM5MUJ1RFO50WP6D05" localSheetId="14" hidden="1">#REF!</definedName>
    <definedName name="BExGS6F1JFHM5MUJ1RFO50WP6D05" localSheetId="13" hidden="1">#REF!</definedName>
    <definedName name="BExGS6F1JFHM5MUJ1RFO50WP6D05" localSheetId="15" hidden="1">#REF!</definedName>
    <definedName name="BExGS6F1JFHM5MUJ1RFO50WP6D05" localSheetId="16" hidden="1">#REF!</definedName>
    <definedName name="BExGS6F1JFHM5MUJ1RFO50WP6D05" localSheetId="17" hidden="1">#REF!</definedName>
    <definedName name="BExGS6F1JFHM5MUJ1RFO50WP6D05" localSheetId="18" hidden="1">#REF!</definedName>
    <definedName name="BExGS6F1JFHM5MUJ1RFO50WP6D05" localSheetId="19" hidden="1">#REF!</definedName>
    <definedName name="BExGS6F1JFHM5MUJ1RFO50WP6D05" localSheetId="20" hidden="1">#REF!</definedName>
    <definedName name="BExGS6F1JFHM5MUJ1RFO50WP6D05" hidden="1">#REF!</definedName>
    <definedName name="BExGSA5YB5ZGE4NHDVCZ55TQAJTL" localSheetId="7" hidden="1">#REF!</definedName>
    <definedName name="BExGSA5YB5ZGE4NHDVCZ55TQAJTL" localSheetId="9" hidden="1">#REF!</definedName>
    <definedName name="BExGSA5YB5ZGE4NHDVCZ55TQAJTL" localSheetId="10" hidden="1">#REF!</definedName>
    <definedName name="BExGSA5YB5ZGE4NHDVCZ55TQAJTL" localSheetId="11" hidden="1">#REF!</definedName>
    <definedName name="BExGSA5YB5ZGE4NHDVCZ55TQAJTL" localSheetId="12" hidden="1">#REF!</definedName>
    <definedName name="BExGSA5YB5ZGE4NHDVCZ55TQAJTL" localSheetId="14" hidden="1">#REF!</definedName>
    <definedName name="BExGSA5YB5ZGE4NHDVCZ55TQAJTL" localSheetId="13" hidden="1">#REF!</definedName>
    <definedName name="BExGSA5YB5ZGE4NHDVCZ55TQAJTL" localSheetId="15" hidden="1">#REF!</definedName>
    <definedName name="BExGSA5YB5ZGE4NHDVCZ55TQAJTL" localSheetId="16" hidden="1">#REF!</definedName>
    <definedName name="BExGSA5YB5ZGE4NHDVCZ55TQAJTL" localSheetId="17" hidden="1">#REF!</definedName>
    <definedName name="BExGSA5YB5ZGE4NHDVCZ55TQAJTL" localSheetId="18" hidden="1">#REF!</definedName>
    <definedName name="BExGSA5YB5ZGE4NHDVCZ55TQAJTL" localSheetId="19" hidden="1">#REF!</definedName>
    <definedName name="BExGSA5YB5ZGE4NHDVCZ55TQAJTL" localSheetId="20" hidden="1">#REF!</definedName>
    <definedName name="BExGSA5YB5ZGE4NHDVCZ55TQAJTL" hidden="1">#REF!</definedName>
    <definedName name="BExGSCEUCQQVDEEKWJ677QTGUVTE" localSheetId="7" hidden="1">#REF!</definedName>
    <definedName name="BExGSCEUCQQVDEEKWJ677QTGUVTE" localSheetId="9" hidden="1">#REF!</definedName>
    <definedName name="BExGSCEUCQQVDEEKWJ677QTGUVTE" localSheetId="10" hidden="1">#REF!</definedName>
    <definedName name="BExGSCEUCQQVDEEKWJ677QTGUVTE" localSheetId="11" hidden="1">#REF!</definedName>
    <definedName name="BExGSCEUCQQVDEEKWJ677QTGUVTE" localSheetId="12" hidden="1">#REF!</definedName>
    <definedName name="BExGSCEUCQQVDEEKWJ677QTGUVTE" localSheetId="14" hidden="1">#REF!</definedName>
    <definedName name="BExGSCEUCQQVDEEKWJ677QTGUVTE" localSheetId="13" hidden="1">#REF!</definedName>
    <definedName name="BExGSCEUCQQVDEEKWJ677QTGUVTE" localSheetId="15" hidden="1">#REF!</definedName>
    <definedName name="BExGSCEUCQQVDEEKWJ677QTGUVTE" localSheetId="16" hidden="1">#REF!</definedName>
    <definedName name="BExGSCEUCQQVDEEKWJ677QTGUVTE" localSheetId="17" hidden="1">#REF!</definedName>
    <definedName name="BExGSCEUCQQVDEEKWJ677QTGUVTE" localSheetId="18" hidden="1">#REF!</definedName>
    <definedName name="BExGSCEUCQQVDEEKWJ677QTGUVTE" localSheetId="19" hidden="1">#REF!</definedName>
    <definedName name="BExGSCEUCQQVDEEKWJ677QTGUVTE" localSheetId="20" hidden="1">#REF!</definedName>
    <definedName name="BExGSCEUCQQVDEEKWJ677QTGUVTE" hidden="1">#REF!</definedName>
    <definedName name="BExGSCKA06Y0QKMK697YEVLEA9FY" localSheetId="7" hidden="1">#REF!</definedName>
    <definedName name="BExGSCKA06Y0QKMK697YEVLEA9FY" localSheetId="9" hidden="1">#REF!</definedName>
    <definedName name="BExGSCKA06Y0QKMK697YEVLEA9FY" localSheetId="10" hidden="1">#REF!</definedName>
    <definedName name="BExGSCKA06Y0QKMK697YEVLEA9FY" localSheetId="11" hidden="1">#REF!</definedName>
    <definedName name="BExGSCKA06Y0QKMK697YEVLEA9FY" localSheetId="12" hidden="1">#REF!</definedName>
    <definedName name="BExGSCKA06Y0QKMK697YEVLEA9FY" localSheetId="14" hidden="1">#REF!</definedName>
    <definedName name="BExGSCKA06Y0QKMK697YEVLEA9FY" localSheetId="13" hidden="1">#REF!</definedName>
    <definedName name="BExGSCKA06Y0QKMK697YEVLEA9FY" localSheetId="15" hidden="1">#REF!</definedName>
    <definedName name="BExGSCKA06Y0QKMK697YEVLEA9FY" localSheetId="16" hidden="1">#REF!</definedName>
    <definedName name="BExGSCKA06Y0QKMK697YEVLEA9FY" localSheetId="17" hidden="1">#REF!</definedName>
    <definedName name="BExGSCKA06Y0QKMK697YEVLEA9FY" localSheetId="18" hidden="1">#REF!</definedName>
    <definedName name="BExGSCKA06Y0QKMK697YEVLEA9FY" localSheetId="19" hidden="1">#REF!</definedName>
    <definedName name="BExGSCKA06Y0QKMK697YEVLEA9FY" localSheetId="20" hidden="1">#REF!</definedName>
    <definedName name="BExGSCKA06Y0QKMK697YEVLEA9FY" hidden="1">#REF!</definedName>
    <definedName name="BExGSJWJN6NORKNRWIN4W0MANCAV" localSheetId="7" hidden="1">#REF!</definedName>
    <definedName name="BExGSJWJN6NORKNRWIN4W0MANCAV" localSheetId="9" hidden="1">#REF!</definedName>
    <definedName name="BExGSJWJN6NORKNRWIN4W0MANCAV" localSheetId="10" hidden="1">#REF!</definedName>
    <definedName name="BExGSJWJN6NORKNRWIN4W0MANCAV" localSheetId="11" hidden="1">#REF!</definedName>
    <definedName name="BExGSJWJN6NORKNRWIN4W0MANCAV" localSheetId="12" hidden="1">#REF!</definedName>
    <definedName name="BExGSJWJN6NORKNRWIN4W0MANCAV" localSheetId="14" hidden="1">#REF!</definedName>
    <definedName name="BExGSJWJN6NORKNRWIN4W0MANCAV" localSheetId="13" hidden="1">#REF!</definedName>
    <definedName name="BExGSJWJN6NORKNRWIN4W0MANCAV" localSheetId="15" hidden="1">#REF!</definedName>
    <definedName name="BExGSJWJN6NORKNRWIN4W0MANCAV" localSheetId="16" hidden="1">#REF!</definedName>
    <definedName name="BExGSJWJN6NORKNRWIN4W0MANCAV" localSheetId="17" hidden="1">#REF!</definedName>
    <definedName name="BExGSJWJN6NORKNRWIN4W0MANCAV" localSheetId="18" hidden="1">#REF!</definedName>
    <definedName name="BExGSJWJN6NORKNRWIN4W0MANCAV" localSheetId="19" hidden="1">#REF!</definedName>
    <definedName name="BExGSJWJN6NORKNRWIN4W0MANCAV" localSheetId="20" hidden="1">#REF!</definedName>
    <definedName name="BExGSJWJN6NORKNRWIN4W0MANCAV" hidden="1">#REF!</definedName>
    <definedName name="BExGSQY65LH1PCKKM5WHDW83F35O" localSheetId="7" hidden="1">#REF!</definedName>
    <definedName name="BExGSQY65LH1PCKKM5WHDW83F35O" localSheetId="9" hidden="1">#REF!</definedName>
    <definedName name="BExGSQY65LH1PCKKM5WHDW83F35O" localSheetId="10" hidden="1">#REF!</definedName>
    <definedName name="BExGSQY65LH1PCKKM5WHDW83F35O" localSheetId="11" hidden="1">#REF!</definedName>
    <definedName name="BExGSQY65LH1PCKKM5WHDW83F35O" localSheetId="12" hidden="1">#REF!</definedName>
    <definedName name="BExGSQY65LH1PCKKM5WHDW83F35O" localSheetId="14" hidden="1">#REF!</definedName>
    <definedName name="BExGSQY65LH1PCKKM5WHDW83F35O" localSheetId="13" hidden="1">#REF!</definedName>
    <definedName name="BExGSQY65LH1PCKKM5WHDW83F35O" localSheetId="15" hidden="1">#REF!</definedName>
    <definedName name="BExGSQY65LH1PCKKM5WHDW83F35O" localSheetId="16" hidden="1">#REF!</definedName>
    <definedName name="BExGSQY65LH1PCKKM5WHDW83F35O" localSheetId="17" hidden="1">#REF!</definedName>
    <definedName name="BExGSQY65LH1PCKKM5WHDW83F35O" localSheetId="18" hidden="1">#REF!</definedName>
    <definedName name="BExGSQY65LH1PCKKM5WHDW83F35O" localSheetId="19" hidden="1">#REF!</definedName>
    <definedName name="BExGSQY65LH1PCKKM5WHDW83F35O" localSheetId="20" hidden="1">#REF!</definedName>
    <definedName name="BExGSQY65LH1PCKKM5WHDW83F35O" hidden="1">#REF!</definedName>
    <definedName name="BExGSSW8N9A0O48I1Z0M4ZIIXNTV" localSheetId="7" hidden="1">#REF!</definedName>
    <definedName name="BExGSSW8N9A0O48I1Z0M4ZIIXNTV" localSheetId="9" hidden="1">#REF!</definedName>
    <definedName name="BExGSSW8N9A0O48I1Z0M4ZIIXNTV" localSheetId="10" hidden="1">#REF!</definedName>
    <definedName name="BExGSSW8N9A0O48I1Z0M4ZIIXNTV" localSheetId="11" hidden="1">#REF!</definedName>
    <definedName name="BExGSSW8N9A0O48I1Z0M4ZIIXNTV" localSheetId="12" hidden="1">#REF!</definedName>
    <definedName name="BExGSSW8N9A0O48I1Z0M4ZIIXNTV" localSheetId="14" hidden="1">#REF!</definedName>
    <definedName name="BExGSSW8N9A0O48I1Z0M4ZIIXNTV" localSheetId="13" hidden="1">#REF!</definedName>
    <definedName name="BExGSSW8N9A0O48I1Z0M4ZIIXNTV" localSheetId="15" hidden="1">#REF!</definedName>
    <definedName name="BExGSSW8N9A0O48I1Z0M4ZIIXNTV" localSheetId="16" hidden="1">#REF!</definedName>
    <definedName name="BExGSSW8N9A0O48I1Z0M4ZIIXNTV" localSheetId="17" hidden="1">#REF!</definedName>
    <definedName name="BExGSSW8N9A0O48I1Z0M4ZIIXNTV" localSheetId="18" hidden="1">#REF!</definedName>
    <definedName name="BExGSSW8N9A0O48I1Z0M4ZIIXNTV" localSheetId="19" hidden="1">#REF!</definedName>
    <definedName name="BExGSSW8N9A0O48I1Z0M4ZIIXNTV" localSheetId="20" hidden="1">#REF!</definedName>
    <definedName name="BExGSSW8N9A0O48I1Z0M4ZIIXNTV" hidden="1">#REF!</definedName>
    <definedName name="BExGSYW1GKISF0PMUAK3XJK9PEW9" localSheetId="7" hidden="1">#REF!</definedName>
    <definedName name="BExGSYW1GKISF0PMUAK3XJK9PEW9" localSheetId="9" hidden="1">#REF!</definedName>
    <definedName name="BExGSYW1GKISF0PMUAK3XJK9PEW9" localSheetId="10" hidden="1">#REF!</definedName>
    <definedName name="BExGSYW1GKISF0PMUAK3XJK9PEW9" localSheetId="11" hidden="1">#REF!</definedName>
    <definedName name="BExGSYW1GKISF0PMUAK3XJK9PEW9" localSheetId="12" hidden="1">#REF!</definedName>
    <definedName name="BExGSYW1GKISF0PMUAK3XJK9PEW9" localSheetId="14" hidden="1">#REF!</definedName>
    <definedName name="BExGSYW1GKISF0PMUAK3XJK9PEW9" localSheetId="13" hidden="1">#REF!</definedName>
    <definedName name="BExGSYW1GKISF0PMUAK3XJK9PEW9" localSheetId="15" hidden="1">#REF!</definedName>
    <definedName name="BExGSYW1GKISF0PMUAK3XJK9PEW9" localSheetId="16" hidden="1">#REF!</definedName>
    <definedName name="BExGSYW1GKISF0PMUAK3XJK9PEW9" localSheetId="17" hidden="1">#REF!</definedName>
    <definedName name="BExGSYW1GKISF0PMUAK3XJK9PEW9" localSheetId="18" hidden="1">#REF!</definedName>
    <definedName name="BExGSYW1GKISF0PMUAK3XJK9PEW9" localSheetId="19" hidden="1">#REF!</definedName>
    <definedName name="BExGSYW1GKISF0PMUAK3XJK9PEW9" localSheetId="20" hidden="1">#REF!</definedName>
    <definedName name="BExGSYW1GKISF0PMUAK3XJK9PEW9" hidden="1">#REF!</definedName>
    <definedName name="BExGSZCAQHVWXD4N87N0EW2W1JGB" localSheetId="7" hidden="1">#REF!</definedName>
    <definedName name="BExGSZCAQHVWXD4N87N0EW2W1JGB" localSheetId="9" hidden="1">#REF!</definedName>
    <definedName name="BExGSZCAQHVWXD4N87N0EW2W1JGB" localSheetId="10" hidden="1">#REF!</definedName>
    <definedName name="BExGSZCAQHVWXD4N87N0EW2W1JGB" localSheetId="11" hidden="1">#REF!</definedName>
    <definedName name="BExGSZCAQHVWXD4N87N0EW2W1JGB" localSheetId="12" hidden="1">#REF!</definedName>
    <definedName name="BExGSZCAQHVWXD4N87N0EW2W1JGB" localSheetId="14" hidden="1">#REF!</definedName>
    <definedName name="BExGSZCAQHVWXD4N87N0EW2W1JGB" localSheetId="13" hidden="1">#REF!</definedName>
    <definedName name="BExGSZCAQHVWXD4N87N0EW2W1JGB" localSheetId="15" hidden="1">#REF!</definedName>
    <definedName name="BExGSZCAQHVWXD4N87N0EW2W1JGB" localSheetId="16" hidden="1">#REF!</definedName>
    <definedName name="BExGSZCAQHVWXD4N87N0EW2W1JGB" localSheetId="17" hidden="1">#REF!</definedName>
    <definedName name="BExGSZCAQHVWXD4N87N0EW2W1JGB" localSheetId="18" hidden="1">#REF!</definedName>
    <definedName name="BExGSZCAQHVWXD4N87N0EW2W1JGB" localSheetId="19" hidden="1">#REF!</definedName>
    <definedName name="BExGSZCAQHVWXD4N87N0EW2W1JGB" localSheetId="20" hidden="1">#REF!</definedName>
    <definedName name="BExGSZCAQHVWXD4N87N0EW2W1JGB" hidden="1">#REF!</definedName>
    <definedName name="BExGT0DZJB6LSF6L693UUB9EY1VQ" localSheetId="7" hidden="1">#REF!</definedName>
    <definedName name="BExGT0DZJB6LSF6L693UUB9EY1VQ" localSheetId="9" hidden="1">#REF!</definedName>
    <definedName name="BExGT0DZJB6LSF6L693UUB9EY1VQ" localSheetId="10" hidden="1">#REF!</definedName>
    <definedName name="BExGT0DZJB6LSF6L693UUB9EY1VQ" localSheetId="11" hidden="1">#REF!</definedName>
    <definedName name="BExGT0DZJB6LSF6L693UUB9EY1VQ" localSheetId="12" hidden="1">#REF!</definedName>
    <definedName name="BExGT0DZJB6LSF6L693UUB9EY1VQ" localSheetId="14" hidden="1">#REF!</definedName>
    <definedName name="BExGT0DZJB6LSF6L693UUB9EY1VQ" localSheetId="13" hidden="1">#REF!</definedName>
    <definedName name="BExGT0DZJB6LSF6L693UUB9EY1VQ" localSheetId="15" hidden="1">#REF!</definedName>
    <definedName name="BExGT0DZJB6LSF6L693UUB9EY1VQ" localSheetId="16" hidden="1">#REF!</definedName>
    <definedName name="BExGT0DZJB6LSF6L693UUB9EY1VQ" localSheetId="17" hidden="1">#REF!</definedName>
    <definedName name="BExGT0DZJB6LSF6L693UUB9EY1VQ" localSheetId="18" hidden="1">#REF!</definedName>
    <definedName name="BExGT0DZJB6LSF6L693UUB9EY1VQ" localSheetId="19" hidden="1">#REF!</definedName>
    <definedName name="BExGT0DZJB6LSF6L693UUB9EY1VQ" localSheetId="20" hidden="1">#REF!</definedName>
    <definedName name="BExGT0DZJB6LSF6L693UUB9EY1VQ" hidden="1">#REF!</definedName>
    <definedName name="BExGTGVFIF8HOQXR54SK065A8M4K" localSheetId="7" hidden="1">#REF!</definedName>
    <definedName name="BExGTGVFIF8HOQXR54SK065A8M4K" localSheetId="9" hidden="1">#REF!</definedName>
    <definedName name="BExGTGVFIF8HOQXR54SK065A8M4K" localSheetId="10" hidden="1">#REF!</definedName>
    <definedName name="BExGTGVFIF8HOQXR54SK065A8M4K" localSheetId="11" hidden="1">#REF!</definedName>
    <definedName name="BExGTGVFIF8HOQXR54SK065A8M4K" localSheetId="12" hidden="1">#REF!</definedName>
    <definedName name="BExGTGVFIF8HOQXR54SK065A8M4K" localSheetId="14" hidden="1">#REF!</definedName>
    <definedName name="BExGTGVFIF8HOQXR54SK065A8M4K" localSheetId="13" hidden="1">#REF!</definedName>
    <definedName name="BExGTGVFIF8HOQXR54SK065A8M4K" localSheetId="15" hidden="1">#REF!</definedName>
    <definedName name="BExGTGVFIF8HOQXR54SK065A8M4K" localSheetId="16" hidden="1">#REF!</definedName>
    <definedName name="BExGTGVFIF8HOQXR54SK065A8M4K" localSheetId="17" hidden="1">#REF!</definedName>
    <definedName name="BExGTGVFIF8HOQXR54SK065A8M4K" localSheetId="18" hidden="1">#REF!</definedName>
    <definedName name="BExGTGVFIF8HOQXR54SK065A8M4K" localSheetId="19" hidden="1">#REF!</definedName>
    <definedName name="BExGTGVFIF8HOQXR54SK065A8M4K" localSheetId="20" hidden="1">#REF!</definedName>
    <definedName name="BExGTGVFIF8HOQXR54SK065A8M4K" hidden="1">#REF!</definedName>
    <definedName name="BExGTHRSN7OEWMFAXSHGKS2ECVLO" localSheetId="7" hidden="1">#REF!</definedName>
    <definedName name="BExGTHRSN7OEWMFAXSHGKS2ECVLO" localSheetId="9" hidden="1">#REF!</definedName>
    <definedName name="BExGTHRSN7OEWMFAXSHGKS2ECVLO" localSheetId="10" hidden="1">#REF!</definedName>
    <definedName name="BExGTHRSN7OEWMFAXSHGKS2ECVLO" localSheetId="11" hidden="1">#REF!</definedName>
    <definedName name="BExGTHRSN7OEWMFAXSHGKS2ECVLO" localSheetId="12" hidden="1">#REF!</definedName>
    <definedName name="BExGTHRSN7OEWMFAXSHGKS2ECVLO" localSheetId="14" hidden="1">#REF!</definedName>
    <definedName name="BExGTHRSN7OEWMFAXSHGKS2ECVLO" localSheetId="13" hidden="1">#REF!</definedName>
    <definedName name="BExGTHRSN7OEWMFAXSHGKS2ECVLO" localSheetId="15" hidden="1">#REF!</definedName>
    <definedName name="BExGTHRSN7OEWMFAXSHGKS2ECVLO" localSheetId="16" hidden="1">#REF!</definedName>
    <definedName name="BExGTHRSN7OEWMFAXSHGKS2ECVLO" localSheetId="17" hidden="1">#REF!</definedName>
    <definedName name="BExGTHRSN7OEWMFAXSHGKS2ECVLO" localSheetId="18" hidden="1">#REF!</definedName>
    <definedName name="BExGTHRSN7OEWMFAXSHGKS2ECVLO" localSheetId="19" hidden="1">#REF!</definedName>
    <definedName name="BExGTHRSN7OEWMFAXSHGKS2ECVLO" localSheetId="20" hidden="1">#REF!</definedName>
    <definedName name="BExGTHRSN7OEWMFAXSHGKS2ECVLO" hidden="1">#REF!</definedName>
    <definedName name="BExGTIYX3OWPIINOGY1E4QQYSKHP" localSheetId="7" hidden="1">#REF!</definedName>
    <definedName name="BExGTIYX3OWPIINOGY1E4QQYSKHP" localSheetId="9" hidden="1">#REF!</definedName>
    <definedName name="BExGTIYX3OWPIINOGY1E4QQYSKHP" localSheetId="10" hidden="1">#REF!</definedName>
    <definedName name="BExGTIYX3OWPIINOGY1E4QQYSKHP" localSheetId="11" hidden="1">#REF!</definedName>
    <definedName name="BExGTIYX3OWPIINOGY1E4QQYSKHP" localSheetId="12" hidden="1">#REF!</definedName>
    <definedName name="BExGTIYX3OWPIINOGY1E4QQYSKHP" localSheetId="14" hidden="1">#REF!</definedName>
    <definedName name="BExGTIYX3OWPIINOGY1E4QQYSKHP" localSheetId="13" hidden="1">#REF!</definedName>
    <definedName name="BExGTIYX3OWPIINOGY1E4QQYSKHP" localSheetId="15" hidden="1">#REF!</definedName>
    <definedName name="BExGTIYX3OWPIINOGY1E4QQYSKHP" localSheetId="16" hidden="1">#REF!</definedName>
    <definedName name="BExGTIYX3OWPIINOGY1E4QQYSKHP" localSheetId="17" hidden="1">#REF!</definedName>
    <definedName name="BExGTIYX3OWPIINOGY1E4QQYSKHP" localSheetId="18" hidden="1">#REF!</definedName>
    <definedName name="BExGTIYX3OWPIINOGY1E4QQYSKHP" localSheetId="19" hidden="1">#REF!</definedName>
    <definedName name="BExGTIYX3OWPIINOGY1E4QQYSKHP" localSheetId="20" hidden="1">#REF!</definedName>
    <definedName name="BExGTIYX3OWPIINOGY1E4QQYSKHP" hidden="1">#REF!</definedName>
    <definedName name="BExGTKGUN0KUU3C0RL2LK98D8MEK" localSheetId="7" hidden="1">#REF!</definedName>
    <definedName name="BExGTKGUN0KUU3C0RL2LK98D8MEK" localSheetId="9" hidden="1">#REF!</definedName>
    <definedName name="BExGTKGUN0KUU3C0RL2LK98D8MEK" localSheetId="10" hidden="1">#REF!</definedName>
    <definedName name="BExGTKGUN0KUU3C0RL2LK98D8MEK" localSheetId="11" hidden="1">#REF!</definedName>
    <definedName name="BExGTKGUN0KUU3C0RL2LK98D8MEK" localSheetId="12" hidden="1">#REF!</definedName>
    <definedName name="BExGTKGUN0KUU3C0RL2LK98D8MEK" localSheetId="14" hidden="1">#REF!</definedName>
    <definedName name="BExGTKGUN0KUU3C0RL2LK98D8MEK" localSheetId="13" hidden="1">#REF!</definedName>
    <definedName name="BExGTKGUN0KUU3C0RL2LK98D8MEK" localSheetId="15" hidden="1">#REF!</definedName>
    <definedName name="BExGTKGUN0KUU3C0RL2LK98D8MEK" localSheetId="16" hidden="1">#REF!</definedName>
    <definedName name="BExGTKGUN0KUU3C0RL2LK98D8MEK" localSheetId="17" hidden="1">#REF!</definedName>
    <definedName name="BExGTKGUN0KUU3C0RL2LK98D8MEK" localSheetId="18" hidden="1">#REF!</definedName>
    <definedName name="BExGTKGUN0KUU3C0RL2LK98D8MEK" localSheetId="19" hidden="1">#REF!</definedName>
    <definedName name="BExGTKGUN0KUU3C0RL2LK98D8MEK" localSheetId="20" hidden="1">#REF!</definedName>
    <definedName name="BExGTKGUN0KUU3C0RL2LK98D8MEK" hidden="1">#REF!</definedName>
    <definedName name="BExGTTWOFVNMXRUNAMNODBN7I5RE" localSheetId="7" hidden="1">#REF!</definedName>
    <definedName name="BExGTTWOFVNMXRUNAMNODBN7I5RE" localSheetId="9" hidden="1">#REF!</definedName>
    <definedName name="BExGTTWOFVNMXRUNAMNODBN7I5RE" localSheetId="10" hidden="1">#REF!</definedName>
    <definedName name="BExGTTWOFVNMXRUNAMNODBN7I5RE" localSheetId="11" hidden="1">#REF!</definedName>
    <definedName name="BExGTTWOFVNMXRUNAMNODBN7I5RE" localSheetId="12" hidden="1">#REF!</definedName>
    <definedName name="BExGTTWOFVNMXRUNAMNODBN7I5RE" localSheetId="14" hidden="1">#REF!</definedName>
    <definedName name="BExGTTWOFVNMXRUNAMNODBN7I5RE" localSheetId="13" hidden="1">#REF!</definedName>
    <definedName name="BExGTTWOFVNMXRUNAMNODBN7I5RE" localSheetId="15" hidden="1">#REF!</definedName>
    <definedName name="BExGTTWOFVNMXRUNAMNODBN7I5RE" localSheetId="16" hidden="1">#REF!</definedName>
    <definedName name="BExGTTWOFVNMXRUNAMNODBN7I5RE" localSheetId="17" hidden="1">#REF!</definedName>
    <definedName name="BExGTTWOFVNMXRUNAMNODBN7I5RE" localSheetId="18" hidden="1">#REF!</definedName>
    <definedName name="BExGTTWOFVNMXRUNAMNODBN7I5RE" localSheetId="19" hidden="1">#REF!</definedName>
    <definedName name="BExGTTWOFVNMXRUNAMNODBN7I5RE" localSheetId="20" hidden="1">#REF!</definedName>
    <definedName name="BExGTTWOFVNMXRUNAMNODBN7I5RE" hidden="1">#REF!</definedName>
    <definedName name="BExGTZ046J7VMUG4YPKFN2K8TWB7" localSheetId="7" hidden="1">#REF!</definedName>
    <definedName name="BExGTZ046J7VMUG4YPKFN2K8TWB7" localSheetId="9" hidden="1">#REF!</definedName>
    <definedName name="BExGTZ046J7VMUG4YPKFN2K8TWB7" localSheetId="10" hidden="1">#REF!</definedName>
    <definedName name="BExGTZ046J7VMUG4YPKFN2K8TWB7" localSheetId="11" hidden="1">#REF!</definedName>
    <definedName name="BExGTZ046J7VMUG4YPKFN2K8TWB7" localSheetId="12" hidden="1">#REF!</definedName>
    <definedName name="BExGTZ046J7VMUG4YPKFN2K8TWB7" localSheetId="14" hidden="1">#REF!</definedName>
    <definedName name="BExGTZ046J7VMUG4YPKFN2K8TWB7" localSheetId="13" hidden="1">#REF!</definedName>
    <definedName name="BExGTZ046J7VMUG4YPKFN2K8TWB7" localSheetId="15" hidden="1">#REF!</definedName>
    <definedName name="BExGTZ046J7VMUG4YPKFN2K8TWB7" localSheetId="16" hidden="1">#REF!</definedName>
    <definedName name="BExGTZ046J7VMUG4YPKFN2K8TWB7" localSheetId="17" hidden="1">#REF!</definedName>
    <definedName name="BExGTZ046J7VMUG4YPKFN2K8TWB7" localSheetId="18" hidden="1">#REF!</definedName>
    <definedName name="BExGTZ046J7VMUG4YPKFN2K8TWB7" localSheetId="19" hidden="1">#REF!</definedName>
    <definedName name="BExGTZ046J7VMUG4YPKFN2K8TWB7" localSheetId="20" hidden="1">#REF!</definedName>
    <definedName name="BExGTZ046J7VMUG4YPKFN2K8TWB7" hidden="1">#REF!</definedName>
    <definedName name="BExGU1JWSVXPWIF3A5PN098ST2ZB" localSheetId="7" hidden="1">#REF!</definedName>
    <definedName name="BExGU1JWSVXPWIF3A5PN098ST2ZB" localSheetId="9" hidden="1">#REF!</definedName>
    <definedName name="BExGU1JWSVXPWIF3A5PN098ST2ZB" localSheetId="10" hidden="1">#REF!</definedName>
    <definedName name="BExGU1JWSVXPWIF3A5PN098ST2ZB" localSheetId="11" hidden="1">#REF!</definedName>
    <definedName name="BExGU1JWSVXPWIF3A5PN098ST2ZB" localSheetId="12" hidden="1">#REF!</definedName>
    <definedName name="BExGU1JWSVXPWIF3A5PN098ST2ZB" localSheetId="14" hidden="1">#REF!</definedName>
    <definedName name="BExGU1JWSVXPWIF3A5PN098ST2ZB" localSheetId="13" hidden="1">#REF!</definedName>
    <definedName name="BExGU1JWSVXPWIF3A5PN098ST2ZB" localSheetId="15" hidden="1">#REF!</definedName>
    <definedName name="BExGU1JWSVXPWIF3A5PN098ST2ZB" localSheetId="16" hidden="1">#REF!</definedName>
    <definedName name="BExGU1JWSVXPWIF3A5PN098ST2ZB" localSheetId="17" hidden="1">#REF!</definedName>
    <definedName name="BExGU1JWSVXPWIF3A5PN098ST2ZB" localSheetId="18" hidden="1">#REF!</definedName>
    <definedName name="BExGU1JWSVXPWIF3A5PN098ST2ZB" localSheetId="19" hidden="1">#REF!</definedName>
    <definedName name="BExGU1JWSVXPWIF3A5PN098ST2ZB" localSheetId="20" hidden="1">#REF!</definedName>
    <definedName name="BExGU1JWSVXPWIF3A5PN098ST2ZB" hidden="1">#REF!</definedName>
    <definedName name="BExGU2G9OPRZRIU9YGF6NX9FUW0J" localSheetId="7" hidden="1">#REF!</definedName>
    <definedName name="BExGU2G9OPRZRIU9YGF6NX9FUW0J" localSheetId="9" hidden="1">#REF!</definedName>
    <definedName name="BExGU2G9OPRZRIU9YGF6NX9FUW0J" localSheetId="10" hidden="1">#REF!</definedName>
    <definedName name="BExGU2G9OPRZRIU9YGF6NX9FUW0J" localSheetId="11" hidden="1">#REF!</definedName>
    <definedName name="BExGU2G9OPRZRIU9YGF6NX9FUW0J" localSheetId="12" hidden="1">#REF!</definedName>
    <definedName name="BExGU2G9OPRZRIU9YGF6NX9FUW0J" localSheetId="14" hidden="1">#REF!</definedName>
    <definedName name="BExGU2G9OPRZRIU9YGF6NX9FUW0J" localSheetId="13" hidden="1">#REF!</definedName>
    <definedName name="BExGU2G9OPRZRIU9YGF6NX9FUW0J" localSheetId="15" hidden="1">#REF!</definedName>
    <definedName name="BExGU2G9OPRZRIU9YGF6NX9FUW0J" localSheetId="16" hidden="1">#REF!</definedName>
    <definedName name="BExGU2G9OPRZRIU9YGF6NX9FUW0J" localSheetId="17" hidden="1">#REF!</definedName>
    <definedName name="BExGU2G9OPRZRIU9YGF6NX9FUW0J" localSheetId="18" hidden="1">#REF!</definedName>
    <definedName name="BExGU2G9OPRZRIU9YGF6NX9FUW0J" localSheetId="19" hidden="1">#REF!</definedName>
    <definedName name="BExGU2G9OPRZRIU9YGF6NX9FUW0J" localSheetId="20" hidden="1">#REF!</definedName>
    <definedName name="BExGU2G9OPRZRIU9YGF6NX9FUW0J" hidden="1">#REF!</definedName>
    <definedName name="BExGU6HTKLRZO8UOI3DTAM5RFDBA" localSheetId="7" hidden="1">#REF!</definedName>
    <definedName name="BExGU6HTKLRZO8UOI3DTAM5RFDBA" localSheetId="9" hidden="1">#REF!</definedName>
    <definedName name="BExGU6HTKLRZO8UOI3DTAM5RFDBA" localSheetId="10" hidden="1">#REF!</definedName>
    <definedName name="BExGU6HTKLRZO8UOI3DTAM5RFDBA" localSheetId="11" hidden="1">#REF!</definedName>
    <definedName name="BExGU6HTKLRZO8UOI3DTAM5RFDBA" localSheetId="12" hidden="1">#REF!</definedName>
    <definedName name="BExGU6HTKLRZO8UOI3DTAM5RFDBA" localSheetId="14" hidden="1">#REF!</definedName>
    <definedName name="BExGU6HTKLRZO8UOI3DTAM5RFDBA" localSheetId="13" hidden="1">#REF!</definedName>
    <definedName name="BExGU6HTKLRZO8UOI3DTAM5RFDBA" localSheetId="15" hidden="1">#REF!</definedName>
    <definedName name="BExGU6HTKLRZO8UOI3DTAM5RFDBA" localSheetId="16" hidden="1">#REF!</definedName>
    <definedName name="BExGU6HTKLRZO8UOI3DTAM5RFDBA" localSheetId="17" hidden="1">#REF!</definedName>
    <definedName name="BExGU6HTKLRZO8UOI3DTAM5RFDBA" localSheetId="18" hidden="1">#REF!</definedName>
    <definedName name="BExGU6HTKLRZO8UOI3DTAM5RFDBA" localSheetId="19" hidden="1">#REF!</definedName>
    <definedName name="BExGU6HTKLRZO8UOI3DTAM5RFDBA" localSheetId="20" hidden="1">#REF!</definedName>
    <definedName name="BExGU6HTKLRZO8UOI3DTAM5RFDBA" hidden="1">#REF!</definedName>
    <definedName name="BExGUDDZXFFQHAF4UZF8ZB1HO7H6" localSheetId="7" hidden="1">#REF!</definedName>
    <definedName name="BExGUDDZXFFQHAF4UZF8ZB1HO7H6" localSheetId="9" hidden="1">#REF!</definedName>
    <definedName name="BExGUDDZXFFQHAF4UZF8ZB1HO7H6" localSheetId="10" hidden="1">#REF!</definedName>
    <definedName name="BExGUDDZXFFQHAF4UZF8ZB1HO7H6" localSheetId="11" hidden="1">#REF!</definedName>
    <definedName name="BExGUDDZXFFQHAF4UZF8ZB1HO7H6" localSheetId="12" hidden="1">#REF!</definedName>
    <definedName name="BExGUDDZXFFQHAF4UZF8ZB1HO7H6" localSheetId="14" hidden="1">#REF!</definedName>
    <definedName name="BExGUDDZXFFQHAF4UZF8ZB1HO7H6" localSheetId="13" hidden="1">#REF!</definedName>
    <definedName name="BExGUDDZXFFQHAF4UZF8ZB1HO7H6" localSheetId="15" hidden="1">#REF!</definedName>
    <definedName name="BExGUDDZXFFQHAF4UZF8ZB1HO7H6" localSheetId="16" hidden="1">#REF!</definedName>
    <definedName name="BExGUDDZXFFQHAF4UZF8ZB1HO7H6" localSheetId="17" hidden="1">#REF!</definedName>
    <definedName name="BExGUDDZXFFQHAF4UZF8ZB1HO7H6" localSheetId="18" hidden="1">#REF!</definedName>
    <definedName name="BExGUDDZXFFQHAF4UZF8ZB1HO7H6" localSheetId="19" hidden="1">#REF!</definedName>
    <definedName name="BExGUDDZXFFQHAF4UZF8ZB1HO7H6" localSheetId="20" hidden="1">#REF!</definedName>
    <definedName name="BExGUDDZXFFQHAF4UZF8ZB1HO7H6" hidden="1">#REF!</definedName>
    <definedName name="BExGUIBXBRHGM97ZX6GBA4ZDQ79C" localSheetId="7" hidden="1">#REF!</definedName>
    <definedName name="BExGUIBXBRHGM97ZX6GBA4ZDQ79C" localSheetId="9" hidden="1">#REF!</definedName>
    <definedName name="BExGUIBXBRHGM97ZX6GBA4ZDQ79C" localSheetId="10" hidden="1">#REF!</definedName>
    <definedName name="BExGUIBXBRHGM97ZX6GBA4ZDQ79C" localSheetId="11" hidden="1">#REF!</definedName>
    <definedName name="BExGUIBXBRHGM97ZX6GBA4ZDQ79C" localSheetId="12" hidden="1">#REF!</definedName>
    <definedName name="BExGUIBXBRHGM97ZX6GBA4ZDQ79C" localSheetId="14" hidden="1">#REF!</definedName>
    <definedName name="BExGUIBXBRHGM97ZX6GBA4ZDQ79C" localSheetId="13" hidden="1">#REF!</definedName>
    <definedName name="BExGUIBXBRHGM97ZX6GBA4ZDQ79C" localSheetId="15" hidden="1">#REF!</definedName>
    <definedName name="BExGUIBXBRHGM97ZX6GBA4ZDQ79C" localSheetId="16" hidden="1">#REF!</definedName>
    <definedName name="BExGUIBXBRHGM97ZX6GBA4ZDQ79C" localSheetId="17" hidden="1">#REF!</definedName>
    <definedName name="BExGUIBXBRHGM97ZX6GBA4ZDQ79C" localSheetId="18" hidden="1">#REF!</definedName>
    <definedName name="BExGUIBXBRHGM97ZX6GBA4ZDQ79C" localSheetId="19" hidden="1">#REF!</definedName>
    <definedName name="BExGUIBXBRHGM97ZX6GBA4ZDQ79C" localSheetId="20" hidden="1">#REF!</definedName>
    <definedName name="BExGUIBXBRHGM97ZX6GBA4ZDQ79C" hidden="1">#REF!</definedName>
    <definedName name="BExGUM8D91UNPCOO4TKP9FGX85TF" localSheetId="7" hidden="1">#REF!</definedName>
    <definedName name="BExGUM8D91UNPCOO4TKP9FGX85TF" localSheetId="9" hidden="1">#REF!</definedName>
    <definedName name="BExGUM8D91UNPCOO4TKP9FGX85TF" localSheetId="10" hidden="1">#REF!</definedName>
    <definedName name="BExGUM8D91UNPCOO4TKP9FGX85TF" localSheetId="11" hidden="1">#REF!</definedName>
    <definedName name="BExGUM8D91UNPCOO4TKP9FGX85TF" localSheetId="12" hidden="1">#REF!</definedName>
    <definedName name="BExGUM8D91UNPCOO4TKP9FGX85TF" localSheetId="14" hidden="1">#REF!</definedName>
    <definedName name="BExGUM8D91UNPCOO4TKP9FGX85TF" localSheetId="13" hidden="1">#REF!</definedName>
    <definedName name="BExGUM8D91UNPCOO4TKP9FGX85TF" localSheetId="15" hidden="1">#REF!</definedName>
    <definedName name="BExGUM8D91UNPCOO4TKP9FGX85TF" localSheetId="16" hidden="1">#REF!</definedName>
    <definedName name="BExGUM8D91UNPCOO4TKP9FGX85TF" localSheetId="17" hidden="1">#REF!</definedName>
    <definedName name="BExGUM8D91UNPCOO4TKP9FGX85TF" localSheetId="18" hidden="1">#REF!</definedName>
    <definedName name="BExGUM8D91UNPCOO4TKP9FGX85TF" localSheetId="19" hidden="1">#REF!</definedName>
    <definedName name="BExGUM8D91UNPCOO4TKP9FGX85TF" localSheetId="20" hidden="1">#REF!</definedName>
    <definedName name="BExGUM8D91UNPCOO4TKP9FGX85TF" hidden="1">#REF!</definedName>
    <definedName name="BExGUPZ6NZ68L2EDDWJAMBIUVHKZ" localSheetId="7" hidden="1">#REF!</definedName>
    <definedName name="BExGUPZ6NZ68L2EDDWJAMBIUVHKZ" localSheetId="9" hidden="1">#REF!</definedName>
    <definedName name="BExGUPZ6NZ68L2EDDWJAMBIUVHKZ" localSheetId="10" hidden="1">#REF!</definedName>
    <definedName name="BExGUPZ6NZ68L2EDDWJAMBIUVHKZ" localSheetId="11" hidden="1">#REF!</definedName>
    <definedName name="BExGUPZ6NZ68L2EDDWJAMBIUVHKZ" localSheetId="12" hidden="1">#REF!</definedName>
    <definedName name="BExGUPZ6NZ68L2EDDWJAMBIUVHKZ" localSheetId="14" hidden="1">#REF!</definedName>
    <definedName name="BExGUPZ6NZ68L2EDDWJAMBIUVHKZ" localSheetId="13" hidden="1">#REF!</definedName>
    <definedName name="BExGUPZ6NZ68L2EDDWJAMBIUVHKZ" localSheetId="15" hidden="1">#REF!</definedName>
    <definedName name="BExGUPZ6NZ68L2EDDWJAMBIUVHKZ" localSheetId="16" hidden="1">#REF!</definedName>
    <definedName name="BExGUPZ6NZ68L2EDDWJAMBIUVHKZ" localSheetId="17" hidden="1">#REF!</definedName>
    <definedName name="BExGUPZ6NZ68L2EDDWJAMBIUVHKZ" localSheetId="18" hidden="1">#REF!</definedName>
    <definedName name="BExGUPZ6NZ68L2EDDWJAMBIUVHKZ" localSheetId="19" hidden="1">#REF!</definedName>
    <definedName name="BExGUPZ6NZ68L2EDDWJAMBIUVHKZ" localSheetId="20" hidden="1">#REF!</definedName>
    <definedName name="BExGUPZ6NZ68L2EDDWJAMBIUVHKZ" hidden="1">#REF!</definedName>
    <definedName name="BExGUQF9N9FKI7S0H30WUAEB5LPD" localSheetId="7" hidden="1">#REF!</definedName>
    <definedName name="BExGUQF9N9FKI7S0H30WUAEB5LPD" localSheetId="9" hidden="1">#REF!</definedName>
    <definedName name="BExGUQF9N9FKI7S0H30WUAEB5LPD" localSheetId="10" hidden="1">#REF!</definedName>
    <definedName name="BExGUQF9N9FKI7S0H30WUAEB5LPD" localSheetId="11" hidden="1">#REF!</definedName>
    <definedName name="BExGUQF9N9FKI7S0H30WUAEB5LPD" localSheetId="12" hidden="1">#REF!</definedName>
    <definedName name="BExGUQF9N9FKI7S0H30WUAEB5LPD" localSheetId="14" hidden="1">#REF!</definedName>
    <definedName name="BExGUQF9N9FKI7S0H30WUAEB5LPD" localSheetId="13" hidden="1">#REF!</definedName>
    <definedName name="BExGUQF9N9FKI7S0H30WUAEB5LPD" localSheetId="15" hidden="1">#REF!</definedName>
    <definedName name="BExGUQF9N9FKI7S0H30WUAEB5LPD" localSheetId="16" hidden="1">#REF!</definedName>
    <definedName name="BExGUQF9N9FKI7S0H30WUAEB5LPD" localSheetId="17" hidden="1">#REF!</definedName>
    <definedName name="BExGUQF9N9FKI7S0H30WUAEB5LPD" localSheetId="18" hidden="1">#REF!</definedName>
    <definedName name="BExGUQF9N9FKI7S0H30WUAEB5LPD" localSheetId="19" hidden="1">#REF!</definedName>
    <definedName name="BExGUQF9N9FKI7S0H30WUAEB5LPD" localSheetId="20" hidden="1">#REF!</definedName>
    <definedName name="BExGUQF9N9FKI7S0H30WUAEB5LPD" hidden="1">#REF!</definedName>
    <definedName name="BExGUR6BA03XPBK60SQUW197GJ5X" localSheetId="7" hidden="1">#REF!</definedName>
    <definedName name="BExGUR6BA03XPBK60SQUW197GJ5X" localSheetId="9" hidden="1">#REF!</definedName>
    <definedName name="BExGUR6BA03XPBK60SQUW197GJ5X" localSheetId="10" hidden="1">#REF!</definedName>
    <definedName name="BExGUR6BA03XPBK60SQUW197GJ5X" localSheetId="11" hidden="1">#REF!</definedName>
    <definedName name="BExGUR6BA03XPBK60SQUW197GJ5X" localSheetId="12" hidden="1">#REF!</definedName>
    <definedName name="BExGUR6BA03XPBK60SQUW197GJ5X" localSheetId="14" hidden="1">#REF!</definedName>
    <definedName name="BExGUR6BA03XPBK60SQUW197GJ5X" localSheetId="13" hidden="1">#REF!</definedName>
    <definedName name="BExGUR6BA03XPBK60SQUW197GJ5X" localSheetId="15" hidden="1">#REF!</definedName>
    <definedName name="BExGUR6BA03XPBK60SQUW197GJ5X" localSheetId="16" hidden="1">#REF!</definedName>
    <definedName name="BExGUR6BA03XPBK60SQUW197GJ5X" localSheetId="17" hidden="1">#REF!</definedName>
    <definedName name="BExGUR6BA03XPBK60SQUW197GJ5X" localSheetId="18" hidden="1">#REF!</definedName>
    <definedName name="BExGUR6BA03XPBK60SQUW197GJ5X" localSheetId="19" hidden="1">#REF!</definedName>
    <definedName name="BExGUR6BA03XPBK60SQUW197GJ5X" localSheetId="20" hidden="1">#REF!</definedName>
    <definedName name="BExGUR6BA03XPBK60SQUW197GJ5X" hidden="1">#REF!</definedName>
    <definedName name="BExGUVIP60TA4B7X2PFGMBFUSKGX" localSheetId="7" hidden="1">#REF!</definedName>
    <definedName name="BExGUVIP60TA4B7X2PFGMBFUSKGX" localSheetId="9" hidden="1">#REF!</definedName>
    <definedName name="BExGUVIP60TA4B7X2PFGMBFUSKGX" localSheetId="10" hidden="1">#REF!</definedName>
    <definedName name="BExGUVIP60TA4B7X2PFGMBFUSKGX" localSheetId="11" hidden="1">#REF!</definedName>
    <definedName name="BExGUVIP60TA4B7X2PFGMBFUSKGX" localSheetId="12" hidden="1">#REF!</definedName>
    <definedName name="BExGUVIP60TA4B7X2PFGMBFUSKGX" localSheetId="14" hidden="1">#REF!</definedName>
    <definedName name="BExGUVIP60TA4B7X2PFGMBFUSKGX" localSheetId="13" hidden="1">#REF!</definedName>
    <definedName name="BExGUVIP60TA4B7X2PFGMBFUSKGX" localSheetId="15" hidden="1">#REF!</definedName>
    <definedName name="BExGUVIP60TA4B7X2PFGMBFUSKGX" localSheetId="16" hidden="1">#REF!</definedName>
    <definedName name="BExGUVIP60TA4B7X2PFGMBFUSKGX" localSheetId="17" hidden="1">#REF!</definedName>
    <definedName name="BExGUVIP60TA4B7X2PFGMBFUSKGX" localSheetId="18" hidden="1">#REF!</definedName>
    <definedName name="BExGUVIP60TA4B7X2PFGMBFUSKGX" localSheetId="19" hidden="1">#REF!</definedName>
    <definedName name="BExGUVIP60TA4B7X2PFGMBFUSKGX" localSheetId="20" hidden="1">#REF!</definedName>
    <definedName name="BExGUVIP60TA4B7X2PFGMBFUSKGX" hidden="1">#REF!</definedName>
    <definedName name="BExGUZKF06F209XL1IZWVJEQ82EE" localSheetId="7" hidden="1">#REF!</definedName>
    <definedName name="BExGUZKF06F209XL1IZWVJEQ82EE" localSheetId="9" hidden="1">#REF!</definedName>
    <definedName name="BExGUZKF06F209XL1IZWVJEQ82EE" localSheetId="10" hidden="1">#REF!</definedName>
    <definedName name="BExGUZKF06F209XL1IZWVJEQ82EE" localSheetId="11" hidden="1">#REF!</definedName>
    <definedName name="BExGUZKF06F209XL1IZWVJEQ82EE" localSheetId="12" hidden="1">#REF!</definedName>
    <definedName name="BExGUZKF06F209XL1IZWVJEQ82EE" localSheetId="14" hidden="1">#REF!</definedName>
    <definedName name="BExGUZKF06F209XL1IZWVJEQ82EE" localSheetId="13" hidden="1">#REF!</definedName>
    <definedName name="BExGUZKF06F209XL1IZWVJEQ82EE" localSheetId="15" hidden="1">#REF!</definedName>
    <definedName name="BExGUZKF06F209XL1IZWVJEQ82EE" localSheetId="16" hidden="1">#REF!</definedName>
    <definedName name="BExGUZKF06F209XL1IZWVJEQ82EE" localSheetId="17" hidden="1">#REF!</definedName>
    <definedName name="BExGUZKF06F209XL1IZWVJEQ82EE" localSheetId="18" hidden="1">#REF!</definedName>
    <definedName name="BExGUZKF06F209XL1IZWVJEQ82EE" localSheetId="19" hidden="1">#REF!</definedName>
    <definedName name="BExGUZKF06F209XL1IZWVJEQ82EE" localSheetId="20" hidden="1">#REF!</definedName>
    <definedName name="BExGUZKF06F209XL1IZWVJEQ82EE" hidden="1">#REF!</definedName>
    <definedName name="BExGV2EVT380QHD4AP2RL9MR8L5L" localSheetId="7" hidden="1">#REF!</definedName>
    <definedName name="BExGV2EVT380QHD4AP2RL9MR8L5L" localSheetId="9" hidden="1">#REF!</definedName>
    <definedName name="BExGV2EVT380QHD4AP2RL9MR8L5L" localSheetId="10" hidden="1">#REF!</definedName>
    <definedName name="BExGV2EVT380QHD4AP2RL9MR8L5L" localSheetId="11" hidden="1">#REF!</definedName>
    <definedName name="BExGV2EVT380QHD4AP2RL9MR8L5L" localSheetId="12" hidden="1">#REF!</definedName>
    <definedName name="BExGV2EVT380QHD4AP2RL9MR8L5L" localSheetId="14" hidden="1">#REF!</definedName>
    <definedName name="BExGV2EVT380QHD4AP2RL9MR8L5L" localSheetId="13" hidden="1">#REF!</definedName>
    <definedName name="BExGV2EVT380QHD4AP2RL9MR8L5L" localSheetId="15" hidden="1">#REF!</definedName>
    <definedName name="BExGV2EVT380QHD4AP2RL9MR8L5L" localSheetId="16" hidden="1">#REF!</definedName>
    <definedName name="BExGV2EVT380QHD4AP2RL9MR8L5L" localSheetId="17" hidden="1">#REF!</definedName>
    <definedName name="BExGV2EVT380QHD4AP2RL9MR8L5L" localSheetId="18" hidden="1">#REF!</definedName>
    <definedName name="BExGV2EVT380QHD4AP2RL9MR8L5L" localSheetId="19" hidden="1">#REF!</definedName>
    <definedName name="BExGV2EVT380QHD4AP2RL9MR8L5L" localSheetId="20" hidden="1">#REF!</definedName>
    <definedName name="BExGV2EVT380QHD4AP2RL9MR8L5L" hidden="1">#REF!</definedName>
    <definedName name="BExGVLQV4WLYED6UCM4VDJMDIODS" localSheetId="7" hidden="1">#REF!</definedName>
    <definedName name="BExGVLQV4WLYED6UCM4VDJMDIODS" localSheetId="9" hidden="1">#REF!</definedName>
    <definedName name="BExGVLQV4WLYED6UCM4VDJMDIODS" localSheetId="10" hidden="1">#REF!</definedName>
    <definedName name="BExGVLQV4WLYED6UCM4VDJMDIODS" localSheetId="11" hidden="1">#REF!</definedName>
    <definedName name="BExGVLQV4WLYED6UCM4VDJMDIODS" localSheetId="12" hidden="1">#REF!</definedName>
    <definedName name="BExGVLQV4WLYED6UCM4VDJMDIODS" localSheetId="14" hidden="1">#REF!</definedName>
    <definedName name="BExGVLQV4WLYED6UCM4VDJMDIODS" localSheetId="13" hidden="1">#REF!</definedName>
    <definedName name="BExGVLQV4WLYED6UCM4VDJMDIODS" localSheetId="15" hidden="1">#REF!</definedName>
    <definedName name="BExGVLQV4WLYED6UCM4VDJMDIODS" localSheetId="16" hidden="1">#REF!</definedName>
    <definedName name="BExGVLQV4WLYED6UCM4VDJMDIODS" localSheetId="17" hidden="1">#REF!</definedName>
    <definedName name="BExGVLQV4WLYED6UCM4VDJMDIODS" localSheetId="18" hidden="1">#REF!</definedName>
    <definedName name="BExGVLQV4WLYED6UCM4VDJMDIODS" localSheetId="19" hidden="1">#REF!</definedName>
    <definedName name="BExGVLQV4WLYED6UCM4VDJMDIODS" localSheetId="20" hidden="1">#REF!</definedName>
    <definedName name="BExGVLQV4WLYED6UCM4VDJMDIODS" hidden="1">#REF!</definedName>
    <definedName name="BExGVQE1PH4Q46QUDV9GXTDJHSBP" localSheetId="7" hidden="1">#REF!</definedName>
    <definedName name="BExGVQE1PH4Q46QUDV9GXTDJHSBP" localSheetId="9" hidden="1">#REF!</definedName>
    <definedName name="BExGVQE1PH4Q46QUDV9GXTDJHSBP" localSheetId="10" hidden="1">#REF!</definedName>
    <definedName name="BExGVQE1PH4Q46QUDV9GXTDJHSBP" localSheetId="11" hidden="1">#REF!</definedName>
    <definedName name="BExGVQE1PH4Q46QUDV9GXTDJHSBP" localSheetId="12" hidden="1">#REF!</definedName>
    <definedName name="BExGVQE1PH4Q46QUDV9GXTDJHSBP" localSheetId="14" hidden="1">#REF!</definedName>
    <definedName name="BExGVQE1PH4Q46QUDV9GXTDJHSBP" localSheetId="13" hidden="1">#REF!</definedName>
    <definedName name="BExGVQE1PH4Q46QUDV9GXTDJHSBP" localSheetId="15" hidden="1">#REF!</definedName>
    <definedName name="BExGVQE1PH4Q46QUDV9GXTDJHSBP" localSheetId="16" hidden="1">#REF!</definedName>
    <definedName name="BExGVQE1PH4Q46QUDV9GXTDJHSBP" localSheetId="17" hidden="1">#REF!</definedName>
    <definedName name="BExGVQE1PH4Q46QUDV9GXTDJHSBP" localSheetId="18" hidden="1">#REF!</definedName>
    <definedName name="BExGVQE1PH4Q46QUDV9GXTDJHSBP" localSheetId="19" hidden="1">#REF!</definedName>
    <definedName name="BExGVQE1PH4Q46QUDV9GXTDJHSBP" localSheetId="20" hidden="1">#REF!</definedName>
    <definedName name="BExGVQE1PH4Q46QUDV9GXTDJHSBP" hidden="1">#REF!</definedName>
    <definedName name="BExGVQUBBCND7N6N8UAFSJ3XMO2K" localSheetId="7" hidden="1">#REF!</definedName>
    <definedName name="BExGVQUBBCND7N6N8UAFSJ3XMO2K" localSheetId="9" hidden="1">#REF!</definedName>
    <definedName name="BExGVQUBBCND7N6N8UAFSJ3XMO2K" localSheetId="10" hidden="1">#REF!</definedName>
    <definedName name="BExGVQUBBCND7N6N8UAFSJ3XMO2K" localSheetId="11" hidden="1">#REF!</definedName>
    <definedName name="BExGVQUBBCND7N6N8UAFSJ3XMO2K" localSheetId="12" hidden="1">#REF!</definedName>
    <definedName name="BExGVQUBBCND7N6N8UAFSJ3XMO2K" localSheetId="14" hidden="1">#REF!</definedName>
    <definedName name="BExGVQUBBCND7N6N8UAFSJ3XMO2K" localSheetId="13" hidden="1">#REF!</definedName>
    <definedName name="BExGVQUBBCND7N6N8UAFSJ3XMO2K" localSheetId="15" hidden="1">#REF!</definedName>
    <definedName name="BExGVQUBBCND7N6N8UAFSJ3XMO2K" localSheetId="16" hidden="1">#REF!</definedName>
    <definedName name="BExGVQUBBCND7N6N8UAFSJ3XMO2K" localSheetId="17" hidden="1">#REF!</definedName>
    <definedName name="BExGVQUBBCND7N6N8UAFSJ3XMO2K" localSheetId="18" hidden="1">#REF!</definedName>
    <definedName name="BExGVQUBBCND7N6N8UAFSJ3XMO2K" localSheetId="19" hidden="1">#REF!</definedName>
    <definedName name="BExGVQUBBCND7N6N8UAFSJ3XMO2K" localSheetId="20" hidden="1">#REF!</definedName>
    <definedName name="BExGVQUBBCND7N6N8UAFSJ3XMO2K" hidden="1">#REF!</definedName>
    <definedName name="BExGVV6OOLDQ3TXZK51TTF3YX0WN" localSheetId="7" hidden="1">#REF!</definedName>
    <definedName name="BExGVV6OOLDQ3TXZK51TTF3YX0WN" localSheetId="9" hidden="1">#REF!</definedName>
    <definedName name="BExGVV6OOLDQ3TXZK51TTF3YX0WN" localSheetId="10" hidden="1">#REF!</definedName>
    <definedName name="BExGVV6OOLDQ3TXZK51TTF3YX0WN" localSheetId="11" hidden="1">#REF!</definedName>
    <definedName name="BExGVV6OOLDQ3TXZK51TTF3YX0WN" localSheetId="12" hidden="1">#REF!</definedName>
    <definedName name="BExGVV6OOLDQ3TXZK51TTF3YX0WN" localSheetId="14" hidden="1">#REF!</definedName>
    <definedName name="BExGVV6OOLDQ3TXZK51TTF3YX0WN" localSheetId="13" hidden="1">#REF!</definedName>
    <definedName name="BExGVV6OOLDQ3TXZK51TTF3YX0WN" localSheetId="15" hidden="1">#REF!</definedName>
    <definedName name="BExGVV6OOLDQ3TXZK51TTF3YX0WN" localSheetId="16" hidden="1">#REF!</definedName>
    <definedName name="BExGVV6OOLDQ3TXZK51TTF3YX0WN" localSheetId="17" hidden="1">#REF!</definedName>
    <definedName name="BExGVV6OOLDQ3TXZK51TTF3YX0WN" localSheetId="18" hidden="1">#REF!</definedName>
    <definedName name="BExGVV6OOLDQ3TXZK51TTF3YX0WN" localSheetId="19" hidden="1">#REF!</definedName>
    <definedName name="BExGVV6OOLDQ3TXZK51TTF3YX0WN" localSheetId="20" hidden="1">#REF!</definedName>
    <definedName name="BExGVV6OOLDQ3TXZK51TTF3YX0WN" hidden="1">#REF!</definedName>
    <definedName name="BExGW0KVS7U0C87XFZ78QW991IEV" localSheetId="7" hidden="1">#REF!</definedName>
    <definedName name="BExGW0KVS7U0C87XFZ78QW991IEV" localSheetId="9" hidden="1">#REF!</definedName>
    <definedName name="BExGW0KVS7U0C87XFZ78QW991IEV" localSheetId="10" hidden="1">#REF!</definedName>
    <definedName name="BExGW0KVS7U0C87XFZ78QW991IEV" localSheetId="11" hidden="1">#REF!</definedName>
    <definedName name="BExGW0KVS7U0C87XFZ78QW991IEV" localSheetId="12" hidden="1">#REF!</definedName>
    <definedName name="BExGW0KVS7U0C87XFZ78QW991IEV" localSheetId="14" hidden="1">#REF!</definedName>
    <definedName name="BExGW0KVS7U0C87XFZ78QW991IEV" localSheetId="13" hidden="1">#REF!</definedName>
    <definedName name="BExGW0KVS7U0C87XFZ78QW991IEV" localSheetId="15" hidden="1">#REF!</definedName>
    <definedName name="BExGW0KVS7U0C87XFZ78QW991IEV" localSheetId="16" hidden="1">#REF!</definedName>
    <definedName name="BExGW0KVS7U0C87XFZ78QW991IEV" localSheetId="17" hidden="1">#REF!</definedName>
    <definedName name="BExGW0KVS7U0C87XFZ78QW991IEV" localSheetId="18" hidden="1">#REF!</definedName>
    <definedName name="BExGW0KVS7U0C87XFZ78QW991IEV" localSheetId="19" hidden="1">#REF!</definedName>
    <definedName name="BExGW0KVS7U0C87XFZ78QW991IEV" localSheetId="20" hidden="1">#REF!</definedName>
    <definedName name="BExGW0KVS7U0C87XFZ78QW991IEV" hidden="1">#REF!</definedName>
    <definedName name="BExGW2Z7AMPG6H9EXA9ML6EZVGGA" localSheetId="7" hidden="1">#REF!</definedName>
    <definedName name="BExGW2Z7AMPG6H9EXA9ML6EZVGGA" localSheetId="9" hidden="1">#REF!</definedName>
    <definedName name="BExGW2Z7AMPG6H9EXA9ML6EZVGGA" localSheetId="10" hidden="1">#REF!</definedName>
    <definedName name="BExGW2Z7AMPG6H9EXA9ML6EZVGGA" localSheetId="11" hidden="1">#REF!</definedName>
    <definedName name="BExGW2Z7AMPG6H9EXA9ML6EZVGGA" localSheetId="12" hidden="1">#REF!</definedName>
    <definedName name="BExGW2Z7AMPG6H9EXA9ML6EZVGGA" localSheetId="14" hidden="1">#REF!</definedName>
    <definedName name="BExGW2Z7AMPG6H9EXA9ML6EZVGGA" localSheetId="13" hidden="1">#REF!</definedName>
    <definedName name="BExGW2Z7AMPG6H9EXA9ML6EZVGGA" localSheetId="15" hidden="1">#REF!</definedName>
    <definedName name="BExGW2Z7AMPG6H9EXA9ML6EZVGGA" localSheetId="16" hidden="1">#REF!</definedName>
    <definedName name="BExGW2Z7AMPG6H9EXA9ML6EZVGGA" localSheetId="17" hidden="1">#REF!</definedName>
    <definedName name="BExGW2Z7AMPG6H9EXA9ML6EZVGGA" localSheetId="18" hidden="1">#REF!</definedName>
    <definedName name="BExGW2Z7AMPG6H9EXA9ML6EZVGGA" localSheetId="19" hidden="1">#REF!</definedName>
    <definedName name="BExGW2Z7AMPG6H9EXA9ML6EZVGGA" localSheetId="20" hidden="1">#REF!</definedName>
    <definedName name="BExGW2Z7AMPG6H9EXA9ML6EZVGGA" hidden="1">#REF!</definedName>
    <definedName name="BExGW4XE5DHK7GOPYX8TT51CSG15" localSheetId="7" hidden="1">#REF!</definedName>
    <definedName name="BExGW4XE5DHK7GOPYX8TT51CSG15" localSheetId="9" hidden="1">#REF!</definedName>
    <definedName name="BExGW4XE5DHK7GOPYX8TT51CSG15" localSheetId="10" hidden="1">#REF!</definedName>
    <definedName name="BExGW4XE5DHK7GOPYX8TT51CSG15" localSheetId="11" hidden="1">#REF!</definedName>
    <definedName name="BExGW4XE5DHK7GOPYX8TT51CSG15" localSheetId="12" hidden="1">#REF!</definedName>
    <definedName name="BExGW4XE5DHK7GOPYX8TT51CSG15" localSheetId="14" hidden="1">#REF!</definedName>
    <definedName name="BExGW4XE5DHK7GOPYX8TT51CSG15" localSheetId="13" hidden="1">#REF!</definedName>
    <definedName name="BExGW4XE5DHK7GOPYX8TT51CSG15" localSheetId="15" hidden="1">#REF!</definedName>
    <definedName name="BExGW4XE5DHK7GOPYX8TT51CSG15" localSheetId="16" hidden="1">#REF!</definedName>
    <definedName name="BExGW4XE5DHK7GOPYX8TT51CSG15" localSheetId="17" hidden="1">#REF!</definedName>
    <definedName name="BExGW4XE5DHK7GOPYX8TT51CSG15" localSheetId="18" hidden="1">#REF!</definedName>
    <definedName name="BExGW4XE5DHK7GOPYX8TT51CSG15" localSheetId="19" hidden="1">#REF!</definedName>
    <definedName name="BExGW4XE5DHK7GOPYX8TT51CSG15" localSheetId="20" hidden="1">#REF!</definedName>
    <definedName name="BExGW4XE5DHK7GOPYX8TT51CSG15" hidden="1">#REF!</definedName>
    <definedName name="BExGW5Z3L0OX08J99L459WM06JKA" localSheetId="7" hidden="1">#REF!</definedName>
    <definedName name="BExGW5Z3L0OX08J99L459WM06JKA" localSheetId="9" hidden="1">#REF!</definedName>
    <definedName name="BExGW5Z3L0OX08J99L459WM06JKA" localSheetId="10" hidden="1">#REF!</definedName>
    <definedName name="BExGW5Z3L0OX08J99L459WM06JKA" localSheetId="11" hidden="1">#REF!</definedName>
    <definedName name="BExGW5Z3L0OX08J99L459WM06JKA" localSheetId="12" hidden="1">#REF!</definedName>
    <definedName name="BExGW5Z3L0OX08J99L459WM06JKA" localSheetId="14" hidden="1">#REF!</definedName>
    <definedName name="BExGW5Z3L0OX08J99L459WM06JKA" localSheetId="13" hidden="1">#REF!</definedName>
    <definedName name="BExGW5Z3L0OX08J99L459WM06JKA" localSheetId="15" hidden="1">#REF!</definedName>
    <definedName name="BExGW5Z3L0OX08J99L459WM06JKA" localSheetId="16" hidden="1">#REF!</definedName>
    <definedName name="BExGW5Z3L0OX08J99L459WM06JKA" localSheetId="17" hidden="1">#REF!</definedName>
    <definedName name="BExGW5Z3L0OX08J99L459WM06JKA" localSheetId="18" hidden="1">#REF!</definedName>
    <definedName name="BExGW5Z3L0OX08J99L459WM06JKA" localSheetId="19" hidden="1">#REF!</definedName>
    <definedName name="BExGW5Z3L0OX08J99L459WM06JKA" localSheetId="20" hidden="1">#REF!</definedName>
    <definedName name="BExGW5Z3L0OX08J99L459WM06JKA" hidden="1">#REF!</definedName>
    <definedName name="BExGWABG5VT5XO1A196RK61AXA8C" localSheetId="7" hidden="1">#REF!</definedName>
    <definedName name="BExGWABG5VT5XO1A196RK61AXA8C" localSheetId="9" hidden="1">#REF!</definedName>
    <definedName name="BExGWABG5VT5XO1A196RK61AXA8C" localSheetId="10" hidden="1">#REF!</definedName>
    <definedName name="BExGWABG5VT5XO1A196RK61AXA8C" localSheetId="11" hidden="1">#REF!</definedName>
    <definedName name="BExGWABG5VT5XO1A196RK61AXA8C" localSheetId="12" hidden="1">#REF!</definedName>
    <definedName name="BExGWABG5VT5XO1A196RK61AXA8C" localSheetId="14" hidden="1">#REF!</definedName>
    <definedName name="BExGWABG5VT5XO1A196RK61AXA8C" localSheetId="13" hidden="1">#REF!</definedName>
    <definedName name="BExGWABG5VT5XO1A196RK61AXA8C" localSheetId="15" hidden="1">#REF!</definedName>
    <definedName name="BExGWABG5VT5XO1A196RK61AXA8C" localSheetId="16" hidden="1">#REF!</definedName>
    <definedName name="BExGWABG5VT5XO1A196RK61AXA8C" localSheetId="17" hidden="1">#REF!</definedName>
    <definedName name="BExGWABG5VT5XO1A196RK61AXA8C" localSheetId="18" hidden="1">#REF!</definedName>
    <definedName name="BExGWABG5VT5XO1A196RK61AXA8C" localSheetId="19" hidden="1">#REF!</definedName>
    <definedName name="BExGWABG5VT5XO1A196RK61AXA8C" localSheetId="20" hidden="1">#REF!</definedName>
    <definedName name="BExGWABG5VT5XO1A196RK61AXA8C" hidden="1">#REF!</definedName>
    <definedName name="BExGWE2ENPKKCYNRTQY1QKPWFLXM" localSheetId="7" hidden="1">#REF!</definedName>
    <definedName name="BExGWE2ENPKKCYNRTQY1QKPWFLXM" localSheetId="9" hidden="1">#REF!</definedName>
    <definedName name="BExGWE2ENPKKCYNRTQY1QKPWFLXM" localSheetId="10" hidden="1">#REF!</definedName>
    <definedName name="BExGWE2ENPKKCYNRTQY1QKPWFLXM" localSheetId="11" hidden="1">#REF!</definedName>
    <definedName name="BExGWE2ENPKKCYNRTQY1QKPWFLXM" localSheetId="12" hidden="1">#REF!</definedName>
    <definedName name="BExGWE2ENPKKCYNRTQY1QKPWFLXM" localSheetId="14" hidden="1">#REF!</definedName>
    <definedName name="BExGWE2ENPKKCYNRTQY1QKPWFLXM" localSheetId="13" hidden="1">#REF!</definedName>
    <definedName name="BExGWE2ENPKKCYNRTQY1QKPWFLXM" localSheetId="15" hidden="1">#REF!</definedName>
    <definedName name="BExGWE2ENPKKCYNRTQY1QKPWFLXM" localSheetId="16" hidden="1">#REF!</definedName>
    <definedName name="BExGWE2ENPKKCYNRTQY1QKPWFLXM" localSheetId="17" hidden="1">#REF!</definedName>
    <definedName name="BExGWE2ENPKKCYNRTQY1QKPWFLXM" localSheetId="18" hidden="1">#REF!</definedName>
    <definedName name="BExGWE2ENPKKCYNRTQY1QKPWFLXM" localSheetId="19" hidden="1">#REF!</definedName>
    <definedName name="BExGWE2ENPKKCYNRTQY1QKPWFLXM" localSheetId="20" hidden="1">#REF!</definedName>
    <definedName name="BExGWE2ENPKKCYNRTQY1QKPWFLXM" hidden="1">#REF!</definedName>
    <definedName name="BExGWEO0JDG84NYLEAV5NSOAGMJZ" localSheetId="7" hidden="1">#REF!</definedName>
    <definedName name="BExGWEO0JDG84NYLEAV5NSOAGMJZ" localSheetId="9" hidden="1">#REF!</definedName>
    <definedName name="BExGWEO0JDG84NYLEAV5NSOAGMJZ" localSheetId="10" hidden="1">#REF!</definedName>
    <definedName name="BExGWEO0JDG84NYLEAV5NSOAGMJZ" localSheetId="11" hidden="1">#REF!</definedName>
    <definedName name="BExGWEO0JDG84NYLEAV5NSOAGMJZ" localSheetId="12" hidden="1">#REF!</definedName>
    <definedName name="BExGWEO0JDG84NYLEAV5NSOAGMJZ" localSheetId="14" hidden="1">#REF!</definedName>
    <definedName name="BExGWEO0JDG84NYLEAV5NSOAGMJZ" localSheetId="13" hidden="1">#REF!</definedName>
    <definedName name="BExGWEO0JDG84NYLEAV5NSOAGMJZ" localSheetId="15" hidden="1">#REF!</definedName>
    <definedName name="BExGWEO0JDG84NYLEAV5NSOAGMJZ" localSheetId="16" hidden="1">#REF!</definedName>
    <definedName name="BExGWEO0JDG84NYLEAV5NSOAGMJZ" localSheetId="17" hidden="1">#REF!</definedName>
    <definedName name="BExGWEO0JDG84NYLEAV5NSOAGMJZ" localSheetId="18" hidden="1">#REF!</definedName>
    <definedName name="BExGWEO0JDG84NYLEAV5NSOAGMJZ" localSheetId="19" hidden="1">#REF!</definedName>
    <definedName name="BExGWEO0JDG84NYLEAV5NSOAGMJZ" localSheetId="20" hidden="1">#REF!</definedName>
    <definedName name="BExGWEO0JDG84NYLEAV5NSOAGMJZ" hidden="1">#REF!</definedName>
    <definedName name="BExGWK7JDSL1M5WZ40HT9QXFJ1EM" localSheetId="7" hidden="1">#REF!</definedName>
    <definedName name="BExGWK7JDSL1M5WZ40HT9QXFJ1EM" localSheetId="9" hidden="1">#REF!</definedName>
    <definedName name="BExGWK7JDSL1M5WZ40HT9QXFJ1EM" localSheetId="10" hidden="1">#REF!</definedName>
    <definedName name="BExGWK7JDSL1M5WZ40HT9QXFJ1EM" localSheetId="11" hidden="1">#REF!</definedName>
    <definedName name="BExGWK7JDSL1M5WZ40HT9QXFJ1EM" localSheetId="12" hidden="1">#REF!</definedName>
    <definedName name="BExGWK7JDSL1M5WZ40HT9QXFJ1EM" localSheetId="14" hidden="1">#REF!</definedName>
    <definedName name="BExGWK7JDSL1M5WZ40HT9QXFJ1EM" localSheetId="13" hidden="1">#REF!</definedName>
    <definedName name="BExGWK7JDSL1M5WZ40HT9QXFJ1EM" localSheetId="15" hidden="1">#REF!</definedName>
    <definedName name="BExGWK7JDSL1M5WZ40HT9QXFJ1EM" localSheetId="16" hidden="1">#REF!</definedName>
    <definedName name="BExGWK7JDSL1M5WZ40HT9QXFJ1EM" localSheetId="17" hidden="1">#REF!</definedName>
    <definedName name="BExGWK7JDSL1M5WZ40HT9QXFJ1EM" localSheetId="18" hidden="1">#REF!</definedName>
    <definedName name="BExGWK7JDSL1M5WZ40HT9QXFJ1EM" localSheetId="19" hidden="1">#REF!</definedName>
    <definedName name="BExGWK7JDSL1M5WZ40HT9QXFJ1EM" localSheetId="20" hidden="1">#REF!</definedName>
    <definedName name="BExGWK7JDSL1M5WZ40HT9QXFJ1EM" hidden="1">#REF!</definedName>
    <definedName name="BExGWLEOC70Z8QAJTPT2PDHTNM4L" localSheetId="7" hidden="1">#REF!</definedName>
    <definedName name="BExGWLEOC70Z8QAJTPT2PDHTNM4L" localSheetId="9" hidden="1">#REF!</definedName>
    <definedName name="BExGWLEOC70Z8QAJTPT2PDHTNM4L" localSheetId="10" hidden="1">#REF!</definedName>
    <definedName name="BExGWLEOC70Z8QAJTPT2PDHTNM4L" localSheetId="11" hidden="1">#REF!</definedName>
    <definedName name="BExGWLEOC70Z8QAJTPT2PDHTNM4L" localSheetId="12" hidden="1">#REF!</definedName>
    <definedName name="BExGWLEOC70Z8QAJTPT2PDHTNM4L" localSheetId="14" hidden="1">#REF!</definedName>
    <definedName name="BExGWLEOC70Z8QAJTPT2PDHTNM4L" localSheetId="13" hidden="1">#REF!</definedName>
    <definedName name="BExGWLEOC70Z8QAJTPT2PDHTNM4L" localSheetId="15" hidden="1">#REF!</definedName>
    <definedName name="BExGWLEOC70Z8QAJTPT2PDHTNM4L" localSheetId="16" hidden="1">#REF!</definedName>
    <definedName name="BExGWLEOC70Z8QAJTPT2PDHTNM4L" localSheetId="17" hidden="1">#REF!</definedName>
    <definedName name="BExGWLEOC70Z8QAJTPT2PDHTNM4L" localSheetId="18" hidden="1">#REF!</definedName>
    <definedName name="BExGWLEOC70Z8QAJTPT2PDHTNM4L" localSheetId="19" hidden="1">#REF!</definedName>
    <definedName name="BExGWLEOC70Z8QAJTPT2PDHTNM4L" localSheetId="20" hidden="1">#REF!</definedName>
    <definedName name="BExGWLEOC70Z8QAJTPT2PDHTNM4L" hidden="1">#REF!</definedName>
    <definedName name="BExGWNCXLCRTLBVMTXYJ5PHQI6SS" localSheetId="7" hidden="1">#REF!</definedName>
    <definedName name="BExGWNCXLCRTLBVMTXYJ5PHQI6SS" localSheetId="9" hidden="1">#REF!</definedName>
    <definedName name="BExGWNCXLCRTLBVMTXYJ5PHQI6SS" localSheetId="10" hidden="1">#REF!</definedName>
    <definedName name="BExGWNCXLCRTLBVMTXYJ5PHQI6SS" localSheetId="11" hidden="1">#REF!</definedName>
    <definedName name="BExGWNCXLCRTLBVMTXYJ5PHQI6SS" localSheetId="12" hidden="1">#REF!</definedName>
    <definedName name="BExGWNCXLCRTLBVMTXYJ5PHQI6SS" localSheetId="14" hidden="1">#REF!</definedName>
    <definedName name="BExGWNCXLCRTLBVMTXYJ5PHQI6SS" localSheetId="13" hidden="1">#REF!</definedName>
    <definedName name="BExGWNCXLCRTLBVMTXYJ5PHQI6SS" localSheetId="15" hidden="1">#REF!</definedName>
    <definedName name="BExGWNCXLCRTLBVMTXYJ5PHQI6SS" localSheetId="16" hidden="1">#REF!</definedName>
    <definedName name="BExGWNCXLCRTLBVMTXYJ5PHQI6SS" localSheetId="17" hidden="1">#REF!</definedName>
    <definedName name="BExGWNCXLCRTLBVMTXYJ5PHQI6SS" localSheetId="18" hidden="1">#REF!</definedName>
    <definedName name="BExGWNCXLCRTLBVMTXYJ5PHQI6SS" localSheetId="19" hidden="1">#REF!</definedName>
    <definedName name="BExGWNCXLCRTLBVMTXYJ5PHQI6SS" localSheetId="20" hidden="1">#REF!</definedName>
    <definedName name="BExGWNCXLCRTLBVMTXYJ5PHQI6SS" hidden="1">#REF!</definedName>
    <definedName name="BExGWTI0YD2LF2C6MIF0OB6ZIWO7" localSheetId="7" hidden="1">#REF!</definedName>
    <definedName name="BExGWTI0YD2LF2C6MIF0OB6ZIWO7" localSheetId="9" hidden="1">#REF!</definedName>
    <definedName name="BExGWTI0YD2LF2C6MIF0OB6ZIWO7" localSheetId="10" hidden="1">#REF!</definedName>
    <definedName name="BExGWTI0YD2LF2C6MIF0OB6ZIWO7" localSheetId="11" hidden="1">#REF!</definedName>
    <definedName name="BExGWTI0YD2LF2C6MIF0OB6ZIWO7" localSheetId="12" hidden="1">#REF!</definedName>
    <definedName name="BExGWTI0YD2LF2C6MIF0OB6ZIWO7" localSheetId="14" hidden="1">#REF!</definedName>
    <definedName name="BExGWTI0YD2LF2C6MIF0OB6ZIWO7" localSheetId="13" hidden="1">#REF!</definedName>
    <definedName name="BExGWTI0YD2LF2C6MIF0OB6ZIWO7" localSheetId="15" hidden="1">#REF!</definedName>
    <definedName name="BExGWTI0YD2LF2C6MIF0OB6ZIWO7" localSheetId="16" hidden="1">#REF!</definedName>
    <definedName name="BExGWTI0YD2LF2C6MIF0OB6ZIWO7" localSheetId="17" hidden="1">#REF!</definedName>
    <definedName name="BExGWTI0YD2LF2C6MIF0OB6ZIWO7" localSheetId="18" hidden="1">#REF!</definedName>
    <definedName name="BExGWTI0YD2LF2C6MIF0OB6ZIWO7" localSheetId="19" hidden="1">#REF!</definedName>
    <definedName name="BExGWTI0YD2LF2C6MIF0OB6ZIWO7" localSheetId="20" hidden="1">#REF!</definedName>
    <definedName name="BExGWTI0YD2LF2C6MIF0OB6ZIWO7" hidden="1">#REF!</definedName>
    <definedName name="BExGX6U988MCFIGDA1282F92U9AA" localSheetId="7" hidden="1">#REF!</definedName>
    <definedName name="BExGX6U988MCFIGDA1282F92U9AA" localSheetId="9" hidden="1">#REF!</definedName>
    <definedName name="BExGX6U988MCFIGDA1282F92U9AA" localSheetId="10" hidden="1">#REF!</definedName>
    <definedName name="BExGX6U988MCFIGDA1282F92U9AA" localSheetId="11" hidden="1">#REF!</definedName>
    <definedName name="BExGX6U988MCFIGDA1282F92U9AA" localSheetId="12" hidden="1">#REF!</definedName>
    <definedName name="BExGX6U988MCFIGDA1282F92U9AA" localSheetId="14" hidden="1">#REF!</definedName>
    <definedName name="BExGX6U988MCFIGDA1282F92U9AA" localSheetId="13" hidden="1">#REF!</definedName>
    <definedName name="BExGX6U988MCFIGDA1282F92U9AA" localSheetId="15" hidden="1">#REF!</definedName>
    <definedName name="BExGX6U988MCFIGDA1282F92U9AA" localSheetId="16" hidden="1">#REF!</definedName>
    <definedName name="BExGX6U988MCFIGDA1282F92U9AA" localSheetId="17" hidden="1">#REF!</definedName>
    <definedName name="BExGX6U988MCFIGDA1282F92U9AA" localSheetId="18" hidden="1">#REF!</definedName>
    <definedName name="BExGX6U988MCFIGDA1282F92U9AA" localSheetId="19" hidden="1">#REF!</definedName>
    <definedName name="BExGX6U988MCFIGDA1282F92U9AA" localSheetId="20" hidden="1">#REF!</definedName>
    <definedName name="BExGX6U988MCFIGDA1282F92U9AA" hidden="1">#REF!</definedName>
    <definedName name="BExGX7FTB1CKAT5HUW6H531FIY6I" localSheetId="7" hidden="1">#REF!</definedName>
    <definedName name="BExGX7FTB1CKAT5HUW6H531FIY6I" localSheetId="9" hidden="1">#REF!</definedName>
    <definedName name="BExGX7FTB1CKAT5HUW6H531FIY6I" localSheetId="10" hidden="1">#REF!</definedName>
    <definedName name="BExGX7FTB1CKAT5HUW6H531FIY6I" localSheetId="11" hidden="1">#REF!</definedName>
    <definedName name="BExGX7FTB1CKAT5HUW6H531FIY6I" localSheetId="12" hidden="1">#REF!</definedName>
    <definedName name="BExGX7FTB1CKAT5HUW6H531FIY6I" localSheetId="14" hidden="1">#REF!</definedName>
    <definedName name="BExGX7FTB1CKAT5HUW6H531FIY6I" localSheetId="13" hidden="1">#REF!</definedName>
    <definedName name="BExGX7FTB1CKAT5HUW6H531FIY6I" localSheetId="15" hidden="1">#REF!</definedName>
    <definedName name="BExGX7FTB1CKAT5HUW6H531FIY6I" localSheetId="16" hidden="1">#REF!</definedName>
    <definedName name="BExGX7FTB1CKAT5HUW6H531FIY6I" localSheetId="17" hidden="1">#REF!</definedName>
    <definedName name="BExGX7FTB1CKAT5HUW6H531FIY6I" localSheetId="18" hidden="1">#REF!</definedName>
    <definedName name="BExGX7FTB1CKAT5HUW6H531FIY6I" localSheetId="19" hidden="1">#REF!</definedName>
    <definedName name="BExGX7FTB1CKAT5HUW6H531FIY6I" localSheetId="20" hidden="1">#REF!</definedName>
    <definedName name="BExGX7FTB1CKAT5HUW6H531FIY6I" hidden="1">#REF!</definedName>
    <definedName name="BExGX9DVACJQIZ4GH6YAD2A7F70O" localSheetId="7" hidden="1">#REF!</definedName>
    <definedName name="BExGX9DVACJQIZ4GH6YAD2A7F70O" localSheetId="9" hidden="1">#REF!</definedName>
    <definedName name="BExGX9DVACJQIZ4GH6YAD2A7F70O" localSheetId="10" hidden="1">#REF!</definedName>
    <definedName name="BExGX9DVACJQIZ4GH6YAD2A7F70O" localSheetId="11" hidden="1">#REF!</definedName>
    <definedName name="BExGX9DVACJQIZ4GH6YAD2A7F70O" localSheetId="12" hidden="1">#REF!</definedName>
    <definedName name="BExGX9DVACJQIZ4GH6YAD2A7F70O" localSheetId="14" hidden="1">#REF!</definedName>
    <definedName name="BExGX9DVACJQIZ4GH6YAD2A7F70O" localSheetId="13" hidden="1">#REF!</definedName>
    <definedName name="BExGX9DVACJQIZ4GH6YAD2A7F70O" localSheetId="15" hidden="1">#REF!</definedName>
    <definedName name="BExGX9DVACJQIZ4GH6YAD2A7F70O" localSheetId="16" hidden="1">#REF!</definedName>
    <definedName name="BExGX9DVACJQIZ4GH6YAD2A7F70O" localSheetId="17" hidden="1">#REF!</definedName>
    <definedName name="BExGX9DVACJQIZ4GH6YAD2A7F70O" localSheetId="18" hidden="1">#REF!</definedName>
    <definedName name="BExGX9DVACJQIZ4GH6YAD2A7F70O" localSheetId="19" hidden="1">#REF!</definedName>
    <definedName name="BExGX9DVACJQIZ4GH6YAD2A7F70O" localSheetId="20" hidden="1">#REF!</definedName>
    <definedName name="BExGX9DVACJQIZ4GH6YAD2A7F70O" hidden="1">#REF!</definedName>
    <definedName name="BExGXDVP2S2Y8Z8Q43I78RCIK3DD" localSheetId="7" hidden="1">#REF!</definedName>
    <definedName name="BExGXDVP2S2Y8Z8Q43I78RCIK3DD" localSheetId="9" hidden="1">#REF!</definedName>
    <definedName name="BExGXDVP2S2Y8Z8Q43I78RCIK3DD" localSheetId="10" hidden="1">#REF!</definedName>
    <definedName name="BExGXDVP2S2Y8Z8Q43I78RCIK3DD" localSheetId="11" hidden="1">#REF!</definedName>
    <definedName name="BExGXDVP2S2Y8Z8Q43I78RCIK3DD" localSheetId="12" hidden="1">#REF!</definedName>
    <definedName name="BExGXDVP2S2Y8Z8Q43I78RCIK3DD" localSheetId="14" hidden="1">#REF!</definedName>
    <definedName name="BExGXDVP2S2Y8Z8Q43I78RCIK3DD" localSheetId="13" hidden="1">#REF!</definedName>
    <definedName name="BExGXDVP2S2Y8Z8Q43I78RCIK3DD" localSheetId="15" hidden="1">#REF!</definedName>
    <definedName name="BExGXDVP2S2Y8Z8Q43I78RCIK3DD" localSheetId="16" hidden="1">#REF!</definedName>
    <definedName name="BExGXDVP2S2Y8Z8Q43I78RCIK3DD" localSheetId="17" hidden="1">#REF!</definedName>
    <definedName name="BExGXDVP2S2Y8Z8Q43I78RCIK3DD" localSheetId="18" hidden="1">#REF!</definedName>
    <definedName name="BExGXDVP2S2Y8Z8Q43I78RCIK3DD" localSheetId="19" hidden="1">#REF!</definedName>
    <definedName name="BExGXDVP2S2Y8Z8Q43I78RCIK3DD" localSheetId="20" hidden="1">#REF!</definedName>
    <definedName name="BExGXDVP2S2Y8Z8Q43I78RCIK3DD" hidden="1">#REF!</definedName>
    <definedName name="BExGXJ9W5JU7TT9S0BKL5Y6VVB39" localSheetId="7" hidden="1">#REF!</definedName>
    <definedName name="BExGXJ9W5JU7TT9S0BKL5Y6VVB39" localSheetId="9" hidden="1">#REF!</definedName>
    <definedName name="BExGXJ9W5JU7TT9S0BKL5Y6VVB39" localSheetId="10" hidden="1">#REF!</definedName>
    <definedName name="BExGXJ9W5JU7TT9S0BKL5Y6VVB39" localSheetId="11" hidden="1">#REF!</definedName>
    <definedName name="BExGXJ9W5JU7TT9S0BKL5Y6VVB39" localSheetId="12" hidden="1">#REF!</definedName>
    <definedName name="BExGXJ9W5JU7TT9S0BKL5Y6VVB39" localSheetId="14" hidden="1">#REF!</definedName>
    <definedName name="BExGXJ9W5JU7TT9S0BKL5Y6VVB39" localSheetId="13" hidden="1">#REF!</definedName>
    <definedName name="BExGXJ9W5JU7TT9S0BKL5Y6VVB39" localSheetId="15" hidden="1">#REF!</definedName>
    <definedName name="BExGXJ9W5JU7TT9S0BKL5Y6VVB39" localSheetId="16" hidden="1">#REF!</definedName>
    <definedName name="BExGXJ9W5JU7TT9S0BKL5Y6VVB39" localSheetId="17" hidden="1">#REF!</definedName>
    <definedName name="BExGXJ9W5JU7TT9S0BKL5Y6VVB39" localSheetId="18" hidden="1">#REF!</definedName>
    <definedName name="BExGXJ9W5JU7TT9S0BKL5Y6VVB39" localSheetId="19" hidden="1">#REF!</definedName>
    <definedName name="BExGXJ9W5JU7TT9S0BKL5Y6VVB39" localSheetId="20" hidden="1">#REF!</definedName>
    <definedName name="BExGXJ9W5JU7TT9S0BKL5Y6VVB39" hidden="1">#REF!</definedName>
    <definedName name="BExGXR7QM0F3N9OYEG8V5BZ8X5WD" localSheetId="7" hidden="1">#REF!</definedName>
    <definedName name="BExGXR7QM0F3N9OYEG8V5BZ8X5WD" localSheetId="9" hidden="1">#REF!</definedName>
    <definedName name="BExGXR7QM0F3N9OYEG8V5BZ8X5WD" localSheetId="10" hidden="1">#REF!</definedName>
    <definedName name="BExGXR7QM0F3N9OYEG8V5BZ8X5WD" localSheetId="11" hidden="1">#REF!</definedName>
    <definedName name="BExGXR7QM0F3N9OYEG8V5BZ8X5WD" localSheetId="12" hidden="1">#REF!</definedName>
    <definedName name="BExGXR7QM0F3N9OYEG8V5BZ8X5WD" localSheetId="14" hidden="1">#REF!</definedName>
    <definedName name="BExGXR7QM0F3N9OYEG8V5BZ8X5WD" localSheetId="13" hidden="1">#REF!</definedName>
    <definedName name="BExGXR7QM0F3N9OYEG8V5BZ8X5WD" localSheetId="15" hidden="1">#REF!</definedName>
    <definedName name="BExGXR7QM0F3N9OYEG8V5BZ8X5WD" localSheetId="16" hidden="1">#REF!</definedName>
    <definedName name="BExGXR7QM0F3N9OYEG8V5BZ8X5WD" localSheetId="17" hidden="1">#REF!</definedName>
    <definedName name="BExGXR7QM0F3N9OYEG8V5BZ8X5WD" localSheetId="18" hidden="1">#REF!</definedName>
    <definedName name="BExGXR7QM0F3N9OYEG8V5BZ8X5WD" localSheetId="19" hidden="1">#REF!</definedName>
    <definedName name="BExGXR7QM0F3N9OYEG8V5BZ8X5WD" localSheetId="20" hidden="1">#REF!</definedName>
    <definedName name="BExGXR7QM0F3N9OYEG8V5BZ8X5WD" hidden="1">#REF!</definedName>
    <definedName name="BExGXWB73RJ4BASBQTQ8EY0EC1EB" localSheetId="7" hidden="1">#REF!</definedName>
    <definedName name="BExGXWB73RJ4BASBQTQ8EY0EC1EB" localSheetId="9" hidden="1">#REF!</definedName>
    <definedName name="BExGXWB73RJ4BASBQTQ8EY0EC1EB" localSheetId="10" hidden="1">#REF!</definedName>
    <definedName name="BExGXWB73RJ4BASBQTQ8EY0EC1EB" localSheetId="11" hidden="1">#REF!</definedName>
    <definedName name="BExGXWB73RJ4BASBQTQ8EY0EC1EB" localSheetId="12" hidden="1">#REF!</definedName>
    <definedName name="BExGXWB73RJ4BASBQTQ8EY0EC1EB" localSheetId="14" hidden="1">#REF!</definedName>
    <definedName name="BExGXWB73RJ4BASBQTQ8EY0EC1EB" localSheetId="13" hidden="1">#REF!</definedName>
    <definedName name="BExGXWB73RJ4BASBQTQ8EY0EC1EB" localSheetId="15" hidden="1">#REF!</definedName>
    <definedName name="BExGXWB73RJ4BASBQTQ8EY0EC1EB" localSheetId="16" hidden="1">#REF!</definedName>
    <definedName name="BExGXWB73RJ4BASBQTQ8EY0EC1EB" localSheetId="17" hidden="1">#REF!</definedName>
    <definedName name="BExGXWB73RJ4BASBQTQ8EY0EC1EB" localSheetId="18" hidden="1">#REF!</definedName>
    <definedName name="BExGXWB73RJ4BASBQTQ8EY0EC1EB" localSheetId="19" hidden="1">#REF!</definedName>
    <definedName name="BExGXWB73RJ4BASBQTQ8EY0EC1EB" localSheetId="20" hidden="1">#REF!</definedName>
    <definedName name="BExGXWB73RJ4BASBQTQ8EY0EC1EB" hidden="1">#REF!</definedName>
    <definedName name="BExGXZ0ABB43C7SMRKZHWOSU9EQX" localSheetId="7" hidden="1">#REF!</definedName>
    <definedName name="BExGXZ0ABB43C7SMRKZHWOSU9EQX" localSheetId="9" hidden="1">#REF!</definedName>
    <definedName name="BExGXZ0ABB43C7SMRKZHWOSU9EQX" localSheetId="10" hidden="1">#REF!</definedName>
    <definedName name="BExGXZ0ABB43C7SMRKZHWOSU9EQX" localSheetId="11" hidden="1">#REF!</definedName>
    <definedName name="BExGXZ0ABB43C7SMRKZHWOSU9EQX" localSheetId="12" hidden="1">#REF!</definedName>
    <definedName name="BExGXZ0ABB43C7SMRKZHWOSU9EQX" localSheetId="14" hidden="1">#REF!</definedName>
    <definedName name="BExGXZ0ABB43C7SMRKZHWOSU9EQX" localSheetId="13" hidden="1">#REF!</definedName>
    <definedName name="BExGXZ0ABB43C7SMRKZHWOSU9EQX" localSheetId="15" hidden="1">#REF!</definedName>
    <definedName name="BExGXZ0ABB43C7SMRKZHWOSU9EQX" localSheetId="16" hidden="1">#REF!</definedName>
    <definedName name="BExGXZ0ABB43C7SMRKZHWOSU9EQX" localSheetId="17" hidden="1">#REF!</definedName>
    <definedName name="BExGXZ0ABB43C7SMRKZHWOSU9EQX" localSheetId="18" hidden="1">#REF!</definedName>
    <definedName name="BExGXZ0ABB43C7SMRKZHWOSU9EQX" localSheetId="19" hidden="1">#REF!</definedName>
    <definedName name="BExGXZ0ABB43C7SMRKZHWOSU9EQX" localSheetId="20" hidden="1">#REF!</definedName>
    <definedName name="BExGXZ0ABB43C7SMRKZHWOSU9EQX" hidden="1">#REF!</definedName>
    <definedName name="BExGY6SU3SYVCJ3AG2ITY59SAZ5A" localSheetId="7" hidden="1">#REF!</definedName>
    <definedName name="BExGY6SU3SYVCJ3AG2ITY59SAZ5A" localSheetId="9" hidden="1">#REF!</definedName>
    <definedName name="BExGY6SU3SYVCJ3AG2ITY59SAZ5A" localSheetId="10" hidden="1">#REF!</definedName>
    <definedName name="BExGY6SU3SYVCJ3AG2ITY59SAZ5A" localSheetId="11" hidden="1">#REF!</definedName>
    <definedName name="BExGY6SU3SYVCJ3AG2ITY59SAZ5A" localSheetId="12" hidden="1">#REF!</definedName>
    <definedName name="BExGY6SU3SYVCJ3AG2ITY59SAZ5A" localSheetId="14" hidden="1">#REF!</definedName>
    <definedName name="BExGY6SU3SYVCJ3AG2ITY59SAZ5A" localSheetId="13" hidden="1">#REF!</definedName>
    <definedName name="BExGY6SU3SYVCJ3AG2ITY59SAZ5A" localSheetId="15" hidden="1">#REF!</definedName>
    <definedName name="BExGY6SU3SYVCJ3AG2ITY59SAZ5A" localSheetId="16" hidden="1">#REF!</definedName>
    <definedName name="BExGY6SU3SYVCJ3AG2ITY59SAZ5A" localSheetId="17" hidden="1">#REF!</definedName>
    <definedName name="BExGY6SU3SYVCJ3AG2ITY59SAZ5A" localSheetId="18" hidden="1">#REF!</definedName>
    <definedName name="BExGY6SU3SYVCJ3AG2ITY59SAZ5A" localSheetId="19" hidden="1">#REF!</definedName>
    <definedName name="BExGY6SU3SYVCJ3AG2ITY59SAZ5A" localSheetId="20" hidden="1">#REF!</definedName>
    <definedName name="BExGY6SU3SYVCJ3AG2ITY59SAZ5A" hidden="1">#REF!</definedName>
    <definedName name="BExGY6YA4P5KMY2VHT0DYK3YTFAX" localSheetId="7" hidden="1">#REF!</definedName>
    <definedName name="BExGY6YA4P5KMY2VHT0DYK3YTFAX" localSheetId="9" hidden="1">#REF!</definedName>
    <definedName name="BExGY6YA4P5KMY2VHT0DYK3YTFAX" localSheetId="10" hidden="1">#REF!</definedName>
    <definedName name="BExGY6YA4P5KMY2VHT0DYK3YTFAX" localSheetId="11" hidden="1">#REF!</definedName>
    <definedName name="BExGY6YA4P5KMY2VHT0DYK3YTFAX" localSheetId="12" hidden="1">#REF!</definedName>
    <definedName name="BExGY6YA4P5KMY2VHT0DYK3YTFAX" localSheetId="14" hidden="1">#REF!</definedName>
    <definedName name="BExGY6YA4P5KMY2VHT0DYK3YTFAX" localSheetId="13" hidden="1">#REF!</definedName>
    <definedName name="BExGY6YA4P5KMY2VHT0DYK3YTFAX" localSheetId="15" hidden="1">#REF!</definedName>
    <definedName name="BExGY6YA4P5KMY2VHT0DYK3YTFAX" localSheetId="16" hidden="1">#REF!</definedName>
    <definedName name="BExGY6YA4P5KMY2VHT0DYK3YTFAX" localSheetId="17" hidden="1">#REF!</definedName>
    <definedName name="BExGY6YA4P5KMY2VHT0DYK3YTFAX" localSheetId="18" hidden="1">#REF!</definedName>
    <definedName name="BExGY6YA4P5KMY2VHT0DYK3YTFAX" localSheetId="19" hidden="1">#REF!</definedName>
    <definedName name="BExGY6YA4P5KMY2VHT0DYK3YTFAX" localSheetId="20" hidden="1">#REF!</definedName>
    <definedName name="BExGY6YA4P5KMY2VHT0DYK3YTFAX" hidden="1">#REF!</definedName>
    <definedName name="BExGY8G88PVVRYHPHRPJZFSX6HSC" localSheetId="7" hidden="1">#REF!</definedName>
    <definedName name="BExGY8G88PVVRYHPHRPJZFSX6HSC" localSheetId="9" hidden="1">#REF!</definedName>
    <definedName name="BExGY8G88PVVRYHPHRPJZFSX6HSC" localSheetId="10" hidden="1">#REF!</definedName>
    <definedName name="BExGY8G88PVVRYHPHRPJZFSX6HSC" localSheetId="11" hidden="1">#REF!</definedName>
    <definedName name="BExGY8G88PVVRYHPHRPJZFSX6HSC" localSheetId="12" hidden="1">#REF!</definedName>
    <definedName name="BExGY8G88PVVRYHPHRPJZFSX6HSC" localSheetId="14" hidden="1">#REF!</definedName>
    <definedName name="BExGY8G88PVVRYHPHRPJZFSX6HSC" localSheetId="13" hidden="1">#REF!</definedName>
    <definedName name="BExGY8G88PVVRYHPHRPJZFSX6HSC" localSheetId="15" hidden="1">#REF!</definedName>
    <definedName name="BExGY8G88PVVRYHPHRPJZFSX6HSC" localSheetId="16" hidden="1">#REF!</definedName>
    <definedName name="BExGY8G88PVVRYHPHRPJZFSX6HSC" localSheetId="17" hidden="1">#REF!</definedName>
    <definedName name="BExGY8G88PVVRYHPHRPJZFSX6HSC" localSheetId="18" hidden="1">#REF!</definedName>
    <definedName name="BExGY8G88PVVRYHPHRPJZFSX6HSC" localSheetId="19" hidden="1">#REF!</definedName>
    <definedName name="BExGY8G88PVVRYHPHRPJZFSX6HSC" localSheetId="20" hidden="1">#REF!</definedName>
    <definedName name="BExGY8G88PVVRYHPHRPJZFSX6HSC" hidden="1">#REF!</definedName>
    <definedName name="BExGYC718HTZ80PNKYPVIYGRJVF6" localSheetId="7" hidden="1">#REF!</definedName>
    <definedName name="BExGYC718HTZ80PNKYPVIYGRJVF6" localSheetId="9" hidden="1">#REF!</definedName>
    <definedName name="BExGYC718HTZ80PNKYPVIYGRJVF6" localSheetId="10" hidden="1">#REF!</definedName>
    <definedName name="BExGYC718HTZ80PNKYPVIYGRJVF6" localSheetId="11" hidden="1">#REF!</definedName>
    <definedName name="BExGYC718HTZ80PNKYPVIYGRJVF6" localSheetId="12" hidden="1">#REF!</definedName>
    <definedName name="BExGYC718HTZ80PNKYPVIYGRJVF6" localSheetId="14" hidden="1">#REF!</definedName>
    <definedName name="BExGYC718HTZ80PNKYPVIYGRJVF6" localSheetId="13" hidden="1">#REF!</definedName>
    <definedName name="BExGYC718HTZ80PNKYPVIYGRJVF6" localSheetId="15" hidden="1">#REF!</definedName>
    <definedName name="BExGYC718HTZ80PNKYPVIYGRJVF6" localSheetId="16" hidden="1">#REF!</definedName>
    <definedName name="BExGYC718HTZ80PNKYPVIYGRJVF6" localSheetId="17" hidden="1">#REF!</definedName>
    <definedName name="BExGYC718HTZ80PNKYPVIYGRJVF6" localSheetId="18" hidden="1">#REF!</definedName>
    <definedName name="BExGYC718HTZ80PNKYPVIYGRJVF6" localSheetId="19" hidden="1">#REF!</definedName>
    <definedName name="BExGYC718HTZ80PNKYPVIYGRJVF6" localSheetId="20" hidden="1">#REF!</definedName>
    <definedName name="BExGYC718HTZ80PNKYPVIYGRJVF6" hidden="1">#REF!</definedName>
    <definedName name="BExGYCNATXZY2FID93B17YWIPPRD" localSheetId="7" hidden="1">#REF!</definedName>
    <definedName name="BExGYCNATXZY2FID93B17YWIPPRD" localSheetId="9" hidden="1">#REF!</definedName>
    <definedName name="BExGYCNATXZY2FID93B17YWIPPRD" localSheetId="10" hidden="1">#REF!</definedName>
    <definedName name="BExGYCNATXZY2FID93B17YWIPPRD" localSheetId="11" hidden="1">#REF!</definedName>
    <definedName name="BExGYCNATXZY2FID93B17YWIPPRD" localSheetId="12" hidden="1">#REF!</definedName>
    <definedName name="BExGYCNATXZY2FID93B17YWIPPRD" localSheetId="14" hidden="1">#REF!</definedName>
    <definedName name="BExGYCNATXZY2FID93B17YWIPPRD" localSheetId="13" hidden="1">#REF!</definedName>
    <definedName name="BExGYCNATXZY2FID93B17YWIPPRD" localSheetId="15" hidden="1">#REF!</definedName>
    <definedName name="BExGYCNATXZY2FID93B17YWIPPRD" localSheetId="16" hidden="1">#REF!</definedName>
    <definedName name="BExGYCNATXZY2FID93B17YWIPPRD" localSheetId="17" hidden="1">#REF!</definedName>
    <definedName name="BExGYCNATXZY2FID93B17YWIPPRD" localSheetId="18" hidden="1">#REF!</definedName>
    <definedName name="BExGYCNATXZY2FID93B17YWIPPRD" localSheetId="19" hidden="1">#REF!</definedName>
    <definedName name="BExGYCNATXZY2FID93B17YWIPPRD" localSheetId="20" hidden="1">#REF!</definedName>
    <definedName name="BExGYCNATXZY2FID93B17YWIPPRD" hidden="1">#REF!</definedName>
    <definedName name="BExGYGJJJ3BBCQAOA51WHP01HN73" localSheetId="7" hidden="1">#REF!</definedName>
    <definedName name="BExGYGJJJ3BBCQAOA51WHP01HN73" localSheetId="9" hidden="1">#REF!</definedName>
    <definedName name="BExGYGJJJ3BBCQAOA51WHP01HN73" localSheetId="10" hidden="1">#REF!</definedName>
    <definedName name="BExGYGJJJ3BBCQAOA51WHP01HN73" localSheetId="11" hidden="1">#REF!</definedName>
    <definedName name="BExGYGJJJ3BBCQAOA51WHP01HN73" localSheetId="12" hidden="1">#REF!</definedName>
    <definedName name="BExGYGJJJ3BBCQAOA51WHP01HN73" localSheetId="14" hidden="1">#REF!</definedName>
    <definedName name="BExGYGJJJ3BBCQAOA51WHP01HN73" localSheetId="13" hidden="1">#REF!</definedName>
    <definedName name="BExGYGJJJ3BBCQAOA51WHP01HN73" localSheetId="15" hidden="1">#REF!</definedName>
    <definedName name="BExGYGJJJ3BBCQAOA51WHP01HN73" localSheetId="16" hidden="1">#REF!</definedName>
    <definedName name="BExGYGJJJ3BBCQAOA51WHP01HN73" localSheetId="17" hidden="1">#REF!</definedName>
    <definedName name="BExGYGJJJ3BBCQAOA51WHP01HN73" localSheetId="18" hidden="1">#REF!</definedName>
    <definedName name="BExGYGJJJ3BBCQAOA51WHP01HN73" localSheetId="19" hidden="1">#REF!</definedName>
    <definedName name="BExGYGJJJ3BBCQAOA51WHP01HN73" localSheetId="20" hidden="1">#REF!</definedName>
    <definedName name="BExGYGJJJ3BBCQAOA51WHP01HN73" hidden="1">#REF!</definedName>
    <definedName name="BExGYM8ENAT3UBFMSYCXQG8WWNVD" localSheetId="7" hidden="1">#REF!</definedName>
    <definedName name="BExGYM8ENAT3UBFMSYCXQG8WWNVD" localSheetId="9" hidden="1">#REF!</definedName>
    <definedName name="BExGYM8ENAT3UBFMSYCXQG8WWNVD" localSheetId="10" hidden="1">#REF!</definedName>
    <definedName name="BExGYM8ENAT3UBFMSYCXQG8WWNVD" localSheetId="11" hidden="1">#REF!</definedName>
    <definedName name="BExGYM8ENAT3UBFMSYCXQG8WWNVD" localSheetId="12" hidden="1">#REF!</definedName>
    <definedName name="BExGYM8ENAT3UBFMSYCXQG8WWNVD" localSheetId="14" hidden="1">#REF!</definedName>
    <definedName name="BExGYM8ENAT3UBFMSYCXQG8WWNVD" localSheetId="13" hidden="1">#REF!</definedName>
    <definedName name="BExGYM8ENAT3UBFMSYCXQG8WWNVD" localSheetId="15" hidden="1">#REF!</definedName>
    <definedName name="BExGYM8ENAT3UBFMSYCXQG8WWNVD" localSheetId="16" hidden="1">#REF!</definedName>
    <definedName name="BExGYM8ENAT3UBFMSYCXQG8WWNVD" localSheetId="17" hidden="1">#REF!</definedName>
    <definedName name="BExGYM8ENAT3UBFMSYCXQG8WWNVD" localSheetId="18" hidden="1">#REF!</definedName>
    <definedName name="BExGYM8ENAT3UBFMSYCXQG8WWNVD" localSheetId="19" hidden="1">#REF!</definedName>
    <definedName name="BExGYM8ENAT3UBFMSYCXQG8WWNVD" localSheetId="20" hidden="1">#REF!</definedName>
    <definedName name="BExGYM8ENAT3UBFMSYCXQG8WWNVD" hidden="1">#REF!</definedName>
    <definedName name="BExGYMZGRR1O4VFUEQP4FPY9SFY6" localSheetId="7" hidden="1">#REF!</definedName>
    <definedName name="BExGYMZGRR1O4VFUEQP4FPY9SFY6" localSheetId="9" hidden="1">#REF!</definedName>
    <definedName name="BExGYMZGRR1O4VFUEQP4FPY9SFY6" localSheetId="10" hidden="1">#REF!</definedName>
    <definedName name="BExGYMZGRR1O4VFUEQP4FPY9SFY6" localSheetId="11" hidden="1">#REF!</definedName>
    <definedName name="BExGYMZGRR1O4VFUEQP4FPY9SFY6" localSheetId="12" hidden="1">#REF!</definedName>
    <definedName name="BExGYMZGRR1O4VFUEQP4FPY9SFY6" localSheetId="14" hidden="1">#REF!</definedName>
    <definedName name="BExGYMZGRR1O4VFUEQP4FPY9SFY6" localSheetId="13" hidden="1">#REF!</definedName>
    <definedName name="BExGYMZGRR1O4VFUEQP4FPY9SFY6" localSheetId="15" hidden="1">#REF!</definedName>
    <definedName name="BExGYMZGRR1O4VFUEQP4FPY9SFY6" localSheetId="16" hidden="1">#REF!</definedName>
    <definedName name="BExGYMZGRR1O4VFUEQP4FPY9SFY6" localSheetId="17" hidden="1">#REF!</definedName>
    <definedName name="BExGYMZGRR1O4VFUEQP4FPY9SFY6" localSheetId="18" hidden="1">#REF!</definedName>
    <definedName name="BExGYMZGRR1O4VFUEQP4FPY9SFY6" localSheetId="19" hidden="1">#REF!</definedName>
    <definedName name="BExGYMZGRR1O4VFUEQP4FPY9SFY6" localSheetId="20" hidden="1">#REF!</definedName>
    <definedName name="BExGYMZGRR1O4VFUEQP4FPY9SFY6" hidden="1">#REF!</definedName>
    <definedName name="BExGYOS6TV2C72PLRFU8RP1I58GY" localSheetId="7" hidden="1">#REF!</definedName>
    <definedName name="BExGYOS6TV2C72PLRFU8RP1I58GY" localSheetId="9" hidden="1">#REF!</definedName>
    <definedName name="BExGYOS6TV2C72PLRFU8RP1I58GY" localSheetId="10" hidden="1">#REF!</definedName>
    <definedName name="BExGYOS6TV2C72PLRFU8RP1I58GY" localSheetId="11" hidden="1">#REF!</definedName>
    <definedName name="BExGYOS6TV2C72PLRFU8RP1I58GY" localSheetId="12" hidden="1">#REF!</definedName>
    <definedName name="BExGYOS6TV2C72PLRFU8RP1I58GY" localSheetId="14" hidden="1">#REF!</definedName>
    <definedName name="BExGYOS6TV2C72PLRFU8RP1I58GY" localSheetId="13" hidden="1">#REF!</definedName>
    <definedName name="BExGYOS6TV2C72PLRFU8RP1I58GY" localSheetId="15" hidden="1">#REF!</definedName>
    <definedName name="BExGYOS6TV2C72PLRFU8RP1I58GY" localSheetId="16" hidden="1">#REF!</definedName>
    <definedName name="BExGYOS6TV2C72PLRFU8RP1I58GY" localSheetId="17" hidden="1">#REF!</definedName>
    <definedName name="BExGYOS6TV2C72PLRFU8RP1I58GY" localSheetId="18" hidden="1">#REF!</definedName>
    <definedName name="BExGYOS6TV2C72PLRFU8RP1I58GY" localSheetId="19" hidden="1">#REF!</definedName>
    <definedName name="BExGYOS6TV2C72PLRFU8RP1I58GY" localSheetId="20" hidden="1">#REF!</definedName>
    <definedName name="BExGYOS6TV2C72PLRFU8RP1I58GY" hidden="1">#REF!</definedName>
    <definedName name="BExGZ7NXZ0IBS44C2NZ9VMD6T6K2" localSheetId="7" hidden="1">#REF!</definedName>
    <definedName name="BExGZ7NXZ0IBS44C2NZ9VMD6T6K2" localSheetId="9" hidden="1">#REF!</definedName>
    <definedName name="BExGZ7NXZ0IBS44C2NZ9VMD6T6K2" localSheetId="10" hidden="1">#REF!</definedName>
    <definedName name="BExGZ7NXZ0IBS44C2NZ9VMD6T6K2" localSheetId="11" hidden="1">#REF!</definedName>
    <definedName name="BExGZ7NXZ0IBS44C2NZ9VMD6T6K2" localSheetId="12" hidden="1">#REF!</definedName>
    <definedName name="BExGZ7NXZ0IBS44C2NZ9VMD6T6K2" localSheetId="14" hidden="1">#REF!</definedName>
    <definedName name="BExGZ7NXZ0IBS44C2NZ9VMD6T6K2" localSheetId="13" hidden="1">#REF!</definedName>
    <definedName name="BExGZ7NXZ0IBS44C2NZ9VMD6T6K2" localSheetId="15" hidden="1">#REF!</definedName>
    <definedName name="BExGZ7NXZ0IBS44C2NZ9VMD6T6K2" localSheetId="16" hidden="1">#REF!</definedName>
    <definedName name="BExGZ7NXZ0IBS44C2NZ9VMD6T6K2" localSheetId="17" hidden="1">#REF!</definedName>
    <definedName name="BExGZ7NXZ0IBS44C2NZ9VMD6T6K2" localSheetId="18" hidden="1">#REF!</definedName>
    <definedName name="BExGZ7NXZ0IBS44C2NZ9VMD6T6K2" localSheetId="19" hidden="1">#REF!</definedName>
    <definedName name="BExGZ7NXZ0IBS44C2NZ9VMD6T6K2" localSheetId="20" hidden="1">#REF!</definedName>
    <definedName name="BExGZ7NXZ0IBS44C2NZ9VMD6T6K2" hidden="1">#REF!</definedName>
    <definedName name="BExGZJ78ZWZCVHZ3BKEKFJZ6MAEO" localSheetId="7" hidden="1">#REF!</definedName>
    <definedName name="BExGZJ78ZWZCVHZ3BKEKFJZ6MAEO" localSheetId="9" hidden="1">#REF!</definedName>
    <definedName name="BExGZJ78ZWZCVHZ3BKEKFJZ6MAEO" localSheetId="10" hidden="1">#REF!</definedName>
    <definedName name="BExGZJ78ZWZCVHZ3BKEKFJZ6MAEO" localSheetId="11" hidden="1">#REF!</definedName>
    <definedName name="BExGZJ78ZWZCVHZ3BKEKFJZ6MAEO" localSheetId="12" hidden="1">#REF!</definedName>
    <definedName name="BExGZJ78ZWZCVHZ3BKEKFJZ6MAEO" localSheetId="14" hidden="1">#REF!</definedName>
    <definedName name="BExGZJ78ZWZCVHZ3BKEKFJZ6MAEO" localSheetId="13" hidden="1">#REF!</definedName>
    <definedName name="BExGZJ78ZWZCVHZ3BKEKFJZ6MAEO" localSheetId="15" hidden="1">#REF!</definedName>
    <definedName name="BExGZJ78ZWZCVHZ3BKEKFJZ6MAEO" localSheetId="16" hidden="1">#REF!</definedName>
    <definedName name="BExGZJ78ZWZCVHZ3BKEKFJZ6MAEO" localSheetId="17" hidden="1">#REF!</definedName>
    <definedName name="BExGZJ78ZWZCVHZ3BKEKFJZ6MAEO" localSheetId="18" hidden="1">#REF!</definedName>
    <definedName name="BExGZJ78ZWZCVHZ3BKEKFJZ6MAEO" localSheetId="19" hidden="1">#REF!</definedName>
    <definedName name="BExGZJ78ZWZCVHZ3BKEKFJZ6MAEO" localSheetId="20" hidden="1">#REF!</definedName>
    <definedName name="BExGZJ78ZWZCVHZ3BKEKFJZ6MAEO" hidden="1">#REF!</definedName>
    <definedName name="BExGZOLH2QV73J3M9IWDDPA62TP4" localSheetId="7" hidden="1">#REF!</definedName>
    <definedName name="BExGZOLH2QV73J3M9IWDDPA62TP4" localSheetId="9" hidden="1">#REF!</definedName>
    <definedName name="BExGZOLH2QV73J3M9IWDDPA62TP4" localSheetId="10" hidden="1">#REF!</definedName>
    <definedName name="BExGZOLH2QV73J3M9IWDDPA62TP4" localSheetId="11" hidden="1">#REF!</definedName>
    <definedName name="BExGZOLH2QV73J3M9IWDDPA62TP4" localSheetId="12" hidden="1">#REF!</definedName>
    <definedName name="BExGZOLH2QV73J3M9IWDDPA62TP4" localSheetId="14" hidden="1">#REF!</definedName>
    <definedName name="BExGZOLH2QV73J3M9IWDDPA62TP4" localSheetId="13" hidden="1">#REF!</definedName>
    <definedName name="BExGZOLH2QV73J3M9IWDDPA62TP4" localSheetId="15" hidden="1">#REF!</definedName>
    <definedName name="BExGZOLH2QV73J3M9IWDDPA62TP4" localSheetId="16" hidden="1">#REF!</definedName>
    <definedName name="BExGZOLH2QV73J3M9IWDDPA62TP4" localSheetId="17" hidden="1">#REF!</definedName>
    <definedName name="BExGZOLH2QV73J3M9IWDDPA62TP4" localSheetId="18" hidden="1">#REF!</definedName>
    <definedName name="BExGZOLH2QV73J3M9IWDDPA62TP4" localSheetId="19" hidden="1">#REF!</definedName>
    <definedName name="BExGZOLH2QV73J3M9IWDDPA62TP4" localSheetId="20" hidden="1">#REF!</definedName>
    <definedName name="BExGZOLH2QV73J3M9IWDDPA62TP4" hidden="1">#REF!</definedName>
    <definedName name="BExGZP1PWGFKVVVN4YDIS22DZPCR" localSheetId="7" hidden="1">#REF!</definedName>
    <definedName name="BExGZP1PWGFKVVVN4YDIS22DZPCR" localSheetId="9" hidden="1">#REF!</definedName>
    <definedName name="BExGZP1PWGFKVVVN4YDIS22DZPCR" localSheetId="10" hidden="1">#REF!</definedName>
    <definedName name="BExGZP1PWGFKVVVN4YDIS22DZPCR" localSheetId="11" hidden="1">#REF!</definedName>
    <definedName name="BExGZP1PWGFKVVVN4YDIS22DZPCR" localSheetId="12" hidden="1">#REF!</definedName>
    <definedName name="BExGZP1PWGFKVVVN4YDIS22DZPCR" localSheetId="14" hidden="1">#REF!</definedName>
    <definedName name="BExGZP1PWGFKVVVN4YDIS22DZPCR" localSheetId="13" hidden="1">#REF!</definedName>
    <definedName name="BExGZP1PWGFKVVVN4YDIS22DZPCR" localSheetId="15" hidden="1">#REF!</definedName>
    <definedName name="BExGZP1PWGFKVVVN4YDIS22DZPCR" localSheetId="16" hidden="1">#REF!</definedName>
    <definedName name="BExGZP1PWGFKVVVN4YDIS22DZPCR" localSheetId="17" hidden="1">#REF!</definedName>
    <definedName name="BExGZP1PWGFKVVVN4YDIS22DZPCR" localSheetId="18" hidden="1">#REF!</definedName>
    <definedName name="BExGZP1PWGFKVVVN4YDIS22DZPCR" localSheetId="19" hidden="1">#REF!</definedName>
    <definedName name="BExGZP1PWGFKVVVN4YDIS22DZPCR" localSheetId="20" hidden="1">#REF!</definedName>
    <definedName name="BExGZP1PWGFKVVVN4YDIS22DZPCR" hidden="1">#REF!</definedName>
    <definedName name="BExGZTE5G7WSV7TYWM2Q9FW7YZUN" localSheetId="7" hidden="1">#REF!</definedName>
    <definedName name="BExGZTE5G7WSV7TYWM2Q9FW7YZUN" localSheetId="9" hidden="1">#REF!</definedName>
    <definedName name="BExGZTE5G7WSV7TYWM2Q9FW7YZUN" localSheetId="10" hidden="1">#REF!</definedName>
    <definedName name="BExGZTE5G7WSV7TYWM2Q9FW7YZUN" localSheetId="11" hidden="1">#REF!</definedName>
    <definedName name="BExGZTE5G7WSV7TYWM2Q9FW7YZUN" localSheetId="12" hidden="1">#REF!</definedName>
    <definedName name="BExGZTE5G7WSV7TYWM2Q9FW7YZUN" localSheetId="14" hidden="1">#REF!</definedName>
    <definedName name="BExGZTE5G7WSV7TYWM2Q9FW7YZUN" localSheetId="13" hidden="1">#REF!</definedName>
    <definedName name="BExGZTE5G7WSV7TYWM2Q9FW7YZUN" localSheetId="15" hidden="1">#REF!</definedName>
    <definedName name="BExGZTE5G7WSV7TYWM2Q9FW7YZUN" localSheetId="16" hidden="1">#REF!</definedName>
    <definedName name="BExGZTE5G7WSV7TYWM2Q9FW7YZUN" localSheetId="17" hidden="1">#REF!</definedName>
    <definedName name="BExGZTE5G7WSV7TYWM2Q9FW7YZUN" localSheetId="18" hidden="1">#REF!</definedName>
    <definedName name="BExGZTE5G7WSV7TYWM2Q9FW7YZUN" localSheetId="19" hidden="1">#REF!</definedName>
    <definedName name="BExGZTE5G7WSV7TYWM2Q9FW7YZUN" localSheetId="20" hidden="1">#REF!</definedName>
    <definedName name="BExGZTE5G7WSV7TYWM2Q9FW7YZUN" hidden="1">#REF!</definedName>
    <definedName name="BExH00L21GZX5YJJGVMOAWBERLP5" localSheetId="7" hidden="1">#REF!</definedName>
    <definedName name="BExH00L21GZX5YJJGVMOAWBERLP5" localSheetId="9" hidden="1">#REF!</definedName>
    <definedName name="BExH00L21GZX5YJJGVMOAWBERLP5" localSheetId="10" hidden="1">#REF!</definedName>
    <definedName name="BExH00L21GZX5YJJGVMOAWBERLP5" localSheetId="11" hidden="1">#REF!</definedName>
    <definedName name="BExH00L21GZX5YJJGVMOAWBERLP5" localSheetId="12" hidden="1">#REF!</definedName>
    <definedName name="BExH00L21GZX5YJJGVMOAWBERLP5" localSheetId="14" hidden="1">#REF!</definedName>
    <definedName name="BExH00L21GZX5YJJGVMOAWBERLP5" localSheetId="13" hidden="1">#REF!</definedName>
    <definedName name="BExH00L21GZX5YJJGVMOAWBERLP5" localSheetId="15" hidden="1">#REF!</definedName>
    <definedName name="BExH00L21GZX5YJJGVMOAWBERLP5" localSheetId="16" hidden="1">#REF!</definedName>
    <definedName name="BExH00L21GZX5YJJGVMOAWBERLP5" localSheetId="17" hidden="1">#REF!</definedName>
    <definedName name="BExH00L21GZX5YJJGVMOAWBERLP5" localSheetId="18" hidden="1">#REF!</definedName>
    <definedName name="BExH00L21GZX5YJJGVMOAWBERLP5" localSheetId="19" hidden="1">#REF!</definedName>
    <definedName name="BExH00L21GZX5YJJGVMOAWBERLP5" localSheetId="20" hidden="1">#REF!</definedName>
    <definedName name="BExH00L21GZX5YJJGVMOAWBERLP5" hidden="1">#REF!</definedName>
    <definedName name="BExH02ZD6VAY1KQLAQYBBI6WWIZB" localSheetId="7" hidden="1">#REF!</definedName>
    <definedName name="BExH02ZD6VAY1KQLAQYBBI6WWIZB" localSheetId="9" hidden="1">#REF!</definedName>
    <definedName name="BExH02ZD6VAY1KQLAQYBBI6WWIZB" localSheetId="10" hidden="1">#REF!</definedName>
    <definedName name="BExH02ZD6VAY1KQLAQYBBI6WWIZB" localSheetId="11" hidden="1">#REF!</definedName>
    <definedName name="BExH02ZD6VAY1KQLAQYBBI6WWIZB" localSheetId="12" hidden="1">#REF!</definedName>
    <definedName name="BExH02ZD6VAY1KQLAQYBBI6WWIZB" localSheetId="14" hidden="1">#REF!</definedName>
    <definedName name="BExH02ZD6VAY1KQLAQYBBI6WWIZB" localSheetId="13" hidden="1">#REF!</definedName>
    <definedName name="BExH02ZD6VAY1KQLAQYBBI6WWIZB" localSheetId="15" hidden="1">#REF!</definedName>
    <definedName name="BExH02ZD6VAY1KQLAQYBBI6WWIZB" localSheetId="16" hidden="1">#REF!</definedName>
    <definedName name="BExH02ZD6VAY1KQLAQYBBI6WWIZB" localSheetId="17" hidden="1">#REF!</definedName>
    <definedName name="BExH02ZD6VAY1KQLAQYBBI6WWIZB" localSheetId="18" hidden="1">#REF!</definedName>
    <definedName name="BExH02ZD6VAY1KQLAQYBBI6WWIZB" localSheetId="19" hidden="1">#REF!</definedName>
    <definedName name="BExH02ZD6VAY1KQLAQYBBI6WWIZB" localSheetId="20" hidden="1">#REF!</definedName>
    <definedName name="BExH02ZD6VAY1KQLAQYBBI6WWIZB" hidden="1">#REF!</definedName>
    <definedName name="BExH08Z6LQCGGSGSAILMHX4X7JMD" localSheetId="7" hidden="1">#REF!</definedName>
    <definedName name="BExH08Z6LQCGGSGSAILMHX4X7JMD" localSheetId="9" hidden="1">#REF!</definedName>
    <definedName name="BExH08Z6LQCGGSGSAILMHX4X7JMD" localSheetId="10" hidden="1">#REF!</definedName>
    <definedName name="BExH08Z6LQCGGSGSAILMHX4X7JMD" localSheetId="11" hidden="1">#REF!</definedName>
    <definedName name="BExH08Z6LQCGGSGSAILMHX4X7JMD" localSheetId="12" hidden="1">#REF!</definedName>
    <definedName name="BExH08Z6LQCGGSGSAILMHX4X7JMD" localSheetId="14" hidden="1">#REF!</definedName>
    <definedName name="BExH08Z6LQCGGSGSAILMHX4X7JMD" localSheetId="13" hidden="1">#REF!</definedName>
    <definedName name="BExH08Z6LQCGGSGSAILMHX4X7JMD" localSheetId="15" hidden="1">#REF!</definedName>
    <definedName name="BExH08Z6LQCGGSGSAILMHX4X7JMD" localSheetId="16" hidden="1">#REF!</definedName>
    <definedName name="BExH08Z6LQCGGSGSAILMHX4X7JMD" localSheetId="17" hidden="1">#REF!</definedName>
    <definedName name="BExH08Z6LQCGGSGSAILMHX4X7JMD" localSheetId="18" hidden="1">#REF!</definedName>
    <definedName name="BExH08Z6LQCGGSGSAILMHX4X7JMD" localSheetId="19" hidden="1">#REF!</definedName>
    <definedName name="BExH08Z6LQCGGSGSAILMHX4X7JMD" localSheetId="20" hidden="1">#REF!</definedName>
    <definedName name="BExH08Z6LQCGGSGSAILMHX4X7JMD" hidden="1">#REF!</definedName>
    <definedName name="BExH0BTMHS9M9C5JSOE1DK83LRCJ" localSheetId="7" hidden="1">#REF!</definedName>
    <definedName name="BExH0BTMHS9M9C5JSOE1DK83LRCJ" localSheetId="9" hidden="1">#REF!</definedName>
    <definedName name="BExH0BTMHS9M9C5JSOE1DK83LRCJ" localSheetId="10" hidden="1">#REF!</definedName>
    <definedName name="BExH0BTMHS9M9C5JSOE1DK83LRCJ" localSheetId="11" hidden="1">#REF!</definedName>
    <definedName name="BExH0BTMHS9M9C5JSOE1DK83LRCJ" localSheetId="12" hidden="1">#REF!</definedName>
    <definedName name="BExH0BTMHS9M9C5JSOE1DK83LRCJ" localSheetId="14" hidden="1">#REF!</definedName>
    <definedName name="BExH0BTMHS9M9C5JSOE1DK83LRCJ" localSheetId="13" hidden="1">#REF!</definedName>
    <definedName name="BExH0BTMHS9M9C5JSOE1DK83LRCJ" localSheetId="15" hidden="1">#REF!</definedName>
    <definedName name="BExH0BTMHS9M9C5JSOE1DK83LRCJ" localSheetId="16" hidden="1">#REF!</definedName>
    <definedName name="BExH0BTMHS9M9C5JSOE1DK83LRCJ" localSheetId="17" hidden="1">#REF!</definedName>
    <definedName name="BExH0BTMHS9M9C5JSOE1DK83LRCJ" localSheetId="18" hidden="1">#REF!</definedName>
    <definedName name="BExH0BTMHS9M9C5JSOE1DK83LRCJ" localSheetId="19" hidden="1">#REF!</definedName>
    <definedName name="BExH0BTMHS9M9C5JSOE1DK83LRCJ" localSheetId="20" hidden="1">#REF!</definedName>
    <definedName name="BExH0BTMHS9M9C5JSOE1DK83LRCJ" hidden="1">#REF!</definedName>
    <definedName name="BExH0KT9Z8HEVRRQRGQ8YHXRLIJA" localSheetId="7" hidden="1">#REF!</definedName>
    <definedName name="BExH0KT9Z8HEVRRQRGQ8YHXRLIJA" localSheetId="9" hidden="1">#REF!</definedName>
    <definedName name="BExH0KT9Z8HEVRRQRGQ8YHXRLIJA" localSheetId="10" hidden="1">#REF!</definedName>
    <definedName name="BExH0KT9Z8HEVRRQRGQ8YHXRLIJA" localSheetId="11" hidden="1">#REF!</definedName>
    <definedName name="BExH0KT9Z8HEVRRQRGQ8YHXRLIJA" localSheetId="12" hidden="1">#REF!</definedName>
    <definedName name="BExH0KT9Z8HEVRRQRGQ8YHXRLIJA" localSheetId="14" hidden="1">#REF!</definedName>
    <definedName name="BExH0KT9Z8HEVRRQRGQ8YHXRLIJA" localSheetId="13" hidden="1">#REF!</definedName>
    <definedName name="BExH0KT9Z8HEVRRQRGQ8YHXRLIJA" localSheetId="15" hidden="1">#REF!</definedName>
    <definedName name="BExH0KT9Z8HEVRRQRGQ8YHXRLIJA" localSheetId="16" hidden="1">#REF!</definedName>
    <definedName name="BExH0KT9Z8HEVRRQRGQ8YHXRLIJA" localSheetId="17" hidden="1">#REF!</definedName>
    <definedName name="BExH0KT9Z8HEVRRQRGQ8YHXRLIJA" localSheetId="18" hidden="1">#REF!</definedName>
    <definedName name="BExH0KT9Z8HEVRRQRGQ8YHXRLIJA" localSheetId="19" hidden="1">#REF!</definedName>
    <definedName name="BExH0KT9Z8HEVRRQRGQ8YHXRLIJA" localSheetId="20" hidden="1">#REF!</definedName>
    <definedName name="BExH0KT9Z8HEVRRQRGQ8YHXRLIJA" hidden="1">#REF!</definedName>
    <definedName name="BExH0M0FDN12YBOCKL3XL2Z7T7Y8" localSheetId="7" hidden="1">#REF!</definedName>
    <definedName name="BExH0M0FDN12YBOCKL3XL2Z7T7Y8" localSheetId="9" hidden="1">#REF!</definedName>
    <definedName name="BExH0M0FDN12YBOCKL3XL2Z7T7Y8" localSheetId="10" hidden="1">#REF!</definedName>
    <definedName name="BExH0M0FDN12YBOCKL3XL2Z7T7Y8" localSheetId="11" hidden="1">#REF!</definedName>
    <definedName name="BExH0M0FDN12YBOCKL3XL2Z7T7Y8" localSheetId="12" hidden="1">#REF!</definedName>
    <definedName name="BExH0M0FDN12YBOCKL3XL2Z7T7Y8" localSheetId="14" hidden="1">#REF!</definedName>
    <definedName name="BExH0M0FDN12YBOCKL3XL2Z7T7Y8" localSheetId="13" hidden="1">#REF!</definedName>
    <definedName name="BExH0M0FDN12YBOCKL3XL2Z7T7Y8" localSheetId="15" hidden="1">#REF!</definedName>
    <definedName name="BExH0M0FDN12YBOCKL3XL2Z7T7Y8" localSheetId="16" hidden="1">#REF!</definedName>
    <definedName name="BExH0M0FDN12YBOCKL3XL2Z7T7Y8" localSheetId="17" hidden="1">#REF!</definedName>
    <definedName name="BExH0M0FDN12YBOCKL3XL2Z7T7Y8" localSheetId="18" hidden="1">#REF!</definedName>
    <definedName name="BExH0M0FDN12YBOCKL3XL2Z7T7Y8" localSheetId="19" hidden="1">#REF!</definedName>
    <definedName name="BExH0M0FDN12YBOCKL3XL2Z7T7Y8" localSheetId="20" hidden="1">#REF!</definedName>
    <definedName name="BExH0M0FDN12YBOCKL3XL2Z7T7Y8" hidden="1">#REF!</definedName>
    <definedName name="BExH0O9G06YPZ5TN9RYT326I1CP2" localSheetId="7" hidden="1">#REF!</definedName>
    <definedName name="BExH0O9G06YPZ5TN9RYT326I1CP2" localSheetId="9" hidden="1">#REF!</definedName>
    <definedName name="BExH0O9G06YPZ5TN9RYT326I1CP2" localSheetId="10" hidden="1">#REF!</definedName>
    <definedName name="BExH0O9G06YPZ5TN9RYT326I1CP2" localSheetId="11" hidden="1">#REF!</definedName>
    <definedName name="BExH0O9G06YPZ5TN9RYT326I1CP2" localSheetId="12" hidden="1">#REF!</definedName>
    <definedName name="BExH0O9G06YPZ5TN9RYT326I1CP2" localSheetId="14" hidden="1">#REF!</definedName>
    <definedName name="BExH0O9G06YPZ5TN9RYT326I1CP2" localSheetId="13" hidden="1">#REF!</definedName>
    <definedName name="BExH0O9G06YPZ5TN9RYT326I1CP2" localSheetId="15" hidden="1">#REF!</definedName>
    <definedName name="BExH0O9G06YPZ5TN9RYT326I1CP2" localSheetId="16" hidden="1">#REF!</definedName>
    <definedName name="BExH0O9G06YPZ5TN9RYT326I1CP2" localSheetId="17" hidden="1">#REF!</definedName>
    <definedName name="BExH0O9G06YPZ5TN9RYT326I1CP2" localSheetId="18" hidden="1">#REF!</definedName>
    <definedName name="BExH0O9G06YPZ5TN9RYT326I1CP2" localSheetId="19" hidden="1">#REF!</definedName>
    <definedName name="BExH0O9G06YPZ5TN9RYT326I1CP2" localSheetId="20" hidden="1">#REF!</definedName>
    <definedName name="BExH0O9G06YPZ5TN9RYT326I1CP2" hidden="1">#REF!</definedName>
    <definedName name="BExH0WNJAKTJRCKMTX8O4KNMIIJM" localSheetId="7" hidden="1">#REF!</definedName>
    <definedName name="BExH0WNJAKTJRCKMTX8O4KNMIIJM" localSheetId="9" hidden="1">#REF!</definedName>
    <definedName name="BExH0WNJAKTJRCKMTX8O4KNMIIJM" localSheetId="10" hidden="1">#REF!</definedName>
    <definedName name="BExH0WNJAKTJRCKMTX8O4KNMIIJM" localSheetId="11" hidden="1">#REF!</definedName>
    <definedName name="BExH0WNJAKTJRCKMTX8O4KNMIIJM" localSheetId="12" hidden="1">#REF!</definedName>
    <definedName name="BExH0WNJAKTJRCKMTX8O4KNMIIJM" localSheetId="14" hidden="1">#REF!</definedName>
    <definedName name="BExH0WNJAKTJRCKMTX8O4KNMIIJM" localSheetId="13" hidden="1">#REF!</definedName>
    <definedName name="BExH0WNJAKTJRCKMTX8O4KNMIIJM" localSheetId="15" hidden="1">#REF!</definedName>
    <definedName name="BExH0WNJAKTJRCKMTX8O4KNMIIJM" localSheetId="16" hidden="1">#REF!</definedName>
    <definedName name="BExH0WNJAKTJRCKMTX8O4KNMIIJM" localSheetId="17" hidden="1">#REF!</definedName>
    <definedName name="BExH0WNJAKTJRCKMTX8O4KNMIIJM" localSheetId="18" hidden="1">#REF!</definedName>
    <definedName name="BExH0WNJAKTJRCKMTX8O4KNMIIJM" localSheetId="19" hidden="1">#REF!</definedName>
    <definedName name="BExH0WNJAKTJRCKMTX8O4KNMIIJM" localSheetId="20" hidden="1">#REF!</definedName>
    <definedName name="BExH0WNJAKTJRCKMTX8O4KNMIIJM" hidden="1">#REF!</definedName>
    <definedName name="BExH12Y4WX542WI3ZEM15AK4UM9J" localSheetId="7" hidden="1">#REF!</definedName>
    <definedName name="BExH12Y4WX542WI3ZEM15AK4UM9J" localSheetId="9" hidden="1">#REF!</definedName>
    <definedName name="BExH12Y4WX542WI3ZEM15AK4UM9J" localSheetId="10" hidden="1">#REF!</definedName>
    <definedName name="BExH12Y4WX542WI3ZEM15AK4UM9J" localSheetId="11" hidden="1">#REF!</definedName>
    <definedName name="BExH12Y4WX542WI3ZEM15AK4UM9J" localSheetId="12" hidden="1">#REF!</definedName>
    <definedName name="BExH12Y4WX542WI3ZEM15AK4UM9J" localSheetId="14" hidden="1">#REF!</definedName>
    <definedName name="BExH12Y4WX542WI3ZEM15AK4UM9J" localSheetId="13" hidden="1">#REF!</definedName>
    <definedName name="BExH12Y4WX542WI3ZEM15AK4UM9J" localSheetId="15" hidden="1">#REF!</definedName>
    <definedName name="BExH12Y4WX542WI3ZEM15AK4UM9J" localSheetId="16" hidden="1">#REF!</definedName>
    <definedName name="BExH12Y4WX542WI3ZEM15AK4UM9J" localSheetId="17" hidden="1">#REF!</definedName>
    <definedName name="BExH12Y4WX542WI3ZEM15AK4UM9J" localSheetId="18" hidden="1">#REF!</definedName>
    <definedName name="BExH12Y4WX542WI3ZEM15AK4UM9J" localSheetId="19" hidden="1">#REF!</definedName>
    <definedName name="BExH12Y4WX542WI3ZEM15AK4UM9J" localSheetId="20" hidden="1">#REF!</definedName>
    <definedName name="BExH12Y4WX542WI3ZEM15AK4UM9J" hidden="1">#REF!</definedName>
    <definedName name="BExH181KIGEHYN7U002O6RO1HZT7" localSheetId="7" hidden="1">#REF!</definedName>
    <definedName name="BExH181KIGEHYN7U002O6RO1HZT7" localSheetId="9" hidden="1">#REF!</definedName>
    <definedName name="BExH181KIGEHYN7U002O6RO1HZT7" localSheetId="10" hidden="1">#REF!</definedName>
    <definedName name="BExH181KIGEHYN7U002O6RO1HZT7" localSheetId="11" hidden="1">#REF!</definedName>
    <definedName name="BExH181KIGEHYN7U002O6RO1HZT7" localSheetId="12" hidden="1">#REF!</definedName>
    <definedName name="BExH181KIGEHYN7U002O6RO1HZT7" localSheetId="14" hidden="1">#REF!</definedName>
    <definedName name="BExH181KIGEHYN7U002O6RO1HZT7" localSheetId="13" hidden="1">#REF!</definedName>
    <definedName name="BExH181KIGEHYN7U002O6RO1HZT7" localSheetId="15" hidden="1">#REF!</definedName>
    <definedName name="BExH181KIGEHYN7U002O6RO1HZT7" localSheetId="16" hidden="1">#REF!</definedName>
    <definedName name="BExH181KIGEHYN7U002O6RO1HZT7" localSheetId="17" hidden="1">#REF!</definedName>
    <definedName name="BExH181KIGEHYN7U002O6RO1HZT7" localSheetId="18" hidden="1">#REF!</definedName>
    <definedName name="BExH181KIGEHYN7U002O6RO1HZT7" localSheetId="19" hidden="1">#REF!</definedName>
    <definedName name="BExH181KIGEHYN7U002O6RO1HZT7" localSheetId="20" hidden="1">#REF!</definedName>
    <definedName name="BExH181KIGEHYN7U002O6RO1HZT7" hidden="1">#REF!</definedName>
    <definedName name="BExH1COQB2N3U6HS9ITOY40KC6JA" localSheetId="7" hidden="1">#REF!</definedName>
    <definedName name="BExH1COQB2N3U6HS9ITOY40KC6JA" localSheetId="9" hidden="1">#REF!</definedName>
    <definedName name="BExH1COQB2N3U6HS9ITOY40KC6JA" localSheetId="10" hidden="1">#REF!</definedName>
    <definedName name="BExH1COQB2N3U6HS9ITOY40KC6JA" localSheetId="11" hidden="1">#REF!</definedName>
    <definedName name="BExH1COQB2N3U6HS9ITOY40KC6JA" localSheetId="12" hidden="1">#REF!</definedName>
    <definedName name="BExH1COQB2N3U6HS9ITOY40KC6JA" localSheetId="14" hidden="1">#REF!</definedName>
    <definedName name="BExH1COQB2N3U6HS9ITOY40KC6JA" localSheetId="13" hidden="1">#REF!</definedName>
    <definedName name="BExH1COQB2N3U6HS9ITOY40KC6JA" localSheetId="15" hidden="1">#REF!</definedName>
    <definedName name="BExH1COQB2N3U6HS9ITOY40KC6JA" localSheetId="16" hidden="1">#REF!</definedName>
    <definedName name="BExH1COQB2N3U6HS9ITOY40KC6JA" localSheetId="17" hidden="1">#REF!</definedName>
    <definedName name="BExH1COQB2N3U6HS9ITOY40KC6JA" localSheetId="18" hidden="1">#REF!</definedName>
    <definedName name="BExH1COQB2N3U6HS9ITOY40KC6JA" localSheetId="19" hidden="1">#REF!</definedName>
    <definedName name="BExH1COQB2N3U6HS9ITOY40KC6JA" localSheetId="20" hidden="1">#REF!</definedName>
    <definedName name="BExH1COQB2N3U6HS9ITOY40KC6JA" hidden="1">#REF!</definedName>
    <definedName name="BExH1FDTQXR9QQ31WDB7OPXU7MPT" localSheetId="7" hidden="1">#REF!</definedName>
    <definedName name="BExH1FDTQXR9QQ31WDB7OPXU7MPT" localSheetId="9" hidden="1">#REF!</definedName>
    <definedName name="BExH1FDTQXR9QQ31WDB7OPXU7MPT" localSheetId="10" hidden="1">#REF!</definedName>
    <definedName name="BExH1FDTQXR9QQ31WDB7OPXU7MPT" localSheetId="11" hidden="1">#REF!</definedName>
    <definedName name="BExH1FDTQXR9QQ31WDB7OPXU7MPT" localSheetId="12" hidden="1">#REF!</definedName>
    <definedName name="BExH1FDTQXR9QQ31WDB7OPXU7MPT" localSheetId="14" hidden="1">#REF!</definedName>
    <definedName name="BExH1FDTQXR9QQ31WDB7OPXU7MPT" localSheetId="13" hidden="1">#REF!</definedName>
    <definedName name="BExH1FDTQXR9QQ31WDB7OPXU7MPT" localSheetId="15" hidden="1">#REF!</definedName>
    <definedName name="BExH1FDTQXR9QQ31WDB7OPXU7MPT" localSheetId="16" hidden="1">#REF!</definedName>
    <definedName name="BExH1FDTQXR9QQ31WDB7OPXU7MPT" localSheetId="17" hidden="1">#REF!</definedName>
    <definedName name="BExH1FDTQXR9QQ31WDB7OPXU7MPT" localSheetId="18" hidden="1">#REF!</definedName>
    <definedName name="BExH1FDTQXR9QQ31WDB7OPXU7MPT" localSheetId="19" hidden="1">#REF!</definedName>
    <definedName name="BExH1FDTQXR9QQ31WDB7OPXU7MPT" localSheetId="20" hidden="1">#REF!</definedName>
    <definedName name="BExH1FDTQXR9QQ31WDB7OPXU7MPT" hidden="1">#REF!</definedName>
    <definedName name="BExH1FOMEUIJNIDJAUY0ZQFBJSY9" localSheetId="7" hidden="1">#REF!</definedName>
    <definedName name="BExH1FOMEUIJNIDJAUY0ZQFBJSY9" localSheetId="9" hidden="1">#REF!</definedName>
    <definedName name="BExH1FOMEUIJNIDJAUY0ZQFBJSY9" localSheetId="10" hidden="1">#REF!</definedName>
    <definedName name="BExH1FOMEUIJNIDJAUY0ZQFBJSY9" localSheetId="11" hidden="1">#REF!</definedName>
    <definedName name="BExH1FOMEUIJNIDJAUY0ZQFBJSY9" localSheetId="12" hidden="1">#REF!</definedName>
    <definedName name="BExH1FOMEUIJNIDJAUY0ZQFBJSY9" localSheetId="14" hidden="1">#REF!</definedName>
    <definedName name="BExH1FOMEUIJNIDJAUY0ZQFBJSY9" localSheetId="13" hidden="1">#REF!</definedName>
    <definedName name="BExH1FOMEUIJNIDJAUY0ZQFBJSY9" localSheetId="15" hidden="1">#REF!</definedName>
    <definedName name="BExH1FOMEUIJNIDJAUY0ZQFBJSY9" localSheetId="16" hidden="1">#REF!</definedName>
    <definedName name="BExH1FOMEUIJNIDJAUY0ZQFBJSY9" localSheetId="17" hidden="1">#REF!</definedName>
    <definedName name="BExH1FOMEUIJNIDJAUY0ZQFBJSY9" localSheetId="18" hidden="1">#REF!</definedName>
    <definedName name="BExH1FOMEUIJNIDJAUY0ZQFBJSY9" localSheetId="19" hidden="1">#REF!</definedName>
    <definedName name="BExH1FOMEUIJNIDJAUY0ZQFBJSY9" localSheetId="20" hidden="1">#REF!</definedName>
    <definedName name="BExH1FOMEUIJNIDJAUY0ZQFBJSY9" hidden="1">#REF!</definedName>
    <definedName name="BExH1G4VNA3BFMF4QK35PGSBQJMB" localSheetId="7" hidden="1">#REF!</definedName>
    <definedName name="BExH1G4VNA3BFMF4QK35PGSBQJMB" localSheetId="9" hidden="1">#REF!</definedName>
    <definedName name="BExH1G4VNA3BFMF4QK35PGSBQJMB" localSheetId="10" hidden="1">#REF!</definedName>
    <definedName name="BExH1G4VNA3BFMF4QK35PGSBQJMB" localSheetId="11" hidden="1">#REF!</definedName>
    <definedName name="BExH1G4VNA3BFMF4QK35PGSBQJMB" localSheetId="12" hidden="1">#REF!</definedName>
    <definedName name="BExH1G4VNA3BFMF4QK35PGSBQJMB" localSheetId="14" hidden="1">#REF!</definedName>
    <definedName name="BExH1G4VNA3BFMF4QK35PGSBQJMB" localSheetId="13" hidden="1">#REF!</definedName>
    <definedName name="BExH1G4VNA3BFMF4QK35PGSBQJMB" localSheetId="15" hidden="1">#REF!</definedName>
    <definedName name="BExH1G4VNA3BFMF4QK35PGSBQJMB" localSheetId="16" hidden="1">#REF!</definedName>
    <definedName name="BExH1G4VNA3BFMF4QK35PGSBQJMB" localSheetId="17" hidden="1">#REF!</definedName>
    <definedName name="BExH1G4VNA3BFMF4QK35PGSBQJMB" localSheetId="18" hidden="1">#REF!</definedName>
    <definedName name="BExH1G4VNA3BFMF4QK35PGSBQJMB" localSheetId="19" hidden="1">#REF!</definedName>
    <definedName name="BExH1G4VNA3BFMF4QK35PGSBQJMB" localSheetId="20" hidden="1">#REF!</definedName>
    <definedName name="BExH1G4VNA3BFMF4QK35PGSBQJMB" hidden="1">#REF!</definedName>
    <definedName name="BExH1JFFHEBFX9BWJMNIA3N66R3Z" localSheetId="7" hidden="1">#REF!</definedName>
    <definedName name="BExH1JFFHEBFX9BWJMNIA3N66R3Z" localSheetId="9" hidden="1">#REF!</definedName>
    <definedName name="BExH1JFFHEBFX9BWJMNIA3N66R3Z" localSheetId="10" hidden="1">#REF!</definedName>
    <definedName name="BExH1JFFHEBFX9BWJMNIA3N66R3Z" localSheetId="11" hidden="1">#REF!</definedName>
    <definedName name="BExH1JFFHEBFX9BWJMNIA3N66R3Z" localSheetId="12" hidden="1">#REF!</definedName>
    <definedName name="BExH1JFFHEBFX9BWJMNIA3N66R3Z" localSheetId="14" hidden="1">#REF!</definedName>
    <definedName name="BExH1JFFHEBFX9BWJMNIA3N66R3Z" localSheetId="13" hidden="1">#REF!</definedName>
    <definedName name="BExH1JFFHEBFX9BWJMNIA3N66R3Z" localSheetId="15" hidden="1">#REF!</definedName>
    <definedName name="BExH1JFFHEBFX9BWJMNIA3N66R3Z" localSheetId="16" hidden="1">#REF!</definedName>
    <definedName name="BExH1JFFHEBFX9BWJMNIA3N66R3Z" localSheetId="17" hidden="1">#REF!</definedName>
    <definedName name="BExH1JFFHEBFX9BWJMNIA3N66R3Z" localSheetId="18" hidden="1">#REF!</definedName>
    <definedName name="BExH1JFFHEBFX9BWJMNIA3N66R3Z" localSheetId="19" hidden="1">#REF!</definedName>
    <definedName name="BExH1JFFHEBFX9BWJMNIA3N66R3Z" localSheetId="20" hidden="1">#REF!</definedName>
    <definedName name="BExH1JFFHEBFX9BWJMNIA3N66R3Z" hidden="1">#REF!</definedName>
    <definedName name="BExH1UYUZFQ3NQ2E3UANIJDR9U8U" localSheetId="7" hidden="1">#REF!</definedName>
    <definedName name="BExH1UYUZFQ3NQ2E3UANIJDR9U8U" localSheetId="9" hidden="1">#REF!</definedName>
    <definedName name="BExH1UYUZFQ3NQ2E3UANIJDR9U8U" localSheetId="10" hidden="1">#REF!</definedName>
    <definedName name="BExH1UYUZFQ3NQ2E3UANIJDR9U8U" localSheetId="11" hidden="1">#REF!</definedName>
    <definedName name="BExH1UYUZFQ3NQ2E3UANIJDR9U8U" localSheetId="12" hidden="1">#REF!</definedName>
    <definedName name="BExH1UYUZFQ3NQ2E3UANIJDR9U8U" localSheetId="14" hidden="1">#REF!</definedName>
    <definedName name="BExH1UYUZFQ3NQ2E3UANIJDR9U8U" localSheetId="13" hidden="1">#REF!</definedName>
    <definedName name="BExH1UYUZFQ3NQ2E3UANIJDR9U8U" localSheetId="15" hidden="1">#REF!</definedName>
    <definedName name="BExH1UYUZFQ3NQ2E3UANIJDR9U8U" localSheetId="16" hidden="1">#REF!</definedName>
    <definedName name="BExH1UYUZFQ3NQ2E3UANIJDR9U8U" localSheetId="17" hidden="1">#REF!</definedName>
    <definedName name="BExH1UYUZFQ3NQ2E3UANIJDR9U8U" localSheetId="18" hidden="1">#REF!</definedName>
    <definedName name="BExH1UYUZFQ3NQ2E3UANIJDR9U8U" localSheetId="19" hidden="1">#REF!</definedName>
    <definedName name="BExH1UYUZFQ3NQ2E3UANIJDR9U8U" localSheetId="20" hidden="1">#REF!</definedName>
    <definedName name="BExH1UYUZFQ3NQ2E3UANIJDR9U8U" hidden="1">#REF!</definedName>
    <definedName name="BExH1Z0GIUSVTF2H1G1I3PDGBNK2" localSheetId="7" hidden="1">#REF!</definedName>
    <definedName name="BExH1Z0GIUSVTF2H1G1I3PDGBNK2" localSheetId="9" hidden="1">#REF!</definedName>
    <definedName name="BExH1Z0GIUSVTF2H1G1I3PDGBNK2" localSheetId="10" hidden="1">#REF!</definedName>
    <definedName name="BExH1Z0GIUSVTF2H1G1I3PDGBNK2" localSheetId="11" hidden="1">#REF!</definedName>
    <definedName name="BExH1Z0GIUSVTF2H1G1I3PDGBNK2" localSheetId="12" hidden="1">#REF!</definedName>
    <definedName name="BExH1Z0GIUSVTF2H1G1I3PDGBNK2" localSheetId="14" hidden="1">#REF!</definedName>
    <definedName name="BExH1Z0GIUSVTF2H1G1I3PDGBNK2" localSheetId="13" hidden="1">#REF!</definedName>
    <definedName name="BExH1Z0GIUSVTF2H1G1I3PDGBNK2" localSheetId="15" hidden="1">#REF!</definedName>
    <definedName name="BExH1Z0GIUSVTF2H1G1I3PDGBNK2" localSheetId="16" hidden="1">#REF!</definedName>
    <definedName name="BExH1Z0GIUSVTF2H1G1I3PDGBNK2" localSheetId="17" hidden="1">#REF!</definedName>
    <definedName name="BExH1Z0GIUSVTF2H1G1I3PDGBNK2" localSheetId="18" hidden="1">#REF!</definedName>
    <definedName name="BExH1Z0GIUSVTF2H1G1I3PDGBNK2" localSheetId="19" hidden="1">#REF!</definedName>
    <definedName name="BExH1Z0GIUSVTF2H1G1I3PDGBNK2" localSheetId="20" hidden="1">#REF!</definedName>
    <definedName name="BExH1Z0GIUSVTF2H1G1I3PDGBNK2" hidden="1">#REF!</definedName>
    <definedName name="BExH225UTM6S9FW4MUDZS7F1PQSH" localSheetId="7" hidden="1">#REF!</definedName>
    <definedName name="BExH225UTM6S9FW4MUDZS7F1PQSH" localSheetId="9" hidden="1">#REF!</definedName>
    <definedName name="BExH225UTM6S9FW4MUDZS7F1PQSH" localSheetId="10" hidden="1">#REF!</definedName>
    <definedName name="BExH225UTM6S9FW4MUDZS7F1PQSH" localSheetId="11" hidden="1">#REF!</definedName>
    <definedName name="BExH225UTM6S9FW4MUDZS7F1PQSH" localSheetId="12" hidden="1">#REF!</definedName>
    <definedName name="BExH225UTM6S9FW4MUDZS7F1PQSH" localSheetId="14" hidden="1">#REF!</definedName>
    <definedName name="BExH225UTM6S9FW4MUDZS7F1PQSH" localSheetId="13" hidden="1">#REF!</definedName>
    <definedName name="BExH225UTM6S9FW4MUDZS7F1PQSH" localSheetId="15" hidden="1">#REF!</definedName>
    <definedName name="BExH225UTM6S9FW4MUDZS7F1PQSH" localSheetId="16" hidden="1">#REF!</definedName>
    <definedName name="BExH225UTM6S9FW4MUDZS7F1PQSH" localSheetId="17" hidden="1">#REF!</definedName>
    <definedName name="BExH225UTM6S9FW4MUDZS7F1PQSH" localSheetId="18" hidden="1">#REF!</definedName>
    <definedName name="BExH225UTM6S9FW4MUDZS7F1PQSH" localSheetId="19" hidden="1">#REF!</definedName>
    <definedName name="BExH225UTM6S9FW4MUDZS7F1PQSH" localSheetId="20" hidden="1">#REF!</definedName>
    <definedName name="BExH225UTM6S9FW4MUDZS7F1PQSH" hidden="1">#REF!</definedName>
    <definedName name="BExH22M34C4EGB2M8ES9K2NBZFIX" localSheetId="7" hidden="1">#REF!</definedName>
    <definedName name="BExH22M34C4EGB2M8ES9K2NBZFIX" localSheetId="9" hidden="1">#REF!</definedName>
    <definedName name="BExH22M34C4EGB2M8ES9K2NBZFIX" localSheetId="10" hidden="1">#REF!</definedName>
    <definedName name="BExH22M34C4EGB2M8ES9K2NBZFIX" localSheetId="11" hidden="1">#REF!</definedName>
    <definedName name="BExH22M34C4EGB2M8ES9K2NBZFIX" localSheetId="12" hidden="1">#REF!</definedName>
    <definedName name="BExH22M34C4EGB2M8ES9K2NBZFIX" localSheetId="14" hidden="1">#REF!</definedName>
    <definedName name="BExH22M34C4EGB2M8ES9K2NBZFIX" localSheetId="13" hidden="1">#REF!</definedName>
    <definedName name="BExH22M34C4EGB2M8ES9K2NBZFIX" localSheetId="15" hidden="1">#REF!</definedName>
    <definedName name="BExH22M34C4EGB2M8ES9K2NBZFIX" localSheetId="16" hidden="1">#REF!</definedName>
    <definedName name="BExH22M34C4EGB2M8ES9K2NBZFIX" localSheetId="17" hidden="1">#REF!</definedName>
    <definedName name="BExH22M34C4EGB2M8ES9K2NBZFIX" localSheetId="18" hidden="1">#REF!</definedName>
    <definedName name="BExH22M34C4EGB2M8ES9K2NBZFIX" localSheetId="19" hidden="1">#REF!</definedName>
    <definedName name="BExH22M34C4EGB2M8ES9K2NBZFIX" localSheetId="20" hidden="1">#REF!</definedName>
    <definedName name="BExH22M34C4EGB2M8ES9K2NBZFIX" hidden="1">#REF!</definedName>
    <definedName name="BExH23271RF7AYZ542KHQTH68GQ7" localSheetId="7" hidden="1">#REF!</definedName>
    <definedName name="BExH23271RF7AYZ542KHQTH68GQ7" localSheetId="9" hidden="1">#REF!</definedName>
    <definedName name="BExH23271RF7AYZ542KHQTH68GQ7" localSheetId="10" hidden="1">#REF!</definedName>
    <definedName name="BExH23271RF7AYZ542KHQTH68GQ7" localSheetId="11" hidden="1">#REF!</definedName>
    <definedName name="BExH23271RF7AYZ542KHQTH68GQ7" localSheetId="12" hidden="1">#REF!</definedName>
    <definedName name="BExH23271RF7AYZ542KHQTH68GQ7" localSheetId="14" hidden="1">#REF!</definedName>
    <definedName name="BExH23271RF7AYZ542KHQTH68GQ7" localSheetId="13" hidden="1">#REF!</definedName>
    <definedName name="BExH23271RF7AYZ542KHQTH68GQ7" localSheetId="15" hidden="1">#REF!</definedName>
    <definedName name="BExH23271RF7AYZ542KHQTH68GQ7" localSheetId="16" hidden="1">#REF!</definedName>
    <definedName name="BExH23271RF7AYZ542KHQTH68GQ7" localSheetId="17" hidden="1">#REF!</definedName>
    <definedName name="BExH23271RF7AYZ542KHQTH68GQ7" localSheetId="18" hidden="1">#REF!</definedName>
    <definedName name="BExH23271RF7AYZ542KHQTH68GQ7" localSheetId="19" hidden="1">#REF!</definedName>
    <definedName name="BExH23271RF7AYZ542KHQTH68GQ7" localSheetId="20" hidden="1">#REF!</definedName>
    <definedName name="BExH23271RF7AYZ542KHQTH68GQ7" hidden="1">#REF!</definedName>
    <definedName name="BExH25LUU6AHETNY34SBU5S7UOWE" localSheetId="7" hidden="1">#REF!</definedName>
    <definedName name="BExH25LUU6AHETNY34SBU5S7UOWE" localSheetId="9" hidden="1">#REF!</definedName>
    <definedName name="BExH25LUU6AHETNY34SBU5S7UOWE" localSheetId="10" hidden="1">#REF!</definedName>
    <definedName name="BExH25LUU6AHETNY34SBU5S7UOWE" localSheetId="11" hidden="1">#REF!</definedName>
    <definedName name="BExH25LUU6AHETNY34SBU5S7UOWE" localSheetId="14" hidden="1">#REF!</definedName>
    <definedName name="BExH25LUU6AHETNY34SBU5S7UOWE" localSheetId="13" hidden="1">#REF!</definedName>
    <definedName name="BExH25LUU6AHETNY34SBU5S7UOWE" localSheetId="16" hidden="1">#REF!</definedName>
    <definedName name="BExH25LUU6AHETNY34SBU5S7UOWE" localSheetId="17" hidden="1">#REF!</definedName>
    <definedName name="BExH25LUU6AHETNY34SBU5S7UOWE" localSheetId="20" hidden="1">#REF!</definedName>
    <definedName name="BExH25LUU6AHETNY34SBU5S7UOWE" hidden="1">#REF!</definedName>
    <definedName name="BExH2EARUVJ0LN7IJXI0S3UWLQB2" localSheetId="7" hidden="1">#REF!</definedName>
    <definedName name="BExH2EARUVJ0LN7IJXI0S3UWLQB2" localSheetId="9" hidden="1">#REF!</definedName>
    <definedName name="BExH2EARUVJ0LN7IJXI0S3UWLQB2" localSheetId="10" hidden="1">#REF!</definedName>
    <definedName name="BExH2EARUVJ0LN7IJXI0S3UWLQB2" localSheetId="11" hidden="1">#REF!</definedName>
    <definedName name="BExH2EARUVJ0LN7IJXI0S3UWLQB2" localSheetId="12" hidden="1">#REF!</definedName>
    <definedName name="BExH2EARUVJ0LN7IJXI0S3UWLQB2" localSheetId="14" hidden="1">#REF!</definedName>
    <definedName name="BExH2EARUVJ0LN7IJXI0S3UWLQB2" localSheetId="13" hidden="1">#REF!</definedName>
    <definedName name="BExH2EARUVJ0LN7IJXI0S3UWLQB2" localSheetId="15" hidden="1">#REF!</definedName>
    <definedName name="BExH2EARUVJ0LN7IJXI0S3UWLQB2" localSheetId="16" hidden="1">#REF!</definedName>
    <definedName name="BExH2EARUVJ0LN7IJXI0S3UWLQB2" localSheetId="17" hidden="1">#REF!</definedName>
    <definedName name="BExH2EARUVJ0LN7IJXI0S3UWLQB2" localSheetId="18" hidden="1">#REF!</definedName>
    <definedName name="BExH2EARUVJ0LN7IJXI0S3UWLQB2" localSheetId="19" hidden="1">#REF!</definedName>
    <definedName name="BExH2EARUVJ0LN7IJXI0S3UWLQB2" localSheetId="20" hidden="1">#REF!</definedName>
    <definedName name="BExH2EARUVJ0LN7IJXI0S3UWLQB2" hidden="1">#REF!</definedName>
    <definedName name="BExH2GJQR4JALNB314RY0LDI49VH" localSheetId="7" hidden="1">#REF!</definedName>
    <definedName name="BExH2GJQR4JALNB314RY0LDI49VH" localSheetId="9" hidden="1">#REF!</definedName>
    <definedName name="BExH2GJQR4JALNB314RY0LDI49VH" localSheetId="10" hidden="1">#REF!</definedName>
    <definedName name="BExH2GJQR4JALNB314RY0LDI49VH" localSheetId="11" hidden="1">#REF!</definedName>
    <definedName name="BExH2GJQR4JALNB314RY0LDI49VH" localSheetId="12" hidden="1">#REF!</definedName>
    <definedName name="BExH2GJQR4JALNB314RY0LDI49VH" localSheetId="14" hidden="1">#REF!</definedName>
    <definedName name="BExH2GJQR4JALNB314RY0LDI49VH" localSheetId="13" hidden="1">#REF!</definedName>
    <definedName name="BExH2GJQR4JALNB314RY0LDI49VH" localSheetId="15" hidden="1">#REF!</definedName>
    <definedName name="BExH2GJQR4JALNB314RY0LDI49VH" localSheetId="16" hidden="1">#REF!</definedName>
    <definedName name="BExH2GJQR4JALNB314RY0LDI49VH" localSheetId="17" hidden="1">#REF!</definedName>
    <definedName name="BExH2GJQR4JALNB314RY0LDI49VH" localSheetId="18" hidden="1">#REF!</definedName>
    <definedName name="BExH2GJQR4JALNB314RY0LDI49VH" localSheetId="19" hidden="1">#REF!</definedName>
    <definedName name="BExH2GJQR4JALNB314RY0LDI49VH" localSheetId="20" hidden="1">#REF!</definedName>
    <definedName name="BExH2GJQR4JALNB314RY0LDI49VH" hidden="1">#REF!</definedName>
    <definedName name="BExH2JZR49T7644JFVE7B3N7RZM9" localSheetId="7" hidden="1">#REF!</definedName>
    <definedName name="BExH2JZR49T7644JFVE7B3N7RZM9" localSheetId="9" hidden="1">#REF!</definedName>
    <definedName name="BExH2JZR49T7644JFVE7B3N7RZM9" localSheetId="10" hidden="1">#REF!</definedName>
    <definedName name="BExH2JZR49T7644JFVE7B3N7RZM9" localSheetId="11" hidden="1">#REF!</definedName>
    <definedName name="BExH2JZR49T7644JFVE7B3N7RZM9" localSheetId="12" hidden="1">#REF!</definedName>
    <definedName name="BExH2JZR49T7644JFVE7B3N7RZM9" localSheetId="14" hidden="1">#REF!</definedName>
    <definedName name="BExH2JZR49T7644JFVE7B3N7RZM9" localSheetId="13" hidden="1">#REF!</definedName>
    <definedName name="BExH2JZR49T7644JFVE7B3N7RZM9" localSheetId="15" hidden="1">#REF!</definedName>
    <definedName name="BExH2JZR49T7644JFVE7B3N7RZM9" localSheetId="16" hidden="1">#REF!</definedName>
    <definedName name="BExH2JZR49T7644JFVE7B3N7RZM9" localSheetId="17" hidden="1">#REF!</definedName>
    <definedName name="BExH2JZR49T7644JFVE7B3N7RZM9" localSheetId="18" hidden="1">#REF!</definedName>
    <definedName name="BExH2JZR49T7644JFVE7B3N7RZM9" localSheetId="19" hidden="1">#REF!</definedName>
    <definedName name="BExH2JZR49T7644JFVE7B3N7RZM9" localSheetId="20" hidden="1">#REF!</definedName>
    <definedName name="BExH2JZR49T7644JFVE7B3N7RZM9" hidden="1">#REF!</definedName>
    <definedName name="BExH2UHF0QTJG107MULYB16WBJM9" localSheetId="7" hidden="1">#REF!</definedName>
    <definedName name="BExH2UHF0QTJG107MULYB16WBJM9" localSheetId="9" hidden="1">#REF!</definedName>
    <definedName name="BExH2UHF0QTJG107MULYB16WBJM9" localSheetId="10" hidden="1">#REF!</definedName>
    <definedName name="BExH2UHF0QTJG107MULYB16WBJM9" localSheetId="11" hidden="1">#REF!</definedName>
    <definedName name="BExH2UHF0QTJG107MULYB16WBJM9" localSheetId="12" hidden="1">#REF!</definedName>
    <definedName name="BExH2UHF0QTJG107MULYB16WBJM9" localSheetId="14" hidden="1">#REF!</definedName>
    <definedName name="BExH2UHF0QTJG107MULYB16WBJM9" localSheetId="13" hidden="1">#REF!</definedName>
    <definedName name="BExH2UHF0QTJG107MULYB16WBJM9" localSheetId="15" hidden="1">#REF!</definedName>
    <definedName name="BExH2UHF0QTJG107MULYB16WBJM9" localSheetId="16" hidden="1">#REF!</definedName>
    <definedName name="BExH2UHF0QTJG107MULYB16WBJM9" localSheetId="17" hidden="1">#REF!</definedName>
    <definedName name="BExH2UHF0QTJG107MULYB16WBJM9" localSheetId="18" hidden="1">#REF!</definedName>
    <definedName name="BExH2UHF0QTJG107MULYB16WBJM9" localSheetId="19" hidden="1">#REF!</definedName>
    <definedName name="BExH2UHF0QTJG107MULYB16WBJM9" localSheetId="20" hidden="1">#REF!</definedName>
    <definedName name="BExH2UHF0QTJG107MULYB16WBJM9" hidden="1">#REF!</definedName>
    <definedName name="BExH2WKXV8X5S2GSBBTWGI0NLNAH" localSheetId="7" hidden="1">#REF!</definedName>
    <definedName name="BExH2WKXV8X5S2GSBBTWGI0NLNAH" localSheetId="9" hidden="1">#REF!</definedName>
    <definedName name="BExH2WKXV8X5S2GSBBTWGI0NLNAH" localSheetId="10" hidden="1">#REF!</definedName>
    <definedName name="BExH2WKXV8X5S2GSBBTWGI0NLNAH" localSheetId="11" hidden="1">#REF!</definedName>
    <definedName name="BExH2WKXV8X5S2GSBBTWGI0NLNAH" localSheetId="12" hidden="1">#REF!</definedName>
    <definedName name="BExH2WKXV8X5S2GSBBTWGI0NLNAH" localSheetId="14" hidden="1">#REF!</definedName>
    <definedName name="BExH2WKXV8X5S2GSBBTWGI0NLNAH" localSheetId="13" hidden="1">#REF!</definedName>
    <definedName name="BExH2WKXV8X5S2GSBBTWGI0NLNAH" localSheetId="15" hidden="1">#REF!</definedName>
    <definedName name="BExH2WKXV8X5S2GSBBTWGI0NLNAH" localSheetId="16" hidden="1">#REF!</definedName>
    <definedName name="BExH2WKXV8X5S2GSBBTWGI0NLNAH" localSheetId="17" hidden="1">#REF!</definedName>
    <definedName name="BExH2WKXV8X5S2GSBBTWGI0NLNAH" localSheetId="18" hidden="1">#REF!</definedName>
    <definedName name="BExH2WKXV8X5S2GSBBTWGI0NLNAH" localSheetId="19" hidden="1">#REF!</definedName>
    <definedName name="BExH2WKXV8X5S2GSBBTWGI0NLNAH" localSheetId="20" hidden="1">#REF!</definedName>
    <definedName name="BExH2WKXV8X5S2GSBBTWGI0NLNAH" hidden="1">#REF!</definedName>
    <definedName name="BExH2XS1UFYFGU0S0EBXX90W2WE8" localSheetId="7" hidden="1">#REF!</definedName>
    <definedName name="BExH2XS1UFYFGU0S0EBXX90W2WE8" localSheetId="9" hidden="1">#REF!</definedName>
    <definedName name="BExH2XS1UFYFGU0S0EBXX90W2WE8" localSheetId="10" hidden="1">#REF!</definedName>
    <definedName name="BExH2XS1UFYFGU0S0EBXX90W2WE8" localSheetId="11" hidden="1">#REF!</definedName>
    <definedName name="BExH2XS1UFYFGU0S0EBXX90W2WE8" localSheetId="12" hidden="1">#REF!</definedName>
    <definedName name="BExH2XS1UFYFGU0S0EBXX90W2WE8" localSheetId="14" hidden="1">#REF!</definedName>
    <definedName name="BExH2XS1UFYFGU0S0EBXX90W2WE8" localSheetId="13" hidden="1">#REF!</definedName>
    <definedName name="BExH2XS1UFYFGU0S0EBXX90W2WE8" localSheetId="15" hidden="1">#REF!</definedName>
    <definedName name="BExH2XS1UFYFGU0S0EBXX90W2WE8" localSheetId="16" hidden="1">#REF!</definedName>
    <definedName name="BExH2XS1UFYFGU0S0EBXX90W2WE8" localSheetId="17" hidden="1">#REF!</definedName>
    <definedName name="BExH2XS1UFYFGU0S0EBXX90W2WE8" localSheetId="18" hidden="1">#REF!</definedName>
    <definedName name="BExH2XS1UFYFGU0S0EBXX90W2WE8" localSheetId="19" hidden="1">#REF!</definedName>
    <definedName name="BExH2XS1UFYFGU0S0EBXX90W2WE8" localSheetId="20" hidden="1">#REF!</definedName>
    <definedName name="BExH2XS1UFYFGU0S0EBXX90W2WE8" hidden="1">#REF!</definedName>
    <definedName name="BExH2XS2TND9SB0GC295R4FP6K5Y" localSheetId="7" hidden="1">#REF!</definedName>
    <definedName name="BExH2XS2TND9SB0GC295R4FP6K5Y" localSheetId="9" hidden="1">#REF!</definedName>
    <definedName name="BExH2XS2TND9SB0GC295R4FP6K5Y" localSheetId="10" hidden="1">#REF!</definedName>
    <definedName name="BExH2XS2TND9SB0GC295R4FP6K5Y" localSheetId="11" hidden="1">#REF!</definedName>
    <definedName name="BExH2XS2TND9SB0GC295R4FP6K5Y" localSheetId="12" hidden="1">#REF!</definedName>
    <definedName name="BExH2XS2TND9SB0GC295R4FP6K5Y" localSheetId="14" hidden="1">#REF!</definedName>
    <definedName name="BExH2XS2TND9SB0GC295R4FP6K5Y" localSheetId="13" hidden="1">#REF!</definedName>
    <definedName name="BExH2XS2TND9SB0GC295R4FP6K5Y" localSheetId="15" hidden="1">#REF!</definedName>
    <definedName name="BExH2XS2TND9SB0GC295R4FP6K5Y" localSheetId="16" hidden="1">#REF!</definedName>
    <definedName name="BExH2XS2TND9SB0GC295R4FP6K5Y" localSheetId="17" hidden="1">#REF!</definedName>
    <definedName name="BExH2XS2TND9SB0GC295R4FP6K5Y" localSheetId="18" hidden="1">#REF!</definedName>
    <definedName name="BExH2XS2TND9SB0GC295R4FP6K5Y" localSheetId="19" hidden="1">#REF!</definedName>
    <definedName name="BExH2XS2TND9SB0GC295R4FP6K5Y" localSheetId="20" hidden="1">#REF!</definedName>
    <definedName name="BExH2XS2TND9SB0GC295R4FP6K5Y" hidden="1">#REF!</definedName>
    <definedName name="BExH2ZA0SZ4SSITL50NA8LZ3OEX6" localSheetId="7" hidden="1">#REF!</definedName>
    <definedName name="BExH2ZA0SZ4SSITL50NA8LZ3OEX6" localSheetId="9" hidden="1">#REF!</definedName>
    <definedName name="BExH2ZA0SZ4SSITL50NA8LZ3OEX6" localSheetId="10" hidden="1">#REF!</definedName>
    <definedName name="BExH2ZA0SZ4SSITL50NA8LZ3OEX6" localSheetId="11" hidden="1">#REF!</definedName>
    <definedName name="BExH2ZA0SZ4SSITL50NA8LZ3OEX6" localSheetId="12" hidden="1">#REF!</definedName>
    <definedName name="BExH2ZA0SZ4SSITL50NA8LZ3OEX6" localSheetId="14" hidden="1">#REF!</definedName>
    <definedName name="BExH2ZA0SZ4SSITL50NA8LZ3OEX6" localSheetId="13" hidden="1">#REF!</definedName>
    <definedName name="BExH2ZA0SZ4SSITL50NA8LZ3OEX6" localSheetId="15" hidden="1">#REF!</definedName>
    <definedName name="BExH2ZA0SZ4SSITL50NA8LZ3OEX6" localSheetId="16" hidden="1">#REF!</definedName>
    <definedName name="BExH2ZA0SZ4SSITL50NA8LZ3OEX6" localSheetId="17" hidden="1">#REF!</definedName>
    <definedName name="BExH2ZA0SZ4SSITL50NA8LZ3OEX6" localSheetId="18" hidden="1">#REF!</definedName>
    <definedName name="BExH2ZA0SZ4SSITL50NA8LZ3OEX6" localSheetId="19" hidden="1">#REF!</definedName>
    <definedName name="BExH2ZA0SZ4SSITL50NA8LZ3OEX6" localSheetId="20" hidden="1">#REF!</definedName>
    <definedName name="BExH2ZA0SZ4SSITL50NA8LZ3OEX6" hidden="1">#REF!</definedName>
    <definedName name="BExH31Z3JNVJPESWKXHILGXZHP2M" localSheetId="7" hidden="1">#REF!</definedName>
    <definedName name="BExH31Z3JNVJPESWKXHILGXZHP2M" localSheetId="9" hidden="1">#REF!</definedName>
    <definedName name="BExH31Z3JNVJPESWKXHILGXZHP2M" localSheetId="10" hidden="1">#REF!</definedName>
    <definedName name="BExH31Z3JNVJPESWKXHILGXZHP2M" localSheetId="11" hidden="1">#REF!</definedName>
    <definedName name="BExH31Z3JNVJPESWKXHILGXZHP2M" localSheetId="12" hidden="1">#REF!</definedName>
    <definedName name="BExH31Z3JNVJPESWKXHILGXZHP2M" localSheetId="14" hidden="1">#REF!</definedName>
    <definedName name="BExH31Z3JNVJPESWKXHILGXZHP2M" localSheetId="13" hidden="1">#REF!</definedName>
    <definedName name="BExH31Z3JNVJPESWKXHILGXZHP2M" localSheetId="15" hidden="1">#REF!</definedName>
    <definedName name="BExH31Z3JNVJPESWKXHILGXZHP2M" localSheetId="16" hidden="1">#REF!</definedName>
    <definedName name="BExH31Z3JNVJPESWKXHILGXZHP2M" localSheetId="17" hidden="1">#REF!</definedName>
    <definedName name="BExH31Z3JNVJPESWKXHILGXZHP2M" localSheetId="18" hidden="1">#REF!</definedName>
    <definedName name="BExH31Z3JNVJPESWKXHILGXZHP2M" localSheetId="19" hidden="1">#REF!</definedName>
    <definedName name="BExH31Z3JNVJPESWKXHILGXZHP2M" localSheetId="20" hidden="1">#REF!</definedName>
    <definedName name="BExH31Z3JNVJPESWKXHILGXZHP2M" hidden="1">#REF!</definedName>
    <definedName name="BExH3E9HZ3QJCDZW7WI7YACFQCHE" localSheetId="7" hidden="1">#REF!</definedName>
    <definedName name="BExH3E9HZ3QJCDZW7WI7YACFQCHE" localSheetId="9" hidden="1">#REF!</definedName>
    <definedName name="BExH3E9HZ3QJCDZW7WI7YACFQCHE" localSheetId="10" hidden="1">#REF!</definedName>
    <definedName name="BExH3E9HZ3QJCDZW7WI7YACFQCHE" localSheetId="11" hidden="1">#REF!</definedName>
    <definedName name="BExH3E9HZ3QJCDZW7WI7YACFQCHE" localSheetId="12" hidden="1">#REF!</definedName>
    <definedName name="BExH3E9HZ3QJCDZW7WI7YACFQCHE" localSheetId="14" hidden="1">#REF!</definedName>
    <definedName name="BExH3E9HZ3QJCDZW7WI7YACFQCHE" localSheetId="13" hidden="1">#REF!</definedName>
    <definedName name="BExH3E9HZ3QJCDZW7WI7YACFQCHE" localSheetId="15" hidden="1">#REF!</definedName>
    <definedName name="BExH3E9HZ3QJCDZW7WI7YACFQCHE" localSheetId="16" hidden="1">#REF!</definedName>
    <definedName name="BExH3E9HZ3QJCDZW7WI7YACFQCHE" localSheetId="17" hidden="1">#REF!</definedName>
    <definedName name="BExH3E9HZ3QJCDZW7WI7YACFQCHE" localSheetId="18" hidden="1">#REF!</definedName>
    <definedName name="BExH3E9HZ3QJCDZW7WI7YACFQCHE" localSheetId="19" hidden="1">#REF!</definedName>
    <definedName name="BExH3E9HZ3QJCDZW7WI7YACFQCHE" localSheetId="20" hidden="1">#REF!</definedName>
    <definedName name="BExH3E9HZ3QJCDZW7WI7YACFQCHE" hidden="1">#REF!</definedName>
    <definedName name="BExH3IRB6764RQ5HBYRLH6XCT29X" localSheetId="7" hidden="1">#REF!</definedName>
    <definedName name="BExH3IRB6764RQ5HBYRLH6XCT29X" localSheetId="9" hidden="1">#REF!</definedName>
    <definedName name="BExH3IRB6764RQ5HBYRLH6XCT29X" localSheetId="10" hidden="1">#REF!</definedName>
    <definedName name="BExH3IRB6764RQ5HBYRLH6XCT29X" localSheetId="11" hidden="1">#REF!</definedName>
    <definedName name="BExH3IRB6764RQ5HBYRLH6XCT29X" localSheetId="12" hidden="1">#REF!</definedName>
    <definedName name="BExH3IRB6764RQ5HBYRLH6XCT29X" localSheetId="14" hidden="1">#REF!</definedName>
    <definedName name="BExH3IRB6764RQ5HBYRLH6XCT29X" localSheetId="13" hidden="1">#REF!</definedName>
    <definedName name="BExH3IRB6764RQ5HBYRLH6XCT29X" localSheetId="15" hidden="1">#REF!</definedName>
    <definedName name="BExH3IRB6764RQ5HBYRLH6XCT29X" localSheetId="16" hidden="1">#REF!</definedName>
    <definedName name="BExH3IRB6764RQ5HBYRLH6XCT29X" localSheetId="17" hidden="1">#REF!</definedName>
    <definedName name="BExH3IRB6764RQ5HBYRLH6XCT29X" localSheetId="18" hidden="1">#REF!</definedName>
    <definedName name="BExH3IRB6764RQ5HBYRLH6XCT29X" localSheetId="19" hidden="1">#REF!</definedName>
    <definedName name="BExH3IRB6764RQ5HBYRLH6XCT29X" localSheetId="20" hidden="1">#REF!</definedName>
    <definedName name="BExH3IRB6764RQ5HBYRLH6XCT29X" hidden="1">#REF!</definedName>
    <definedName name="BExIG2U8V6RSB47SXLCQG3Q68YRO" localSheetId="7" hidden="1">#REF!</definedName>
    <definedName name="BExIG2U8V6RSB47SXLCQG3Q68YRO" localSheetId="9" hidden="1">#REF!</definedName>
    <definedName name="BExIG2U8V6RSB47SXLCQG3Q68YRO" localSheetId="10" hidden="1">#REF!</definedName>
    <definedName name="BExIG2U8V6RSB47SXLCQG3Q68YRO" localSheetId="11" hidden="1">#REF!</definedName>
    <definedName name="BExIG2U8V6RSB47SXLCQG3Q68YRO" localSheetId="12" hidden="1">#REF!</definedName>
    <definedName name="BExIG2U8V6RSB47SXLCQG3Q68YRO" localSheetId="14" hidden="1">#REF!</definedName>
    <definedName name="BExIG2U8V6RSB47SXLCQG3Q68YRO" localSheetId="13" hidden="1">#REF!</definedName>
    <definedName name="BExIG2U8V6RSB47SXLCQG3Q68YRO" localSheetId="15" hidden="1">#REF!</definedName>
    <definedName name="BExIG2U8V6RSB47SXLCQG3Q68YRO" localSheetId="16" hidden="1">#REF!</definedName>
    <definedName name="BExIG2U8V6RSB47SXLCQG3Q68YRO" localSheetId="17" hidden="1">#REF!</definedName>
    <definedName name="BExIG2U8V6RSB47SXLCQG3Q68YRO" localSheetId="18" hidden="1">#REF!</definedName>
    <definedName name="BExIG2U8V6RSB47SXLCQG3Q68YRO" localSheetId="19" hidden="1">#REF!</definedName>
    <definedName name="BExIG2U8V6RSB47SXLCQG3Q68YRO" localSheetId="20" hidden="1">#REF!</definedName>
    <definedName name="BExIG2U8V6RSB47SXLCQG3Q68YRO" hidden="1">#REF!</definedName>
    <definedName name="BExIGHTQQA3RHXK08CNPZI42FVSA" localSheetId="7" hidden="1">#REF!</definedName>
    <definedName name="BExIGHTQQA3RHXK08CNPZI42FVSA" localSheetId="9" hidden="1">#REF!</definedName>
    <definedName name="BExIGHTQQA3RHXK08CNPZI42FVSA" localSheetId="10" hidden="1">#REF!</definedName>
    <definedName name="BExIGHTQQA3RHXK08CNPZI42FVSA" localSheetId="11" hidden="1">#REF!</definedName>
    <definedName name="BExIGHTQQA3RHXK08CNPZI42FVSA" localSheetId="12" hidden="1">#REF!</definedName>
    <definedName name="BExIGHTQQA3RHXK08CNPZI42FVSA" localSheetId="14" hidden="1">#REF!</definedName>
    <definedName name="BExIGHTQQA3RHXK08CNPZI42FVSA" localSheetId="13" hidden="1">#REF!</definedName>
    <definedName name="BExIGHTQQA3RHXK08CNPZI42FVSA" localSheetId="15" hidden="1">#REF!</definedName>
    <definedName name="BExIGHTQQA3RHXK08CNPZI42FVSA" localSheetId="16" hidden="1">#REF!</definedName>
    <definedName name="BExIGHTQQA3RHXK08CNPZI42FVSA" localSheetId="17" hidden="1">#REF!</definedName>
    <definedName name="BExIGHTQQA3RHXK08CNPZI42FVSA" localSheetId="18" hidden="1">#REF!</definedName>
    <definedName name="BExIGHTQQA3RHXK08CNPZI42FVSA" localSheetId="19" hidden="1">#REF!</definedName>
    <definedName name="BExIGHTQQA3RHXK08CNPZI42FVSA" localSheetId="20" hidden="1">#REF!</definedName>
    <definedName name="BExIGHTQQA3RHXK08CNPZI42FVSA" hidden="1">#REF!</definedName>
    <definedName name="BExIGJBO8R13LV7CZ7C1YCP974NN" localSheetId="7" hidden="1">#REF!</definedName>
    <definedName name="BExIGJBO8R13LV7CZ7C1YCP974NN" localSheetId="9" hidden="1">#REF!</definedName>
    <definedName name="BExIGJBO8R13LV7CZ7C1YCP974NN" localSheetId="10" hidden="1">#REF!</definedName>
    <definedName name="BExIGJBO8R13LV7CZ7C1YCP974NN" localSheetId="11" hidden="1">#REF!</definedName>
    <definedName name="BExIGJBO8R13LV7CZ7C1YCP974NN" localSheetId="12" hidden="1">#REF!</definedName>
    <definedName name="BExIGJBO8R13LV7CZ7C1YCP974NN" localSheetId="14" hidden="1">#REF!</definedName>
    <definedName name="BExIGJBO8R13LV7CZ7C1YCP974NN" localSheetId="13" hidden="1">#REF!</definedName>
    <definedName name="BExIGJBO8R13LV7CZ7C1YCP974NN" localSheetId="15" hidden="1">#REF!</definedName>
    <definedName name="BExIGJBO8R13LV7CZ7C1YCP974NN" localSheetId="16" hidden="1">#REF!</definedName>
    <definedName name="BExIGJBO8R13LV7CZ7C1YCP974NN" localSheetId="17" hidden="1">#REF!</definedName>
    <definedName name="BExIGJBO8R13LV7CZ7C1YCP974NN" localSheetId="18" hidden="1">#REF!</definedName>
    <definedName name="BExIGJBO8R13LV7CZ7C1YCP974NN" localSheetId="19" hidden="1">#REF!</definedName>
    <definedName name="BExIGJBO8R13LV7CZ7C1YCP974NN" localSheetId="20" hidden="1">#REF!</definedName>
    <definedName name="BExIGJBO8R13LV7CZ7C1YCP974NN" hidden="1">#REF!</definedName>
    <definedName name="BExIGWT86FPOEYTI8GXCGU5Y3KGK" localSheetId="7" hidden="1">#REF!</definedName>
    <definedName name="BExIGWT86FPOEYTI8GXCGU5Y3KGK" localSheetId="9" hidden="1">#REF!</definedName>
    <definedName name="BExIGWT86FPOEYTI8GXCGU5Y3KGK" localSheetId="10" hidden="1">#REF!</definedName>
    <definedName name="BExIGWT86FPOEYTI8GXCGU5Y3KGK" localSheetId="11" hidden="1">#REF!</definedName>
    <definedName name="BExIGWT86FPOEYTI8GXCGU5Y3KGK" localSheetId="12" hidden="1">#REF!</definedName>
    <definedName name="BExIGWT86FPOEYTI8GXCGU5Y3KGK" localSheetId="14" hidden="1">#REF!</definedName>
    <definedName name="BExIGWT86FPOEYTI8GXCGU5Y3KGK" localSheetId="13" hidden="1">#REF!</definedName>
    <definedName name="BExIGWT86FPOEYTI8GXCGU5Y3KGK" localSheetId="15" hidden="1">#REF!</definedName>
    <definedName name="BExIGWT86FPOEYTI8GXCGU5Y3KGK" localSheetId="16" hidden="1">#REF!</definedName>
    <definedName name="BExIGWT86FPOEYTI8GXCGU5Y3KGK" localSheetId="17" hidden="1">#REF!</definedName>
    <definedName name="BExIGWT86FPOEYTI8GXCGU5Y3KGK" localSheetId="18" hidden="1">#REF!</definedName>
    <definedName name="BExIGWT86FPOEYTI8GXCGU5Y3KGK" localSheetId="19" hidden="1">#REF!</definedName>
    <definedName name="BExIGWT86FPOEYTI8GXCGU5Y3KGK" localSheetId="20" hidden="1">#REF!</definedName>
    <definedName name="BExIGWT86FPOEYTI8GXCGU5Y3KGK" hidden="1">#REF!</definedName>
    <definedName name="BExIHBHXA7E7VUTBVHXXXCH3A5CL" localSheetId="7" hidden="1">#REF!</definedName>
    <definedName name="BExIHBHXA7E7VUTBVHXXXCH3A5CL" localSheetId="9" hidden="1">#REF!</definedName>
    <definedName name="BExIHBHXA7E7VUTBVHXXXCH3A5CL" localSheetId="10" hidden="1">#REF!</definedName>
    <definedName name="BExIHBHXA7E7VUTBVHXXXCH3A5CL" localSheetId="11" hidden="1">#REF!</definedName>
    <definedName name="BExIHBHXA7E7VUTBVHXXXCH3A5CL" localSheetId="12" hidden="1">#REF!</definedName>
    <definedName name="BExIHBHXA7E7VUTBVHXXXCH3A5CL" localSheetId="14" hidden="1">#REF!</definedName>
    <definedName name="BExIHBHXA7E7VUTBVHXXXCH3A5CL" localSheetId="13" hidden="1">#REF!</definedName>
    <definedName name="BExIHBHXA7E7VUTBVHXXXCH3A5CL" localSheetId="15" hidden="1">#REF!</definedName>
    <definedName name="BExIHBHXA7E7VUTBVHXXXCH3A5CL" localSheetId="16" hidden="1">#REF!</definedName>
    <definedName name="BExIHBHXA7E7VUTBVHXXXCH3A5CL" localSheetId="17" hidden="1">#REF!</definedName>
    <definedName name="BExIHBHXA7E7VUTBVHXXXCH3A5CL" localSheetId="18" hidden="1">#REF!</definedName>
    <definedName name="BExIHBHXA7E7VUTBVHXXXCH3A5CL" localSheetId="19" hidden="1">#REF!</definedName>
    <definedName name="BExIHBHXA7E7VUTBVHXXXCH3A5CL" localSheetId="20" hidden="1">#REF!</definedName>
    <definedName name="BExIHBHXA7E7VUTBVHXXXCH3A5CL" hidden="1">#REF!</definedName>
    <definedName name="BExIHBHXMSLC44C053SZXSYO7792" localSheetId="7" hidden="1">#REF!</definedName>
    <definedName name="BExIHBHXMSLC44C053SZXSYO7792" localSheetId="9" hidden="1">#REF!</definedName>
    <definedName name="BExIHBHXMSLC44C053SZXSYO7792" localSheetId="10" hidden="1">#REF!</definedName>
    <definedName name="BExIHBHXMSLC44C053SZXSYO7792" localSheetId="11" hidden="1">#REF!</definedName>
    <definedName name="BExIHBHXMSLC44C053SZXSYO7792" localSheetId="12" hidden="1">#REF!</definedName>
    <definedName name="BExIHBHXMSLC44C053SZXSYO7792" localSheetId="14" hidden="1">#REF!</definedName>
    <definedName name="BExIHBHXMSLC44C053SZXSYO7792" localSheetId="13" hidden="1">#REF!</definedName>
    <definedName name="BExIHBHXMSLC44C053SZXSYO7792" localSheetId="15" hidden="1">#REF!</definedName>
    <definedName name="BExIHBHXMSLC44C053SZXSYO7792" localSheetId="16" hidden="1">#REF!</definedName>
    <definedName name="BExIHBHXMSLC44C053SZXSYO7792" localSheetId="17" hidden="1">#REF!</definedName>
    <definedName name="BExIHBHXMSLC44C053SZXSYO7792" localSheetId="18" hidden="1">#REF!</definedName>
    <definedName name="BExIHBHXMSLC44C053SZXSYO7792" localSheetId="19" hidden="1">#REF!</definedName>
    <definedName name="BExIHBHXMSLC44C053SZXSYO7792" localSheetId="20" hidden="1">#REF!</definedName>
    <definedName name="BExIHBHXMSLC44C053SZXSYO7792" hidden="1">#REF!</definedName>
    <definedName name="BExIHPQCQTGEW8QOJVIQ4VX0P6DX" localSheetId="7" hidden="1">#REF!</definedName>
    <definedName name="BExIHPQCQTGEW8QOJVIQ4VX0P6DX" localSheetId="9" hidden="1">#REF!</definedName>
    <definedName name="BExIHPQCQTGEW8QOJVIQ4VX0P6DX" localSheetId="10" hidden="1">#REF!</definedName>
    <definedName name="BExIHPQCQTGEW8QOJVIQ4VX0P6DX" localSheetId="11" hidden="1">#REF!</definedName>
    <definedName name="BExIHPQCQTGEW8QOJVIQ4VX0P6DX" localSheetId="12" hidden="1">#REF!</definedName>
    <definedName name="BExIHPQCQTGEW8QOJVIQ4VX0P6DX" localSheetId="14" hidden="1">#REF!</definedName>
    <definedName name="BExIHPQCQTGEW8QOJVIQ4VX0P6DX" localSheetId="13" hidden="1">#REF!</definedName>
    <definedName name="BExIHPQCQTGEW8QOJVIQ4VX0P6DX" localSheetId="15" hidden="1">#REF!</definedName>
    <definedName name="BExIHPQCQTGEW8QOJVIQ4VX0P6DX" localSheetId="16" hidden="1">#REF!</definedName>
    <definedName name="BExIHPQCQTGEW8QOJVIQ4VX0P6DX" localSheetId="17" hidden="1">#REF!</definedName>
    <definedName name="BExIHPQCQTGEW8QOJVIQ4VX0P6DX" localSheetId="18" hidden="1">#REF!</definedName>
    <definedName name="BExIHPQCQTGEW8QOJVIQ4VX0P6DX" localSheetId="19" hidden="1">#REF!</definedName>
    <definedName name="BExIHPQCQTGEW8QOJVIQ4VX0P6DX" localSheetId="20" hidden="1">#REF!</definedName>
    <definedName name="BExIHPQCQTGEW8QOJVIQ4VX0P6DX" hidden="1">#REF!</definedName>
    <definedName name="BExII1F6IZ6R90QEXPQM797VHUO1" localSheetId="7" hidden="1">#REF!</definedName>
    <definedName name="BExII1F6IZ6R90QEXPQM797VHUO1" localSheetId="9" hidden="1">#REF!</definedName>
    <definedName name="BExII1F6IZ6R90QEXPQM797VHUO1" localSheetId="10" hidden="1">#REF!</definedName>
    <definedName name="BExII1F6IZ6R90QEXPQM797VHUO1" localSheetId="11" hidden="1">#REF!</definedName>
    <definedName name="BExII1F6IZ6R90QEXPQM797VHUO1" localSheetId="12" hidden="1">#REF!</definedName>
    <definedName name="BExII1F6IZ6R90QEXPQM797VHUO1" localSheetId="14" hidden="1">#REF!</definedName>
    <definedName name="BExII1F6IZ6R90QEXPQM797VHUO1" localSheetId="13" hidden="1">#REF!</definedName>
    <definedName name="BExII1F6IZ6R90QEXPQM797VHUO1" localSheetId="15" hidden="1">#REF!</definedName>
    <definedName name="BExII1F6IZ6R90QEXPQM797VHUO1" localSheetId="16" hidden="1">#REF!</definedName>
    <definedName name="BExII1F6IZ6R90QEXPQM797VHUO1" localSheetId="17" hidden="1">#REF!</definedName>
    <definedName name="BExII1F6IZ6R90QEXPQM797VHUO1" localSheetId="18" hidden="1">#REF!</definedName>
    <definedName name="BExII1F6IZ6R90QEXPQM797VHUO1" localSheetId="19" hidden="1">#REF!</definedName>
    <definedName name="BExII1F6IZ6R90QEXPQM797VHUO1" localSheetId="20" hidden="1">#REF!</definedName>
    <definedName name="BExII1F6IZ6R90QEXPQM797VHUO1" hidden="1">#REF!</definedName>
    <definedName name="BExII1KN91Q7DLW0UB7W2TJ5ACT9" localSheetId="7" hidden="1">#REF!</definedName>
    <definedName name="BExII1KN91Q7DLW0UB7W2TJ5ACT9" localSheetId="9" hidden="1">#REF!</definedName>
    <definedName name="BExII1KN91Q7DLW0UB7W2TJ5ACT9" localSheetId="10" hidden="1">#REF!</definedName>
    <definedName name="BExII1KN91Q7DLW0UB7W2TJ5ACT9" localSheetId="11" hidden="1">#REF!</definedName>
    <definedName name="BExII1KN91Q7DLW0UB7W2TJ5ACT9" localSheetId="12" hidden="1">#REF!</definedName>
    <definedName name="BExII1KN91Q7DLW0UB7W2TJ5ACT9" localSheetId="14" hidden="1">#REF!</definedName>
    <definedName name="BExII1KN91Q7DLW0UB7W2TJ5ACT9" localSheetId="13" hidden="1">#REF!</definedName>
    <definedName name="BExII1KN91Q7DLW0UB7W2TJ5ACT9" localSheetId="15" hidden="1">#REF!</definedName>
    <definedName name="BExII1KN91Q7DLW0UB7W2TJ5ACT9" localSheetId="16" hidden="1">#REF!</definedName>
    <definedName name="BExII1KN91Q7DLW0UB7W2TJ5ACT9" localSheetId="17" hidden="1">#REF!</definedName>
    <definedName name="BExII1KN91Q7DLW0UB7W2TJ5ACT9" localSheetId="18" hidden="1">#REF!</definedName>
    <definedName name="BExII1KN91Q7DLW0UB7W2TJ5ACT9" localSheetId="19" hidden="1">#REF!</definedName>
    <definedName name="BExII1KN91Q7DLW0UB7W2TJ5ACT9" localSheetId="20" hidden="1">#REF!</definedName>
    <definedName name="BExII1KN91Q7DLW0UB7W2TJ5ACT9" hidden="1">#REF!</definedName>
    <definedName name="BExII50LI8I0CDOOZEMIVHVA2V95" localSheetId="7" hidden="1">#REF!</definedName>
    <definedName name="BExII50LI8I0CDOOZEMIVHVA2V95" localSheetId="9" hidden="1">#REF!</definedName>
    <definedName name="BExII50LI8I0CDOOZEMIVHVA2V95" localSheetId="10" hidden="1">#REF!</definedName>
    <definedName name="BExII50LI8I0CDOOZEMIVHVA2V95" localSheetId="11" hidden="1">#REF!</definedName>
    <definedName name="BExII50LI8I0CDOOZEMIVHVA2V95" localSheetId="12" hidden="1">#REF!</definedName>
    <definedName name="BExII50LI8I0CDOOZEMIVHVA2V95" localSheetId="14" hidden="1">#REF!</definedName>
    <definedName name="BExII50LI8I0CDOOZEMIVHVA2V95" localSheetId="13" hidden="1">#REF!</definedName>
    <definedName name="BExII50LI8I0CDOOZEMIVHVA2V95" localSheetId="15" hidden="1">#REF!</definedName>
    <definedName name="BExII50LI8I0CDOOZEMIVHVA2V95" localSheetId="16" hidden="1">#REF!</definedName>
    <definedName name="BExII50LI8I0CDOOZEMIVHVA2V95" localSheetId="17" hidden="1">#REF!</definedName>
    <definedName name="BExII50LI8I0CDOOZEMIVHVA2V95" localSheetId="18" hidden="1">#REF!</definedName>
    <definedName name="BExII50LI8I0CDOOZEMIVHVA2V95" localSheetId="19" hidden="1">#REF!</definedName>
    <definedName name="BExII50LI8I0CDOOZEMIVHVA2V95" localSheetId="20" hidden="1">#REF!</definedName>
    <definedName name="BExII50LI8I0CDOOZEMIVHVA2V95" hidden="1">#REF!</definedName>
    <definedName name="BExIIFCX8RFH3G7Q9DCH3HTE14VA" localSheetId="7" hidden="1">#REF!</definedName>
    <definedName name="BExIIFCX8RFH3G7Q9DCH3HTE14VA" localSheetId="9" hidden="1">#REF!</definedName>
    <definedName name="BExIIFCX8RFH3G7Q9DCH3HTE14VA" localSheetId="10" hidden="1">#REF!</definedName>
    <definedName name="BExIIFCX8RFH3G7Q9DCH3HTE14VA" localSheetId="11" hidden="1">#REF!</definedName>
    <definedName name="BExIIFCX8RFH3G7Q9DCH3HTE14VA" localSheetId="12" hidden="1">#REF!</definedName>
    <definedName name="BExIIFCX8RFH3G7Q9DCH3HTE14VA" localSheetId="14" hidden="1">#REF!</definedName>
    <definedName name="BExIIFCX8RFH3G7Q9DCH3HTE14VA" localSheetId="13" hidden="1">#REF!</definedName>
    <definedName name="BExIIFCX8RFH3G7Q9DCH3HTE14VA" localSheetId="15" hidden="1">#REF!</definedName>
    <definedName name="BExIIFCX8RFH3G7Q9DCH3HTE14VA" localSheetId="16" hidden="1">#REF!</definedName>
    <definedName name="BExIIFCX8RFH3G7Q9DCH3HTE14VA" localSheetId="17" hidden="1">#REF!</definedName>
    <definedName name="BExIIFCX8RFH3G7Q9DCH3HTE14VA" localSheetId="18" hidden="1">#REF!</definedName>
    <definedName name="BExIIFCX8RFH3G7Q9DCH3HTE14VA" localSheetId="19" hidden="1">#REF!</definedName>
    <definedName name="BExIIFCX8RFH3G7Q9DCH3HTE14VA" localSheetId="20" hidden="1">#REF!</definedName>
    <definedName name="BExIIFCX8RFH3G7Q9DCH3HTE14VA" hidden="1">#REF!</definedName>
    <definedName name="BExIIXMY38TQD12CVV4S57L3I809" localSheetId="7" hidden="1">#REF!</definedName>
    <definedName name="BExIIXMY38TQD12CVV4S57L3I809" localSheetId="9" hidden="1">#REF!</definedName>
    <definedName name="BExIIXMY38TQD12CVV4S57L3I809" localSheetId="10" hidden="1">#REF!</definedName>
    <definedName name="BExIIXMY38TQD12CVV4S57L3I809" localSheetId="11" hidden="1">#REF!</definedName>
    <definedName name="BExIIXMY38TQD12CVV4S57L3I809" localSheetId="12" hidden="1">#REF!</definedName>
    <definedName name="BExIIXMY38TQD12CVV4S57L3I809" localSheetId="14" hidden="1">#REF!</definedName>
    <definedName name="BExIIXMY38TQD12CVV4S57L3I809" localSheetId="13" hidden="1">#REF!</definedName>
    <definedName name="BExIIXMY38TQD12CVV4S57L3I809" localSheetId="15" hidden="1">#REF!</definedName>
    <definedName name="BExIIXMY38TQD12CVV4S57L3I809" localSheetId="16" hidden="1">#REF!</definedName>
    <definedName name="BExIIXMY38TQD12CVV4S57L3I809" localSheetId="17" hidden="1">#REF!</definedName>
    <definedName name="BExIIXMY38TQD12CVV4S57L3I809" localSheetId="18" hidden="1">#REF!</definedName>
    <definedName name="BExIIXMY38TQD12CVV4S57L3I809" localSheetId="19" hidden="1">#REF!</definedName>
    <definedName name="BExIIXMY38TQD12CVV4S57L3I809" localSheetId="20" hidden="1">#REF!</definedName>
    <definedName name="BExIIXMY38TQD12CVV4S57L3I809" hidden="1">#REF!</definedName>
    <definedName name="BExIIY37NEVU2LGS1JE4VR9AN6W4" localSheetId="7" hidden="1">#REF!</definedName>
    <definedName name="BExIIY37NEVU2LGS1JE4VR9AN6W4" localSheetId="9" hidden="1">#REF!</definedName>
    <definedName name="BExIIY37NEVU2LGS1JE4VR9AN6W4" localSheetId="10" hidden="1">#REF!</definedName>
    <definedName name="BExIIY37NEVU2LGS1JE4VR9AN6W4" localSheetId="11" hidden="1">#REF!</definedName>
    <definedName name="BExIIY37NEVU2LGS1JE4VR9AN6W4" localSheetId="12" hidden="1">#REF!</definedName>
    <definedName name="BExIIY37NEVU2LGS1JE4VR9AN6W4" localSheetId="14" hidden="1">#REF!</definedName>
    <definedName name="BExIIY37NEVU2LGS1JE4VR9AN6W4" localSheetId="13" hidden="1">#REF!</definedName>
    <definedName name="BExIIY37NEVU2LGS1JE4VR9AN6W4" localSheetId="15" hidden="1">#REF!</definedName>
    <definedName name="BExIIY37NEVU2LGS1JE4VR9AN6W4" localSheetId="16" hidden="1">#REF!</definedName>
    <definedName name="BExIIY37NEVU2LGS1JE4VR9AN6W4" localSheetId="17" hidden="1">#REF!</definedName>
    <definedName name="BExIIY37NEVU2LGS1JE4VR9AN6W4" localSheetId="18" hidden="1">#REF!</definedName>
    <definedName name="BExIIY37NEVU2LGS1JE4VR9AN6W4" localSheetId="19" hidden="1">#REF!</definedName>
    <definedName name="BExIIY37NEVU2LGS1JE4VR9AN6W4" localSheetId="20" hidden="1">#REF!</definedName>
    <definedName name="BExIIY37NEVU2LGS1JE4VR9AN6W4" hidden="1">#REF!</definedName>
    <definedName name="BExIIYJAGXR8TPZ1KCYM7EGJ79UW" localSheetId="7" hidden="1">#REF!</definedName>
    <definedName name="BExIIYJAGXR8TPZ1KCYM7EGJ79UW" localSheetId="9" hidden="1">#REF!</definedName>
    <definedName name="BExIIYJAGXR8TPZ1KCYM7EGJ79UW" localSheetId="10" hidden="1">#REF!</definedName>
    <definedName name="BExIIYJAGXR8TPZ1KCYM7EGJ79UW" localSheetId="11" hidden="1">#REF!</definedName>
    <definedName name="BExIIYJAGXR8TPZ1KCYM7EGJ79UW" localSheetId="12" hidden="1">#REF!</definedName>
    <definedName name="BExIIYJAGXR8TPZ1KCYM7EGJ79UW" localSheetId="14" hidden="1">#REF!</definedName>
    <definedName name="BExIIYJAGXR8TPZ1KCYM7EGJ79UW" localSheetId="13" hidden="1">#REF!</definedName>
    <definedName name="BExIIYJAGXR8TPZ1KCYM7EGJ79UW" localSheetId="15" hidden="1">#REF!</definedName>
    <definedName name="BExIIYJAGXR8TPZ1KCYM7EGJ79UW" localSheetId="16" hidden="1">#REF!</definedName>
    <definedName name="BExIIYJAGXR8TPZ1KCYM7EGJ79UW" localSheetId="17" hidden="1">#REF!</definedName>
    <definedName name="BExIIYJAGXR8TPZ1KCYM7EGJ79UW" localSheetId="18" hidden="1">#REF!</definedName>
    <definedName name="BExIIYJAGXR8TPZ1KCYM7EGJ79UW" localSheetId="19" hidden="1">#REF!</definedName>
    <definedName name="BExIIYJAGXR8TPZ1KCYM7EGJ79UW" localSheetId="20" hidden="1">#REF!</definedName>
    <definedName name="BExIIYJAGXR8TPZ1KCYM7EGJ79UW" hidden="1">#REF!</definedName>
    <definedName name="BExIJ3160YCWGAVEU0208ZGXXG3P" localSheetId="7" hidden="1">#REF!</definedName>
    <definedName name="BExIJ3160YCWGAVEU0208ZGXXG3P" localSheetId="9" hidden="1">#REF!</definedName>
    <definedName name="BExIJ3160YCWGAVEU0208ZGXXG3P" localSheetId="10" hidden="1">#REF!</definedName>
    <definedName name="BExIJ3160YCWGAVEU0208ZGXXG3P" localSheetId="11" hidden="1">#REF!</definedName>
    <definedName name="BExIJ3160YCWGAVEU0208ZGXXG3P" localSheetId="12" hidden="1">#REF!</definedName>
    <definedName name="BExIJ3160YCWGAVEU0208ZGXXG3P" localSheetId="14" hidden="1">#REF!</definedName>
    <definedName name="BExIJ3160YCWGAVEU0208ZGXXG3P" localSheetId="13" hidden="1">#REF!</definedName>
    <definedName name="BExIJ3160YCWGAVEU0208ZGXXG3P" localSheetId="15" hidden="1">#REF!</definedName>
    <definedName name="BExIJ3160YCWGAVEU0208ZGXXG3P" localSheetId="16" hidden="1">#REF!</definedName>
    <definedName name="BExIJ3160YCWGAVEU0208ZGXXG3P" localSheetId="17" hidden="1">#REF!</definedName>
    <definedName name="BExIJ3160YCWGAVEU0208ZGXXG3P" localSheetId="18" hidden="1">#REF!</definedName>
    <definedName name="BExIJ3160YCWGAVEU0208ZGXXG3P" localSheetId="19" hidden="1">#REF!</definedName>
    <definedName name="BExIJ3160YCWGAVEU0208ZGXXG3P" localSheetId="20" hidden="1">#REF!</definedName>
    <definedName name="BExIJ3160YCWGAVEU0208ZGXXG3P" hidden="1">#REF!</definedName>
    <definedName name="BExIJDISZXEB5UAC55IINOQUBK6X" localSheetId="7" hidden="1">#REF!</definedName>
    <definedName name="BExIJDISZXEB5UAC55IINOQUBK6X" localSheetId="9" hidden="1">#REF!</definedName>
    <definedName name="BExIJDISZXEB5UAC55IINOQUBK6X" localSheetId="10" hidden="1">#REF!</definedName>
    <definedName name="BExIJDISZXEB5UAC55IINOQUBK6X" localSheetId="11" hidden="1">#REF!</definedName>
    <definedName name="BExIJDISZXEB5UAC55IINOQUBK6X" localSheetId="12" hidden="1">#REF!</definedName>
    <definedName name="BExIJDISZXEB5UAC55IINOQUBK6X" localSheetId="14" hidden="1">#REF!</definedName>
    <definedName name="BExIJDISZXEB5UAC55IINOQUBK6X" localSheetId="13" hidden="1">#REF!</definedName>
    <definedName name="BExIJDISZXEB5UAC55IINOQUBK6X" localSheetId="15" hidden="1">#REF!</definedName>
    <definedName name="BExIJDISZXEB5UAC55IINOQUBK6X" localSheetId="16" hidden="1">#REF!</definedName>
    <definedName name="BExIJDISZXEB5UAC55IINOQUBK6X" localSheetId="17" hidden="1">#REF!</definedName>
    <definedName name="BExIJDISZXEB5UAC55IINOQUBK6X" localSheetId="18" hidden="1">#REF!</definedName>
    <definedName name="BExIJDISZXEB5UAC55IINOQUBK6X" localSheetId="19" hidden="1">#REF!</definedName>
    <definedName name="BExIJDISZXEB5UAC55IINOQUBK6X" localSheetId="20" hidden="1">#REF!</definedName>
    <definedName name="BExIJDISZXEB5UAC55IINOQUBK6X" hidden="1">#REF!</definedName>
    <definedName name="BExIJFGZJ5ED9D6KAY4PGQYLELAX" localSheetId="7" hidden="1">#REF!</definedName>
    <definedName name="BExIJFGZJ5ED9D6KAY4PGQYLELAX" localSheetId="9" hidden="1">#REF!</definedName>
    <definedName name="BExIJFGZJ5ED9D6KAY4PGQYLELAX" localSheetId="10" hidden="1">#REF!</definedName>
    <definedName name="BExIJFGZJ5ED9D6KAY4PGQYLELAX" localSheetId="11" hidden="1">#REF!</definedName>
    <definedName name="BExIJFGZJ5ED9D6KAY4PGQYLELAX" localSheetId="12" hidden="1">#REF!</definedName>
    <definedName name="BExIJFGZJ5ED9D6KAY4PGQYLELAX" localSheetId="14" hidden="1">#REF!</definedName>
    <definedName name="BExIJFGZJ5ED9D6KAY4PGQYLELAX" localSheetId="13" hidden="1">#REF!</definedName>
    <definedName name="BExIJFGZJ5ED9D6KAY4PGQYLELAX" localSheetId="15" hidden="1">#REF!</definedName>
    <definedName name="BExIJFGZJ5ED9D6KAY4PGQYLELAX" localSheetId="16" hidden="1">#REF!</definedName>
    <definedName name="BExIJFGZJ5ED9D6KAY4PGQYLELAX" localSheetId="17" hidden="1">#REF!</definedName>
    <definedName name="BExIJFGZJ5ED9D6KAY4PGQYLELAX" localSheetId="18" hidden="1">#REF!</definedName>
    <definedName name="BExIJFGZJ5ED9D6KAY4PGQYLELAX" localSheetId="19" hidden="1">#REF!</definedName>
    <definedName name="BExIJFGZJ5ED9D6KAY4PGQYLELAX" localSheetId="20" hidden="1">#REF!</definedName>
    <definedName name="BExIJFGZJ5ED9D6KAY4PGQYLELAX" hidden="1">#REF!</definedName>
    <definedName name="BExIJQK80ZEKSTV62E59AYJYUNLI" localSheetId="7" hidden="1">#REF!</definedName>
    <definedName name="BExIJQK80ZEKSTV62E59AYJYUNLI" localSheetId="9" hidden="1">#REF!</definedName>
    <definedName name="BExIJQK80ZEKSTV62E59AYJYUNLI" localSheetId="10" hidden="1">#REF!</definedName>
    <definedName name="BExIJQK80ZEKSTV62E59AYJYUNLI" localSheetId="11" hidden="1">#REF!</definedName>
    <definedName name="BExIJQK80ZEKSTV62E59AYJYUNLI" localSheetId="12" hidden="1">#REF!</definedName>
    <definedName name="BExIJQK80ZEKSTV62E59AYJYUNLI" localSheetId="14" hidden="1">#REF!</definedName>
    <definedName name="BExIJQK80ZEKSTV62E59AYJYUNLI" localSheetId="13" hidden="1">#REF!</definedName>
    <definedName name="BExIJQK80ZEKSTV62E59AYJYUNLI" localSheetId="15" hidden="1">#REF!</definedName>
    <definedName name="BExIJQK80ZEKSTV62E59AYJYUNLI" localSheetId="16" hidden="1">#REF!</definedName>
    <definedName name="BExIJQK80ZEKSTV62E59AYJYUNLI" localSheetId="17" hidden="1">#REF!</definedName>
    <definedName name="BExIJQK80ZEKSTV62E59AYJYUNLI" localSheetId="18" hidden="1">#REF!</definedName>
    <definedName name="BExIJQK80ZEKSTV62E59AYJYUNLI" localSheetId="19" hidden="1">#REF!</definedName>
    <definedName name="BExIJQK80ZEKSTV62E59AYJYUNLI" localSheetId="20" hidden="1">#REF!</definedName>
    <definedName name="BExIJQK80ZEKSTV62E59AYJYUNLI" hidden="1">#REF!</definedName>
    <definedName name="BExIJRLX3M0YQLU1D5Y9V7HM5QNM" localSheetId="7" hidden="1">#REF!</definedName>
    <definedName name="BExIJRLX3M0YQLU1D5Y9V7HM5QNM" localSheetId="9" hidden="1">#REF!</definedName>
    <definedName name="BExIJRLX3M0YQLU1D5Y9V7HM5QNM" localSheetId="10" hidden="1">#REF!</definedName>
    <definedName name="BExIJRLX3M0YQLU1D5Y9V7HM5QNM" localSheetId="11" hidden="1">#REF!</definedName>
    <definedName name="BExIJRLX3M0YQLU1D5Y9V7HM5QNM" localSheetId="12" hidden="1">#REF!</definedName>
    <definedName name="BExIJRLX3M0YQLU1D5Y9V7HM5QNM" localSheetId="14" hidden="1">#REF!</definedName>
    <definedName name="BExIJRLX3M0YQLU1D5Y9V7HM5QNM" localSheetId="13" hidden="1">#REF!</definedName>
    <definedName name="BExIJRLX3M0YQLU1D5Y9V7HM5QNM" localSheetId="15" hidden="1">#REF!</definedName>
    <definedName name="BExIJRLX3M0YQLU1D5Y9V7HM5QNM" localSheetId="16" hidden="1">#REF!</definedName>
    <definedName name="BExIJRLX3M0YQLU1D5Y9V7HM5QNM" localSheetId="17" hidden="1">#REF!</definedName>
    <definedName name="BExIJRLX3M0YQLU1D5Y9V7HM5QNM" localSheetId="18" hidden="1">#REF!</definedName>
    <definedName name="BExIJRLX3M0YQLU1D5Y9V7HM5QNM" localSheetId="19" hidden="1">#REF!</definedName>
    <definedName name="BExIJRLX3M0YQLU1D5Y9V7HM5QNM" localSheetId="20" hidden="1">#REF!</definedName>
    <definedName name="BExIJRLX3M0YQLU1D5Y9V7HM5QNM" hidden="1">#REF!</definedName>
    <definedName name="BExIJRR7W9PHGSRPIHRCMIOQUEQQ" localSheetId="7" hidden="1">#REF!</definedName>
    <definedName name="BExIJRR7W9PHGSRPIHRCMIOQUEQQ" localSheetId="9" hidden="1">#REF!</definedName>
    <definedName name="BExIJRR7W9PHGSRPIHRCMIOQUEQQ" localSheetId="10" hidden="1">#REF!</definedName>
    <definedName name="BExIJRR7W9PHGSRPIHRCMIOQUEQQ" localSheetId="11" hidden="1">#REF!</definedName>
    <definedName name="BExIJRR7W9PHGSRPIHRCMIOQUEQQ" localSheetId="14" hidden="1">#REF!</definedName>
    <definedName name="BExIJRR7W9PHGSRPIHRCMIOQUEQQ" localSheetId="13" hidden="1">#REF!</definedName>
    <definedName name="BExIJRR7W9PHGSRPIHRCMIOQUEQQ" localSheetId="16" hidden="1">#REF!</definedName>
    <definedName name="BExIJRR7W9PHGSRPIHRCMIOQUEQQ" localSheetId="17" hidden="1">#REF!</definedName>
    <definedName name="BExIJRR7W9PHGSRPIHRCMIOQUEQQ" localSheetId="20" hidden="1">#REF!</definedName>
    <definedName name="BExIJRR7W9PHGSRPIHRCMIOQUEQQ" hidden="1">#REF!</definedName>
    <definedName name="BExIJV22J0QA7286KNPMHO1ZUCB3" localSheetId="7" hidden="1">#REF!</definedName>
    <definedName name="BExIJV22J0QA7286KNPMHO1ZUCB3" localSheetId="9" hidden="1">#REF!</definedName>
    <definedName name="BExIJV22J0QA7286KNPMHO1ZUCB3" localSheetId="10" hidden="1">#REF!</definedName>
    <definedName name="BExIJV22J0QA7286KNPMHO1ZUCB3" localSheetId="11" hidden="1">#REF!</definedName>
    <definedName name="BExIJV22J0QA7286KNPMHO1ZUCB3" localSheetId="12" hidden="1">#REF!</definedName>
    <definedName name="BExIJV22J0QA7286KNPMHO1ZUCB3" localSheetId="14" hidden="1">#REF!</definedName>
    <definedName name="BExIJV22J0QA7286KNPMHO1ZUCB3" localSheetId="13" hidden="1">#REF!</definedName>
    <definedName name="BExIJV22J0QA7286KNPMHO1ZUCB3" localSheetId="15" hidden="1">#REF!</definedName>
    <definedName name="BExIJV22J0QA7286KNPMHO1ZUCB3" localSheetId="16" hidden="1">#REF!</definedName>
    <definedName name="BExIJV22J0QA7286KNPMHO1ZUCB3" localSheetId="17" hidden="1">#REF!</definedName>
    <definedName name="BExIJV22J0QA7286KNPMHO1ZUCB3" localSheetId="18" hidden="1">#REF!</definedName>
    <definedName name="BExIJV22J0QA7286KNPMHO1ZUCB3" localSheetId="19" hidden="1">#REF!</definedName>
    <definedName name="BExIJV22J0QA7286KNPMHO1ZUCB3" localSheetId="20" hidden="1">#REF!</definedName>
    <definedName name="BExIJV22J0QA7286KNPMHO1ZUCB3" hidden="1">#REF!</definedName>
    <definedName name="BExIJVI6OC7B6ZE9V4PAOYZXKNER" localSheetId="7" hidden="1">#REF!</definedName>
    <definedName name="BExIJVI6OC7B6ZE9V4PAOYZXKNER" localSheetId="9" hidden="1">#REF!</definedName>
    <definedName name="BExIJVI6OC7B6ZE9V4PAOYZXKNER" localSheetId="10" hidden="1">#REF!</definedName>
    <definedName name="BExIJVI6OC7B6ZE9V4PAOYZXKNER" localSheetId="11" hidden="1">#REF!</definedName>
    <definedName name="BExIJVI6OC7B6ZE9V4PAOYZXKNER" localSheetId="12" hidden="1">#REF!</definedName>
    <definedName name="BExIJVI6OC7B6ZE9V4PAOYZXKNER" localSheetId="14" hidden="1">#REF!</definedName>
    <definedName name="BExIJVI6OC7B6ZE9V4PAOYZXKNER" localSheetId="13" hidden="1">#REF!</definedName>
    <definedName name="BExIJVI6OC7B6ZE9V4PAOYZXKNER" localSheetId="15" hidden="1">#REF!</definedName>
    <definedName name="BExIJVI6OC7B6ZE9V4PAOYZXKNER" localSheetId="16" hidden="1">#REF!</definedName>
    <definedName name="BExIJVI6OC7B6ZE9V4PAOYZXKNER" localSheetId="17" hidden="1">#REF!</definedName>
    <definedName name="BExIJVI6OC7B6ZE9V4PAOYZXKNER" localSheetId="18" hidden="1">#REF!</definedName>
    <definedName name="BExIJVI6OC7B6ZE9V4PAOYZXKNER" localSheetId="19" hidden="1">#REF!</definedName>
    <definedName name="BExIJVI6OC7B6ZE9V4PAOYZXKNER" localSheetId="20" hidden="1">#REF!</definedName>
    <definedName name="BExIJVI6OC7B6ZE9V4PAOYZXKNER" hidden="1">#REF!</definedName>
    <definedName name="BExIJWK0NGTGQ4X7D5VIVXD14JHI" localSheetId="7" hidden="1">#REF!</definedName>
    <definedName name="BExIJWK0NGTGQ4X7D5VIVXD14JHI" localSheetId="9" hidden="1">#REF!</definedName>
    <definedName name="BExIJWK0NGTGQ4X7D5VIVXD14JHI" localSheetId="10" hidden="1">#REF!</definedName>
    <definedName name="BExIJWK0NGTGQ4X7D5VIVXD14JHI" localSheetId="11" hidden="1">#REF!</definedName>
    <definedName name="BExIJWK0NGTGQ4X7D5VIVXD14JHI" localSheetId="12" hidden="1">#REF!</definedName>
    <definedName name="BExIJWK0NGTGQ4X7D5VIVXD14JHI" localSheetId="14" hidden="1">#REF!</definedName>
    <definedName name="BExIJWK0NGTGQ4X7D5VIVXD14JHI" localSheetId="13" hidden="1">#REF!</definedName>
    <definedName name="BExIJWK0NGTGQ4X7D5VIVXD14JHI" localSheetId="15" hidden="1">#REF!</definedName>
    <definedName name="BExIJWK0NGTGQ4X7D5VIVXD14JHI" localSheetId="16" hidden="1">#REF!</definedName>
    <definedName name="BExIJWK0NGTGQ4X7D5VIVXD14JHI" localSheetId="17" hidden="1">#REF!</definedName>
    <definedName name="BExIJWK0NGTGQ4X7D5VIVXD14JHI" localSheetId="18" hidden="1">#REF!</definedName>
    <definedName name="BExIJWK0NGTGQ4X7D5VIVXD14JHI" localSheetId="19" hidden="1">#REF!</definedName>
    <definedName name="BExIJWK0NGTGQ4X7D5VIVXD14JHI" localSheetId="20" hidden="1">#REF!</definedName>
    <definedName name="BExIJWK0NGTGQ4X7D5VIVXD14JHI" hidden="1">#REF!</definedName>
    <definedName name="BExIJWPCIYINEJUTXU74VK7WG031" localSheetId="7" hidden="1">#REF!</definedName>
    <definedName name="BExIJWPCIYINEJUTXU74VK7WG031" localSheetId="9" hidden="1">#REF!</definedName>
    <definedName name="BExIJWPCIYINEJUTXU74VK7WG031" localSheetId="10" hidden="1">#REF!</definedName>
    <definedName name="BExIJWPCIYINEJUTXU74VK7WG031" localSheetId="11" hidden="1">#REF!</definedName>
    <definedName name="BExIJWPCIYINEJUTXU74VK7WG031" localSheetId="12" hidden="1">#REF!</definedName>
    <definedName name="BExIJWPCIYINEJUTXU74VK7WG031" localSheetId="14" hidden="1">#REF!</definedName>
    <definedName name="BExIJWPCIYINEJUTXU74VK7WG031" localSheetId="13" hidden="1">#REF!</definedName>
    <definedName name="BExIJWPCIYINEJUTXU74VK7WG031" localSheetId="15" hidden="1">#REF!</definedName>
    <definedName name="BExIJWPCIYINEJUTXU74VK7WG031" localSheetId="16" hidden="1">#REF!</definedName>
    <definedName name="BExIJWPCIYINEJUTXU74VK7WG031" localSheetId="17" hidden="1">#REF!</definedName>
    <definedName name="BExIJWPCIYINEJUTXU74VK7WG031" localSheetId="18" hidden="1">#REF!</definedName>
    <definedName name="BExIJWPCIYINEJUTXU74VK7WG031" localSheetId="19" hidden="1">#REF!</definedName>
    <definedName name="BExIJWPCIYINEJUTXU74VK7WG031" localSheetId="20" hidden="1">#REF!</definedName>
    <definedName name="BExIJWPCIYINEJUTXU74VK7WG031" hidden="1">#REF!</definedName>
    <definedName name="BExIKHTXPZR5A8OHB6HDP6QWDHAD" localSheetId="7" hidden="1">#REF!</definedName>
    <definedName name="BExIKHTXPZR5A8OHB6HDP6QWDHAD" localSheetId="9" hidden="1">#REF!</definedName>
    <definedName name="BExIKHTXPZR5A8OHB6HDP6QWDHAD" localSheetId="10" hidden="1">#REF!</definedName>
    <definedName name="BExIKHTXPZR5A8OHB6HDP6QWDHAD" localSheetId="11" hidden="1">#REF!</definedName>
    <definedName name="BExIKHTXPZR5A8OHB6HDP6QWDHAD" localSheetId="12" hidden="1">#REF!</definedName>
    <definedName name="BExIKHTXPZR5A8OHB6HDP6QWDHAD" localSheetId="14" hidden="1">#REF!</definedName>
    <definedName name="BExIKHTXPZR5A8OHB6HDP6QWDHAD" localSheetId="13" hidden="1">#REF!</definedName>
    <definedName name="BExIKHTXPZR5A8OHB6HDP6QWDHAD" localSheetId="15" hidden="1">#REF!</definedName>
    <definedName name="BExIKHTXPZR5A8OHB6HDP6QWDHAD" localSheetId="16" hidden="1">#REF!</definedName>
    <definedName name="BExIKHTXPZR5A8OHB6HDP6QWDHAD" localSheetId="17" hidden="1">#REF!</definedName>
    <definedName name="BExIKHTXPZR5A8OHB6HDP6QWDHAD" localSheetId="18" hidden="1">#REF!</definedName>
    <definedName name="BExIKHTXPZR5A8OHB6HDP6QWDHAD" localSheetId="19" hidden="1">#REF!</definedName>
    <definedName name="BExIKHTXPZR5A8OHB6HDP6QWDHAD" localSheetId="20" hidden="1">#REF!</definedName>
    <definedName name="BExIKHTXPZR5A8OHB6HDP6QWDHAD" hidden="1">#REF!</definedName>
    <definedName name="BExIKMMJOETSAXJYY1SIKM58LMA2" localSheetId="7" hidden="1">#REF!</definedName>
    <definedName name="BExIKMMJOETSAXJYY1SIKM58LMA2" localSheetId="9" hidden="1">#REF!</definedName>
    <definedName name="BExIKMMJOETSAXJYY1SIKM58LMA2" localSheetId="10" hidden="1">#REF!</definedName>
    <definedName name="BExIKMMJOETSAXJYY1SIKM58LMA2" localSheetId="11" hidden="1">#REF!</definedName>
    <definedName name="BExIKMMJOETSAXJYY1SIKM58LMA2" localSheetId="12" hidden="1">#REF!</definedName>
    <definedName name="BExIKMMJOETSAXJYY1SIKM58LMA2" localSheetId="14" hidden="1">#REF!</definedName>
    <definedName name="BExIKMMJOETSAXJYY1SIKM58LMA2" localSheetId="13" hidden="1">#REF!</definedName>
    <definedName name="BExIKMMJOETSAXJYY1SIKM58LMA2" localSheetId="15" hidden="1">#REF!</definedName>
    <definedName name="BExIKMMJOETSAXJYY1SIKM58LMA2" localSheetId="16" hidden="1">#REF!</definedName>
    <definedName name="BExIKMMJOETSAXJYY1SIKM58LMA2" localSheetId="17" hidden="1">#REF!</definedName>
    <definedName name="BExIKMMJOETSAXJYY1SIKM58LMA2" localSheetId="18" hidden="1">#REF!</definedName>
    <definedName name="BExIKMMJOETSAXJYY1SIKM58LMA2" localSheetId="19" hidden="1">#REF!</definedName>
    <definedName name="BExIKMMJOETSAXJYY1SIKM58LMA2" localSheetId="20" hidden="1">#REF!</definedName>
    <definedName name="BExIKMMJOETSAXJYY1SIKM58LMA2" hidden="1">#REF!</definedName>
    <definedName name="BExIKPRX2YB5WTLBU2ZIIDKTSZLB" localSheetId="7" hidden="1">#REF!</definedName>
    <definedName name="BExIKPRX2YB5WTLBU2ZIIDKTSZLB" localSheetId="9" hidden="1">#REF!</definedName>
    <definedName name="BExIKPRX2YB5WTLBU2ZIIDKTSZLB" localSheetId="10" hidden="1">#REF!</definedName>
    <definedName name="BExIKPRX2YB5WTLBU2ZIIDKTSZLB" localSheetId="11" hidden="1">#REF!</definedName>
    <definedName name="BExIKPRX2YB5WTLBU2ZIIDKTSZLB" localSheetId="12" hidden="1">#REF!</definedName>
    <definedName name="BExIKPRX2YB5WTLBU2ZIIDKTSZLB" localSheetId="14" hidden="1">#REF!</definedName>
    <definedName name="BExIKPRX2YB5WTLBU2ZIIDKTSZLB" localSheetId="13" hidden="1">#REF!</definedName>
    <definedName name="BExIKPRX2YB5WTLBU2ZIIDKTSZLB" localSheetId="15" hidden="1">#REF!</definedName>
    <definedName name="BExIKPRX2YB5WTLBU2ZIIDKTSZLB" localSheetId="16" hidden="1">#REF!</definedName>
    <definedName name="BExIKPRX2YB5WTLBU2ZIIDKTSZLB" localSheetId="17" hidden="1">#REF!</definedName>
    <definedName name="BExIKPRX2YB5WTLBU2ZIIDKTSZLB" localSheetId="18" hidden="1">#REF!</definedName>
    <definedName name="BExIKPRX2YB5WTLBU2ZIIDKTSZLB" localSheetId="19" hidden="1">#REF!</definedName>
    <definedName name="BExIKPRX2YB5WTLBU2ZIIDKTSZLB" localSheetId="20" hidden="1">#REF!</definedName>
    <definedName name="BExIKPRX2YB5WTLBU2ZIIDKTSZLB" hidden="1">#REF!</definedName>
    <definedName name="BExIKRF6AQ6VOO9KCIWSM6FY8M7D" localSheetId="7" hidden="1">#REF!</definedName>
    <definedName name="BExIKRF6AQ6VOO9KCIWSM6FY8M7D" localSheetId="9" hidden="1">#REF!</definedName>
    <definedName name="BExIKRF6AQ6VOO9KCIWSM6FY8M7D" localSheetId="10" hidden="1">#REF!</definedName>
    <definedName name="BExIKRF6AQ6VOO9KCIWSM6FY8M7D" localSheetId="11" hidden="1">#REF!</definedName>
    <definedName name="BExIKRF6AQ6VOO9KCIWSM6FY8M7D" localSheetId="12" hidden="1">#REF!</definedName>
    <definedName name="BExIKRF6AQ6VOO9KCIWSM6FY8M7D" localSheetId="14" hidden="1">#REF!</definedName>
    <definedName name="BExIKRF6AQ6VOO9KCIWSM6FY8M7D" localSheetId="13" hidden="1">#REF!</definedName>
    <definedName name="BExIKRF6AQ6VOO9KCIWSM6FY8M7D" localSheetId="15" hidden="1">#REF!</definedName>
    <definedName name="BExIKRF6AQ6VOO9KCIWSM6FY8M7D" localSheetId="16" hidden="1">#REF!</definedName>
    <definedName name="BExIKRF6AQ6VOO9KCIWSM6FY8M7D" localSheetId="17" hidden="1">#REF!</definedName>
    <definedName name="BExIKRF6AQ6VOO9KCIWSM6FY8M7D" localSheetId="18" hidden="1">#REF!</definedName>
    <definedName name="BExIKRF6AQ6VOO9KCIWSM6FY8M7D" localSheetId="19" hidden="1">#REF!</definedName>
    <definedName name="BExIKRF6AQ6VOO9KCIWSM6FY8M7D" localSheetId="20" hidden="1">#REF!</definedName>
    <definedName name="BExIKRF6AQ6VOO9KCIWSM6FY8M7D" hidden="1">#REF!</definedName>
    <definedName name="BExIKTYZESFT3LC0ASFMFKSE0D1X" localSheetId="7" hidden="1">#REF!</definedName>
    <definedName name="BExIKTYZESFT3LC0ASFMFKSE0D1X" localSheetId="9" hidden="1">#REF!</definedName>
    <definedName name="BExIKTYZESFT3LC0ASFMFKSE0D1X" localSheetId="10" hidden="1">#REF!</definedName>
    <definedName name="BExIKTYZESFT3LC0ASFMFKSE0D1X" localSheetId="11" hidden="1">#REF!</definedName>
    <definedName name="BExIKTYZESFT3LC0ASFMFKSE0D1X" localSheetId="12" hidden="1">#REF!</definedName>
    <definedName name="BExIKTYZESFT3LC0ASFMFKSE0D1X" localSheetId="14" hidden="1">#REF!</definedName>
    <definedName name="BExIKTYZESFT3LC0ASFMFKSE0D1X" localSheetId="13" hidden="1">#REF!</definedName>
    <definedName name="BExIKTYZESFT3LC0ASFMFKSE0D1X" localSheetId="15" hidden="1">#REF!</definedName>
    <definedName name="BExIKTYZESFT3LC0ASFMFKSE0D1X" localSheetId="16" hidden="1">#REF!</definedName>
    <definedName name="BExIKTYZESFT3LC0ASFMFKSE0D1X" localSheetId="17" hidden="1">#REF!</definedName>
    <definedName name="BExIKTYZESFT3LC0ASFMFKSE0D1X" localSheetId="18" hidden="1">#REF!</definedName>
    <definedName name="BExIKTYZESFT3LC0ASFMFKSE0D1X" localSheetId="19" hidden="1">#REF!</definedName>
    <definedName name="BExIKTYZESFT3LC0ASFMFKSE0D1X" localSheetId="20" hidden="1">#REF!</definedName>
    <definedName name="BExIKTYZESFT3LC0ASFMFKSE0D1X" hidden="1">#REF!</definedName>
    <definedName name="BExIKXVA6M8K0PTRYAGXS666L335" localSheetId="7" hidden="1">#REF!</definedName>
    <definedName name="BExIKXVA6M8K0PTRYAGXS666L335" localSheetId="9" hidden="1">#REF!</definedName>
    <definedName name="BExIKXVA6M8K0PTRYAGXS666L335" localSheetId="10" hidden="1">#REF!</definedName>
    <definedName name="BExIKXVA6M8K0PTRYAGXS666L335" localSheetId="11" hidden="1">#REF!</definedName>
    <definedName name="BExIKXVA6M8K0PTRYAGXS666L335" localSheetId="12" hidden="1">#REF!</definedName>
    <definedName name="BExIKXVA6M8K0PTRYAGXS666L335" localSheetId="14" hidden="1">#REF!</definedName>
    <definedName name="BExIKXVA6M8K0PTRYAGXS666L335" localSheetId="13" hidden="1">#REF!</definedName>
    <definedName name="BExIKXVA6M8K0PTRYAGXS666L335" localSheetId="15" hidden="1">#REF!</definedName>
    <definedName name="BExIKXVA6M8K0PTRYAGXS666L335" localSheetId="16" hidden="1">#REF!</definedName>
    <definedName name="BExIKXVA6M8K0PTRYAGXS666L335" localSheetId="17" hidden="1">#REF!</definedName>
    <definedName name="BExIKXVA6M8K0PTRYAGXS666L335" localSheetId="18" hidden="1">#REF!</definedName>
    <definedName name="BExIKXVA6M8K0PTRYAGXS666L335" localSheetId="19" hidden="1">#REF!</definedName>
    <definedName name="BExIKXVA6M8K0PTRYAGXS666L335" localSheetId="20" hidden="1">#REF!</definedName>
    <definedName name="BExIKXVA6M8K0PTRYAGXS666L335" hidden="1">#REF!</definedName>
    <definedName name="BExIL0PMZ2SXK9R6MLP43KBU1J2P" localSheetId="7" hidden="1">#REF!</definedName>
    <definedName name="BExIL0PMZ2SXK9R6MLP43KBU1J2P" localSheetId="9" hidden="1">#REF!</definedName>
    <definedName name="BExIL0PMZ2SXK9R6MLP43KBU1J2P" localSheetId="10" hidden="1">#REF!</definedName>
    <definedName name="BExIL0PMZ2SXK9R6MLP43KBU1J2P" localSheetId="11" hidden="1">#REF!</definedName>
    <definedName name="BExIL0PMZ2SXK9R6MLP43KBU1J2P" localSheetId="12" hidden="1">#REF!</definedName>
    <definedName name="BExIL0PMZ2SXK9R6MLP43KBU1J2P" localSheetId="14" hidden="1">#REF!</definedName>
    <definedName name="BExIL0PMZ2SXK9R6MLP43KBU1J2P" localSheetId="13" hidden="1">#REF!</definedName>
    <definedName name="BExIL0PMZ2SXK9R6MLP43KBU1J2P" localSheetId="15" hidden="1">#REF!</definedName>
    <definedName name="BExIL0PMZ2SXK9R6MLP43KBU1J2P" localSheetId="16" hidden="1">#REF!</definedName>
    <definedName name="BExIL0PMZ2SXK9R6MLP43KBU1J2P" localSheetId="17" hidden="1">#REF!</definedName>
    <definedName name="BExIL0PMZ2SXK9R6MLP43KBU1J2P" localSheetId="18" hidden="1">#REF!</definedName>
    <definedName name="BExIL0PMZ2SXK9R6MLP43KBU1J2P" localSheetId="19" hidden="1">#REF!</definedName>
    <definedName name="BExIL0PMZ2SXK9R6MLP43KBU1J2P" localSheetId="20" hidden="1">#REF!</definedName>
    <definedName name="BExIL0PMZ2SXK9R6MLP43KBU1J2P" hidden="1">#REF!</definedName>
    <definedName name="BExIL5T2MJ6DXYOSVERRYGMDV89B" localSheetId="7" hidden="1">#REF!</definedName>
    <definedName name="BExIL5T2MJ6DXYOSVERRYGMDV89B" localSheetId="9" hidden="1">#REF!</definedName>
    <definedName name="BExIL5T2MJ6DXYOSVERRYGMDV89B" localSheetId="10" hidden="1">#REF!</definedName>
    <definedName name="BExIL5T2MJ6DXYOSVERRYGMDV89B" localSheetId="11" hidden="1">#REF!</definedName>
    <definedName name="BExIL5T2MJ6DXYOSVERRYGMDV89B" localSheetId="12" hidden="1">#REF!</definedName>
    <definedName name="BExIL5T2MJ6DXYOSVERRYGMDV89B" localSheetId="14" hidden="1">#REF!</definedName>
    <definedName name="BExIL5T2MJ6DXYOSVERRYGMDV89B" localSheetId="13" hidden="1">#REF!</definedName>
    <definedName name="BExIL5T2MJ6DXYOSVERRYGMDV89B" localSheetId="15" hidden="1">#REF!</definedName>
    <definedName name="BExIL5T2MJ6DXYOSVERRYGMDV89B" localSheetId="16" hidden="1">#REF!</definedName>
    <definedName name="BExIL5T2MJ6DXYOSVERRYGMDV89B" localSheetId="17" hidden="1">#REF!</definedName>
    <definedName name="BExIL5T2MJ6DXYOSVERRYGMDV89B" localSheetId="18" hidden="1">#REF!</definedName>
    <definedName name="BExIL5T2MJ6DXYOSVERRYGMDV89B" localSheetId="19" hidden="1">#REF!</definedName>
    <definedName name="BExIL5T2MJ6DXYOSVERRYGMDV89B" localSheetId="20" hidden="1">#REF!</definedName>
    <definedName name="BExIL5T2MJ6DXYOSVERRYGMDV89B" hidden="1">#REF!</definedName>
    <definedName name="BExILAAXRTRAD18K74M6MGUEEPUM" localSheetId="7" hidden="1">#REF!</definedName>
    <definedName name="BExILAAXRTRAD18K74M6MGUEEPUM" localSheetId="9" hidden="1">#REF!</definedName>
    <definedName name="BExILAAXRTRAD18K74M6MGUEEPUM" localSheetId="10" hidden="1">#REF!</definedName>
    <definedName name="BExILAAXRTRAD18K74M6MGUEEPUM" localSheetId="11" hidden="1">#REF!</definedName>
    <definedName name="BExILAAXRTRAD18K74M6MGUEEPUM" localSheetId="12" hidden="1">#REF!</definedName>
    <definedName name="BExILAAXRTRAD18K74M6MGUEEPUM" localSheetId="14" hidden="1">#REF!</definedName>
    <definedName name="BExILAAXRTRAD18K74M6MGUEEPUM" localSheetId="13" hidden="1">#REF!</definedName>
    <definedName name="BExILAAXRTRAD18K74M6MGUEEPUM" localSheetId="15" hidden="1">#REF!</definedName>
    <definedName name="BExILAAXRTRAD18K74M6MGUEEPUM" localSheetId="16" hidden="1">#REF!</definedName>
    <definedName name="BExILAAXRTRAD18K74M6MGUEEPUM" localSheetId="17" hidden="1">#REF!</definedName>
    <definedName name="BExILAAXRTRAD18K74M6MGUEEPUM" localSheetId="18" hidden="1">#REF!</definedName>
    <definedName name="BExILAAXRTRAD18K74M6MGUEEPUM" localSheetId="19" hidden="1">#REF!</definedName>
    <definedName name="BExILAAXRTRAD18K74M6MGUEEPUM" localSheetId="20" hidden="1">#REF!</definedName>
    <definedName name="BExILAAXRTRAD18K74M6MGUEEPUM" hidden="1">#REF!</definedName>
    <definedName name="BExILG5F338C0FFLMVOKMKF8X5ZP" localSheetId="7" hidden="1">#REF!</definedName>
    <definedName name="BExILG5F338C0FFLMVOKMKF8X5ZP" localSheetId="9" hidden="1">#REF!</definedName>
    <definedName name="BExILG5F338C0FFLMVOKMKF8X5ZP" localSheetId="10" hidden="1">#REF!</definedName>
    <definedName name="BExILG5F338C0FFLMVOKMKF8X5ZP" localSheetId="11" hidden="1">#REF!</definedName>
    <definedName name="BExILG5F338C0FFLMVOKMKF8X5ZP" localSheetId="12" hidden="1">#REF!</definedName>
    <definedName name="BExILG5F338C0FFLMVOKMKF8X5ZP" localSheetId="14" hidden="1">#REF!</definedName>
    <definedName name="BExILG5F338C0FFLMVOKMKF8X5ZP" localSheetId="13" hidden="1">#REF!</definedName>
    <definedName name="BExILG5F338C0FFLMVOKMKF8X5ZP" localSheetId="15" hidden="1">#REF!</definedName>
    <definedName name="BExILG5F338C0FFLMVOKMKF8X5ZP" localSheetId="16" hidden="1">#REF!</definedName>
    <definedName name="BExILG5F338C0FFLMVOKMKF8X5ZP" localSheetId="17" hidden="1">#REF!</definedName>
    <definedName name="BExILG5F338C0FFLMVOKMKF8X5ZP" localSheetId="18" hidden="1">#REF!</definedName>
    <definedName name="BExILG5F338C0FFLMVOKMKF8X5ZP" localSheetId="19" hidden="1">#REF!</definedName>
    <definedName name="BExILG5F338C0FFLMVOKMKF8X5ZP" localSheetId="20" hidden="1">#REF!</definedName>
    <definedName name="BExILG5F338C0FFLMVOKMKF8X5ZP" hidden="1">#REF!</definedName>
    <definedName name="BExILGQTQM0HOD0BJI90YO7GOIN3" localSheetId="7" hidden="1">#REF!</definedName>
    <definedName name="BExILGQTQM0HOD0BJI90YO7GOIN3" localSheetId="9" hidden="1">#REF!</definedName>
    <definedName name="BExILGQTQM0HOD0BJI90YO7GOIN3" localSheetId="10" hidden="1">#REF!</definedName>
    <definedName name="BExILGQTQM0HOD0BJI90YO7GOIN3" localSheetId="11" hidden="1">#REF!</definedName>
    <definedName name="BExILGQTQM0HOD0BJI90YO7GOIN3" localSheetId="12" hidden="1">#REF!</definedName>
    <definedName name="BExILGQTQM0HOD0BJI90YO7GOIN3" localSheetId="14" hidden="1">#REF!</definedName>
    <definedName name="BExILGQTQM0HOD0BJI90YO7GOIN3" localSheetId="13" hidden="1">#REF!</definedName>
    <definedName name="BExILGQTQM0HOD0BJI90YO7GOIN3" localSheetId="15" hidden="1">#REF!</definedName>
    <definedName name="BExILGQTQM0HOD0BJI90YO7GOIN3" localSheetId="16" hidden="1">#REF!</definedName>
    <definedName name="BExILGQTQM0HOD0BJI90YO7GOIN3" localSheetId="17" hidden="1">#REF!</definedName>
    <definedName name="BExILGQTQM0HOD0BJI90YO7GOIN3" localSheetId="18" hidden="1">#REF!</definedName>
    <definedName name="BExILGQTQM0HOD0BJI90YO7GOIN3" localSheetId="19" hidden="1">#REF!</definedName>
    <definedName name="BExILGQTQM0HOD0BJI90YO7GOIN3" localSheetId="20" hidden="1">#REF!</definedName>
    <definedName name="BExILGQTQM0HOD0BJI90YO7GOIN3" hidden="1">#REF!</definedName>
    <definedName name="BExILT6PKNSR8V0R7UE4IRG590K6" localSheetId="7" hidden="1">#REF!</definedName>
    <definedName name="BExILT6PKNSR8V0R7UE4IRG590K6" localSheetId="9" hidden="1">#REF!</definedName>
    <definedName name="BExILT6PKNSR8V0R7UE4IRG590K6" localSheetId="10" hidden="1">#REF!</definedName>
    <definedName name="BExILT6PKNSR8V0R7UE4IRG590K6" localSheetId="11" hidden="1">#REF!</definedName>
    <definedName name="BExILT6PKNSR8V0R7UE4IRG590K6" localSheetId="14" hidden="1">#REF!</definedName>
    <definedName name="BExILT6PKNSR8V0R7UE4IRG590K6" localSheetId="13" hidden="1">#REF!</definedName>
    <definedName name="BExILT6PKNSR8V0R7UE4IRG590K6" localSheetId="16" hidden="1">#REF!</definedName>
    <definedName name="BExILT6PKNSR8V0R7UE4IRG590K6" localSheetId="17" hidden="1">#REF!</definedName>
    <definedName name="BExILT6PKNSR8V0R7UE4IRG590K6" localSheetId="20" hidden="1">#REF!</definedName>
    <definedName name="BExILT6PKNSR8V0R7UE4IRG590K6" hidden="1">#REF!</definedName>
    <definedName name="BExIM2RXHXBO63HBPUTHF775IIRY" localSheetId="7" hidden="1">#REF!</definedName>
    <definedName name="BExIM2RXHXBO63HBPUTHF775IIRY" localSheetId="9" hidden="1">#REF!</definedName>
    <definedName name="BExIM2RXHXBO63HBPUTHF775IIRY" localSheetId="10" hidden="1">#REF!</definedName>
    <definedName name="BExIM2RXHXBO63HBPUTHF775IIRY" localSheetId="11" hidden="1">#REF!</definedName>
    <definedName name="BExIM2RXHXBO63HBPUTHF775IIRY" localSheetId="12" hidden="1">#REF!</definedName>
    <definedName name="BExIM2RXHXBO63HBPUTHF775IIRY" localSheetId="14" hidden="1">#REF!</definedName>
    <definedName name="BExIM2RXHXBO63HBPUTHF775IIRY" localSheetId="13" hidden="1">#REF!</definedName>
    <definedName name="BExIM2RXHXBO63HBPUTHF775IIRY" localSheetId="15" hidden="1">#REF!</definedName>
    <definedName name="BExIM2RXHXBO63HBPUTHF775IIRY" localSheetId="16" hidden="1">#REF!</definedName>
    <definedName name="BExIM2RXHXBO63HBPUTHF775IIRY" localSheetId="17" hidden="1">#REF!</definedName>
    <definedName name="BExIM2RXHXBO63HBPUTHF775IIRY" localSheetId="18" hidden="1">#REF!</definedName>
    <definedName name="BExIM2RXHXBO63HBPUTHF775IIRY" localSheetId="19" hidden="1">#REF!</definedName>
    <definedName name="BExIM2RXHXBO63HBPUTHF775IIRY" localSheetId="20" hidden="1">#REF!</definedName>
    <definedName name="BExIM2RXHXBO63HBPUTHF775IIRY" hidden="1">#REF!</definedName>
    <definedName name="BExIM2RXYS5BGYBDMFLU1RE8039Z" localSheetId="7" hidden="1">#REF!</definedName>
    <definedName name="BExIM2RXYS5BGYBDMFLU1RE8039Z" localSheetId="9" hidden="1">#REF!</definedName>
    <definedName name="BExIM2RXYS5BGYBDMFLU1RE8039Z" localSheetId="10" hidden="1">#REF!</definedName>
    <definedName name="BExIM2RXYS5BGYBDMFLU1RE8039Z" localSheetId="11" hidden="1">#REF!</definedName>
    <definedName name="BExIM2RXYS5BGYBDMFLU1RE8039Z" localSheetId="12" hidden="1">#REF!</definedName>
    <definedName name="BExIM2RXYS5BGYBDMFLU1RE8039Z" localSheetId="14" hidden="1">#REF!</definedName>
    <definedName name="BExIM2RXYS5BGYBDMFLU1RE8039Z" localSheetId="13" hidden="1">#REF!</definedName>
    <definedName name="BExIM2RXYS5BGYBDMFLU1RE8039Z" localSheetId="15" hidden="1">#REF!</definedName>
    <definedName name="BExIM2RXYS5BGYBDMFLU1RE8039Z" localSheetId="16" hidden="1">#REF!</definedName>
    <definedName name="BExIM2RXYS5BGYBDMFLU1RE8039Z" localSheetId="17" hidden="1">#REF!</definedName>
    <definedName name="BExIM2RXYS5BGYBDMFLU1RE8039Z" localSheetId="18" hidden="1">#REF!</definedName>
    <definedName name="BExIM2RXYS5BGYBDMFLU1RE8039Z" localSheetId="19" hidden="1">#REF!</definedName>
    <definedName name="BExIM2RXYS5BGYBDMFLU1RE8039Z" localSheetId="20" hidden="1">#REF!</definedName>
    <definedName name="BExIM2RXYS5BGYBDMFLU1RE8039Z" hidden="1">#REF!</definedName>
    <definedName name="BExIM2X90EG7J3TG4STQ3J1OK4O0" localSheetId="7" hidden="1">#REF!</definedName>
    <definedName name="BExIM2X90EG7J3TG4STQ3J1OK4O0" localSheetId="9" hidden="1">#REF!</definedName>
    <definedName name="BExIM2X90EG7J3TG4STQ3J1OK4O0" localSheetId="10" hidden="1">#REF!</definedName>
    <definedName name="BExIM2X90EG7J3TG4STQ3J1OK4O0" localSheetId="11" hidden="1">#REF!</definedName>
    <definedName name="BExIM2X90EG7J3TG4STQ3J1OK4O0" localSheetId="14" hidden="1">#REF!</definedName>
    <definedName name="BExIM2X90EG7J3TG4STQ3J1OK4O0" localSheetId="13" hidden="1">#REF!</definedName>
    <definedName name="BExIM2X90EG7J3TG4STQ3J1OK4O0" localSheetId="16" hidden="1">#REF!</definedName>
    <definedName name="BExIM2X90EG7J3TG4STQ3J1OK4O0" localSheetId="17" hidden="1">#REF!</definedName>
    <definedName name="BExIM2X90EG7J3TG4STQ3J1OK4O0" localSheetId="20" hidden="1">#REF!</definedName>
    <definedName name="BExIM2X90EG7J3TG4STQ3J1OK4O0" hidden="1">#REF!</definedName>
    <definedName name="BExIM9DBUB7ZGF4B20FVUO9QGOX2" localSheetId="7" hidden="1">#REF!</definedName>
    <definedName name="BExIM9DBUB7ZGF4B20FVUO9QGOX2" localSheetId="9" hidden="1">#REF!</definedName>
    <definedName name="BExIM9DBUB7ZGF4B20FVUO9QGOX2" localSheetId="10" hidden="1">#REF!</definedName>
    <definedName name="BExIM9DBUB7ZGF4B20FVUO9QGOX2" localSheetId="11" hidden="1">#REF!</definedName>
    <definedName name="BExIM9DBUB7ZGF4B20FVUO9QGOX2" localSheetId="12" hidden="1">#REF!</definedName>
    <definedName name="BExIM9DBUB7ZGF4B20FVUO9QGOX2" localSheetId="14" hidden="1">#REF!</definedName>
    <definedName name="BExIM9DBUB7ZGF4B20FVUO9QGOX2" localSheetId="13" hidden="1">#REF!</definedName>
    <definedName name="BExIM9DBUB7ZGF4B20FVUO9QGOX2" localSheetId="15" hidden="1">#REF!</definedName>
    <definedName name="BExIM9DBUB7ZGF4B20FVUO9QGOX2" localSheetId="16" hidden="1">#REF!</definedName>
    <definedName name="BExIM9DBUB7ZGF4B20FVUO9QGOX2" localSheetId="17" hidden="1">#REF!</definedName>
    <definedName name="BExIM9DBUB7ZGF4B20FVUO9QGOX2" localSheetId="18" hidden="1">#REF!</definedName>
    <definedName name="BExIM9DBUB7ZGF4B20FVUO9QGOX2" localSheetId="19" hidden="1">#REF!</definedName>
    <definedName name="BExIM9DBUB7ZGF4B20FVUO9QGOX2" localSheetId="20" hidden="1">#REF!</definedName>
    <definedName name="BExIM9DBUB7ZGF4B20FVUO9QGOX2" hidden="1">#REF!</definedName>
    <definedName name="BExIMGK9Z94TFPWWZFMD10HV0IF6" localSheetId="7" hidden="1">#REF!</definedName>
    <definedName name="BExIMGK9Z94TFPWWZFMD10HV0IF6" localSheetId="9" hidden="1">#REF!</definedName>
    <definedName name="BExIMGK9Z94TFPWWZFMD10HV0IF6" localSheetId="10" hidden="1">#REF!</definedName>
    <definedName name="BExIMGK9Z94TFPWWZFMD10HV0IF6" localSheetId="11" hidden="1">#REF!</definedName>
    <definedName name="BExIMGK9Z94TFPWWZFMD10HV0IF6" localSheetId="12" hidden="1">#REF!</definedName>
    <definedName name="BExIMGK9Z94TFPWWZFMD10HV0IF6" localSheetId="14" hidden="1">#REF!</definedName>
    <definedName name="BExIMGK9Z94TFPWWZFMD10HV0IF6" localSheetId="13" hidden="1">#REF!</definedName>
    <definedName name="BExIMGK9Z94TFPWWZFMD10HV0IF6" localSheetId="15" hidden="1">#REF!</definedName>
    <definedName name="BExIMGK9Z94TFPWWZFMD10HV0IF6" localSheetId="16" hidden="1">#REF!</definedName>
    <definedName name="BExIMGK9Z94TFPWWZFMD10HV0IF6" localSheetId="17" hidden="1">#REF!</definedName>
    <definedName name="BExIMGK9Z94TFPWWZFMD10HV0IF6" localSheetId="18" hidden="1">#REF!</definedName>
    <definedName name="BExIMGK9Z94TFPWWZFMD10HV0IF6" localSheetId="19" hidden="1">#REF!</definedName>
    <definedName name="BExIMGK9Z94TFPWWZFMD10HV0IF6" localSheetId="20" hidden="1">#REF!</definedName>
    <definedName name="BExIMGK9Z94TFPWWZFMD10HV0IF6" hidden="1">#REF!</definedName>
    <definedName name="BExIMPEGKG18TELVC33T4OQTNBWC" localSheetId="7" hidden="1">#REF!</definedName>
    <definedName name="BExIMPEGKG18TELVC33T4OQTNBWC" localSheetId="9" hidden="1">#REF!</definedName>
    <definedName name="BExIMPEGKG18TELVC33T4OQTNBWC" localSheetId="10" hidden="1">#REF!</definedName>
    <definedName name="BExIMPEGKG18TELVC33T4OQTNBWC" localSheetId="11" hidden="1">#REF!</definedName>
    <definedName name="BExIMPEGKG18TELVC33T4OQTNBWC" localSheetId="12" hidden="1">#REF!</definedName>
    <definedName name="BExIMPEGKG18TELVC33T4OQTNBWC" localSheetId="14" hidden="1">#REF!</definedName>
    <definedName name="BExIMPEGKG18TELVC33T4OQTNBWC" localSheetId="13" hidden="1">#REF!</definedName>
    <definedName name="BExIMPEGKG18TELVC33T4OQTNBWC" localSheetId="15" hidden="1">#REF!</definedName>
    <definedName name="BExIMPEGKG18TELVC33T4OQTNBWC" localSheetId="16" hidden="1">#REF!</definedName>
    <definedName name="BExIMPEGKG18TELVC33T4OQTNBWC" localSheetId="17" hidden="1">#REF!</definedName>
    <definedName name="BExIMPEGKG18TELVC33T4OQTNBWC" localSheetId="18" hidden="1">#REF!</definedName>
    <definedName name="BExIMPEGKG18TELVC33T4OQTNBWC" localSheetId="19" hidden="1">#REF!</definedName>
    <definedName name="BExIMPEGKG18TELVC33T4OQTNBWC" localSheetId="20" hidden="1">#REF!</definedName>
    <definedName name="BExIMPEGKG18TELVC33T4OQTNBWC" hidden="1">#REF!</definedName>
    <definedName name="BExIN4OR435DL1US13JQPOQK8GD5" localSheetId="7" hidden="1">#REF!</definedName>
    <definedName name="BExIN4OR435DL1US13JQPOQK8GD5" localSheetId="9" hidden="1">#REF!</definedName>
    <definedName name="BExIN4OR435DL1US13JQPOQK8GD5" localSheetId="10" hidden="1">#REF!</definedName>
    <definedName name="BExIN4OR435DL1US13JQPOQK8GD5" localSheetId="11" hidden="1">#REF!</definedName>
    <definedName name="BExIN4OR435DL1US13JQPOQK8GD5" localSheetId="12" hidden="1">#REF!</definedName>
    <definedName name="BExIN4OR435DL1US13JQPOQK8GD5" localSheetId="14" hidden="1">#REF!</definedName>
    <definedName name="BExIN4OR435DL1US13JQPOQK8GD5" localSheetId="13" hidden="1">#REF!</definedName>
    <definedName name="BExIN4OR435DL1US13JQPOQK8GD5" localSheetId="15" hidden="1">#REF!</definedName>
    <definedName name="BExIN4OR435DL1US13JQPOQK8GD5" localSheetId="16" hidden="1">#REF!</definedName>
    <definedName name="BExIN4OR435DL1US13JQPOQK8GD5" localSheetId="17" hidden="1">#REF!</definedName>
    <definedName name="BExIN4OR435DL1US13JQPOQK8GD5" localSheetId="18" hidden="1">#REF!</definedName>
    <definedName name="BExIN4OR435DL1US13JQPOQK8GD5" localSheetId="19" hidden="1">#REF!</definedName>
    <definedName name="BExIN4OR435DL1US13JQPOQK8GD5" localSheetId="20" hidden="1">#REF!</definedName>
    <definedName name="BExIN4OR435DL1US13JQPOQK8GD5" hidden="1">#REF!</definedName>
    <definedName name="BExINHQ27UK79IK88M14P1SXMGYY" localSheetId="7" hidden="1">#REF!</definedName>
    <definedName name="BExINHQ27UK79IK88M14P1SXMGYY" localSheetId="9" hidden="1">#REF!</definedName>
    <definedName name="BExINHQ27UK79IK88M14P1SXMGYY" localSheetId="10" hidden="1">#REF!</definedName>
    <definedName name="BExINHQ27UK79IK88M14P1SXMGYY" localSheetId="11" hidden="1">#REF!</definedName>
    <definedName name="BExINHQ27UK79IK88M14P1SXMGYY" localSheetId="12" hidden="1">#REF!</definedName>
    <definedName name="BExINHQ27UK79IK88M14P1SXMGYY" localSheetId="14" hidden="1">#REF!</definedName>
    <definedName name="BExINHQ27UK79IK88M14P1SXMGYY" localSheetId="13" hidden="1">#REF!</definedName>
    <definedName name="BExINHQ27UK79IK88M14P1SXMGYY" localSheetId="15" hidden="1">#REF!</definedName>
    <definedName name="BExINHQ27UK79IK88M14P1SXMGYY" localSheetId="16" hidden="1">#REF!</definedName>
    <definedName name="BExINHQ27UK79IK88M14P1SXMGYY" localSheetId="17" hidden="1">#REF!</definedName>
    <definedName name="BExINHQ27UK79IK88M14P1SXMGYY" localSheetId="18" hidden="1">#REF!</definedName>
    <definedName name="BExINHQ27UK79IK88M14P1SXMGYY" localSheetId="19" hidden="1">#REF!</definedName>
    <definedName name="BExINHQ27UK79IK88M14P1SXMGYY" localSheetId="20" hidden="1">#REF!</definedName>
    <definedName name="BExINHQ27UK79IK88M14P1SXMGYY" hidden="1">#REF!</definedName>
    <definedName name="BExINI6A7H3KSFRFA6UBBDPKW37F" localSheetId="7" hidden="1">#REF!</definedName>
    <definedName name="BExINI6A7H3KSFRFA6UBBDPKW37F" localSheetId="9" hidden="1">#REF!</definedName>
    <definedName name="BExINI6A7H3KSFRFA6UBBDPKW37F" localSheetId="10" hidden="1">#REF!</definedName>
    <definedName name="BExINI6A7H3KSFRFA6UBBDPKW37F" localSheetId="11" hidden="1">#REF!</definedName>
    <definedName name="BExINI6A7H3KSFRFA6UBBDPKW37F" localSheetId="12" hidden="1">#REF!</definedName>
    <definedName name="BExINI6A7H3KSFRFA6UBBDPKW37F" localSheetId="14" hidden="1">#REF!</definedName>
    <definedName name="BExINI6A7H3KSFRFA6UBBDPKW37F" localSheetId="13" hidden="1">#REF!</definedName>
    <definedName name="BExINI6A7H3KSFRFA6UBBDPKW37F" localSheetId="15" hidden="1">#REF!</definedName>
    <definedName name="BExINI6A7H3KSFRFA6UBBDPKW37F" localSheetId="16" hidden="1">#REF!</definedName>
    <definedName name="BExINI6A7H3KSFRFA6UBBDPKW37F" localSheetId="17" hidden="1">#REF!</definedName>
    <definedName name="BExINI6A7H3KSFRFA6UBBDPKW37F" localSheetId="18" hidden="1">#REF!</definedName>
    <definedName name="BExINI6A7H3KSFRFA6UBBDPKW37F" localSheetId="19" hidden="1">#REF!</definedName>
    <definedName name="BExINI6A7H3KSFRFA6UBBDPKW37F" localSheetId="20" hidden="1">#REF!</definedName>
    <definedName name="BExINI6A7H3KSFRFA6UBBDPKW37F" hidden="1">#REF!</definedName>
    <definedName name="BExINIMK8XC3JOBT2EXYFHHH52H0" localSheetId="7" hidden="1">#REF!</definedName>
    <definedName name="BExINIMK8XC3JOBT2EXYFHHH52H0" localSheetId="9" hidden="1">#REF!</definedName>
    <definedName name="BExINIMK8XC3JOBT2EXYFHHH52H0" localSheetId="10" hidden="1">#REF!</definedName>
    <definedName name="BExINIMK8XC3JOBT2EXYFHHH52H0" localSheetId="11" hidden="1">#REF!</definedName>
    <definedName name="BExINIMK8XC3JOBT2EXYFHHH52H0" localSheetId="12" hidden="1">#REF!</definedName>
    <definedName name="BExINIMK8XC3JOBT2EXYFHHH52H0" localSheetId="14" hidden="1">#REF!</definedName>
    <definedName name="BExINIMK8XC3JOBT2EXYFHHH52H0" localSheetId="13" hidden="1">#REF!</definedName>
    <definedName name="BExINIMK8XC3JOBT2EXYFHHH52H0" localSheetId="15" hidden="1">#REF!</definedName>
    <definedName name="BExINIMK8XC3JOBT2EXYFHHH52H0" localSheetId="16" hidden="1">#REF!</definedName>
    <definedName name="BExINIMK8XC3JOBT2EXYFHHH52H0" localSheetId="17" hidden="1">#REF!</definedName>
    <definedName name="BExINIMK8XC3JOBT2EXYFHHH52H0" localSheetId="18" hidden="1">#REF!</definedName>
    <definedName name="BExINIMK8XC3JOBT2EXYFHHH52H0" localSheetId="19" hidden="1">#REF!</definedName>
    <definedName name="BExINIMK8XC3JOBT2EXYFHHH52H0" localSheetId="20" hidden="1">#REF!</definedName>
    <definedName name="BExINIMK8XC3JOBT2EXYFHHH52H0" hidden="1">#REF!</definedName>
    <definedName name="BExINLGZTO4C3BAICP3I2AXI0L3L" localSheetId="7" hidden="1">#REF!</definedName>
    <definedName name="BExINLGZTO4C3BAICP3I2AXI0L3L" localSheetId="9" hidden="1">#REF!</definedName>
    <definedName name="BExINLGZTO4C3BAICP3I2AXI0L3L" localSheetId="10" hidden="1">#REF!</definedName>
    <definedName name="BExINLGZTO4C3BAICP3I2AXI0L3L" localSheetId="11" hidden="1">#REF!</definedName>
    <definedName name="BExINLGZTO4C3BAICP3I2AXI0L3L" localSheetId="12" hidden="1">#REF!</definedName>
    <definedName name="BExINLGZTO4C3BAICP3I2AXI0L3L" localSheetId="14" hidden="1">#REF!</definedName>
    <definedName name="BExINLGZTO4C3BAICP3I2AXI0L3L" localSheetId="13" hidden="1">#REF!</definedName>
    <definedName name="BExINLGZTO4C3BAICP3I2AXI0L3L" localSheetId="15" hidden="1">#REF!</definedName>
    <definedName name="BExINLGZTO4C3BAICP3I2AXI0L3L" localSheetId="16" hidden="1">#REF!</definedName>
    <definedName name="BExINLGZTO4C3BAICP3I2AXI0L3L" localSheetId="17" hidden="1">#REF!</definedName>
    <definedName name="BExINLGZTO4C3BAICP3I2AXI0L3L" localSheetId="18" hidden="1">#REF!</definedName>
    <definedName name="BExINLGZTO4C3BAICP3I2AXI0L3L" localSheetId="19" hidden="1">#REF!</definedName>
    <definedName name="BExINLGZTO4C3BAICP3I2AXI0L3L" localSheetId="20" hidden="1">#REF!</definedName>
    <definedName name="BExINLGZTO4C3BAICP3I2AXI0L3L" hidden="1">#REF!</definedName>
    <definedName name="BExINLX401ZKEGWU168DS4JUM2J6" localSheetId="7" hidden="1">#REF!</definedName>
    <definedName name="BExINLX401ZKEGWU168DS4JUM2J6" localSheetId="9" hidden="1">#REF!</definedName>
    <definedName name="BExINLX401ZKEGWU168DS4JUM2J6" localSheetId="10" hidden="1">#REF!</definedName>
    <definedName name="BExINLX401ZKEGWU168DS4JUM2J6" localSheetId="11" hidden="1">#REF!</definedName>
    <definedName name="BExINLX401ZKEGWU168DS4JUM2J6" localSheetId="12" hidden="1">#REF!</definedName>
    <definedName name="BExINLX401ZKEGWU168DS4JUM2J6" localSheetId="14" hidden="1">#REF!</definedName>
    <definedName name="BExINLX401ZKEGWU168DS4JUM2J6" localSheetId="13" hidden="1">#REF!</definedName>
    <definedName name="BExINLX401ZKEGWU168DS4JUM2J6" localSheetId="15" hidden="1">#REF!</definedName>
    <definedName name="BExINLX401ZKEGWU168DS4JUM2J6" localSheetId="16" hidden="1">#REF!</definedName>
    <definedName name="BExINLX401ZKEGWU168DS4JUM2J6" localSheetId="17" hidden="1">#REF!</definedName>
    <definedName name="BExINLX401ZKEGWU168DS4JUM2J6" localSheetId="18" hidden="1">#REF!</definedName>
    <definedName name="BExINLX401ZKEGWU168DS4JUM2J6" localSheetId="19" hidden="1">#REF!</definedName>
    <definedName name="BExINLX401ZKEGWU168DS4JUM2J6" localSheetId="20" hidden="1">#REF!</definedName>
    <definedName name="BExINLX401ZKEGWU168DS4JUM2J6" hidden="1">#REF!</definedName>
    <definedName name="BExINMYYJO1FTV1CZF6O5XCFAMQX" localSheetId="7" hidden="1">#REF!</definedName>
    <definedName name="BExINMYYJO1FTV1CZF6O5XCFAMQX" localSheetId="9" hidden="1">#REF!</definedName>
    <definedName name="BExINMYYJO1FTV1CZF6O5XCFAMQX" localSheetId="10" hidden="1">#REF!</definedName>
    <definedName name="BExINMYYJO1FTV1CZF6O5XCFAMQX" localSheetId="11" hidden="1">#REF!</definedName>
    <definedName name="BExINMYYJO1FTV1CZF6O5XCFAMQX" localSheetId="12" hidden="1">#REF!</definedName>
    <definedName name="BExINMYYJO1FTV1CZF6O5XCFAMQX" localSheetId="14" hidden="1">#REF!</definedName>
    <definedName name="BExINMYYJO1FTV1CZF6O5XCFAMQX" localSheetId="13" hidden="1">#REF!</definedName>
    <definedName name="BExINMYYJO1FTV1CZF6O5XCFAMQX" localSheetId="15" hidden="1">#REF!</definedName>
    <definedName name="BExINMYYJO1FTV1CZF6O5XCFAMQX" localSheetId="16" hidden="1">#REF!</definedName>
    <definedName name="BExINMYYJO1FTV1CZF6O5XCFAMQX" localSheetId="17" hidden="1">#REF!</definedName>
    <definedName name="BExINMYYJO1FTV1CZF6O5XCFAMQX" localSheetId="18" hidden="1">#REF!</definedName>
    <definedName name="BExINMYYJO1FTV1CZF6O5XCFAMQX" localSheetId="19" hidden="1">#REF!</definedName>
    <definedName name="BExINMYYJO1FTV1CZF6O5XCFAMQX" localSheetId="20" hidden="1">#REF!</definedName>
    <definedName name="BExINMYYJO1FTV1CZF6O5XCFAMQX" hidden="1">#REF!</definedName>
    <definedName name="BExINP2H4KI05FRFV5PKZFE00HKO" localSheetId="7" hidden="1">#REF!</definedName>
    <definedName name="BExINP2H4KI05FRFV5PKZFE00HKO" localSheetId="9" hidden="1">#REF!</definedName>
    <definedName name="BExINP2H4KI05FRFV5PKZFE00HKO" localSheetId="10" hidden="1">#REF!</definedName>
    <definedName name="BExINP2H4KI05FRFV5PKZFE00HKO" localSheetId="11" hidden="1">#REF!</definedName>
    <definedName name="BExINP2H4KI05FRFV5PKZFE00HKO" localSheetId="12" hidden="1">#REF!</definedName>
    <definedName name="BExINP2H4KI05FRFV5PKZFE00HKO" localSheetId="14" hidden="1">#REF!</definedName>
    <definedName name="BExINP2H4KI05FRFV5PKZFE00HKO" localSheetId="13" hidden="1">#REF!</definedName>
    <definedName name="BExINP2H4KI05FRFV5PKZFE00HKO" localSheetId="15" hidden="1">#REF!</definedName>
    <definedName name="BExINP2H4KI05FRFV5PKZFE00HKO" localSheetId="16" hidden="1">#REF!</definedName>
    <definedName name="BExINP2H4KI05FRFV5PKZFE00HKO" localSheetId="17" hidden="1">#REF!</definedName>
    <definedName name="BExINP2H4KI05FRFV5PKZFE00HKO" localSheetId="18" hidden="1">#REF!</definedName>
    <definedName name="BExINP2H4KI05FRFV5PKZFE00HKO" localSheetId="19" hidden="1">#REF!</definedName>
    <definedName name="BExINP2H4KI05FRFV5PKZFE00HKO" localSheetId="20" hidden="1">#REF!</definedName>
    <definedName name="BExINP2H4KI05FRFV5PKZFE00HKO" hidden="1">#REF!</definedName>
    <definedName name="BExINT417AAWC51ZA8X4TDJCY0QV" localSheetId="7" hidden="1">#REF!</definedName>
    <definedName name="BExINT417AAWC51ZA8X4TDJCY0QV" localSheetId="9" hidden="1">#REF!</definedName>
    <definedName name="BExINT417AAWC51ZA8X4TDJCY0QV" localSheetId="10" hidden="1">#REF!</definedName>
    <definedName name="BExINT417AAWC51ZA8X4TDJCY0QV" localSheetId="11" hidden="1">#REF!</definedName>
    <definedName name="BExINT417AAWC51ZA8X4TDJCY0QV" localSheetId="12" hidden="1">#REF!</definedName>
    <definedName name="BExINT417AAWC51ZA8X4TDJCY0QV" localSheetId="14" hidden="1">#REF!</definedName>
    <definedName name="BExINT417AAWC51ZA8X4TDJCY0QV" localSheetId="13" hidden="1">#REF!</definedName>
    <definedName name="BExINT417AAWC51ZA8X4TDJCY0QV" localSheetId="15" hidden="1">#REF!</definedName>
    <definedName name="BExINT417AAWC51ZA8X4TDJCY0QV" localSheetId="16" hidden="1">#REF!</definedName>
    <definedName name="BExINT417AAWC51ZA8X4TDJCY0QV" localSheetId="17" hidden="1">#REF!</definedName>
    <definedName name="BExINT417AAWC51ZA8X4TDJCY0QV" localSheetId="18" hidden="1">#REF!</definedName>
    <definedName name="BExINT417AAWC51ZA8X4TDJCY0QV" localSheetId="19" hidden="1">#REF!</definedName>
    <definedName name="BExINT417AAWC51ZA8X4TDJCY0QV" localSheetId="20" hidden="1">#REF!</definedName>
    <definedName name="BExINT417AAWC51ZA8X4TDJCY0QV" hidden="1">#REF!</definedName>
    <definedName name="BExINT42RM5ESUGKCUN8IZFWEV0D" localSheetId="7" hidden="1">#REF!</definedName>
    <definedName name="BExINT42RM5ESUGKCUN8IZFWEV0D" localSheetId="9" hidden="1">#REF!</definedName>
    <definedName name="BExINT42RM5ESUGKCUN8IZFWEV0D" localSheetId="10" hidden="1">#REF!</definedName>
    <definedName name="BExINT42RM5ESUGKCUN8IZFWEV0D" localSheetId="11" hidden="1">#REF!</definedName>
    <definedName name="BExINT42RM5ESUGKCUN8IZFWEV0D" localSheetId="14" hidden="1">#REF!</definedName>
    <definedName name="BExINT42RM5ESUGKCUN8IZFWEV0D" localSheetId="13" hidden="1">#REF!</definedName>
    <definedName name="BExINT42RM5ESUGKCUN8IZFWEV0D" localSheetId="16" hidden="1">#REF!</definedName>
    <definedName name="BExINT42RM5ESUGKCUN8IZFWEV0D" localSheetId="17" hidden="1">#REF!</definedName>
    <definedName name="BExINT42RM5ESUGKCUN8IZFWEV0D" localSheetId="20" hidden="1">#REF!</definedName>
    <definedName name="BExINT42RM5ESUGKCUN8IZFWEV0D" hidden="1">#REF!</definedName>
    <definedName name="BExINZELBUXH0OXC3SAGC2RI7DXI" localSheetId="7" hidden="1">#REF!</definedName>
    <definedName name="BExINZELBUXH0OXC3SAGC2RI7DXI" localSheetId="9" hidden="1">#REF!</definedName>
    <definedName name="BExINZELBUXH0OXC3SAGC2RI7DXI" localSheetId="10" hidden="1">#REF!</definedName>
    <definedName name="BExINZELBUXH0OXC3SAGC2RI7DXI" localSheetId="11" hidden="1">#REF!</definedName>
    <definedName name="BExINZELBUXH0OXC3SAGC2RI7DXI" localSheetId="12" hidden="1">#REF!</definedName>
    <definedName name="BExINZELBUXH0OXC3SAGC2RI7DXI" localSheetId="14" hidden="1">#REF!</definedName>
    <definedName name="BExINZELBUXH0OXC3SAGC2RI7DXI" localSheetId="13" hidden="1">#REF!</definedName>
    <definedName name="BExINZELBUXH0OXC3SAGC2RI7DXI" localSheetId="15" hidden="1">#REF!</definedName>
    <definedName name="BExINZELBUXH0OXC3SAGC2RI7DXI" localSheetId="16" hidden="1">#REF!</definedName>
    <definedName name="BExINZELBUXH0OXC3SAGC2RI7DXI" localSheetId="17" hidden="1">#REF!</definedName>
    <definedName name="BExINZELBUXH0OXC3SAGC2RI7DXI" localSheetId="18" hidden="1">#REF!</definedName>
    <definedName name="BExINZELBUXH0OXC3SAGC2RI7DXI" localSheetId="19" hidden="1">#REF!</definedName>
    <definedName name="BExINZELBUXH0OXC3SAGC2RI7DXI" localSheetId="20" hidden="1">#REF!</definedName>
    <definedName name="BExINZELBUXH0OXC3SAGC2RI7DXI" hidden="1">#REF!</definedName>
    <definedName name="BExINZELVWYGU876QUUZCIMXPBQC" localSheetId="7" hidden="1">#REF!</definedName>
    <definedName name="BExINZELVWYGU876QUUZCIMXPBQC" localSheetId="9" hidden="1">#REF!</definedName>
    <definedName name="BExINZELVWYGU876QUUZCIMXPBQC" localSheetId="10" hidden="1">#REF!</definedName>
    <definedName name="BExINZELVWYGU876QUUZCIMXPBQC" localSheetId="11" hidden="1">#REF!</definedName>
    <definedName name="BExINZELVWYGU876QUUZCIMXPBQC" localSheetId="12" hidden="1">#REF!</definedName>
    <definedName name="BExINZELVWYGU876QUUZCIMXPBQC" localSheetId="14" hidden="1">#REF!</definedName>
    <definedName name="BExINZELVWYGU876QUUZCIMXPBQC" localSheetId="13" hidden="1">#REF!</definedName>
    <definedName name="BExINZELVWYGU876QUUZCIMXPBQC" localSheetId="15" hidden="1">#REF!</definedName>
    <definedName name="BExINZELVWYGU876QUUZCIMXPBQC" localSheetId="16" hidden="1">#REF!</definedName>
    <definedName name="BExINZELVWYGU876QUUZCIMXPBQC" localSheetId="17" hidden="1">#REF!</definedName>
    <definedName name="BExINZELVWYGU876QUUZCIMXPBQC" localSheetId="18" hidden="1">#REF!</definedName>
    <definedName name="BExINZELVWYGU876QUUZCIMXPBQC" localSheetId="19" hidden="1">#REF!</definedName>
    <definedName name="BExINZELVWYGU876QUUZCIMXPBQC" localSheetId="20" hidden="1">#REF!</definedName>
    <definedName name="BExINZELVWYGU876QUUZCIMXPBQC" hidden="1">#REF!</definedName>
    <definedName name="BExIOCQUQHKUU1KONGSDOLQTQEIC" localSheetId="7" hidden="1">#REF!</definedName>
    <definedName name="BExIOCQUQHKUU1KONGSDOLQTQEIC" localSheetId="9" hidden="1">#REF!</definedName>
    <definedName name="BExIOCQUQHKUU1KONGSDOLQTQEIC" localSheetId="10" hidden="1">#REF!</definedName>
    <definedName name="BExIOCQUQHKUU1KONGSDOLQTQEIC" localSheetId="11" hidden="1">#REF!</definedName>
    <definedName name="BExIOCQUQHKUU1KONGSDOLQTQEIC" localSheetId="12" hidden="1">#REF!</definedName>
    <definedName name="BExIOCQUQHKUU1KONGSDOLQTQEIC" localSheetId="14" hidden="1">#REF!</definedName>
    <definedName name="BExIOCQUQHKUU1KONGSDOLQTQEIC" localSheetId="13" hidden="1">#REF!</definedName>
    <definedName name="BExIOCQUQHKUU1KONGSDOLQTQEIC" localSheetId="15" hidden="1">#REF!</definedName>
    <definedName name="BExIOCQUQHKUU1KONGSDOLQTQEIC" localSheetId="16" hidden="1">#REF!</definedName>
    <definedName name="BExIOCQUQHKUU1KONGSDOLQTQEIC" localSheetId="17" hidden="1">#REF!</definedName>
    <definedName name="BExIOCQUQHKUU1KONGSDOLQTQEIC" localSheetId="18" hidden="1">#REF!</definedName>
    <definedName name="BExIOCQUQHKUU1KONGSDOLQTQEIC" localSheetId="19" hidden="1">#REF!</definedName>
    <definedName name="BExIOCQUQHKUU1KONGSDOLQTQEIC" localSheetId="20" hidden="1">#REF!</definedName>
    <definedName name="BExIOCQUQHKUU1KONGSDOLQTQEIC" hidden="1">#REF!</definedName>
    <definedName name="BExIOFL8Y5O61VLKTB4H20IJNWS1" localSheetId="7" hidden="1">#REF!</definedName>
    <definedName name="BExIOFL8Y5O61VLKTB4H20IJNWS1" localSheetId="9" hidden="1">#REF!</definedName>
    <definedName name="BExIOFL8Y5O61VLKTB4H20IJNWS1" localSheetId="10" hidden="1">#REF!</definedName>
    <definedName name="BExIOFL8Y5O61VLKTB4H20IJNWS1" localSheetId="11" hidden="1">#REF!</definedName>
    <definedName name="BExIOFL8Y5O61VLKTB4H20IJNWS1" localSheetId="12" hidden="1">#REF!</definedName>
    <definedName name="BExIOFL8Y5O61VLKTB4H20IJNWS1" localSheetId="14" hidden="1">#REF!</definedName>
    <definedName name="BExIOFL8Y5O61VLKTB4H20IJNWS1" localSheetId="13" hidden="1">#REF!</definedName>
    <definedName name="BExIOFL8Y5O61VLKTB4H20IJNWS1" localSheetId="15" hidden="1">#REF!</definedName>
    <definedName name="BExIOFL8Y5O61VLKTB4H20IJNWS1" localSheetId="16" hidden="1">#REF!</definedName>
    <definedName name="BExIOFL8Y5O61VLKTB4H20IJNWS1" localSheetId="17" hidden="1">#REF!</definedName>
    <definedName name="BExIOFL8Y5O61VLKTB4H20IJNWS1" localSheetId="18" hidden="1">#REF!</definedName>
    <definedName name="BExIOFL8Y5O61VLKTB4H20IJNWS1" localSheetId="19" hidden="1">#REF!</definedName>
    <definedName name="BExIOFL8Y5O61VLKTB4H20IJNWS1" localSheetId="20" hidden="1">#REF!</definedName>
    <definedName name="BExIOFL8Y5O61VLKTB4H20IJNWS1" hidden="1">#REF!</definedName>
    <definedName name="BExIOMBXRW5NS4ZPYX9G5QREZ5J6" localSheetId="7" hidden="1">#REF!</definedName>
    <definedName name="BExIOMBXRW5NS4ZPYX9G5QREZ5J6" localSheetId="9" hidden="1">#REF!</definedName>
    <definedName name="BExIOMBXRW5NS4ZPYX9G5QREZ5J6" localSheetId="10" hidden="1">#REF!</definedName>
    <definedName name="BExIOMBXRW5NS4ZPYX9G5QREZ5J6" localSheetId="11" hidden="1">#REF!</definedName>
    <definedName name="BExIOMBXRW5NS4ZPYX9G5QREZ5J6" localSheetId="12" hidden="1">#REF!</definedName>
    <definedName name="BExIOMBXRW5NS4ZPYX9G5QREZ5J6" localSheetId="14" hidden="1">#REF!</definedName>
    <definedName name="BExIOMBXRW5NS4ZPYX9G5QREZ5J6" localSheetId="13" hidden="1">#REF!</definedName>
    <definedName name="BExIOMBXRW5NS4ZPYX9G5QREZ5J6" localSheetId="15" hidden="1">#REF!</definedName>
    <definedName name="BExIOMBXRW5NS4ZPYX9G5QREZ5J6" localSheetId="16" hidden="1">#REF!</definedName>
    <definedName name="BExIOMBXRW5NS4ZPYX9G5QREZ5J6" localSheetId="17" hidden="1">#REF!</definedName>
    <definedName name="BExIOMBXRW5NS4ZPYX9G5QREZ5J6" localSheetId="18" hidden="1">#REF!</definedName>
    <definedName name="BExIOMBXRW5NS4ZPYX9G5QREZ5J6" localSheetId="19" hidden="1">#REF!</definedName>
    <definedName name="BExIOMBXRW5NS4ZPYX9G5QREZ5J6" localSheetId="20" hidden="1">#REF!</definedName>
    <definedName name="BExIOMBXRW5NS4ZPYX9G5QREZ5J6" hidden="1">#REF!</definedName>
    <definedName name="BExIOP121EZ0DOU3CLJVVRUIQPZP" localSheetId="7" hidden="1">#REF!</definedName>
    <definedName name="BExIOP121EZ0DOU3CLJVVRUIQPZP" localSheetId="9" hidden="1">#REF!</definedName>
    <definedName name="BExIOP121EZ0DOU3CLJVVRUIQPZP" localSheetId="10" hidden="1">#REF!</definedName>
    <definedName name="BExIOP121EZ0DOU3CLJVVRUIQPZP" localSheetId="11" hidden="1">#REF!</definedName>
    <definedName name="BExIOP121EZ0DOU3CLJVVRUIQPZP" localSheetId="12" hidden="1">#REF!</definedName>
    <definedName name="BExIOP121EZ0DOU3CLJVVRUIQPZP" localSheetId="14" hidden="1">#REF!</definedName>
    <definedName name="BExIOP121EZ0DOU3CLJVVRUIQPZP" localSheetId="13" hidden="1">#REF!</definedName>
    <definedName name="BExIOP121EZ0DOU3CLJVVRUIQPZP" localSheetId="15" hidden="1">#REF!</definedName>
    <definedName name="BExIOP121EZ0DOU3CLJVVRUIQPZP" localSheetId="16" hidden="1">#REF!</definedName>
    <definedName name="BExIOP121EZ0DOU3CLJVVRUIQPZP" localSheetId="17" hidden="1">#REF!</definedName>
    <definedName name="BExIOP121EZ0DOU3CLJVVRUIQPZP" localSheetId="18" hidden="1">#REF!</definedName>
    <definedName name="BExIOP121EZ0DOU3CLJVVRUIQPZP" localSheetId="19" hidden="1">#REF!</definedName>
    <definedName name="BExIOP121EZ0DOU3CLJVVRUIQPZP" localSheetId="20" hidden="1">#REF!</definedName>
    <definedName name="BExIOP121EZ0DOU3CLJVVRUIQPZP" hidden="1">#REF!</definedName>
    <definedName name="BExIORA3GK78T7C7SNBJJUONJ0LS" localSheetId="7" hidden="1">#REF!</definedName>
    <definedName name="BExIORA3GK78T7C7SNBJJUONJ0LS" localSheetId="9" hidden="1">#REF!</definedName>
    <definedName name="BExIORA3GK78T7C7SNBJJUONJ0LS" localSheetId="10" hidden="1">#REF!</definedName>
    <definedName name="BExIORA3GK78T7C7SNBJJUONJ0LS" localSheetId="11" hidden="1">#REF!</definedName>
    <definedName name="BExIORA3GK78T7C7SNBJJUONJ0LS" localSheetId="12" hidden="1">#REF!</definedName>
    <definedName name="BExIORA3GK78T7C7SNBJJUONJ0LS" localSheetId="14" hidden="1">#REF!</definedName>
    <definedName name="BExIORA3GK78T7C7SNBJJUONJ0LS" localSheetId="13" hidden="1">#REF!</definedName>
    <definedName name="BExIORA3GK78T7C7SNBJJUONJ0LS" localSheetId="15" hidden="1">#REF!</definedName>
    <definedName name="BExIORA3GK78T7C7SNBJJUONJ0LS" localSheetId="16" hidden="1">#REF!</definedName>
    <definedName name="BExIORA3GK78T7C7SNBJJUONJ0LS" localSheetId="17" hidden="1">#REF!</definedName>
    <definedName name="BExIORA3GK78T7C7SNBJJUONJ0LS" localSheetId="18" hidden="1">#REF!</definedName>
    <definedName name="BExIORA3GK78T7C7SNBJJUONJ0LS" localSheetId="19" hidden="1">#REF!</definedName>
    <definedName name="BExIORA3GK78T7C7SNBJJUONJ0LS" localSheetId="20" hidden="1">#REF!</definedName>
    <definedName name="BExIORA3GK78T7C7SNBJJUONJ0LS" hidden="1">#REF!</definedName>
    <definedName name="BExIORFDXP4AVIEBLSTZ8ETSXMNM" localSheetId="7" hidden="1">#REF!</definedName>
    <definedName name="BExIORFDXP4AVIEBLSTZ8ETSXMNM" localSheetId="9" hidden="1">#REF!</definedName>
    <definedName name="BExIORFDXP4AVIEBLSTZ8ETSXMNM" localSheetId="10" hidden="1">#REF!</definedName>
    <definedName name="BExIORFDXP4AVIEBLSTZ8ETSXMNM" localSheetId="11" hidden="1">#REF!</definedName>
    <definedName name="BExIORFDXP4AVIEBLSTZ8ETSXMNM" localSheetId="12" hidden="1">#REF!</definedName>
    <definedName name="BExIORFDXP4AVIEBLSTZ8ETSXMNM" localSheetId="14" hidden="1">#REF!</definedName>
    <definedName name="BExIORFDXP4AVIEBLSTZ8ETSXMNM" localSheetId="13" hidden="1">#REF!</definedName>
    <definedName name="BExIORFDXP4AVIEBLSTZ8ETSXMNM" localSheetId="15" hidden="1">#REF!</definedName>
    <definedName name="BExIORFDXP4AVIEBLSTZ8ETSXMNM" localSheetId="16" hidden="1">#REF!</definedName>
    <definedName name="BExIORFDXP4AVIEBLSTZ8ETSXMNM" localSheetId="17" hidden="1">#REF!</definedName>
    <definedName name="BExIORFDXP4AVIEBLSTZ8ETSXMNM" localSheetId="18" hidden="1">#REF!</definedName>
    <definedName name="BExIORFDXP4AVIEBLSTZ8ETSXMNM" localSheetId="19" hidden="1">#REF!</definedName>
    <definedName name="BExIORFDXP4AVIEBLSTZ8ETSXMNM" localSheetId="20" hidden="1">#REF!</definedName>
    <definedName name="BExIORFDXP4AVIEBLSTZ8ETSXMNM" hidden="1">#REF!</definedName>
    <definedName name="BExIOTZ5EFZ2NASVQ05RH15HRSW6" localSheetId="7" hidden="1">#REF!</definedName>
    <definedName name="BExIOTZ5EFZ2NASVQ05RH15HRSW6" localSheetId="9" hidden="1">#REF!</definedName>
    <definedName name="BExIOTZ5EFZ2NASVQ05RH15HRSW6" localSheetId="10" hidden="1">#REF!</definedName>
    <definedName name="BExIOTZ5EFZ2NASVQ05RH15HRSW6" localSheetId="11" hidden="1">#REF!</definedName>
    <definedName name="BExIOTZ5EFZ2NASVQ05RH15HRSW6" localSheetId="12" hidden="1">#REF!</definedName>
    <definedName name="BExIOTZ5EFZ2NASVQ05RH15HRSW6" localSheetId="14" hidden="1">#REF!</definedName>
    <definedName name="BExIOTZ5EFZ2NASVQ05RH15HRSW6" localSheetId="13" hidden="1">#REF!</definedName>
    <definedName name="BExIOTZ5EFZ2NASVQ05RH15HRSW6" localSheetId="15" hidden="1">#REF!</definedName>
    <definedName name="BExIOTZ5EFZ2NASVQ05RH15HRSW6" localSheetId="16" hidden="1">#REF!</definedName>
    <definedName name="BExIOTZ5EFZ2NASVQ05RH15HRSW6" localSheetId="17" hidden="1">#REF!</definedName>
    <definedName name="BExIOTZ5EFZ2NASVQ05RH15HRSW6" localSheetId="18" hidden="1">#REF!</definedName>
    <definedName name="BExIOTZ5EFZ2NASVQ05RH15HRSW6" localSheetId="19" hidden="1">#REF!</definedName>
    <definedName name="BExIOTZ5EFZ2NASVQ05RH15HRSW6" localSheetId="20" hidden="1">#REF!</definedName>
    <definedName name="BExIOTZ5EFZ2NASVQ05RH15HRSW6" hidden="1">#REF!</definedName>
    <definedName name="BExIP8YNN6UUE1GZ223SWH7DLGKO" localSheetId="7" hidden="1">#REF!</definedName>
    <definedName name="BExIP8YNN6UUE1GZ223SWH7DLGKO" localSheetId="9" hidden="1">#REF!</definedName>
    <definedName name="BExIP8YNN6UUE1GZ223SWH7DLGKO" localSheetId="10" hidden="1">#REF!</definedName>
    <definedName name="BExIP8YNN6UUE1GZ223SWH7DLGKO" localSheetId="11" hidden="1">#REF!</definedName>
    <definedName name="BExIP8YNN6UUE1GZ223SWH7DLGKO" localSheetId="12" hidden="1">#REF!</definedName>
    <definedName name="BExIP8YNN6UUE1GZ223SWH7DLGKO" localSheetId="14" hidden="1">#REF!</definedName>
    <definedName name="BExIP8YNN6UUE1GZ223SWH7DLGKO" localSheetId="13" hidden="1">#REF!</definedName>
    <definedName name="BExIP8YNN6UUE1GZ223SWH7DLGKO" localSheetId="15" hidden="1">#REF!</definedName>
    <definedName name="BExIP8YNN6UUE1GZ223SWH7DLGKO" localSheetId="16" hidden="1">#REF!</definedName>
    <definedName name="BExIP8YNN6UUE1GZ223SWH7DLGKO" localSheetId="17" hidden="1">#REF!</definedName>
    <definedName name="BExIP8YNN6UUE1GZ223SWH7DLGKO" localSheetId="18" hidden="1">#REF!</definedName>
    <definedName name="BExIP8YNN6UUE1GZ223SWH7DLGKO" localSheetId="19" hidden="1">#REF!</definedName>
    <definedName name="BExIP8YNN6UUE1GZ223SWH7DLGKO" localSheetId="20" hidden="1">#REF!</definedName>
    <definedName name="BExIP8YNN6UUE1GZ223SWH7DLGKO" hidden="1">#REF!</definedName>
    <definedName name="BExIPAB4AOL592OJCC1CFAXTLF1A" localSheetId="7" hidden="1">#REF!</definedName>
    <definedName name="BExIPAB4AOL592OJCC1CFAXTLF1A" localSheetId="9" hidden="1">#REF!</definedName>
    <definedName name="BExIPAB4AOL592OJCC1CFAXTLF1A" localSheetId="10" hidden="1">#REF!</definedName>
    <definedName name="BExIPAB4AOL592OJCC1CFAXTLF1A" localSheetId="11" hidden="1">#REF!</definedName>
    <definedName name="BExIPAB4AOL592OJCC1CFAXTLF1A" localSheetId="12" hidden="1">#REF!</definedName>
    <definedName name="BExIPAB4AOL592OJCC1CFAXTLF1A" localSheetId="14" hidden="1">#REF!</definedName>
    <definedName name="BExIPAB4AOL592OJCC1CFAXTLF1A" localSheetId="13" hidden="1">#REF!</definedName>
    <definedName name="BExIPAB4AOL592OJCC1CFAXTLF1A" localSheetId="15" hidden="1">#REF!</definedName>
    <definedName name="BExIPAB4AOL592OJCC1CFAXTLF1A" localSheetId="16" hidden="1">#REF!</definedName>
    <definedName name="BExIPAB4AOL592OJCC1CFAXTLF1A" localSheetId="17" hidden="1">#REF!</definedName>
    <definedName name="BExIPAB4AOL592OJCC1CFAXTLF1A" localSheetId="18" hidden="1">#REF!</definedName>
    <definedName name="BExIPAB4AOL592OJCC1CFAXTLF1A" localSheetId="19" hidden="1">#REF!</definedName>
    <definedName name="BExIPAB4AOL592OJCC1CFAXTLF1A" localSheetId="20" hidden="1">#REF!</definedName>
    <definedName name="BExIPAB4AOL592OJCC1CFAXTLF1A" hidden="1">#REF!</definedName>
    <definedName name="BExIPB25DKX4S2ZCKQN7KWSC3JBF" localSheetId="7" hidden="1">#REF!</definedName>
    <definedName name="BExIPB25DKX4S2ZCKQN7KWSC3JBF" localSheetId="9" hidden="1">#REF!</definedName>
    <definedName name="BExIPB25DKX4S2ZCKQN7KWSC3JBF" localSheetId="10" hidden="1">#REF!</definedName>
    <definedName name="BExIPB25DKX4S2ZCKQN7KWSC3JBF" localSheetId="11" hidden="1">#REF!</definedName>
    <definedName name="BExIPB25DKX4S2ZCKQN7KWSC3JBF" localSheetId="12" hidden="1">#REF!</definedName>
    <definedName name="BExIPB25DKX4S2ZCKQN7KWSC3JBF" localSheetId="14" hidden="1">#REF!</definedName>
    <definedName name="BExIPB25DKX4S2ZCKQN7KWSC3JBF" localSheetId="13" hidden="1">#REF!</definedName>
    <definedName name="BExIPB25DKX4S2ZCKQN7KWSC3JBF" localSheetId="15" hidden="1">#REF!</definedName>
    <definedName name="BExIPB25DKX4S2ZCKQN7KWSC3JBF" localSheetId="16" hidden="1">#REF!</definedName>
    <definedName name="BExIPB25DKX4S2ZCKQN7KWSC3JBF" localSheetId="17" hidden="1">#REF!</definedName>
    <definedName name="BExIPB25DKX4S2ZCKQN7KWSC3JBF" localSheetId="18" hidden="1">#REF!</definedName>
    <definedName name="BExIPB25DKX4S2ZCKQN7KWSC3JBF" localSheetId="19" hidden="1">#REF!</definedName>
    <definedName name="BExIPB25DKX4S2ZCKQN7KWSC3JBF" localSheetId="20" hidden="1">#REF!</definedName>
    <definedName name="BExIPB25DKX4S2ZCKQN7KWSC3JBF" hidden="1">#REF!</definedName>
    <definedName name="BExIPDLT8JYAMGE5HTN4D1YHZF3V" localSheetId="7" hidden="1">#REF!</definedName>
    <definedName name="BExIPDLT8JYAMGE5HTN4D1YHZF3V" localSheetId="9" hidden="1">#REF!</definedName>
    <definedName name="BExIPDLT8JYAMGE5HTN4D1YHZF3V" localSheetId="10" hidden="1">#REF!</definedName>
    <definedName name="BExIPDLT8JYAMGE5HTN4D1YHZF3V" localSheetId="11" hidden="1">#REF!</definedName>
    <definedName name="BExIPDLT8JYAMGE5HTN4D1YHZF3V" localSheetId="12" hidden="1">#REF!</definedName>
    <definedName name="BExIPDLT8JYAMGE5HTN4D1YHZF3V" localSheetId="14" hidden="1">#REF!</definedName>
    <definedName name="BExIPDLT8JYAMGE5HTN4D1YHZF3V" localSheetId="13" hidden="1">#REF!</definedName>
    <definedName name="BExIPDLT8JYAMGE5HTN4D1YHZF3V" localSheetId="15" hidden="1">#REF!</definedName>
    <definedName name="BExIPDLT8JYAMGE5HTN4D1YHZF3V" localSheetId="16" hidden="1">#REF!</definedName>
    <definedName name="BExIPDLT8JYAMGE5HTN4D1YHZF3V" localSheetId="17" hidden="1">#REF!</definedName>
    <definedName name="BExIPDLT8JYAMGE5HTN4D1YHZF3V" localSheetId="18" hidden="1">#REF!</definedName>
    <definedName name="BExIPDLT8JYAMGE5HTN4D1YHZF3V" localSheetId="19" hidden="1">#REF!</definedName>
    <definedName name="BExIPDLT8JYAMGE5HTN4D1YHZF3V" localSheetId="20" hidden="1">#REF!</definedName>
    <definedName name="BExIPDLT8JYAMGE5HTN4D1YHZF3V" hidden="1">#REF!</definedName>
    <definedName name="BExIPG040Q08EWIWL6CAVR3GRI43" localSheetId="7" hidden="1">#REF!</definedName>
    <definedName name="BExIPG040Q08EWIWL6CAVR3GRI43" localSheetId="9" hidden="1">#REF!</definedName>
    <definedName name="BExIPG040Q08EWIWL6CAVR3GRI43" localSheetId="10" hidden="1">#REF!</definedName>
    <definedName name="BExIPG040Q08EWIWL6CAVR3GRI43" localSheetId="11" hidden="1">#REF!</definedName>
    <definedName name="BExIPG040Q08EWIWL6CAVR3GRI43" localSheetId="12" hidden="1">#REF!</definedName>
    <definedName name="BExIPG040Q08EWIWL6CAVR3GRI43" localSheetId="14" hidden="1">#REF!</definedName>
    <definedName name="BExIPG040Q08EWIWL6CAVR3GRI43" localSheetId="13" hidden="1">#REF!</definedName>
    <definedName name="BExIPG040Q08EWIWL6CAVR3GRI43" localSheetId="15" hidden="1">#REF!</definedName>
    <definedName name="BExIPG040Q08EWIWL6CAVR3GRI43" localSheetId="16" hidden="1">#REF!</definedName>
    <definedName name="BExIPG040Q08EWIWL6CAVR3GRI43" localSheetId="17" hidden="1">#REF!</definedName>
    <definedName name="BExIPG040Q08EWIWL6CAVR3GRI43" localSheetId="18" hidden="1">#REF!</definedName>
    <definedName name="BExIPG040Q08EWIWL6CAVR3GRI43" localSheetId="19" hidden="1">#REF!</definedName>
    <definedName name="BExIPG040Q08EWIWL6CAVR3GRI43" localSheetId="20" hidden="1">#REF!</definedName>
    <definedName name="BExIPG040Q08EWIWL6CAVR3GRI43" hidden="1">#REF!</definedName>
    <definedName name="BExIPKNFUDPDKOSH5GHDVNA8D66S" localSheetId="7" hidden="1">#REF!</definedName>
    <definedName name="BExIPKNFUDPDKOSH5GHDVNA8D66S" localSheetId="9" hidden="1">#REF!</definedName>
    <definedName name="BExIPKNFUDPDKOSH5GHDVNA8D66S" localSheetId="10" hidden="1">#REF!</definedName>
    <definedName name="BExIPKNFUDPDKOSH5GHDVNA8D66S" localSheetId="11" hidden="1">#REF!</definedName>
    <definedName name="BExIPKNFUDPDKOSH5GHDVNA8D66S" localSheetId="12" hidden="1">#REF!</definedName>
    <definedName name="BExIPKNFUDPDKOSH5GHDVNA8D66S" localSheetId="14" hidden="1">#REF!</definedName>
    <definedName name="BExIPKNFUDPDKOSH5GHDVNA8D66S" localSheetId="13" hidden="1">#REF!</definedName>
    <definedName name="BExIPKNFUDPDKOSH5GHDVNA8D66S" localSheetId="15" hidden="1">#REF!</definedName>
    <definedName name="BExIPKNFUDPDKOSH5GHDVNA8D66S" localSheetId="16" hidden="1">#REF!</definedName>
    <definedName name="BExIPKNFUDPDKOSH5GHDVNA8D66S" localSheetId="17" hidden="1">#REF!</definedName>
    <definedName name="BExIPKNFUDPDKOSH5GHDVNA8D66S" localSheetId="18" hidden="1">#REF!</definedName>
    <definedName name="BExIPKNFUDPDKOSH5GHDVNA8D66S" localSheetId="19" hidden="1">#REF!</definedName>
    <definedName name="BExIPKNFUDPDKOSH5GHDVNA8D66S" localSheetId="20" hidden="1">#REF!</definedName>
    <definedName name="BExIPKNFUDPDKOSH5GHDVNA8D66S" hidden="1">#REF!</definedName>
    <definedName name="BExIPMWA45QSRZBQJ7J5LE412D5J" localSheetId="7" hidden="1">#REF!</definedName>
    <definedName name="BExIPMWA45QSRZBQJ7J5LE412D5J" localSheetId="9" hidden="1">#REF!</definedName>
    <definedName name="BExIPMWA45QSRZBQJ7J5LE412D5J" localSheetId="10" hidden="1">#REF!</definedName>
    <definedName name="BExIPMWA45QSRZBQJ7J5LE412D5J" localSheetId="11" hidden="1">#REF!</definedName>
    <definedName name="BExIPMWA45QSRZBQJ7J5LE412D5J" localSheetId="12" hidden="1">#REF!</definedName>
    <definedName name="BExIPMWA45QSRZBQJ7J5LE412D5J" localSheetId="14" hidden="1">#REF!</definedName>
    <definedName name="BExIPMWA45QSRZBQJ7J5LE412D5J" localSheetId="13" hidden="1">#REF!</definedName>
    <definedName name="BExIPMWA45QSRZBQJ7J5LE412D5J" localSheetId="15" hidden="1">#REF!</definedName>
    <definedName name="BExIPMWA45QSRZBQJ7J5LE412D5J" localSheetId="16" hidden="1">#REF!</definedName>
    <definedName name="BExIPMWA45QSRZBQJ7J5LE412D5J" localSheetId="17" hidden="1">#REF!</definedName>
    <definedName name="BExIPMWA45QSRZBQJ7J5LE412D5J" localSheetId="18" hidden="1">#REF!</definedName>
    <definedName name="BExIPMWA45QSRZBQJ7J5LE412D5J" localSheetId="19" hidden="1">#REF!</definedName>
    <definedName name="BExIPMWA45QSRZBQJ7J5LE412D5J" localSheetId="20" hidden="1">#REF!</definedName>
    <definedName name="BExIPMWA45QSRZBQJ7J5LE412D5J" hidden="1">#REF!</definedName>
    <definedName name="BExIQ1VS9A2FHVD9TUHKG9K8EVVP" localSheetId="7" hidden="1">#REF!</definedName>
    <definedName name="BExIQ1VS9A2FHVD9TUHKG9K8EVVP" localSheetId="9" hidden="1">#REF!</definedName>
    <definedName name="BExIQ1VS9A2FHVD9TUHKG9K8EVVP" localSheetId="10" hidden="1">#REF!</definedName>
    <definedName name="BExIQ1VS9A2FHVD9TUHKG9K8EVVP" localSheetId="11" hidden="1">#REF!</definedName>
    <definedName name="BExIQ1VS9A2FHVD9TUHKG9K8EVVP" localSheetId="12" hidden="1">#REF!</definedName>
    <definedName name="BExIQ1VS9A2FHVD9TUHKG9K8EVVP" localSheetId="14" hidden="1">#REF!</definedName>
    <definedName name="BExIQ1VS9A2FHVD9TUHKG9K8EVVP" localSheetId="13" hidden="1">#REF!</definedName>
    <definedName name="BExIQ1VS9A2FHVD9TUHKG9K8EVVP" localSheetId="15" hidden="1">#REF!</definedName>
    <definedName name="BExIQ1VS9A2FHVD9TUHKG9K8EVVP" localSheetId="16" hidden="1">#REF!</definedName>
    <definedName name="BExIQ1VS9A2FHVD9TUHKG9K8EVVP" localSheetId="17" hidden="1">#REF!</definedName>
    <definedName name="BExIQ1VS9A2FHVD9TUHKG9K8EVVP" localSheetId="18" hidden="1">#REF!</definedName>
    <definedName name="BExIQ1VS9A2FHVD9TUHKG9K8EVVP" localSheetId="19" hidden="1">#REF!</definedName>
    <definedName name="BExIQ1VS9A2FHVD9TUHKG9K8EVVP" localSheetId="20" hidden="1">#REF!</definedName>
    <definedName name="BExIQ1VS9A2FHVD9TUHKG9K8EVVP" hidden="1">#REF!</definedName>
    <definedName name="BExIQ3J19L30PSQ2CXNT6IHW0I7V" localSheetId="7" hidden="1">#REF!</definedName>
    <definedName name="BExIQ3J19L30PSQ2CXNT6IHW0I7V" localSheetId="9" hidden="1">#REF!</definedName>
    <definedName name="BExIQ3J19L30PSQ2CXNT6IHW0I7V" localSheetId="10" hidden="1">#REF!</definedName>
    <definedName name="BExIQ3J19L30PSQ2CXNT6IHW0I7V" localSheetId="11" hidden="1">#REF!</definedName>
    <definedName name="BExIQ3J19L30PSQ2CXNT6IHW0I7V" localSheetId="12" hidden="1">#REF!</definedName>
    <definedName name="BExIQ3J19L30PSQ2CXNT6IHW0I7V" localSheetId="14" hidden="1">#REF!</definedName>
    <definedName name="BExIQ3J19L30PSQ2CXNT6IHW0I7V" localSheetId="13" hidden="1">#REF!</definedName>
    <definedName name="BExIQ3J19L30PSQ2CXNT6IHW0I7V" localSheetId="15" hidden="1">#REF!</definedName>
    <definedName name="BExIQ3J19L30PSQ2CXNT6IHW0I7V" localSheetId="16" hidden="1">#REF!</definedName>
    <definedName name="BExIQ3J19L30PSQ2CXNT6IHW0I7V" localSheetId="17" hidden="1">#REF!</definedName>
    <definedName name="BExIQ3J19L30PSQ2CXNT6IHW0I7V" localSheetId="18" hidden="1">#REF!</definedName>
    <definedName name="BExIQ3J19L30PSQ2CXNT6IHW0I7V" localSheetId="19" hidden="1">#REF!</definedName>
    <definedName name="BExIQ3J19L30PSQ2CXNT6IHW0I7V" localSheetId="20" hidden="1">#REF!</definedName>
    <definedName name="BExIQ3J19L30PSQ2CXNT6IHW0I7V" hidden="1">#REF!</definedName>
    <definedName name="BExIQ3OJ7M04XCY276IO0LJA5XUK" localSheetId="7" hidden="1">#REF!</definedName>
    <definedName name="BExIQ3OJ7M04XCY276IO0LJA5XUK" localSheetId="9" hidden="1">#REF!</definedName>
    <definedName name="BExIQ3OJ7M04XCY276IO0LJA5XUK" localSheetId="10" hidden="1">#REF!</definedName>
    <definedName name="BExIQ3OJ7M04XCY276IO0LJA5XUK" localSheetId="11" hidden="1">#REF!</definedName>
    <definedName name="BExIQ3OJ7M04XCY276IO0LJA5XUK" localSheetId="12" hidden="1">#REF!</definedName>
    <definedName name="BExIQ3OJ7M04XCY276IO0LJA5XUK" localSheetId="14" hidden="1">#REF!</definedName>
    <definedName name="BExIQ3OJ7M04XCY276IO0LJA5XUK" localSheetId="13" hidden="1">#REF!</definedName>
    <definedName name="BExIQ3OJ7M04XCY276IO0LJA5XUK" localSheetId="15" hidden="1">#REF!</definedName>
    <definedName name="BExIQ3OJ7M04XCY276IO0LJA5XUK" localSheetId="16" hidden="1">#REF!</definedName>
    <definedName name="BExIQ3OJ7M04XCY276IO0LJA5XUK" localSheetId="17" hidden="1">#REF!</definedName>
    <definedName name="BExIQ3OJ7M04XCY276IO0LJA5XUK" localSheetId="18" hidden="1">#REF!</definedName>
    <definedName name="BExIQ3OJ7M04XCY276IO0LJA5XUK" localSheetId="19" hidden="1">#REF!</definedName>
    <definedName name="BExIQ3OJ7M04XCY276IO0LJA5XUK" localSheetId="20" hidden="1">#REF!</definedName>
    <definedName name="BExIQ3OJ7M04XCY276IO0LJA5XUK" hidden="1">#REF!</definedName>
    <definedName name="BExIQ5S19ITB0NDRUN4XV7B905ED" localSheetId="7" hidden="1">#REF!</definedName>
    <definedName name="BExIQ5S19ITB0NDRUN4XV7B905ED" localSheetId="9" hidden="1">#REF!</definedName>
    <definedName name="BExIQ5S19ITB0NDRUN4XV7B905ED" localSheetId="10" hidden="1">#REF!</definedName>
    <definedName name="BExIQ5S19ITB0NDRUN4XV7B905ED" localSheetId="11" hidden="1">#REF!</definedName>
    <definedName name="BExIQ5S19ITB0NDRUN4XV7B905ED" localSheetId="12" hidden="1">#REF!</definedName>
    <definedName name="BExIQ5S19ITB0NDRUN4XV7B905ED" localSheetId="14" hidden="1">#REF!</definedName>
    <definedName name="BExIQ5S19ITB0NDRUN4XV7B905ED" localSheetId="13" hidden="1">#REF!</definedName>
    <definedName name="BExIQ5S19ITB0NDRUN4XV7B905ED" localSheetId="15" hidden="1">#REF!</definedName>
    <definedName name="BExIQ5S19ITB0NDRUN4XV7B905ED" localSheetId="16" hidden="1">#REF!</definedName>
    <definedName name="BExIQ5S19ITB0NDRUN4XV7B905ED" localSheetId="17" hidden="1">#REF!</definedName>
    <definedName name="BExIQ5S19ITB0NDRUN4XV7B905ED" localSheetId="18" hidden="1">#REF!</definedName>
    <definedName name="BExIQ5S19ITB0NDRUN4XV7B905ED" localSheetId="19" hidden="1">#REF!</definedName>
    <definedName name="BExIQ5S19ITB0NDRUN4XV7B905ED" localSheetId="20" hidden="1">#REF!</definedName>
    <definedName name="BExIQ5S19ITB0NDRUN4XV7B905ED" hidden="1">#REF!</definedName>
    <definedName name="BExIQ9TMQT2EIXSVQW7GVSOAW2VJ" localSheetId="7" hidden="1">#REF!</definedName>
    <definedName name="BExIQ9TMQT2EIXSVQW7GVSOAW2VJ" localSheetId="9" hidden="1">#REF!</definedName>
    <definedName name="BExIQ9TMQT2EIXSVQW7GVSOAW2VJ" localSheetId="10" hidden="1">#REF!</definedName>
    <definedName name="BExIQ9TMQT2EIXSVQW7GVSOAW2VJ" localSheetId="11" hidden="1">#REF!</definedName>
    <definedName name="BExIQ9TMQT2EIXSVQW7GVSOAW2VJ" localSheetId="12" hidden="1">#REF!</definedName>
    <definedName name="BExIQ9TMQT2EIXSVQW7GVSOAW2VJ" localSheetId="14" hidden="1">#REF!</definedName>
    <definedName name="BExIQ9TMQT2EIXSVQW7GVSOAW2VJ" localSheetId="13" hidden="1">#REF!</definedName>
    <definedName name="BExIQ9TMQT2EIXSVQW7GVSOAW2VJ" localSheetId="15" hidden="1">#REF!</definedName>
    <definedName name="BExIQ9TMQT2EIXSVQW7GVSOAW2VJ" localSheetId="16" hidden="1">#REF!</definedName>
    <definedName name="BExIQ9TMQT2EIXSVQW7GVSOAW2VJ" localSheetId="17" hidden="1">#REF!</definedName>
    <definedName name="BExIQ9TMQT2EIXSVQW7GVSOAW2VJ" localSheetId="18" hidden="1">#REF!</definedName>
    <definedName name="BExIQ9TMQT2EIXSVQW7GVSOAW2VJ" localSheetId="19" hidden="1">#REF!</definedName>
    <definedName name="BExIQ9TMQT2EIXSVQW7GVSOAW2VJ" localSheetId="20" hidden="1">#REF!</definedName>
    <definedName name="BExIQ9TMQT2EIXSVQW7GVSOAW2VJ" hidden="1">#REF!</definedName>
    <definedName name="BExIQBMD65DFEB0L9IMMF5X977SD" localSheetId="7" hidden="1">#REF!</definedName>
    <definedName name="BExIQBMD65DFEB0L9IMMF5X977SD" localSheetId="9" hidden="1">#REF!</definedName>
    <definedName name="BExIQBMD65DFEB0L9IMMF5X977SD" localSheetId="10" hidden="1">#REF!</definedName>
    <definedName name="BExIQBMD65DFEB0L9IMMF5X977SD" localSheetId="11" hidden="1">#REF!</definedName>
    <definedName name="BExIQBMD65DFEB0L9IMMF5X977SD" localSheetId="12" hidden="1">#REF!</definedName>
    <definedName name="BExIQBMD65DFEB0L9IMMF5X977SD" localSheetId="14" hidden="1">#REF!</definedName>
    <definedName name="BExIQBMD65DFEB0L9IMMF5X977SD" localSheetId="13" hidden="1">#REF!</definedName>
    <definedName name="BExIQBMD65DFEB0L9IMMF5X977SD" localSheetId="15" hidden="1">#REF!</definedName>
    <definedName name="BExIQBMD65DFEB0L9IMMF5X977SD" localSheetId="16" hidden="1">#REF!</definedName>
    <definedName name="BExIQBMD65DFEB0L9IMMF5X977SD" localSheetId="17" hidden="1">#REF!</definedName>
    <definedName name="BExIQBMD65DFEB0L9IMMF5X977SD" localSheetId="18" hidden="1">#REF!</definedName>
    <definedName name="BExIQBMD65DFEB0L9IMMF5X977SD" localSheetId="19" hidden="1">#REF!</definedName>
    <definedName name="BExIQBMD65DFEB0L9IMMF5X977SD" localSheetId="20" hidden="1">#REF!</definedName>
    <definedName name="BExIQBMD65DFEB0L9IMMF5X977SD" hidden="1">#REF!</definedName>
    <definedName name="BExIQBMDE1L6J4H27K1FMSHQKDSE" localSheetId="7" hidden="1">#REF!</definedName>
    <definedName name="BExIQBMDE1L6J4H27K1FMSHQKDSE" localSheetId="9" hidden="1">#REF!</definedName>
    <definedName name="BExIQBMDE1L6J4H27K1FMSHQKDSE" localSheetId="10" hidden="1">#REF!</definedName>
    <definedName name="BExIQBMDE1L6J4H27K1FMSHQKDSE" localSheetId="11" hidden="1">#REF!</definedName>
    <definedName name="BExIQBMDE1L6J4H27K1FMSHQKDSE" localSheetId="12" hidden="1">#REF!</definedName>
    <definedName name="BExIQBMDE1L6J4H27K1FMSHQKDSE" localSheetId="14" hidden="1">#REF!</definedName>
    <definedName name="BExIQBMDE1L6J4H27K1FMSHQKDSE" localSheetId="13" hidden="1">#REF!</definedName>
    <definedName name="BExIQBMDE1L6J4H27K1FMSHQKDSE" localSheetId="15" hidden="1">#REF!</definedName>
    <definedName name="BExIQBMDE1L6J4H27K1FMSHQKDSE" localSheetId="16" hidden="1">#REF!</definedName>
    <definedName name="BExIQBMDE1L6J4H27K1FMSHQKDSE" localSheetId="17" hidden="1">#REF!</definedName>
    <definedName name="BExIQBMDE1L6J4H27K1FMSHQKDSE" localSheetId="18" hidden="1">#REF!</definedName>
    <definedName name="BExIQBMDE1L6J4H27K1FMSHQKDSE" localSheetId="19" hidden="1">#REF!</definedName>
    <definedName name="BExIQBMDE1L6J4H27K1FMSHQKDSE" localSheetId="20" hidden="1">#REF!</definedName>
    <definedName name="BExIQBMDE1L6J4H27K1FMSHQKDSE" hidden="1">#REF!</definedName>
    <definedName name="BExIQE65LVXUOF3UZFO7SDHFJH22" localSheetId="7" hidden="1">#REF!</definedName>
    <definedName name="BExIQE65LVXUOF3UZFO7SDHFJH22" localSheetId="9" hidden="1">#REF!</definedName>
    <definedName name="BExIQE65LVXUOF3UZFO7SDHFJH22" localSheetId="10" hidden="1">#REF!</definedName>
    <definedName name="BExIQE65LVXUOF3UZFO7SDHFJH22" localSheetId="11" hidden="1">#REF!</definedName>
    <definedName name="BExIQE65LVXUOF3UZFO7SDHFJH22" localSheetId="12" hidden="1">#REF!</definedName>
    <definedName name="BExIQE65LVXUOF3UZFO7SDHFJH22" localSheetId="14" hidden="1">#REF!</definedName>
    <definedName name="BExIQE65LVXUOF3UZFO7SDHFJH22" localSheetId="13" hidden="1">#REF!</definedName>
    <definedName name="BExIQE65LVXUOF3UZFO7SDHFJH22" localSheetId="15" hidden="1">#REF!</definedName>
    <definedName name="BExIQE65LVXUOF3UZFO7SDHFJH22" localSheetId="16" hidden="1">#REF!</definedName>
    <definedName name="BExIQE65LVXUOF3UZFO7SDHFJH22" localSheetId="17" hidden="1">#REF!</definedName>
    <definedName name="BExIQE65LVXUOF3UZFO7SDHFJH22" localSheetId="18" hidden="1">#REF!</definedName>
    <definedName name="BExIQE65LVXUOF3UZFO7SDHFJH22" localSheetId="19" hidden="1">#REF!</definedName>
    <definedName name="BExIQE65LVXUOF3UZFO7SDHFJH22" localSheetId="20" hidden="1">#REF!</definedName>
    <definedName name="BExIQE65LVXUOF3UZFO7SDHFJH22" hidden="1">#REF!</definedName>
    <definedName name="BExIQG9OO2KKBOWTMD1OXY36TEGA" localSheetId="7" hidden="1">#REF!</definedName>
    <definedName name="BExIQG9OO2KKBOWTMD1OXY36TEGA" localSheetId="9" hidden="1">#REF!</definedName>
    <definedName name="BExIQG9OO2KKBOWTMD1OXY36TEGA" localSheetId="10" hidden="1">#REF!</definedName>
    <definedName name="BExIQG9OO2KKBOWTMD1OXY36TEGA" localSheetId="11" hidden="1">#REF!</definedName>
    <definedName name="BExIQG9OO2KKBOWTMD1OXY36TEGA" localSheetId="12" hidden="1">#REF!</definedName>
    <definedName name="BExIQG9OO2KKBOWTMD1OXY36TEGA" localSheetId="14" hidden="1">#REF!</definedName>
    <definedName name="BExIQG9OO2KKBOWTMD1OXY36TEGA" localSheetId="13" hidden="1">#REF!</definedName>
    <definedName name="BExIQG9OO2KKBOWTMD1OXY36TEGA" localSheetId="15" hidden="1">#REF!</definedName>
    <definedName name="BExIQG9OO2KKBOWTMD1OXY36TEGA" localSheetId="16" hidden="1">#REF!</definedName>
    <definedName name="BExIQG9OO2KKBOWTMD1OXY36TEGA" localSheetId="17" hidden="1">#REF!</definedName>
    <definedName name="BExIQG9OO2KKBOWTMD1OXY36TEGA" localSheetId="18" hidden="1">#REF!</definedName>
    <definedName name="BExIQG9OO2KKBOWTMD1OXY36TEGA" localSheetId="19" hidden="1">#REF!</definedName>
    <definedName name="BExIQG9OO2KKBOWTMD1OXY36TEGA" localSheetId="20" hidden="1">#REF!</definedName>
    <definedName name="BExIQG9OO2KKBOWTMD1OXY36TEGA" hidden="1">#REF!</definedName>
    <definedName name="BExIQK0FRCT7UYOFPF6HXKEUARNJ" localSheetId="7" hidden="1">#REF!</definedName>
    <definedName name="BExIQK0FRCT7UYOFPF6HXKEUARNJ" localSheetId="9" hidden="1">#REF!</definedName>
    <definedName name="BExIQK0FRCT7UYOFPF6HXKEUARNJ" localSheetId="10" hidden="1">#REF!</definedName>
    <definedName name="BExIQK0FRCT7UYOFPF6HXKEUARNJ" localSheetId="11" hidden="1">#REF!</definedName>
    <definedName name="BExIQK0FRCT7UYOFPF6HXKEUARNJ" localSheetId="12" hidden="1">#REF!</definedName>
    <definedName name="BExIQK0FRCT7UYOFPF6HXKEUARNJ" localSheetId="14" hidden="1">#REF!</definedName>
    <definedName name="BExIQK0FRCT7UYOFPF6HXKEUARNJ" localSheetId="13" hidden="1">#REF!</definedName>
    <definedName name="BExIQK0FRCT7UYOFPF6HXKEUARNJ" localSheetId="15" hidden="1">#REF!</definedName>
    <definedName name="BExIQK0FRCT7UYOFPF6HXKEUARNJ" localSheetId="16" hidden="1">#REF!</definedName>
    <definedName name="BExIQK0FRCT7UYOFPF6HXKEUARNJ" localSheetId="17" hidden="1">#REF!</definedName>
    <definedName name="BExIQK0FRCT7UYOFPF6HXKEUARNJ" localSheetId="18" hidden="1">#REF!</definedName>
    <definedName name="BExIQK0FRCT7UYOFPF6HXKEUARNJ" localSheetId="19" hidden="1">#REF!</definedName>
    <definedName name="BExIQK0FRCT7UYOFPF6HXKEUARNJ" localSheetId="20" hidden="1">#REF!</definedName>
    <definedName name="BExIQK0FRCT7UYOFPF6HXKEUARNJ" hidden="1">#REF!</definedName>
    <definedName name="BExIQX1XBB31HZTYEEVOBSE3C5A6" localSheetId="7" hidden="1">#REF!</definedName>
    <definedName name="BExIQX1XBB31HZTYEEVOBSE3C5A6" localSheetId="9" hidden="1">#REF!</definedName>
    <definedName name="BExIQX1XBB31HZTYEEVOBSE3C5A6" localSheetId="10" hidden="1">#REF!</definedName>
    <definedName name="BExIQX1XBB31HZTYEEVOBSE3C5A6" localSheetId="11" hidden="1">#REF!</definedName>
    <definedName name="BExIQX1XBB31HZTYEEVOBSE3C5A6" localSheetId="12" hidden="1">#REF!</definedName>
    <definedName name="BExIQX1XBB31HZTYEEVOBSE3C5A6" localSheetId="14" hidden="1">#REF!</definedName>
    <definedName name="BExIQX1XBB31HZTYEEVOBSE3C5A6" localSheetId="13" hidden="1">#REF!</definedName>
    <definedName name="BExIQX1XBB31HZTYEEVOBSE3C5A6" localSheetId="15" hidden="1">#REF!</definedName>
    <definedName name="BExIQX1XBB31HZTYEEVOBSE3C5A6" localSheetId="16" hidden="1">#REF!</definedName>
    <definedName name="BExIQX1XBB31HZTYEEVOBSE3C5A6" localSheetId="17" hidden="1">#REF!</definedName>
    <definedName name="BExIQX1XBB31HZTYEEVOBSE3C5A6" localSheetId="18" hidden="1">#REF!</definedName>
    <definedName name="BExIQX1XBB31HZTYEEVOBSE3C5A6" localSheetId="19" hidden="1">#REF!</definedName>
    <definedName name="BExIQX1XBB31HZTYEEVOBSE3C5A6" localSheetId="20" hidden="1">#REF!</definedName>
    <definedName name="BExIQX1XBB31HZTYEEVOBSE3C5A6" hidden="1">#REF!</definedName>
    <definedName name="BExIQY8VY7PMQS8M5UTSAF3MW1AA" localSheetId="7" hidden="1">#REF!</definedName>
    <definedName name="BExIQY8VY7PMQS8M5UTSAF3MW1AA" localSheetId="9" hidden="1">#REF!</definedName>
    <definedName name="BExIQY8VY7PMQS8M5UTSAF3MW1AA" localSheetId="10" hidden="1">#REF!</definedName>
    <definedName name="BExIQY8VY7PMQS8M5UTSAF3MW1AA" localSheetId="11" hidden="1">#REF!</definedName>
    <definedName name="BExIQY8VY7PMQS8M5UTSAF3MW1AA" localSheetId="12" hidden="1">#REF!</definedName>
    <definedName name="BExIQY8VY7PMQS8M5UTSAF3MW1AA" localSheetId="14" hidden="1">#REF!</definedName>
    <definedName name="BExIQY8VY7PMQS8M5UTSAF3MW1AA" localSheetId="13" hidden="1">#REF!</definedName>
    <definedName name="BExIQY8VY7PMQS8M5UTSAF3MW1AA" localSheetId="15" hidden="1">#REF!</definedName>
    <definedName name="BExIQY8VY7PMQS8M5UTSAF3MW1AA" localSheetId="16" hidden="1">#REF!</definedName>
    <definedName name="BExIQY8VY7PMQS8M5UTSAF3MW1AA" localSheetId="17" hidden="1">#REF!</definedName>
    <definedName name="BExIQY8VY7PMQS8M5UTSAF3MW1AA" localSheetId="18" hidden="1">#REF!</definedName>
    <definedName name="BExIQY8VY7PMQS8M5UTSAF3MW1AA" localSheetId="19" hidden="1">#REF!</definedName>
    <definedName name="BExIQY8VY7PMQS8M5UTSAF3MW1AA" localSheetId="20" hidden="1">#REF!</definedName>
    <definedName name="BExIQY8VY7PMQS8M5UTSAF3MW1AA" hidden="1">#REF!</definedName>
    <definedName name="BExIQYP5T1TPAQYW7QU1Q98BKX7W" localSheetId="7" hidden="1">#REF!</definedName>
    <definedName name="BExIQYP5T1TPAQYW7QU1Q98BKX7W" localSheetId="9" hidden="1">#REF!</definedName>
    <definedName name="BExIQYP5T1TPAQYW7QU1Q98BKX7W" localSheetId="10" hidden="1">#REF!</definedName>
    <definedName name="BExIQYP5T1TPAQYW7QU1Q98BKX7W" localSheetId="11" hidden="1">#REF!</definedName>
    <definedName name="BExIQYP5T1TPAQYW7QU1Q98BKX7W" localSheetId="12" hidden="1">#REF!</definedName>
    <definedName name="BExIQYP5T1TPAQYW7QU1Q98BKX7W" localSheetId="14" hidden="1">#REF!</definedName>
    <definedName name="BExIQYP5T1TPAQYW7QU1Q98BKX7W" localSheetId="13" hidden="1">#REF!</definedName>
    <definedName name="BExIQYP5T1TPAQYW7QU1Q98BKX7W" localSheetId="15" hidden="1">#REF!</definedName>
    <definedName name="BExIQYP5T1TPAQYW7QU1Q98BKX7W" localSheetId="16" hidden="1">#REF!</definedName>
    <definedName name="BExIQYP5T1TPAQYW7QU1Q98BKX7W" localSheetId="17" hidden="1">#REF!</definedName>
    <definedName name="BExIQYP5T1TPAQYW7QU1Q98BKX7W" localSheetId="18" hidden="1">#REF!</definedName>
    <definedName name="BExIQYP5T1TPAQYW7QU1Q98BKX7W" localSheetId="19" hidden="1">#REF!</definedName>
    <definedName name="BExIQYP5T1TPAQYW7QU1Q98BKX7W" localSheetId="20" hidden="1">#REF!</definedName>
    <definedName name="BExIQYP5T1TPAQYW7QU1Q98BKX7W" hidden="1">#REF!</definedName>
    <definedName name="BExIR2ALYRP9FW99DK2084J7IIDC" localSheetId="7" hidden="1">#REF!</definedName>
    <definedName name="BExIR2ALYRP9FW99DK2084J7IIDC" localSheetId="9" hidden="1">#REF!</definedName>
    <definedName name="BExIR2ALYRP9FW99DK2084J7IIDC" localSheetId="10" hidden="1">#REF!</definedName>
    <definedName name="BExIR2ALYRP9FW99DK2084J7IIDC" localSheetId="11" hidden="1">#REF!</definedName>
    <definedName name="BExIR2ALYRP9FW99DK2084J7IIDC" localSheetId="12" hidden="1">#REF!</definedName>
    <definedName name="BExIR2ALYRP9FW99DK2084J7IIDC" localSheetId="14" hidden="1">#REF!</definedName>
    <definedName name="BExIR2ALYRP9FW99DK2084J7IIDC" localSheetId="13" hidden="1">#REF!</definedName>
    <definedName name="BExIR2ALYRP9FW99DK2084J7IIDC" localSheetId="15" hidden="1">#REF!</definedName>
    <definedName name="BExIR2ALYRP9FW99DK2084J7IIDC" localSheetId="16" hidden="1">#REF!</definedName>
    <definedName name="BExIR2ALYRP9FW99DK2084J7IIDC" localSheetId="17" hidden="1">#REF!</definedName>
    <definedName name="BExIR2ALYRP9FW99DK2084J7IIDC" localSheetId="18" hidden="1">#REF!</definedName>
    <definedName name="BExIR2ALYRP9FW99DK2084J7IIDC" localSheetId="19" hidden="1">#REF!</definedName>
    <definedName name="BExIR2ALYRP9FW99DK2084J7IIDC" localSheetId="20" hidden="1">#REF!</definedName>
    <definedName name="BExIR2ALYRP9FW99DK2084J7IIDC" hidden="1">#REF!</definedName>
    <definedName name="BExIR8FQETPTQYW37DBVDWG3J4JW" localSheetId="7" hidden="1">#REF!</definedName>
    <definedName name="BExIR8FQETPTQYW37DBVDWG3J4JW" localSheetId="9" hidden="1">#REF!</definedName>
    <definedName name="BExIR8FQETPTQYW37DBVDWG3J4JW" localSheetId="10" hidden="1">#REF!</definedName>
    <definedName name="BExIR8FQETPTQYW37DBVDWG3J4JW" localSheetId="11" hidden="1">#REF!</definedName>
    <definedName name="BExIR8FQETPTQYW37DBVDWG3J4JW" localSheetId="12" hidden="1">#REF!</definedName>
    <definedName name="BExIR8FQETPTQYW37DBVDWG3J4JW" localSheetId="14" hidden="1">#REF!</definedName>
    <definedName name="BExIR8FQETPTQYW37DBVDWG3J4JW" localSheetId="13" hidden="1">#REF!</definedName>
    <definedName name="BExIR8FQETPTQYW37DBVDWG3J4JW" localSheetId="15" hidden="1">#REF!</definedName>
    <definedName name="BExIR8FQETPTQYW37DBVDWG3J4JW" localSheetId="16" hidden="1">#REF!</definedName>
    <definedName name="BExIR8FQETPTQYW37DBVDWG3J4JW" localSheetId="17" hidden="1">#REF!</definedName>
    <definedName name="BExIR8FQETPTQYW37DBVDWG3J4JW" localSheetId="18" hidden="1">#REF!</definedName>
    <definedName name="BExIR8FQETPTQYW37DBVDWG3J4JW" localSheetId="19" hidden="1">#REF!</definedName>
    <definedName name="BExIR8FQETPTQYW37DBVDWG3J4JW" localSheetId="20" hidden="1">#REF!</definedName>
    <definedName name="BExIR8FQETPTQYW37DBVDWG3J4JW" hidden="1">#REF!</definedName>
    <definedName name="BExIRRBGTY01OQOI3U5SW59RFDFI" localSheetId="7" hidden="1">#REF!</definedName>
    <definedName name="BExIRRBGTY01OQOI3U5SW59RFDFI" localSheetId="9" hidden="1">#REF!</definedName>
    <definedName name="BExIRRBGTY01OQOI3U5SW59RFDFI" localSheetId="10" hidden="1">#REF!</definedName>
    <definedName name="BExIRRBGTY01OQOI3U5SW59RFDFI" localSheetId="11" hidden="1">#REF!</definedName>
    <definedName name="BExIRRBGTY01OQOI3U5SW59RFDFI" localSheetId="12" hidden="1">#REF!</definedName>
    <definedName name="BExIRRBGTY01OQOI3U5SW59RFDFI" localSheetId="14" hidden="1">#REF!</definedName>
    <definedName name="BExIRRBGTY01OQOI3U5SW59RFDFI" localSheetId="13" hidden="1">#REF!</definedName>
    <definedName name="BExIRRBGTY01OQOI3U5SW59RFDFI" localSheetId="15" hidden="1">#REF!</definedName>
    <definedName name="BExIRRBGTY01OQOI3U5SW59RFDFI" localSheetId="16" hidden="1">#REF!</definedName>
    <definedName name="BExIRRBGTY01OQOI3U5SW59RFDFI" localSheetId="17" hidden="1">#REF!</definedName>
    <definedName name="BExIRRBGTY01OQOI3U5SW59RFDFI" localSheetId="18" hidden="1">#REF!</definedName>
    <definedName name="BExIRRBGTY01OQOI3U5SW59RFDFI" localSheetId="19" hidden="1">#REF!</definedName>
    <definedName name="BExIRRBGTY01OQOI3U5SW59RFDFI" localSheetId="20" hidden="1">#REF!</definedName>
    <definedName name="BExIRRBGTY01OQOI3U5SW59RFDFI" hidden="1">#REF!</definedName>
    <definedName name="BExIRRM8X5MMN15Q3SPFK13165ZR" localSheetId="7" hidden="1">#REF!</definedName>
    <definedName name="BExIRRM8X5MMN15Q3SPFK13165ZR" localSheetId="9" hidden="1">#REF!</definedName>
    <definedName name="BExIRRM8X5MMN15Q3SPFK13165ZR" localSheetId="10" hidden="1">#REF!</definedName>
    <definedName name="BExIRRM8X5MMN15Q3SPFK13165ZR" localSheetId="11" hidden="1">#REF!</definedName>
    <definedName name="BExIRRM8X5MMN15Q3SPFK13165ZR" localSheetId="14" hidden="1">#REF!</definedName>
    <definedName name="BExIRRM8X5MMN15Q3SPFK13165ZR" localSheetId="13" hidden="1">#REF!</definedName>
    <definedName name="BExIRRM8X5MMN15Q3SPFK13165ZR" localSheetId="16" hidden="1">#REF!</definedName>
    <definedName name="BExIRRM8X5MMN15Q3SPFK13165ZR" localSheetId="17" hidden="1">#REF!</definedName>
    <definedName name="BExIRRM8X5MMN15Q3SPFK13165ZR" localSheetId="20" hidden="1">#REF!</definedName>
    <definedName name="BExIRRM8X5MMN15Q3SPFK13165ZR" hidden="1">#REF!</definedName>
    <definedName name="BExIS4T0DRF57HYO7OGG72KBOFOI" localSheetId="7" hidden="1">#REF!</definedName>
    <definedName name="BExIS4T0DRF57HYO7OGG72KBOFOI" localSheetId="9" hidden="1">#REF!</definedName>
    <definedName name="BExIS4T0DRF57HYO7OGG72KBOFOI" localSheetId="10" hidden="1">#REF!</definedName>
    <definedName name="BExIS4T0DRF57HYO7OGG72KBOFOI" localSheetId="11" hidden="1">#REF!</definedName>
    <definedName name="BExIS4T0DRF57HYO7OGG72KBOFOI" localSheetId="12" hidden="1">#REF!</definedName>
    <definedName name="BExIS4T0DRF57HYO7OGG72KBOFOI" localSheetId="14" hidden="1">#REF!</definedName>
    <definedName name="BExIS4T0DRF57HYO7OGG72KBOFOI" localSheetId="13" hidden="1">#REF!</definedName>
    <definedName name="BExIS4T0DRF57HYO7OGG72KBOFOI" localSheetId="15" hidden="1">#REF!</definedName>
    <definedName name="BExIS4T0DRF57HYO7OGG72KBOFOI" localSheetId="16" hidden="1">#REF!</definedName>
    <definedName name="BExIS4T0DRF57HYO7OGG72KBOFOI" localSheetId="17" hidden="1">#REF!</definedName>
    <definedName name="BExIS4T0DRF57HYO7OGG72KBOFOI" localSheetId="18" hidden="1">#REF!</definedName>
    <definedName name="BExIS4T0DRF57HYO7OGG72KBOFOI" localSheetId="19" hidden="1">#REF!</definedName>
    <definedName name="BExIS4T0DRF57HYO7OGG72KBOFOI" localSheetId="20" hidden="1">#REF!</definedName>
    <definedName name="BExIS4T0DRF57HYO7OGG72KBOFOI" hidden="1">#REF!</definedName>
    <definedName name="BExIS77BJDDK18PGI9DSEYZPIL7P" localSheetId="7" hidden="1">#REF!</definedName>
    <definedName name="BExIS77BJDDK18PGI9DSEYZPIL7P" localSheetId="9" hidden="1">#REF!</definedName>
    <definedName name="BExIS77BJDDK18PGI9DSEYZPIL7P" localSheetId="10" hidden="1">#REF!</definedName>
    <definedName name="BExIS77BJDDK18PGI9DSEYZPIL7P" localSheetId="11" hidden="1">#REF!</definedName>
    <definedName name="BExIS77BJDDK18PGI9DSEYZPIL7P" localSheetId="12" hidden="1">#REF!</definedName>
    <definedName name="BExIS77BJDDK18PGI9DSEYZPIL7P" localSheetId="14" hidden="1">#REF!</definedName>
    <definedName name="BExIS77BJDDK18PGI9DSEYZPIL7P" localSheetId="13" hidden="1">#REF!</definedName>
    <definedName name="BExIS77BJDDK18PGI9DSEYZPIL7P" localSheetId="15" hidden="1">#REF!</definedName>
    <definedName name="BExIS77BJDDK18PGI9DSEYZPIL7P" localSheetId="16" hidden="1">#REF!</definedName>
    <definedName name="BExIS77BJDDK18PGI9DSEYZPIL7P" localSheetId="17" hidden="1">#REF!</definedName>
    <definedName name="BExIS77BJDDK18PGI9DSEYZPIL7P" localSheetId="18" hidden="1">#REF!</definedName>
    <definedName name="BExIS77BJDDK18PGI9DSEYZPIL7P" localSheetId="19" hidden="1">#REF!</definedName>
    <definedName name="BExIS77BJDDK18PGI9DSEYZPIL7P" localSheetId="20" hidden="1">#REF!</definedName>
    <definedName name="BExIS77BJDDK18PGI9DSEYZPIL7P" hidden="1">#REF!</definedName>
    <definedName name="BExIS8UME1A94FJH5YHFVEO8E03Z" localSheetId="7" hidden="1">#REF!</definedName>
    <definedName name="BExIS8UME1A94FJH5YHFVEO8E03Z" localSheetId="9" hidden="1">#REF!</definedName>
    <definedName name="BExIS8UME1A94FJH5YHFVEO8E03Z" localSheetId="10" hidden="1">#REF!</definedName>
    <definedName name="BExIS8UME1A94FJH5YHFVEO8E03Z" localSheetId="11" hidden="1">#REF!</definedName>
    <definedName name="BExIS8UME1A94FJH5YHFVEO8E03Z" localSheetId="12" hidden="1">#REF!</definedName>
    <definedName name="BExIS8UME1A94FJH5YHFVEO8E03Z" localSheetId="14" hidden="1">#REF!</definedName>
    <definedName name="BExIS8UME1A94FJH5YHFVEO8E03Z" localSheetId="13" hidden="1">#REF!</definedName>
    <definedName name="BExIS8UME1A94FJH5YHFVEO8E03Z" localSheetId="15" hidden="1">#REF!</definedName>
    <definedName name="BExIS8UME1A94FJH5YHFVEO8E03Z" localSheetId="16" hidden="1">#REF!</definedName>
    <definedName name="BExIS8UME1A94FJH5YHFVEO8E03Z" localSheetId="17" hidden="1">#REF!</definedName>
    <definedName name="BExIS8UME1A94FJH5YHFVEO8E03Z" localSheetId="18" hidden="1">#REF!</definedName>
    <definedName name="BExIS8UME1A94FJH5YHFVEO8E03Z" localSheetId="19" hidden="1">#REF!</definedName>
    <definedName name="BExIS8UME1A94FJH5YHFVEO8E03Z" localSheetId="20" hidden="1">#REF!</definedName>
    <definedName name="BExIS8UME1A94FJH5YHFVEO8E03Z" hidden="1">#REF!</definedName>
    <definedName name="BExIS8USL1T3Z97CZ30HJ98E2GXQ" localSheetId="7" hidden="1">#REF!</definedName>
    <definedName name="BExIS8USL1T3Z97CZ30HJ98E2GXQ" localSheetId="9" hidden="1">#REF!</definedName>
    <definedName name="BExIS8USL1T3Z97CZ30HJ98E2GXQ" localSheetId="10" hidden="1">#REF!</definedName>
    <definedName name="BExIS8USL1T3Z97CZ30HJ98E2GXQ" localSheetId="11" hidden="1">#REF!</definedName>
    <definedName name="BExIS8USL1T3Z97CZ30HJ98E2GXQ" localSheetId="12" hidden="1">#REF!</definedName>
    <definedName name="BExIS8USL1T3Z97CZ30HJ98E2GXQ" localSheetId="14" hidden="1">#REF!</definedName>
    <definedName name="BExIS8USL1T3Z97CZ30HJ98E2GXQ" localSheetId="13" hidden="1">#REF!</definedName>
    <definedName name="BExIS8USL1T3Z97CZ30HJ98E2GXQ" localSheetId="15" hidden="1">#REF!</definedName>
    <definedName name="BExIS8USL1T3Z97CZ30HJ98E2GXQ" localSheetId="16" hidden="1">#REF!</definedName>
    <definedName name="BExIS8USL1T3Z97CZ30HJ98E2GXQ" localSheetId="17" hidden="1">#REF!</definedName>
    <definedName name="BExIS8USL1T3Z97CZ30HJ98E2GXQ" localSheetId="18" hidden="1">#REF!</definedName>
    <definedName name="BExIS8USL1T3Z97CZ30HJ98E2GXQ" localSheetId="19" hidden="1">#REF!</definedName>
    <definedName name="BExIS8USL1T3Z97CZ30HJ98E2GXQ" localSheetId="20" hidden="1">#REF!</definedName>
    <definedName name="BExIS8USL1T3Z97CZ30HJ98E2GXQ" hidden="1">#REF!</definedName>
    <definedName name="BExISC5B700MZUBFTQ9K4IKTF7HR" localSheetId="7" hidden="1">#REF!</definedName>
    <definedName name="BExISC5B700MZUBFTQ9K4IKTF7HR" localSheetId="9" hidden="1">#REF!</definedName>
    <definedName name="BExISC5B700MZUBFTQ9K4IKTF7HR" localSheetId="10" hidden="1">#REF!</definedName>
    <definedName name="BExISC5B700MZUBFTQ9K4IKTF7HR" localSheetId="11" hidden="1">#REF!</definedName>
    <definedName name="BExISC5B700MZUBFTQ9K4IKTF7HR" localSheetId="12" hidden="1">#REF!</definedName>
    <definedName name="BExISC5B700MZUBFTQ9K4IKTF7HR" localSheetId="14" hidden="1">#REF!</definedName>
    <definedName name="BExISC5B700MZUBFTQ9K4IKTF7HR" localSheetId="13" hidden="1">#REF!</definedName>
    <definedName name="BExISC5B700MZUBFTQ9K4IKTF7HR" localSheetId="15" hidden="1">#REF!</definedName>
    <definedName name="BExISC5B700MZUBFTQ9K4IKTF7HR" localSheetId="16" hidden="1">#REF!</definedName>
    <definedName name="BExISC5B700MZUBFTQ9K4IKTF7HR" localSheetId="17" hidden="1">#REF!</definedName>
    <definedName name="BExISC5B700MZUBFTQ9K4IKTF7HR" localSheetId="18" hidden="1">#REF!</definedName>
    <definedName name="BExISC5B700MZUBFTQ9K4IKTF7HR" localSheetId="19" hidden="1">#REF!</definedName>
    <definedName name="BExISC5B700MZUBFTQ9K4IKTF7HR" localSheetId="20" hidden="1">#REF!</definedName>
    <definedName name="BExISC5B700MZUBFTQ9K4IKTF7HR" hidden="1">#REF!</definedName>
    <definedName name="BExISDHXS49S1H56ENBPRF1NLD5C" localSheetId="7" hidden="1">#REF!</definedName>
    <definedName name="BExISDHXS49S1H56ENBPRF1NLD5C" localSheetId="9" hidden="1">#REF!</definedName>
    <definedName name="BExISDHXS49S1H56ENBPRF1NLD5C" localSheetId="10" hidden="1">#REF!</definedName>
    <definedName name="BExISDHXS49S1H56ENBPRF1NLD5C" localSheetId="11" hidden="1">#REF!</definedName>
    <definedName name="BExISDHXS49S1H56ENBPRF1NLD5C" localSheetId="12" hidden="1">#REF!</definedName>
    <definedName name="BExISDHXS49S1H56ENBPRF1NLD5C" localSheetId="14" hidden="1">#REF!</definedName>
    <definedName name="BExISDHXS49S1H56ENBPRF1NLD5C" localSheetId="13" hidden="1">#REF!</definedName>
    <definedName name="BExISDHXS49S1H56ENBPRF1NLD5C" localSheetId="15" hidden="1">#REF!</definedName>
    <definedName name="BExISDHXS49S1H56ENBPRF1NLD5C" localSheetId="16" hidden="1">#REF!</definedName>
    <definedName name="BExISDHXS49S1H56ENBPRF1NLD5C" localSheetId="17" hidden="1">#REF!</definedName>
    <definedName name="BExISDHXS49S1H56ENBPRF1NLD5C" localSheetId="18" hidden="1">#REF!</definedName>
    <definedName name="BExISDHXS49S1H56ENBPRF1NLD5C" localSheetId="19" hidden="1">#REF!</definedName>
    <definedName name="BExISDHXS49S1H56ENBPRF1NLD5C" localSheetId="20" hidden="1">#REF!</definedName>
    <definedName name="BExISDHXS49S1H56ENBPRF1NLD5C" hidden="1">#REF!</definedName>
    <definedName name="BExISM1JLV54A21A164IURMPGUMU" localSheetId="7" hidden="1">#REF!</definedName>
    <definedName name="BExISM1JLV54A21A164IURMPGUMU" localSheetId="9" hidden="1">#REF!</definedName>
    <definedName name="BExISM1JLV54A21A164IURMPGUMU" localSheetId="10" hidden="1">#REF!</definedName>
    <definedName name="BExISM1JLV54A21A164IURMPGUMU" localSheetId="11" hidden="1">#REF!</definedName>
    <definedName name="BExISM1JLV54A21A164IURMPGUMU" localSheetId="12" hidden="1">#REF!</definedName>
    <definedName name="BExISM1JLV54A21A164IURMPGUMU" localSheetId="14" hidden="1">#REF!</definedName>
    <definedName name="BExISM1JLV54A21A164IURMPGUMU" localSheetId="13" hidden="1">#REF!</definedName>
    <definedName name="BExISM1JLV54A21A164IURMPGUMU" localSheetId="15" hidden="1">#REF!</definedName>
    <definedName name="BExISM1JLV54A21A164IURMPGUMU" localSheetId="16" hidden="1">#REF!</definedName>
    <definedName name="BExISM1JLV54A21A164IURMPGUMU" localSheetId="17" hidden="1">#REF!</definedName>
    <definedName name="BExISM1JLV54A21A164IURMPGUMU" localSheetId="18" hidden="1">#REF!</definedName>
    <definedName name="BExISM1JLV54A21A164IURMPGUMU" localSheetId="19" hidden="1">#REF!</definedName>
    <definedName name="BExISM1JLV54A21A164IURMPGUMU" localSheetId="20" hidden="1">#REF!</definedName>
    <definedName name="BExISM1JLV54A21A164IURMPGUMU" hidden="1">#REF!</definedName>
    <definedName name="BExISRFKJYUZ4AKW44IJF7RF9Y90" localSheetId="7" hidden="1">#REF!</definedName>
    <definedName name="BExISRFKJYUZ4AKW44IJF7RF9Y90" localSheetId="9" hidden="1">#REF!</definedName>
    <definedName name="BExISRFKJYUZ4AKW44IJF7RF9Y90" localSheetId="10" hidden="1">#REF!</definedName>
    <definedName name="BExISRFKJYUZ4AKW44IJF7RF9Y90" localSheetId="11" hidden="1">#REF!</definedName>
    <definedName name="BExISRFKJYUZ4AKW44IJF7RF9Y90" localSheetId="12" hidden="1">#REF!</definedName>
    <definedName name="BExISRFKJYUZ4AKW44IJF7RF9Y90" localSheetId="14" hidden="1">#REF!</definedName>
    <definedName name="BExISRFKJYUZ4AKW44IJF7RF9Y90" localSheetId="13" hidden="1">#REF!</definedName>
    <definedName name="BExISRFKJYUZ4AKW44IJF7RF9Y90" localSheetId="15" hidden="1">#REF!</definedName>
    <definedName name="BExISRFKJYUZ4AKW44IJF7RF9Y90" localSheetId="16" hidden="1">#REF!</definedName>
    <definedName name="BExISRFKJYUZ4AKW44IJF7RF9Y90" localSheetId="17" hidden="1">#REF!</definedName>
    <definedName name="BExISRFKJYUZ4AKW44IJF7RF9Y90" localSheetId="18" hidden="1">#REF!</definedName>
    <definedName name="BExISRFKJYUZ4AKW44IJF7RF9Y90" localSheetId="19" hidden="1">#REF!</definedName>
    <definedName name="BExISRFKJYUZ4AKW44IJF7RF9Y90" localSheetId="20" hidden="1">#REF!</definedName>
    <definedName name="BExISRFKJYUZ4AKW44IJF7RF9Y90" hidden="1">#REF!</definedName>
    <definedName name="BExISXVMB9A7MHHRJTQGWLTINL5K" localSheetId="7" hidden="1">#REF!</definedName>
    <definedName name="BExISXVMB9A7MHHRJTQGWLTINL5K" localSheetId="9" hidden="1">#REF!</definedName>
    <definedName name="BExISXVMB9A7MHHRJTQGWLTINL5K" localSheetId="10" hidden="1">#REF!</definedName>
    <definedName name="BExISXVMB9A7MHHRJTQGWLTINL5K" localSheetId="11" hidden="1">#REF!</definedName>
    <definedName name="BExISXVMB9A7MHHRJTQGWLTINL5K" localSheetId="12" hidden="1">#REF!</definedName>
    <definedName name="BExISXVMB9A7MHHRJTQGWLTINL5K" localSheetId="14" hidden="1">#REF!</definedName>
    <definedName name="BExISXVMB9A7MHHRJTQGWLTINL5K" localSheetId="13" hidden="1">#REF!</definedName>
    <definedName name="BExISXVMB9A7MHHRJTQGWLTINL5K" localSheetId="15" hidden="1">#REF!</definedName>
    <definedName name="BExISXVMB9A7MHHRJTQGWLTINL5K" localSheetId="16" hidden="1">#REF!</definedName>
    <definedName name="BExISXVMB9A7MHHRJTQGWLTINL5K" localSheetId="17" hidden="1">#REF!</definedName>
    <definedName name="BExISXVMB9A7MHHRJTQGWLTINL5K" localSheetId="18" hidden="1">#REF!</definedName>
    <definedName name="BExISXVMB9A7MHHRJTQGWLTINL5K" localSheetId="19" hidden="1">#REF!</definedName>
    <definedName name="BExISXVMB9A7MHHRJTQGWLTINL5K" localSheetId="20" hidden="1">#REF!</definedName>
    <definedName name="BExISXVMB9A7MHHRJTQGWLTINL5K" hidden="1">#REF!</definedName>
    <definedName name="BExIT1MK8TBAK3SNP36A8FKDQSOK" localSheetId="7" hidden="1">#REF!</definedName>
    <definedName name="BExIT1MK8TBAK3SNP36A8FKDQSOK" localSheetId="9" hidden="1">#REF!</definedName>
    <definedName name="BExIT1MK8TBAK3SNP36A8FKDQSOK" localSheetId="10" hidden="1">#REF!</definedName>
    <definedName name="BExIT1MK8TBAK3SNP36A8FKDQSOK" localSheetId="11" hidden="1">#REF!</definedName>
    <definedName name="BExIT1MK8TBAK3SNP36A8FKDQSOK" localSheetId="12" hidden="1">#REF!</definedName>
    <definedName name="BExIT1MK8TBAK3SNP36A8FKDQSOK" localSheetId="14" hidden="1">#REF!</definedName>
    <definedName name="BExIT1MK8TBAK3SNP36A8FKDQSOK" localSheetId="13" hidden="1">#REF!</definedName>
    <definedName name="BExIT1MK8TBAK3SNP36A8FKDQSOK" localSheetId="15" hidden="1">#REF!</definedName>
    <definedName name="BExIT1MK8TBAK3SNP36A8FKDQSOK" localSheetId="16" hidden="1">#REF!</definedName>
    <definedName name="BExIT1MK8TBAK3SNP36A8FKDQSOK" localSheetId="17" hidden="1">#REF!</definedName>
    <definedName name="BExIT1MK8TBAK3SNP36A8FKDQSOK" localSheetId="18" hidden="1">#REF!</definedName>
    <definedName name="BExIT1MK8TBAK3SNP36A8FKDQSOK" localSheetId="19" hidden="1">#REF!</definedName>
    <definedName name="BExIT1MK8TBAK3SNP36A8FKDQSOK" localSheetId="20" hidden="1">#REF!</definedName>
    <definedName name="BExIT1MK8TBAK3SNP36A8FKDQSOK" hidden="1">#REF!</definedName>
    <definedName name="BExITBNYANV2S8KD56GOGCKW393R" localSheetId="7" hidden="1">#REF!</definedName>
    <definedName name="BExITBNYANV2S8KD56GOGCKW393R" localSheetId="9" hidden="1">#REF!</definedName>
    <definedName name="BExITBNYANV2S8KD56GOGCKW393R" localSheetId="10" hidden="1">#REF!</definedName>
    <definedName name="BExITBNYANV2S8KD56GOGCKW393R" localSheetId="11" hidden="1">#REF!</definedName>
    <definedName name="BExITBNYANV2S8KD56GOGCKW393R" localSheetId="12" hidden="1">#REF!</definedName>
    <definedName name="BExITBNYANV2S8KD56GOGCKW393R" localSheetId="14" hidden="1">#REF!</definedName>
    <definedName name="BExITBNYANV2S8KD56GOGCKW393R" localSheetId="13" hidden="1">#REF!</definedName>
    <definedName name="BExITBNYANV2S8KD56GOGCKW393R" localSheetId="15" hidden="1">#REF!</definedName>
    <definedName name="BExITBNYANV2S8KD56GOGCKW393R" localSheetId="16" hidden="1">#REF!</definedName>
    <definedName name="BExITBNYANV2S8KD56GOGCKW393R" localSheetId="17" hidden="1">#REF!</definedName>
    <definedName name="BExITBNYANV2S8KD56GOGCKW393R" localSheetId="18" hidden="1">#REF!</definedName>
    <definedName name="BExITBNYANV2S8KD56GOGCKW393R" localSheetId="19" hidden="1">#REF!</definedName>
    <definedName name="BExITBNYANV2S8KD56GOGCKW393R" localSheetId="20" hidden="1">#REF!</definedName>
    <definedName name="BExITBNYANV2S8KD56GOGCKW393R" hidden="1">#REF!</definedName>
    <definedName name="BExITENTNC8AZE7V0WRWRYW8HP0C" localSheetId="7" hidden="1">#REF!</definedName>
    <definedName name="BExITENTNC8AZE7V0WRWRYW8HP0C" localSheetId="9" hidden="1">#REF!</definedName>
    <definedName name="BExITENTNC8AZE7V0WRWRYW8HP0C" localSheetId="10" hidden="1">#REF!</definedName>
    <definedName name="BExITENTNC8AZE7V0WRWRYW8HP0C" localSheetId="11" hidden="1">#REF!</definedName>
    <definedName name="BExITENTNC8AZE7V0WRWRYW8HP0C" localSheetId="12" hidden="1">#REF!</definedName>
    <definedName name="BExITENTNC8AZE7V0WRWRYW8HP0C" localSheetId="14" hidden="1">#REF!</definedName>
    <definedName name="BExITENTNC8AZE7V0WRWRYW8HP0C" localSheetId="13" hidden="1">#REF!</definedName>
    <definedName name="BExITENTNC8AZE7V0WRWRYW8HP0C" localSheetId="15" hidden="1">#REF!</definedName>
    <definedName name="BExITENTNC8AZE7V0WRWRYW8HP0C" localSheetId="16" hidden="1">#REF!</definedName>
    <definedName name="BExITENTNC8AZE7V0WRWRYW8HP0C" localSheetId="17" hidden="1">#REF!</definedName>
    <definedName name="BExITENTNC8AZE7V0WRWRYW8HP0C" localSheetId="18" hidden="1">#REF!</definedName>
    <definedName name="BExITENTNC8AZE7V0WRWRYW8HP0C" localSheetId="19" hidden="1">#REF!</definedName>
    <definedName name="BExITENTNC8AZE7V0WRWRYW8HP0C" localSheetId="20" hidden="1">#REF!</definedName>
    <definedName name="BExITENTNC8AZE7V0WRWRYW8HP0C" hidden="1">#REF!</definedName>
    <definedName name="BExITKI640SU7Y4KLZY9I1Z9R6TT" localSheetId="7" hidden="1">#REF!</definedName>
    <definedName name="BExITKI640SU7Y4KLZY9I1Z9R6TT" localSheetId="9" hidden="1">#REF!</definedName>
    <definedName name="BExITKI640SU7Y4KLZY9I1Z9R6TT" localSheetId="10" hidden="1">#REF!</definedName>
    <definedName name="BExITKI640SU7Y4KLZY9I1Z9R6TT" localSheetId="11" hidden="1">#REF!</definedName>
    <definedName name="BExITKI640SU7Y4KLZY9I1Z9R6TT" localSheetId="12" hidden="1">#REF!</definedName>
    <definedName name="BExITKI640SU7Y4KLZY9I1Z9R6TT" localSheetId="14" hidden="1">#REF!</definedName>
    <definedName name="BExITKI640SU7Y4KLZY9I1Z9R6TT" localSheetId="13" hidden="1">#REF!</definedName>
    <definedName name="BExITKI640SU7Y4KLZY9I1Z9R6TT" localSheetId="15" hidden="1">#REF!</definedName>
    <definedName name="BExITKI640SU7Y4KLZY9I1Z9R6TT" localSheetId="16" hidden="1">#REF!</definedName>
    <definedName name="BExITKI640SU7Y4KLZY9I1Z9R6TT" localSheetId="17" hidden="1">#REF!</definedName>
    <definedName name="BExITKI640SU7Y4KLZY9I1Z9R6TT" localSheetId="18" hidden="1">#REF!</definedName>
    <definedName name="BExITKI640SU7Y4KLZY9I1Z9R6TT" localSheetId="19" hidden="1">#REF!</definedName>
    <definedName name="BExITKI640SU7Y4KLZY9I1Z9R6TT" localSheetId="20" hidden="1">#REF!</definedName>
    <definedName name="BExITKI640SU7Y4KLZY9I1Z9R6TT" hidden="1">#REF!</definedName>
    <definedName name="BExITTSMS5QHJIV39IX8L172UTTU" localSheetId="7" hidden="1">#REF!</definedName>
    <definedName name="BExITTSMS5QHJIV39IX8L172UTTU" localSheetId="9" hidden="1">#REF!</definedName>
    <definedName name="BExITTSMS5QHJIV39IX8L172UTTU" localSheetId="10" hidden="1">#REF!</definedName>
    <definedName name="BExITTSMS5QHJIV39IX8L172UTTU" localSheetId="11" hidden="1">#REF!</definedName>
    <definedName name="BExITTSMS5QHJIV39IX8L172UTTU" localSheetId="12" hidden="1">#REF!</definedName>
    <definedName name="BExITTSMS5QHJIV39IX8L172UTTU" localSheetId="14" hidden="1">#REF!</definedName>
    <definedName name="BExITTSMS5QHJIV39IX8L172UTTU" localSheetId="13" hidden="1">#REF!</definedName>
    <definedName name="BExITTSMS5QHJIV39IX8L172UTTU" localSheetId="15" hidden="1">#REF!</definedName>
    <definedName name="BExITTSMS5QHJIV39IX8L172UTTU" localSheetId="16" hidden="1">#REF!</definedName>
    <definedName name="BExITTSMS5QHJIV39IX8L172UTTU" localSheetId="17" hidden="1">#REF!</definedName>
    <definedName name="BExITTSMS5QHJIV39IX8L172UTTU" localSheetId="18" hidden="1">#REF!</definedName>
    <definedName name="BExITTSMS5QHJIV39IX8L172UTTU" localSheetId="19" hidden="1">#REF!</definedName>
    <definedName name="BExITTSMS5QHJIV39IX8L172UTTU" localSheetId="20" hidden="1">#REF!</definedName>
    <definedName name="BExITTSMS5QHJIV39IX8L172UTTU" hidden="1">#REF!</definedName>
    <definedName name="BExITU3FT317H7G8057DIO12TN7U" localSheetId="7" hidden="1">#REF!</definedName>
    <definedName name="BExITU3FT317H7G8057DIO12TN7U" localSheetId="9" hidden="1">#REF!</definedName>
    <definedName name="BExITU3FT317H7G8057DIO12TN7U" localSheetId="10" hidden="1">#REF!</definedName>
    <definedName name="BExITU3FT317H7G8057DIO12TN7U" localSheetId="11" hidden="1">#REF!</definedName>
    <definedName name="BExITU3FT317H7G8057DIO12TN7U" localSheetId="12" hidden="1">#REF!</definedName>
    <definedName name="BExITU3FT317H7G8057DIO12TN7U" localSheetId="14" hidden="1">#REF!</definedName>
    <definedName name="BExITU3FT317H7G8057DIO12TN7U" localSheetId="13" hidden="1">#REF!</definedName>
    <definedName name="BExITU3FT317H7G8057DIO12TN7U" localSheetId="15" hidden="1">#REF!</definedName>
    <definedName name="BExITU3FT317H7G8057DIO12TN7U" localSheetId="16" hidden="1">#REF!</definedName>
    <definedName name="BExITU3FT317H7G8057DIO12TN7U" localSheetId="17" hidden="1">#REF!</definedName>
    <definedName name="BExITU3FT317H7G8057DIO12TN7U" localSheetId="18" hidden="1">#REF!</definedName>
    <definedName name="BExITU3FT317H7G8057DIO12TN7U" localSheetId="19" hidden="1">#REF!</definedName>
    <definedName name="BExITU3FT317H7G8057DIO12TN7U" localSheetId="20" hidden="1">#REF!</definedName>
    <definedName name="BExITU3FT317H7G8057DIO12TN7U" hidden="1">#REF!</definedName>
    <definedName name="BExITXE2V3RFP2CB0EZVVTMZFX7T" localSheetId="7" hidden="1">#REF!</definedName>
    <definedName name="BExITXE2V3RFP2CB0EZVVTMZFX7T" localSheetId="9" hidden="1">#REF!</definedName>
    <definedName name="BExITXE2V3RFP2CB0EZVVTMZFX7T" localSheetId="10" hidden="1">#REF!</definedName>
    <definedName name="BExITXE2V3RFP2CB0EZVVTMZFX7T" localSheetId="11" hidden="1">#REF!</definedName>
    <definedName name="BExITXE2V3RFP2CB0EZVVTMZFX7T" localSheetId="12" hidden="1">#REF!</definedName>
    <definedName name="BExITXE2V3RFP2CB0EZVVTMZFX7T" localSheetId="14" hidden="1">#REF!</definedName>
    <definedName name="BExITXE2V3RFP2CB0EZVVTMZFX7T" localSheetId="13" hidden="1">#REF!</definedName>
    <definedName name="BExITXE2V3RFP2CB0EZVVTMZFX7T" localSheetId="15" hidden="1">#REF!</definedName>
    <definedName name="BExITXE2V3RFP2CB0EZVVTMZFX7T" localSheetId="16" hidden="1">#REF!</definedName>
    <definedName name="BExITXE2V3RFP2CB0EZVVTMZFX7T" localSheetId="17" hidden="1">#REF!</definedName>
    <definedName name="BExITXE2V3RFP2CB0EZVVTMZFX7T" localSheetId="18" hidden="1">#REF!</definedName>
    <definedName name="BExITXE2V3RFP2CB0EZVVTMZFX7T" localSheetId="19" hidden="1">#REF!</definedName>
    <definedName name="BExITXE2V3RFP2CB0EZVVTMZFX7T" localSheetId="20" hidden="1">#REF!</definedName>
    <definedName name="BExITXE2V3RFP2CB0EZVVTMZFX7T" hidden="1">#REF!</definedName>
    <definedName name="BExIUAFCGGFQDEDMTXUYTTA3EYBT" localSheetId="7" hidden="1">#REF!</definedName>
    <definedName name="BExIUAFCGGFQDEDMTXUYTTA3EYBT" localSheetId="9" hidden="1">#REF!</definedName>
    <definedName name="BExIUAFCGGFQDEDMTXUYTTA3EYBT" localSheetId="10" hidden="1">#REF!</definedName>
    <definedName name="BExIUAFCGGFQDEDMTXUYTTA3EYBT" localSheetId="11" hidden="1">#REF!</definedName>
    <definedName name="BExIUAFCGGFQDEDMTXUYTTA3EYBT" localSheetId="12" hidden="1">#REF!</definedName>
    <definedName name="BExIUAFCGGFQDEDMTXUYTTA3EYBT" localSheetId="14" hidden="1">#REF!</definedName>
    <definedName name="BExIUAFCGGFQDEDMTXUYTTA3EYBT" localSheetId="13" hidden="1">#REF!</definedName>
    <definedName name="BExIUAFCGGFQDEDMTXUYTTA3EYBT" localSheetId="15" hidden="1">#REF!</definedName>
    <definedName name="BExIUAFCGGFQDEDMTXUYTTA3EYBT" localSheetId="16" hidden="1">#REF!</definedName>
    <definedName name="BExIUAFCGGFQDEDMTXUYTTA3EYBT" localSheetId="17" hidden="1">#REF!</definedName>
    <definedName name="BExIUAFCGGFQDEDMTXUYTTA3EYBT" localSheetId="18" hidden="1">#REF!</definedName>
    <definedName name="BExIUAFCGGFQDEDMTXUYTTA3EYBT" localSheetId="19" hidden="1">#REF!</definedName>
    <definedName name="BExIUAFCGGFQDEDMTXUYTTA3EYBT" localSheetId="20" hidden="1">#REF!</definedName>
    <definedName name="BExIUAFCGGFQDEDMTXUYTTA3EYBT" hidden="1">#REF!</definedName>
    <definedName name="BExIUD4OJGH65NFNQ4VMCE3R4J1X" localSheetId="7" hidden="1">#REF!</definedName>
    <definedName name="BExIUD4OJGH65NFNQ4VMCE3R4J1X" localSheetId="9" hidden="1">#REF!</definedName>
    <definedName name="BExIUD4OJGH65NFNQ4VMCE3R4J1X" localSheetId="10" hidden="1">#REF!</definedName>
    <definedName name="BExIUD4OJGH65NFNQ4VMCE3R4J1X" localSheetId="11" hidden="1">#REF!</definedName>
    <definedName name="BExIUD4OJGH65NFNQ4VMCE3R4J1X" localSheetId="12" hidden="1">#REF!</definedName>
    <definedName name="BExIUD4OJGH65NFNQ4VMCE3R4J1X" localSheetId="14" hidden="1">#REF!</definedName>
    <definedName name="BExIUD4OJGH65NFNQ4VMCE3R4J1X" localSheetId="13" hidden="1">#REF!</definedName>
    <definedName name="BExIUD4OJGH65NFNQ4VMCE3R4J1X" localSheetId="15" hidden="1">#REF!</definedName>
    <definedName name="BExIUD4OJGH65NFNQ4VMCE3R4J1X" localSheetId="16" hidden="1">#REF!</definedName>
    <definedName name="BExIUD4OJGH65NFNQ4VMCE3R4J1X" localSheetId="17" hidden="1">#REF!</definedName>
    <definedName name="BExIUD4OJGH65NFNQ4VMCE3R4J1X" localSheetId="18" hidden="1">#REF!</definedName>
    <definedName name="BExIUD4OJGH65NFNQ4VMCE3R4J1X" localSheetId="19" hidden="1">#REF!</definedName>
    <definedName name="BExIUD4OJGH65NFNQ4VMCE3R4J1X" localSheetId="20" hidden="1">#REF!</definedName>
    <definedName name="BExIUD4OJGH65NFNQ4VMCE3R4J1X" hidden="1">#REF!</definedName>
    <definedName name="BExIUKGWIPE992U6T8OUR0LZQDXK" localSheetId="7" hidden="1">#REF!</definedName>
    <definedName name="BExIUKGWIPE992U6T8OUR0LZQDXK" localSheetId="9" hidden="1">#REF!</definedName>
    <definedName name="BExIUKGWIPE992U6T8OUR0LZQDXK" localSheetId="10" hidden="1">#REF!</definedName>
    <definedName name="BExIUKGWIPE992U6T8OUR0LZQDXK" localSheetId="11" hidden="1">#REF!</definedName>
    <definedName name="BExIUKGWIPE992U6T8OUR0LZQDXK" localSheetId="12" hidden="1">#REF!</definedName>
    <definedName name="BExIUKGWIPE992U6T8OUR0LZQDXK" localSheetId="14" hidden="1">#REF!</definedName>
    <definedName name="BExIUKGWIPE992U6T8OUR0LZQDXK" localSheetId="13" hidden="1">#REF!</definedName>
    <definedName name="BExIUKGWIPE992U6T8OUR0LZQDXK" localSheetId="15" hidden="1">#REF!</definedName>
    <definedName name="BExIUKGWIPE992U6T8OUR0LZQDXK" localSheetId="16" hidden="1">#REF!</definedName>
    <definedName name="BExIUKGWIPE992U6T8OUR0LZQDXK" localSheetId="17" hidden="1">#REF!</definedName>
    <definedName name="BExIUKGWIPE992U6T8OUR0LZQDXK" localSheetId="18" hidden="1">#REF!</definedName>
    <definedName name="BExIUKGWIPE992U6T8OUR0LZQDXK" localSheetId="19" hidden="1">#REF!</definedName>
    <definedName name="BExIUKGWIPE992U6T8OUR0LZQDXK" localSheetId="20" hidden="1">#REF!</definedName>
    <definedName name="BExIUKGWIPE992U6T8OUR0LZQDXK" hidden="1">#REF!</definedName>
    <definedName name="BExIUM46R6FW1PBJUL86BQVXB96X" localSheetId="7" hidden="1">#REF!</definedName>
    <definedName name="BExIUM46R6FW1PBJUL86BQVXB96X" localSheetId="9" hidden="1">#REF!</definedName>
    <definedName name="BExIUM46R6FW1PBJUL86BQVXB96X" localSheetId="10" hidden="1">#REF!</definedName>
    <definedName name="BExIUM46R6FW1PBJUL86BQVXB96X" localSheetId="11" hidden="1">#REF!</definedName>
    <definedName name="BExIUM46R6FW1PBJUL86BQVXB96X" localSheetId="12" hidden="1">#REF!</definedName>
    <definedName name="BExIUM46R6FW1PBJUL86BQVXB96X" localSheetId="14" hidden="1">#REF!</definedName>
    <definedName name="BExIUM46R6FW1PBJUL86BQVXB96X" localSheetId="13" hidden="1">#REF!</definedName>
    <definedName name="BExIUM46R6FW1PBJUL86BQVXB96X" localSheetId="15" hidden="1">#REF!</definedName>
    <definedName name="BExIUM46R6FW1PBJUL86BQVXB96X" localSheetId="16" hidden="1">#REF!</definedName>
    <definedName name="BExIUM46R6FW1PBJUL86BQVXB96X" localSheetId="17" hidden="1">#REF!</definedName>
    <definedName name="BExIUM46R6FW1PBJUL86BQVXB96X" localSheetId="18" hidden="1">#REF!</definedName>
    <definedName name="BExIUM46R6FW1PBJUL86BQVXB96X" localSheetId="19" hidden="1">#REF!</definedName>
    <definedName name="BExIUM46R6FW1PBJUL86BQVXB96X" localSheetId="20" hidden="1">#REF!</definedName>
    <definedName name="BExIUM46R6FW1PBJUL86BQVXB96X" hidden="1">#REF!</definedName>
    <definedName name="BExIUTB5OAAXYW0OFMP0PS40SPOB" localSheetId="7" hidden="1">#REF!</definedName>
    <definedName name="BExIUTB5OAAXYW0OFMP0PS40SPOB" localSheetId="9" hidden="1">#REF!</definedName>
    <definedName name="BExIUTB5OAAXYW0OFMP0PS40SPOB" localSheetId="10" hidden="1">#REF!</definedName>
    <definedName name="BExIUTB5OAAXYW0OFMP0PS40SPOB" localSheetId="11" hidden="1">#REF!</definedName>
    <definedName name="BExIUTB5OAAXYW0OFMP0PS40SPOB" localSheetId="12" hidden="1">#REF!</definedName>
    <definedName name="BExIUTB5OAAXYW0OFMP0PS40SPOB" localSheetId="14" hidden="1">#REF!</definedName>
    <definedName name="BExIUTB5OAAXYW0OFMP0PS40SPOB" localSheetId="13" hidden="1">#REF!</definedName>
    <definedName name="BExIUTB5OAAXYW0OFMP0PS40SPOB" localSheetId="15" hidden="1">#REF!</definedName>
    <definedName name="BExIUTB5OAAXYW0OFMP0PS40SPOB" localSheetId="16" hidden="1">#REF!</definedName>
    <definedName name="BExIUTB5OAAXYW0OFMP0PS40SPOB" localSheetId="17" hidden="1">#REF!</definedName>
    <definedName name="BExIUTB5OAAXYW0OFMP0PS40SPOB" localSheetId="18" hidden="1">#REF!</definedName>
    <definedName name="BExIUTB5OAAXYW0OFMP0PS40SPOB" localSheetId="19" hidden="1">#REF!</definedName>
    <definedName name="BExIUTB5OAAXYW0OFMP0PS40SPOB" localSheetId="20" hidden="1">#REF!</definedName>
    <definedName name="BExIUTB5OAAXYW0OFMP0PS40SPOB" hidden="1">#REF!</definedName>
    <definedName name="BExIUUT2MHIOV6R3WHA0DPM1KBKY" localSheetId="7" hidden="1">#REF!</definedName>
    <definedName name="BExIUUT2MHIOV6R3WHA0DPM1KBKY" localSheetId="9" hidden="1">#REF!</definedName>
    <definedName name="BExIUUT2MHIOV6R3WHA0DPM1KBKY" localSheetId="10" hidden="1">#REF!</definedName>
    <definedName name="BExIUUT2MHIOV6R3WHA0DPM1KBKY" localSheetId="11" hidden="1">#REF!</definedName>
    <definedName name="BExIUUT2MHIOV6R3WHA0DPM1KBKY" localSheetId="12" hidden="1">#REF!</definedName>
    <definedName name="BExIUUT2MHIOV6R3WHA0DPM1KBKY" localSheetId="14" hidden="1">#REF!</definedName>
    <definedName name="BExIUUT2MHIOV6R3WHA0DPM1KBKY" localSheetId="13" hidden="1">#REF!</definedName>
    <definedName name="BExIUUT2MHIOV6R3WHA0DPM1KBKY" localSheetId="15" hidden="1">#REF!</definedName>
    <definedName name="BExIUUT2MHIOV6R3WHA0DPM1KBKY" localSheetId="16" hidden="1">#REF!</definedName>
    <definedName name="BExIUUT2MHIOV6R3WHA0DPM1KBKY" localSheetId="17" hidden="1">#REF!</definedName>
    <definedName name="BExIUUT2MHIOV6R3WHA0DPM1KBKY" localSheetId="18" hidden="1">#REF!</definedName>
    <definedName name="BExIUUT2MHIOV6R3WHA0DPM1KBKY" localSheetId="19" hidden="1">#REF!</definedName>
    <definedName name="BExIUUT2MHIOV6R3WHA0DPM1KBKY" localSheetId="20" hidden="1">#REF!</definedName>
    <definedName name="BExIUUT2MHIOV6R3WHA0DPM1KBKY" hidden="1">#REF!</definedName>
    <definedName name="BExIUY3RMHPHDAHQNA21GY3ZUTMU" localSheetId="7" hidden="1">#REF!</definedName>
    <definedName name="BExIUY3RMHPHDAHQNA21GY3ZUTMU" localSheetId="9" hidden="1">#REF!</definedName>
    <definedName name="BExIUY3RMHPHDAHQNA21GY3ZUTMU" localSheetId="10" hidden="1">#REF!</definedName>
    <definedName name="BExIUY3RMHPHDAHQNA21GY3ZUTMU" localSheetId="11" hidden="1">#REF!</definedName>
    <definedName name="BExIUY3RMHPHDAHQNA21GY3ZUTMU" localSheetId="12" hidden="1">#REF!</definedName>
    <definedName name="BExIUY3RMHPHDAHQNA21GY3ZUTMU" localSheetId="14" hidden="1">#REF!</definedName>
    <definedName name="BExIUY3RMHPHDAHQNA21GY3ZUTMU" localSheetId="13" hidden="1">#REF!</definedName>
    <definedName name="BExIUY3RMHPHDAHQNA21GY3ZUTMU" localSheetId="15" hidden="1">#REF!</definedName>
    <definedName name="BExIUY3RMHPHDAHQNA21GY3ZUTMU" localSheetId="16" hidden="1">#REF!</definedName>
    <definedName name="BExIUY3RMHPHDAHQNA21GY3ZUTMU" localSheetId="17" hidden="1">#REF!</definedName>
    <definedName name="BExIUY3RMHPHDAHQNA21GY3ZUTMU" localSheetId="18" hidden="1">#REF!</definedName>
    <definedName name="BExIUY3RMHPHDAHQNA21GY3ZUTMU" localSheetId="19" hidden="1">#REF!</definedName>
    <definedName name="BExIUY3RMHPHDAHQNA21GY3ZUTMU" localSheetId="20" hidden="1">#REF!</definedName>
    <definedName name="BExIUY3RMHPHDAHQNA21GY3ZUTMU" hidden="1">#REF!</definedName>
    <definedName name="BExIUYPDT1AM6MWGWQS646PIZIWC" localSheetId="7" hidden="1">#REF!</definedName>
    <definedName name="BExIUYPDT1AM6MWGWQS646PIZIWC" localSheetId="9" hidden="1">#REF!</definedName>
    <definedName name="BExIUYPDT1AM6MWGWQS646PIZIWC" localSheetId="10" hidden="1">#REF!</definedName>
    <definedName name="BExIUYPDT1AM6MWGWQS646PIZIWC" localSheetId="11" hidden="1">#REF!</definedName>
    <definedName name="BExIUYPDT1AM6MWGWQS646PIZIWC" localSheetId="12" hidden="1">#REF!</definedName>
    <definedName name="BExIUYPDT1AM6MWGWQS646PIZIWC" localSheetId="14" hidden="1">#REF!</definedName>
    <definedName name="BExIUYPDT1AM6MWGWQS646PIZIWC" localSheetId="13" hidden="1">#REF!</definedName>
    <definedName name="BExIUYPDT1AM6MWGWQS646PIZIWC" localSheetId="15" hidden="1">#REF!</definedName>
    <definedName name="BExIUYPDT1AM6MWGWQS646PIZIWC" localSheetId="16" hidden="1">#REF!</definedName>
    <definedName name="BExIUYPDT1AM6MWGWQS646PIZIWC" localSheetId="17" hidden="1">#REF!</definedName>
    <definedName name="BExIUYPDT1AM6MWGWQS646PIZIWC" localSheetId="18" hidden="1">#REF!</definedName>
    <definedName name="BExIUYPDT1AM6MWGWQS646PIZIWC" localSheetId="19" hidden="1">#REF!</definedName>
    <definedName name="BExIUYPDT1AM6MWGWQS646PIZIWC" localSheetId="20" hidden="1">#REF!</definedName>
    <definedName name="BExIUYPDT1AM6MWGWQS646PIZIWC" hidden="1">#REF!</definedName>
    <definedName name="BExIV0I2O9F8D1UK1SI8AEYR6U0A" localSheetId="7" hidden="1">#REF!</definedName>
    <definedName name="BExIV0I2O9F8D1UK1SI8AEYR6U0A" localSheetId="9" hidden="1">#REF!</definedName>
    <definedName name="BExIV0I2O9F8D1UK1SI8AEYR6U0A" localSheetId="10" hidden="1">#REF!</definedName>
    <definedName name="BExIV0I2O9F8D1UK1SI8AEYR6U0A" localSheetId="11" hidden="1">#REF!</definedName>
    <definedName name="BExIV0I2O9F8D1UK1SI8AEYR6U0A" localSheetId="12" hidden="1">#REF!</definedName>
    <definedName name="BExIV0I2O9F8D1UK1SI8AEYR6U0A" localSheetId="14" hidden="1">#REF!</definedName>
    <definedName name="BExIV0I2O9F8D1UK1SI8AEYR6U0A" localSheetId="13" hidden="1">#REF!</definedName>
    <definedName name="BExIV0I2O9F8D1UK1SI8AEYR6U0A" localSheetId="15" hidden="1">#REF!</definedName>
    <definedName name="BExIV0I2O9F8D1UK1SI8AEYR6U0A" localSheetId="16" hidden="1">#REF!</definedName>
    <definedName name="BExIV0I2O9F8D1UK1SI8AEYR6U0A" localSheetId="17" hidden="1">#REF!</definedName>
    <definedName name="BExIV0I2O9F8D1UK1SI8AEYR6U0A" localSheetId="18" hidden="1">#REF!</definedName>
    <definedName name="BExIV0I2O9F8D1UK1SI8AEYR6U0A" localSheetId="19" hidden="1">#REF!</definedName>
    <definedName name="BExIV0I2O9F8D1UK1SI8AEYR6U0A" localSheetId="20" hidden="1">#REF!</definedName>
    <definedName name="BExIV0I2O9F8D1UK1SI8AEYR6U0A" hidden="1">#REF!</definedName>
    <definedName name="BExIV2LM38XPLRTWT0R44TMQ59E5" localSheetId="7" hidden="1">#REF!</definedName>
    <definedName name="BExIV2LM38XPLRTWT0R44TMQ59E5" localSheetId="9" hidden="1">#REF!</definedName>
    <definedName name="BExIV2LM38XPLRTWT0R44TMQ59E5" localSheetId="10" hidden="1">#REF!</definedName>
    <definedName name="BExIV2LM38XPLRTWT0R44TMQ59E5" localSheetId="11" hidden="1">#REF!</definedName>
    <definedName name="BExIV2LM38XPLRTWT0R44TMQ59E5" localSheetId="12" hidden="1">#REF!</definedName>
    <definedName name="BExIV2LM38XPLRTWT0R44TMQ59E5" localSheetId="14" hidden="1">#REF!</definedName>
    <definedName name="BExIV2LM38XPLRTWT0R44TMQ59E5" localSheetId="13" hidden="1">#REF!</definedName>
    <definedName name="BExIV2LM38XPLRTWT0R44TMQ59E5" localSheetId="15" hidden="1">#REF!</definedName>
    <definedName name="BExIV2LM38XPLRTWT0R44TMQ59E5" localSheetId="16" hidden="1">#REF!</definedName>
    <definedName name="BExIV2LM38XPLRTWT0R44TMQ59E5" localSheetId="17" hidden="1">#REF!</definedName>
    <definedName name="BExIV2LM38XPLRTWT0R44TMQ59E5" localSheetId="18" hidden="1">#REF!</definedName>
    <definedName name="BExIV2LM38XPLRTWT0R44TMQ59E5" localSheetId="19" hidden="1">#REF!</definedName>
    <definedName name="BExIV2LM38XPLRTWT0R44TMQ59E5" localSheetId="20" hidden="1">#REF!</definedName>
    <definedName name="BExIV2LM38XPLRTWT0R44TMQ59E5" hidden="1">#REF!</definedName>
    <definedName name="BExIV3HY4S0YRV1F7XEMF2YHAR2I" localSheetId="7" hidden="1">#REF!</definedName>
    <definedName name="BExIV3HY4S0YRV1F7XEMF2YHAR2I" localSheetId="9" hidden="1">#REF!</definedName>
    <definedName name="BExIV3HY4S0YRV1F7XEMF2YHAR2I" localSheetId="10" hidden="1">#REF!</definedName>
    <definedName name="BExIV3HY4S0YRV1F7XEMF2YHAR2I" localSheetId="11" hidden="1">#REF!</definedName>
    <definedName name="BExIV3HY4S0YRV1F7XEMF2YHAR2I" localSheetId="12" hidden="1">#REF!</definedName>
    <definedName name="BExIV3HY4S0YRV1F7XEMF2YHAR2I" localSheetId="14" hidden="1">#REF!</definedName>
    <definedName name="BExIV3HY4S0YRV1F7XEMF2YHAR2I" localSheetId="13" hidden="1">#REF!</definedName>
    <definedName name="BExIV3HY4S0YRV1F7XEMF2YHAR2I" localSheetId="15" hidden="1">#REF!</definedName>
    <definedName name="BExIV3HY4S0YRV1F7XEMF2YHAR2I" localSheetId="16" hidden="1">#REF!</definedName>
    <definedName name="BExIV3HY4S0YRV1F7XEMF2YHAR2I" localSheetId="17" hidden="1">#REF!</definedName>
    <definedName name="BExIV3HY4S0YRV1F7XEMF2YHAR2I" localSheetId="18" hidden="1">#REF!</definedName>
    <definedName name="BExIV3HY4S0YRV1F7XEMF2YHAR2I" localSheetId="19" hidden="1">#REF!</definedName>
    <definedName name="BExIV3HY4S0YRV1F7XEMF2YHAR2I" localSheetId="20" hidden="1">#REF!</definedName>
    <definedName name="BExIV3HY4S0YRV1F7XEMF2YHAR2I" hidden="1">#REF!</definedName>
    <definedName name="BExIV6HUZFRIFLXW2SICKGTAH1PV" localSheetId="7" hidden="1">#REF!</definedName>
    <definedName name="BExIV6HUZFRIFLXW2SICKGTAH1PV" localSheetId="9" hidden="1">#REF!</definedName>
    <definedName name="BExIV6HUZFRIFLXW2SICKGTAH1PV" localSheetId="10" hidden="1">#REF!</definedName>
    <definedName name="BExIV6HUZFRIFLXW2SICKGTAH1PV" localSheetId="11" hidden="1">#REF!</definedName>
    <definedName name="BExIV6HUZFRIFLXW2SICKGTAH1PV" localSheetId="12" hidden="1">#REF!</definedName>
    <definedName name="BExIV6HUZFRIFLXW2SICKGTAH1PV" localSheetId="14" hidden="1">#REF!</definedName>
    <definedName name="BExIV6HUZFRIFLXW2SICKGTAH1PV" localSheetId="13" hidden="1">#REF!</definedName>
    <definedName name="BExIV6HUZFRIFLXW2SICKGTAH1PV" localSheetId="15" hidden="1">#REF!</definedName>
    <definedName name="BExIV6HUZFRIFLXW2SICKGTAH1PV" localSheetId="16" hidden="1">#REF!</definedName>
    <definedName name="BExIV6HUZFRIFLXW2SICKGTAH1PV" localSheetId="17" hidden="1">#REF!</definedName>
    <definedName name="BExIV6HUZFRIFLXW2SICKGTAH1PV" localSheetId="18" hidden="1">#REF!</definedName>
    <definedName name="BExIV6HUZFRIFLXW2SICKGTAH1PV" localSheetId="19" hidden="1">#REF!</definedName>
    <definedName name="BExIV6HUZFRIFLXW2SICKGTAH1PV" localSheetId="20" hidden="1">#REF!</definedName>
    <definedName name="BExIV6HUZFRIFLXW2SICKGTAH1PV" hidden="1">#REF!</definedName>
    <definedName name="BExIV8AM80CS6E5TN6IATF33GV1V" localSheetId="7" hidden="1">#REF!</definedName>
    <definedName name="BExIV8AM80CS6E5TN6IATF33GV1V" localSheetId="9" hidden="1">#REF!</definedName>
    <definedName name="BExIV8AM80CS6E5TN6IATF33GV1V" localSheetId="10" hidden="1">#REF!</definedName>
    <definedName name="BExIV8AM80CS6E5TN6IATF33GV1V" localSheetId="11" hidden="1">#REF!</definedName>
    <definedName name="BExIV8AM80CS6E5TN6IATF33GV1V" localSheetId="12" hidden="1">#REF!</definedName>
    <definedName name="BExIV8AM80CS6E5TN6IATF33GV1V" localSheetId="14" hidden="1">#REF!</definedName>
    <definedName name="BExIV8AM80CS6E5TN6IATF33GV1V" localSheetId="13" hidden="1">#REF!</definedName>
    <definedName name="BExIV8AM80CS6E5TN6IATF33GV1V" localSheetId="15" hidden="1">#REF!</definedName>
    <definedName name="BExIV8AM80CS6E5TN6IATF33GV1V" localSheetId="16" hidden="1">#REF!</definedName>
    <definedName name="BExIV8AM80CS6E5TN6IATF33GV1V" localSheetId="17" hidden="1">#REF!</definedName>
    <definedName name="BExIV8AM80CS6E5TN6IATF33GV1V" localSheetId="18" hidden="1">#REF!</definedName>
    <definedName name="BExIV8AM80CS6E5TN6IATF33GV1V" localSheetId="19" hidden="1">#REF!</definedName>
    <definedName name="BExIV8AM80CS6E5TN6IATF33GV1V" localSheetId="20" hidden="1">#REF!</definedName>
    <definedName name="BExIV8AM80CS6E5TN6IATF33GV1V" hidden="1">#REF!</definedName>
    <definedName name="BExIVBFYNRU691AQPVWWPH7PG4PX" localSheetId="7" hidden="1">#REF!</definedName>
    <definedName name="BExIVBFYNRU691AQPVWWPH7PG4PX" localSheetId="9" hidden="1">#REF!</definedName>
    <definedName name="BExIVBFYNRU691AQPVWWPH7PG4PX" localSheetId="10" hidden="1">#REF!</definedName>
    <definedName name="BExIVBFYNRU691AQPVWWPH7PG4PX" localSheetId="11" hidden="1">#REF!</definedName>
    <definedName name="BExIVBFYNRU691AQPVWWPH7PG4PX" localSheetId="12" hidden="1">#REF!</definedName>
    <definedName name="BExIVBFYNRU691AQPVWWPH7PG4PX" localSheetId="14" hidden="1">#REF!</definedName>
    <definedName name="BExIVBFYNRU691AQPVWWPH7PG4PX" localSheetId="13" hidden="1">#REF!</definedName>
    <definedName name="BExIVBFYNRU691AQPVWWPH7PG4PX" localSheetId="15" hidden="1">#REF!</definedName>
    <definedName name="BExIVBFYNRU691AQPVWWPH7PG4PX" localSheetId="16" hidden="1">#REF!</definedName>
    <definedName name="BExIVBFYNRU691AQPVWWPH7PG4PX" localSheetId="17" hidden="1">#REF!</definedName>
    <definedName name="BExIVBFYNRU691AQPVWWPH7PG4PX" localSheetId="18" hidden="1">#REF!</definedName>
    <definedName name="BExIVBFYNRU691AQPVWWPH7PG4PX" localSheetId="19" hidden="1">#REF!</definedName>
    <definedName name="BExIVBFYNRU691AQPVWWPH7PG4PX" localSheetId="20" hidden="1">#REF!</definedName>
    <definedName name="BExIVBFYNRU691AQPVWWPH7PG4PX" hidden="1">#REF!</definedName>
    <definedName name="BExIVC6WZMHRBRGIBUVX0CO2RK05" localSheetId="7" hidden="1">#REF!</definedName>
    <definedName name="BExIVC6WZMHRBRGIBUVX0CO2RK05" localSheetId="9" hidden="1">#REF!</definedName>
    <definedName name="BExIVC6WZMHRBRGIBUVX0CO2RK05" localSheetId="10" hidden="1">#REF!</definedName>
    <definedName name="BExIVC6WZMHRBRGIBUVX0CO2RK05" localSheetId="11" hidden="1">#REF!</definedName>
    <definedName name="BExIVC6WZMHRBRGIBUVX0CO2RK05" localSheetId="12" hidden="1">#REF!</definedName>
    <definedName name="BExIVC6WZMHRBRGIBUVX0CO2RK05" localSheetId="14" hidden="1">#REF!</definedName>
    <definedName name="BExIVC6WZMHRBRGIBUVX0CO2RK05" localSheetId="13" hidden="1">#REF!</definedName>
    <definedName name="BExIVC6WZMHRBRGIBUVX0CO2RK05" localSheetId="15" hidden="1">#REF!</definedName>
    <definedName name="BExIVC6WZMHRBRGIBUVX0CO2RK05" localSheetId="16" hidden="1">#REF!</definedName>
    <definedName name="BExIVC6WZMHRBRGIBUVX0CO2RK05" localSheetId="17" hidden="1">#REF!</definedName>
    <definedName name="BExIVC6WZMHRBRGIBUVX0CO2RK05" localSheetId="18" hidden="1">#REF!</definedName>
    <definedName name="BExIVC6WZMHRBRGIBUVX0CO2RK05" localSheetId="19" hidden="1">#REF!</definedName>
    <definedName name="BExIVC6WZMHRBRGIBUVX0CO2RK05" localSheetId="20" hidden="1">#REF!</definedName>
    <definedName name="BExIVC6WZMHRBRGIBUVX0CO2RK05" hidden="1">#REF!</definedName>
    <definedName name="BExIVCXWL6H5LD9DHDIA4F5U9TQL" localSheetId="7" hidden="1">#REF!</definedName>
    <definedName name="BExIVCXWL6H5LD9DHDIA4F5U9TQL" localSheetId="9" hidden="1">#REF!</definedName>
    <definedName name="BExIVCXWL6H5LD9DHDIA4F5U9TQL" localSheetId="10" hidden="1">#REF!</definedName>
    <definedName name="BExIVCXWL6H5LD9DHDIA4F5U9TQL" localSheetId="11" hidden="1">#REF!</definedName>
    <definedName name="BExIVCXWL6H5LD9DHDIA4F5U9TQL" localSheetId="12" hidden="1">#REF!</definedName>
    <definedName name="BExIVCXWL6H5LD9DHDIA4F5U9TQL" localSheetId="14" hidden="1">#REF!</definedName>
    <definedName name="BExIVCXWL6H5LD9DHDIA4F5U9TQL" localSheetId="13" hidden="1">#REF!</definedName>
    <definedName name="BExIVCXWL6H5LD9DHDIA4F5U9TQL" localSheetId="15" hidden="1">#REF!</definedName>
    <definedName name="BExIVCXWL6H5LD9DHDIA4F5U9TQL" localSheetId="16" hidden="1">#REF!</definedName>
    <definedName name="BExIVCXWL6H5LD9DHDIA4F5U9TQL" localSheetId="17" hidden="1">#REF!</definedName>
    <definedName name="BExIVCXWL6H5LD9DHDIA4F5U9TQL" localSheetId="18" hidden="1">#REF!</definedName>
    <definedName name="BExIVCXWL6H5LD9DHDIA4F5U9TQL" localSheetId="19" hidden="1">#REF!</definedName>
    <definedName name="BExIVCXWL6H5LD9DHDIA4F5U9TQL" localSheetId="20" hidden="1">#REF!</definedName>
    <definedName name="BExIVCXWL6H5LD9DHDIA4F5U9TQL" hidden="1">#REF!</definedName>
    <definedName name="BExIVEL6GUMOY062S9PFOGOGJ1UX" localSheetId="7" hidden="1">#REF!</definedName>
    <definedName name="BExIVEL6GUMOY062S9PFOGOGJ1UX" localSheetId="9" hidden="1">#REF!</definedName>
    <definedName name="BExIVEL6GUMOY062S9PFOGOGJ1UX" localSheetId="10" hidden="1">#REF!</definedName>
    <definedName name="BExIVEL6GUMOY062S9PFOGOGJ1UX" localSheetId="11" hidden="1">#REF!</definedName>
    <definedName name="BExIVEL6GUMOY062S9PFOGOGJ1UX" localSheetId="12" hidden="1">#REF!</definedName>
    <definedName name="BExIVEL6GUMOY062S9PFOGOGJ1UX" localSheetId="14" hidden="1">#REF!</definedName>
    <definedName name="BExIVEL6GUMOY062S9PFOGOGJ1UX" localSheetId="13" hidden="1">#REF!</definedName>
    <definedName name="BExIVEL6GUMOY062S9PFOGOGJ1UX" localSheetId="15" hidden="1">#REF!</definedName>
    <definedName name="BExIVEL6GUMOY062S9PFOGOGJ1UX" localSheetId="16" hidden="1">#REF!</definedName>
    <definedName name="BExIVEL6GUMOY062S9PFOGOGJ1UX" localSheetId="17" hidden="1">#REF!</definedName>
    <definedName name="BExIVEL6GUMOY062S9PFOGOGJ1UX" localSheetId="18" hidden="1">#REF!</definedName>
    <definedName name="BExIVEL6GUMOY062S9PFOGOGJ1UX" localSheetId="19" hidden="1">#REF!</definedName>
    <definedName name="BExIVEL6GUMOY062S9PFOGOGJ1UX" localSheetId="20" hidden="1">#REF!</definedName>
    <definedName name="BExIVEL6GUMOY062S9PFOGOGJ1UX" hidden="1">#REF!</definedName>
    <definedName name="BExIVMOIPSEWSIHIDDLOXESQ28A0" localSheetId="7" hidden="1">#REF!</definedName>
    <definedName name="BExIVMOIPSEWSIHIDDLOXESQ28A0" localSheetId="9" hidden="1">#REF!</definedName>
    <definedName name="BExIVMOIPSEWSIHIDDLOXESQ28A0" localSheetId="10" hidden="1">#REF!</definedName>
    <definedName name="BExIVMOIPSEWSIHIDDLOXESQ28A0" localSheetId="11" hidden="1">#REF!</definedName>
    <definedName name="BExIVMOIPSEWSIHIDDLOXESQ28A0" localSheetId="12" hidden="1">#REF!</definedName>
    <definedName name="BExIVMOIPSEWSIHIDDLOXESQ28A0" localSheetId="14" hidden="1">#REF!</definedName>
    <definedName name="BExIVMOIPSEWSIHIDDLOXESQ28A0" localSheetId="13" hidden="1">#REF!</definedName>
    <definedName name="BExIVMOIPSEWSIHIDDLOXESQ28A0" localSheetId="15" hidden="1">#REF!</definedName>
    <definedName name="BExIVMOIPSEWSIHIDDLOXESQ28A0" localSheetId="16" hidden="1">#REF!</definedName>
    <definedName name="BExIVMOIPSEWSIHIDDLOXESQ28A0" localSheetId="17" hidden="1">#REF!</definedName>
    <definedName name="BExIVMOIPSEWSIHIDDLOXESQ28A0" localSheetId="18" hidden="1">#REF!</definedName>
    <definedName name="BExIVMOIPSEWSIHIDDLOXESQ28A0" localSheetId="19" hidden="1">#REF!</definedName>
    <definedName name="BExIVMOIPSEWSIHIDDLOXESQ28A0" localSheetId="20" hidden="1">#REF!</definedName>
    <definedName name="BExIVMOIPSEWSIHIDDLOXESQ28A0" hidden="1">#REF!</definedName>
    <definedName name="BExIVNVNJX9BYDLC88NG09YF5XQ6" localSheetId="7" hidden="1">#REF!</definedName>
    <definedName name="BExIVNVNJX9BYDLC88NG09YF5XQ6" localSheetId="9" hidden="1">#REF!</definedName>
    <definedName name="BExIVNVNJX9BYDLC88NG09YF5XQ6" localSheetId="10" hidden="1">#REF!</definedName>
    <definedName name="BExIVNVNJX9BYDLC88NG09YF5XQ6" localSheetId="11" hidden="1">#REF!</definedName>
    <definedName name="BExIVNVNJX9BYDLC88NG09YF5XQ6" localSheetId="12" hidden="1">#REF!</definedName>
    <definedName name="BExIVNVNJX9BYDLC88NG09YF5XQ6" localSheetId="14" hidden="1">#REF!</definedName>
    <definedName name="BExIVNVNJX9BYDLC88NG09YF5XQ6" localSheetId="13" hidden="1">#REF!</definedName>
    <definedName name="BExIVNVNJX9BYDLC88NG09YF5XQ6" localSheetId="15" hidden="1">#REF!</definedName>
    <definedName name="BExIVNVNJX9BYDLC88NG09YF5XQ6" localSheetId="16" hidden="1">#REF!</definedName>
    <definedName name="BExIVNVNJX9BYDLC88NG09YF5XQ6" localSheetId="17" hidden="1">#REF!</definedName>
    <definedName name="BExIVNVNJX9BYDLC88NG09YF5XQ6" localSheetId="18" hidden="1">#REF!</definedName>
    <definedName name="BExIVNVNJX9BYDLC88NG09YF5XQ6" localSheetId="19" hidden="1">#REF!</definedName>
    <definedName name="BExIVNVNJX9BYDLC88NG09YF5XQ6" localSheetId="20" hidden="1">#REF!</definedName>
    <definedName name="BExIVNVNJX9BYDLC88NG09YF5XQ6" hidden="1">#REF!</definedName>
    <definedName name="BExIVQVKLMGSRYT1LFZH0KUIA4OR" localSheetId="7" hidden="1">#REF!</definedName>
    <definedName name="BExIVQVKLMGSRYT1LFZH0KUIA4OR" localSheetId="9" hidden="1">#REF!</definedName>
    <definedName name="BExIVQVKLMGSRYT1LFZH0KUIA4OR" localSheetId="10" hidden="1">#REF!</definedName>
    <definedName name="BExIVQVKLMGSRYT1LFZH0KUIA4OR" localSheetId="11" hidden="1">#REF!</definedName>
    <definedName name="BExIVQVKLMGSRYT1LFZH0KUIA4OR" localSheetId="12" hidden="1">#REF!</definedName>
    <definedName name="BExIVQVKLMGSRYT1LFZH0KUIA4OR" localSheetId="14" hidden="1">#REF!</definedName>
    <definedName name="BExIVQVKLMGSRYT1LFZH0KUIA4OR" localSheetId="13" hidden="1">#REF!</definedName>
    <definedName name="BExIVQVKLMGSRYT1LFZH0KUIA4OR" localSheetId="15" hidden="1">#REF!</definedName>
    <definedName name="BExIVQVKLMGSRYT1LFZH0KUIA4OR" localSheetId="16" hidden="1">#REF!</definedName>
    <definedName name="BExIVQVKLMGSRYT1LFZH0KUIA4OR" localSheetId="17" hidden="1">#REF!</definedName>
    <definedName name="BExIVQVKLMGSRYT1LFZH0KUIA4OR" localSheetId="18" hidden="1">#REF!</definedName>
    <definedName name="BExIVQVKLMGSRYT1LFZH0KUIA4OR" localSheetId="19" hidden="1">#REF!</definedName>
    <definedName name="BExIVQVKLMGSRYT1LFZH0KUIA4OR" localSheetId="20" hidden="1">#REF!</definedName>
    <definedName name="BExIVQVKLMGSRYT1LFZH0KUIA4OR" hidden="1">#REF!</definedName>
    <definedName name="BExIVYTFI35KNR2XSA6N8OJYUTUR" localSheetId="7" hidden="1">#REF!</definedName>
    <definedName name="BExIVYTFI35KNR2XSA6N8OJYUTUR" localSheetId="9" hidden="1">#REF!</definedName>
    <definedName name="BExIVYTFI35KNR2XSA6N8OJYUTUR" localSheetId="10" hidden="1">#REF!</definedName>
    <definedName name="BExIVYTFI35KNR2XSA6N8OJYUTUR" localSheetId="11" hidden="1">#REF!</definedName>
    <definedName name="BExIVYTFI35KNR2XSA6N8OJYUTUR" localSheetId="12" hidden="1">#REF!</definedName>
    <definedName name="BExIVYTFI35KNR2XSA6N8OJYUTUR" localSheetId="14" hidden="1">#REF!</definedName>
    <definedName name="BExIVYTFI35KNR2XSA6N8OJYUTUR" localSheetId="13" hidden="1">#REF!</definedName>
    <definedName name="BExIVYTFI35KNR2XSA6N8OJYUTUR" localSheetId="15" hidden="1">#REF!</definedName>
    <definedName name="BExIVYTFI35KNR2XSA6N8OJYUTUR" localSheetId="16" hidden="1">#REF!</definedName>
    <definedName name="BExIVYTFI35KNR2XSA6N8OJYUTUR" localSheetId="17" hidden="1">#REF!</definedName>
    <definedName name="BExIVYTFI35KNR2XSA6N8OJYUTUR" localSheetId="18" hidden="1">#REF!</definedName>
    <definedName name="BExIVYTFI35KNR2XSA6N8OJYUTUR" localSheetId="19" hidden="1">#REF!</definedName>
    <definedName name="BExIVYTFI35KNR2XSA6N8OJYUTUR" localSheetId="20" hidden="1">#REF!</definedName>
    <definedName name="BExIVYTFI35KNR2XSA6N8OJYUTUR" hidden="1">#REF!</definedName>
    <definedName name="BExIWB3SY3WRIVIOF988DNNODBOA" localSheetId="7" hidden="1">#REF!</definedName>
    <definedName name="BExIWB3SY3WRIVIOF988DNNODBOA" localSheetId="9" hidden="1">#REF!</definedName>
    <definedName name="BExIWB3SY3WRIVIOF988DNNODBOA" localSheetId="10" hidden="1">#REF!</definedName>
    <definedName name="BExIWB3SY3WRIVIOF988DNNODBOA" localSheetId="11" hidden="1">#REF!</definedName>
    <definedName name="BExIWB3SY3WRIVIOF988DNNODBOA" localSheetId="12" hidden="1">#REF!</definedName>
    <definedName name="BExIWB3SY3WRIVIOF988DNNODBOA" localSheetId="14" hidden="1">#REF!</definedName>
    <definedName name="BExIWB3SY3WRIVIOF988DNNODBOA" localSheetId="13" hidden="1">#REF!</definedName>
    <definedName name="BExIWB3SY3WRIVIOF988DNNODBOA" localSheetId="15" hidden="1">#REF!</definedName>
    <definedName name="BExIWB3SY3WRIVIOF988DNNODBOA" localSheetId="16" hidden="1">#REF!</definedName>
    <definedName name="BExIWB3SY3WRIVIOF988DNNODBOA" localSheetId="17" hidden="1">#REF!</definedName>
    <definedName name="BExIWB3SY3WRIVIOF988DNNODBOA" localSheetId="18" hidden="1">#REF!</definedName>
    <definedName name="BExIWB3SY3WRIVIOF988DNNODBOA" localSheetId="19" hidden="1">#REF!</definedName>
    <definedName name="BExIWB3SY3WRIVIOF988DNNODBOA" localSheetId="20" hidden="1">#REF!</definedName>
    <definedName name="BExIWB3SY3WRIVIOF988DNNODBOA" hidden="1">#REF!</definedName>
    <definedName name="BExIWB99CG0H52LRD6QWPN4L6DV2" localSheetId="7" hidden="1">#REF!</definedName>
    <definedName name="BExIWB99CG0H52LRD6QWPN4L6DV2" localSheetId="9" hidden="1">#REF!</definedName>
    <definedName name="BExIWB99CG0H52LRD6QWPN4L6DV2" localSheetId="10" hidden="1">#REF!</definedName>
    <definedName name="BExIWB99CG0H52LRD6QWPN4L6DV2" localSheetId="11" hidden="1">#REF!</definedName>
    <definedName name="BExIWB99CG0H52LRD6QWPN4L6DV2" localSheetId="12" hidden="1">#REF!</definedName>
    <definedName name="BExIWB99CG0H52LRD6QWPN4L6DV2" localSheetId="14" hidden="1">#REF!</definedName>
    <definedName name="BExIWB99CG0H52LRD6QWPN4L6DV2" localSheetId="13" hidden="1">#REF!</definedName>
    <definedName name="BExIWB99CG0H52LRD6QWPN4L6DV2" localSheetId="15" hidden="1">#REF!</definedName>
    <definedName name="BExIWB99CG0H52LRD6QWPN4L6DV2" localSheetId="16" hidden="1">#REF!</definedName>
    <definedName name="BExIWB99CG0H52LRD6QWPN4L6DV2" localSheetId="17" hidden="1">#REF!</definedName>
    <definedName name="BExIWB99CG0H52LRD6QWPN4L6DV2" localSheetId="18" hidden="1">#REF!</definedName>
    <definedName name="BExIWB99CG0H52LRD6QWPN4L6DV2" localSheetId="19" hidden="1">#REF!</definedName>
    <definedName name="BExIWB99CG0H52LRD6QWPN4L6DV2" localSheetId="20" hidden="1">#REF!</definedName>
    <definedName name="BExIWB99CG0H52LRD6QWPN4L6DV2" hidden="1">#REF!</definedName>
    <definedName name="BExIWCGFM00Y1WAFPJT5KRD1K5XP" localSheetId="7" hidden="1">#REF!</definedName>
    <definedName name="BExIWCGFM00Y1WAFPJT5KRD1K5XP" localSheetId="9" hidden="1">#REF!</definedName>
    <definedName name="BExIWCGFM00Y1WAFPJT5KRD1K5XP" localSheetId="10" hidden="1">#REF!</definedName>
    <definedName name="BExIWCGFM00Y1WAFPJT5KRD1K5XP" localSheetId="11" hidden="1">#REF!</definedName>
    <definedName name="BExIWCGFM00Y1WAFPJT5KRD1K5XP" localSheetId="12" hidden="1">#REF!</definedName>
    <definedName name="BExIWCGFM00Y1WAFPJT5KRD1K5XP" localSheetId="14" hidden="1">#REF!</definedName>
    <definedName name="BExIWCGFM00Y1WAFPJT5KRD1K5XP" localSheetId="13" hidden="1">#REF!</definedName>
    <definedName name="BExIWCGFM00Y1WAFPJT5KRD1K5XP" localSheetId="15" hidden="1">#REF!</definedName>
    <definedName name="BExIWCGFM00Y1WAFPJT5KRD1K5XP" localSheetId="16" hidden="1">#REF!</definedName>
    <definedName name="BExIWCGFM00Y1WAFPJT5KRD1K5XP" localSheetId="17" hidden="1">#REF!</definedName>
    <definedName name="BExIWCGFM00Y1WAFPJT5KRD1K5XP" localSheetId="18" hidden="1">#REF!</definedName>
    <definedName name="BExIWCGFM00Y1WAFPJT5KRD1K5XP" localSheetId="19" hidden="1">#REF!</definedName>
    <definedName name="BExIWCGFM00Y1WAFPJT5KRD1K5XP" localSheetId="20" hidden="1">#REF!</definedName>
    <definedName name="BExIWCGFM00Y1WAFPJT5KRD1K5XP" hidden="1">#REF!</definedName>
    <definedName name="BExIWG1W7XP9DFYYSZAIOSHM0QLQ" localSheetId="7" hidden="1">#REF!</definedName>
    <definedName name="BExIWG1W7XP9DFYYSZAIOSHM0QLQ" localSheetId="9" hidden="1">#REF!</definedName>
    <definedName name="BExIWG1W7XP9DFYYSZAIOSHM0QLQ" localSheetId="10" hidden="1">#REF!</definedName>
    <definedName name="BExIWG1W7XP9DFYYSZAIOSHM0QLQ" localSheetId="11" hidden="1">#REF!</definedName>
    <definedName name="BExIWG1W7XP9DFYYSZAIOSHM0QLQ" localSheetId="12" hidden="1">#REF!</definedName>
    <definedName name="BExIWG1W7XP9DFYYSZAIOSHM0QLQ" localSheetId="14" hidden="1">#REF!</definedName>
    <definedName name="BExIWG1W7XP9DFYYSZAIOSHM0QLQ" localSheetId="13" hidden="1">#REF!</definedName>
    <definedName name="BExIWG1W7XP9DFYYSZAIOSHM0QLQ" localSheetId="15" hidden="1">#REF!</definedName>
    <definedName name="BExIWG1W7XP9DFYYSZAIOSHM0QLQ" localSheetId="16" hidden="1">#REF!</definedName>
    <definedName name="BExIWG1W7XP9DFYYSZAIOSHM0QLQ" localSheetId="17" hidden="1">#REF!</definedName>
    <definedName name="BExIWG1W7XP9DFYYSZAIOSHM0QLQ" localSheetId="18" hidden="1">#REF!</definedName>
    <definedName name="BExIWG1W7XP9DFYYSZAIOSHM0QLQ" localSheetId="19" hidden="1">#REF!</definedName>
    <definedName name="BExIWG1W7XP9DFYYSZAIOSHM0QLQ" localSheetId="20" hidden="1">#REF!</definedName>
    <definedName name="BExIWG1W7XP9DFYYSZAIOSHM0QLQ" hidden="1">#REF!</definedName>
    <definedName name="BExIWH3KUK94B7833DD4TB0Y6KP9" localSheetId="7" hidden="1">#REF!</definedName>
    <definedName name="BExIWH3KUK94B7833DD4TB0Y6KP9" localSheetId="9" hidden="1">#REF!</definedName>
    <definedName name="BExIWH3KUK94B7833DD4TB0Y6KP9" localSheetId="10" hidden="1">#REF!</definedName>
    <definedName name="BExIWH3KUK94B7833DD4TB0Y6KP9" localSheetId="11" hidden="1">#REF!</definedName>
    <definedName name="BExIWH3KUK94B7833DD4TB0Y6KP9" localSheetId="12" hidden="1">#REF!</definedName>
    <definedName name="BExIWH3KUK94B7833DD4TB0Y6KP9" localSheetId="14" hidden="1">#REF!</definedName>
    <definedName name="BExIWH3KUK94B7833DD4TB0Y6KP9" localSheetId="13" hidden="1">#REF!</definedName>
    <definedName name="BExIWH3KUK94B7833DD4TB0Y6KP9" localSheetId="15" hidden="1">#REF!</definedName>
    <definedName name="BExIWH3KUK94B7833DD4TB0Y6KP9" localSheetId="16" hidden="1">#REF!</definedName>
    <definedName name="BExIWH3KUK94B7833DD4TB0Y6KP9" localSheetId="17" hidden="1">#REF!</definedName>
    <definedName name="BExIWH3KUK94B7833DD4TB0Y6KP9" localSheetId="18" hidden="1">#REF!</definedName>
    <definedName name="BExIWH3KUK94B7833DD4TB0Y6KP9" localSheetId="19" hidden="1">#REF!</definedName>
    <definedName name="BExIWH3KUK94B7833DD4TB0Y6KP9" localSheetId="20" hidden="1">#REF!</definedName>
    <definedName name="BExIWH3KUK94B7833DD4TB0Y6KP9" hidden="1">#REF!</definedName>
    <definedName name="BExIWKE9MGIDWORBI43AWTUNYFAN" localSheetId="7" hidden="1">#REF!</definedName>
    <definedName name="BExIWKE9MGIDWORBI43AWTUNYFAN" localSheetId="9" hidden="1">#REF!</definedName>
    <definedName name="BExIWKE9MGIDWORBI43AWTUNYFAN" localSheetId="10" hidden="1">#REF!</definedName>
    <definedName name="BExIWKE9MGIDWORBI43AWTUNYFAN" localSheetId="11" hidden="1">#REF!</definedName>
    <definedName name="BExIWKE9MGIDWORBI43AWTUNYFAN" localSheetId="12" hidden="1">#REF!</definedName>
    <definedName name="BExIWKE9MGIDWORBI43AWTUNYFAN" localSheetId="14" hidden="1">#REF!</definedName>
    <definedName name="BExIWKE9MGIDWORBI43AWTUNYFAN" localSheetId="13" hidden="1">#REF!</definedName>
    <definedName name="BExIWKE9MGIDWORBI43AWTUNYFAN" localSheetId="15" hidden="1">#REF!</definedName>
    <definedName name="BExIWKE9MGIDWORBI43AWTUNYFAN" localSheetId="16" hidden="1">#REF!</definedName>
    <definedName name="BExIWKE9MGIDWORBI43AWTUNYFAN" localSheetId="17" hidden="1">#REF!</definedName>
    <definedName name="BExIWKE9MGIDWORBI43AWTUNYFAN" localSheetId="18" hidden="1">#REF!</definedName>
    <definedName name="BExIWKE9MGIDWORBI43AWTUNYFAN" localSheetId="19" hidden="1">#REF!</definedName>
    <definedName name="BExIWKE9MGIDWORBI43AWTUNYFAN" localSheetId="20" hidden="1">#REF!</definedName>
    <definedName name="BExIWKE9MGIDWORBI43AWTUNYFAN" hidden="1">#REF!</definedName>
    <definedName name="BExIWLFXFUPVKEPUHWJYGEW9I7SQ" localSheetId="7" hidden="1">#REF!</definedName>
    <definedName name="BExIWLFXFUPVKEPUHWJYGEW9I7SQ" localSheetId="9" hidden="1">#REF!</definedName>
    <definedName name="BExIWLFXFUPVKEPUHWJYGEW9I7SQ" localSheetId="10" hidden="1">#REF!</definedName>
    <definedName name="BExIWLFXFUPVKEPUHWJYGEW9I7SQ" localSheetId="11" hidden="1">#REF!</definedName>
    <definedName name="BExIWLFXFUPVKEPUHWJYGEW9I7SQ" localSheetId="12" hidden="1">#REF!</definedName>
    <definedName name="BExIWLFXFUPVKEPUHWJYGEW9I7SQ" localSheetId="14" hidden="1">#REF!</definedName>
    <definedName name="BExIWLFXFUPVKEPUHWJYGEW9I7SQ" localSheetId="13" hidden="1">#REF!</definedName>
    <definedName name="BExIWLFXFUPVKEPUHWJYGEW9I7SQ" localSheetId="15" hidden="1">#REF!</definedName>
    <definedName name="BExIWLFXFUPVKEPUHWJYGEW9I7SQ" localSheetId="16" hidden="1">#REF!</definedName>
    <definedName name="BExIWLFXFUPVKEPUHWJYGEW9I7SQ" localSheetId="17" hidden="1">#REF!</definedName>
    <definedName name="BExIWLFXFUPVKEPUHWJYGEW9I7SQ" localSheetId="18" hidden="1">#REF!</definedName>
    <definedName name="BExIWLFXFUPVKEPUHWJYGEW9I7SQ" localSheetId="19" hidden="1">#REF!</definedName>
    <definedName name="BExIWLFXFUPVKEPUHWJYGEW9I7SQ" localSheetId="20" hidden="1">#REF!</definedName>
    <definedName name="BExIWLFXFUPVKEPUHWJYGEW9I7SQ" hidden="1">#REF!</definedName>
    <definedName name="BExIWNZR6BI167OK1PHT0XMDHSMS" localSheetId="7" hidden="1">#REF!</definedName>
    <definedName name="BExIWNZR6BI167OK1PHT0XMDHSMS" localSheetId="9" hidden="1">#REF!</definedName>
    <definedName name="BExIWNZR6BI167OK1PHT0XMDHSMS" localSheetId="10" hidden="1">#REF!</definedName>
    <definedName name="BExIWNZR6BI167OK1PHT0XMDHSMS" localSheetId="11" hidden="1">#REF!</definedName>
    <definedName name="BExIWNZR6BI167OK1PHT0XMDHSMS" localSheetId="12" hidden="1">#REF!</definedName>
    <definedName name="BExIWNZR6BI167OK1PHT0XMDHSMS" localSheetId="14" hidden="1">#REF!</definedName>
    <definedName name="BExIWNZR6BI167OK1PHT0XMDHSMS" localSheetId="13" hidden="1">#REF!</definedName>
    <definedName name="BExIWNZR6BI167OK1PHT0XMDHSMS" localSheetId="15" hidden="1">#REF!</definedName>
    <definedName name="BExIWNZR6BI167OK1PHT0XMDHSMS" localSheetId="16" hidden="1">#REF!</definedName>
    <definedName name="BExIWNZR6BI167OK1PHT0XMDHSMS" localSheetId="17" hidden="1">#REF!</definedName>
    <definedName name="BExIWNZR6BI167OK1PHT0XMDHSMS" localSheetId="18" hidden="1">#REF!</definedName>
    <definedName name="BExIWNZR6BI167OK1PHT0XMDHSMS" localSheetId="19" hidden="1">#REF!</definedName>
    <definedName name="BExIWNZR6BI167OK1PHT0XMDHSMS" localSheetId="20" hidden="1">#REF!</definedName>
    <definedName name="BExIWNZR6BI167OK1PHT0XMDHSMS" hidden="1">#REF!</definedName>
    <definedName name="BExIWQ8KOCZ9G1137JOM03I28GP4" localSheetId="7" hidden="1">#REF!</definedName>
    <definedName name="BExIWQ8KOCZ9G1137JOM03I28GP4" localSheetId="9" hidden="1">#REF!</definedName>
    <definedName name="BExIWQ8KOCZ9G1137JOM03I28GP4" localSheetId="10" hidden="1">#REF!</definedName>
    <definedName name="BExIWQ8KOCZ9G1137JOM03I28GP4" localSheetId="11" hidden="1">#REF!</definedName>
    <definedName name="BExIWQ8KOCZ9G1137JOM03I28GP4" localSheetId="12" hidden="1">#REF!</definedName>
    <definedName name="BExIWQ8KOCZ9G1137JOM03I28GP4" localSheetId="14" hidden="1">#REF!</definedName>
    <definedName name="BExIWQ8KOCZ9G1137JOM03I28GP4" localSheetId="13" hidden="1">#REF!</definedName>
    <definedName name="BExIWQ8KOCZ9G1137JOM03I28GP4" localSheetId="15" hidden="1">#REF!</definedName>
    <definedName name="BExIWQ8KOCZ9G1137JOM03I28GP4" localSheetId="16" hidden="1">#REF!</definedName>
    <definedName name="BExIWQ8KOCZ9G1137JOM03I28GP4" localSheetId="17" hidden="1">#REF!</definedName>
    <definedName name="BExIWQ8KOCZ9G1137JOM03I28GP4" localSheetId="18" hidden="1">#REF!</definedName>
    <definedName name="BExIWQ8KOCZ9G1137JOM03I28GP4" localSheetId="19" hidden="1">#REF!</definedName>
    <definedName name="BExIWQ8KOCZ9G1137JOM03I28GP4" localSheetId="20" hidden="1">#REF!</definedName>
    <definedName name="BExIWQ8KOCZ9G1137JOM03I28GP4" hidden="1">#REF!</definedName>
    <definedName name="BExIX34PM5DBTRHRQWP6PL6WIX88" localSheetId="7" hidden="1">#REF!</definedName>
    <definedName name="BExIX34PM5DBTRHRQWP6PL6WIX88" localSheetId="9" hidden="1">#REF!</definedName>
    <definedName name="BExIX34PM5DBTRHRQWP6PL6WIX88" localSheetId="10" hidden="1">#REF!</definedName>
    <definedName name="BExIX34PM5DBTRHRQWP6PL6WIX88" localSheetId="11" hidden="1">#REF!</definedName>
    <definedName name="BExIX34PM5DBTRHRQWP6PL6WIX88" localSheetId="12" hidden="1">#REF!</definedName>
    <definedName name="BExIX34PM5DBTRHRQWP6PL6WIX88" localSheetId="14" hidden="1">#REF!</definedName>
    <definedName name="BExIX34PM5DBTRHRQWP6PL6WIX88" localSheetId="13" hidden="1">#REF!</definedName>
    <definedName name="BExIX34PM5DBTRHRQWP6PL6WIX88" localSheetId="15" hidden="1">#REF!</definedName>
    <definedName name="BExIX34PM5DBTRHRQWP6PL6WIX88" localSheetId="16" hidden="1">#REF!</definedName>
    <definedName name="BExIX34PM5DBTRHRQWP6PL6WIX88" localSheetId="17" hidden="1">#REF!</definedName>
    <definedName name="BExIX34PM5DBTRHRQWP6PL6WIX88" localSheetId="18" hidden="1">#REF!</definedName>
    <definedName name="BExIX34PM5DBTRHRQWP6PL6WIX88" localSheetId="19" hidden="1">#REF!</definedName>
    <definedName name="BExIX34PM5DBTRHRQWP6PL6WIX88" localSheetId="20" hidden="1">#REF!</definedName>
    <definedName name="BExIX34PM5DBTRHRQWP6PL6WIX88" hidden="1">#REF!</definedName>
    <definedName name="BExIX5OAP9KSUE5SIZCW9P39Q4WE" localSheetId="7" hidden="1">#REF!</definedName>
    <definedName name="BExIX5OAP9KSUE5SIZCW9P39Q4WE" localSheetId="9" hidden="1">#REF!</definedName>
    <definedName name="BExIX5OAP9KSUE5SIZCW9P39Q4WE" localSheetId="10" hidden="1">#REF!</definedName>
    <definedName name="BExIX5OAP9KSUE5SIZCW9P39Q4WE" localSheetId="11" hidden="1">#REF!</definedName>
    <definedName name="BExIX5OAP9KSUE5SIZCW9P39Q4WE" localSheetId="12" hidden="1">#REF!</definedName>
    <definedName name="BExIX5OAP9KSUE5SIZCW9P39Q4WE" localSheetId="14" hidden="1">#REF!</definedName>
    <definedName name="BExIX5OAP9KSUE5SIZCW9P39Q4WE" localSheetId="13" hidden="1">#REF!</definedName>
    <definedName name="BExIX5OAP9KSUE5SIZCW9P39Q4WE" localSheetId="15" hidden="1">#REF!</definedName>
    <definedName name="BExIX5OAP9KSUE5SIZCW9P39Q4WE" localSheetId="16" hidden="1">#REF!</definedName>
    <definedName name="BExIX5OAP9KSUE5SIZCW9P39Q4WE" localSheetId="17" hidden="1">#REF!</definedName>
    <definedName name="BExIX5OAP9KSUE5SIZCW9P39Q4WE" localSheetId="18" hidden="1">#REF!</definedName>
    <definedName name="BExIX5OAP9KSUE5SIZCW9P39Q4WE" localSheetId="19" hidden="1">#REF!</definedName>
    <definedName name="BExIX5OAP9KSUE5SIZCW9P39Q4WE" localSheetId="20" hidden="1">#REF!</definedName>
    <definedName name="BExIX5OAP9KSUE5SIZCW9P39Q4WE" hidden="1">#REF!</definedName>
    <definedName name="BExIXB7UUMLUUU4G2KWA00VKHNEJ" localSheetId="7" hidden="1">#REF!</definedName>
    <definedName name="BExIXB7UUMLUUU4G2KWA00VKHNEJ" localSheetId="9" hidden="1">#REF!</definedName>
    <definedName name="BExIXB7UUMLUUU4G2KWA00VKHNEJ" localSheetId="10" hidden="1">#REF!</definedName>
    <definedName name="BExIXB7UUMLUUU4G2KWA00VKHNEJ" localSheetId="11" hidden="1">#REF!</definedName>
    <definedName name="BExIXB7UUMLUUU4G2KWA00VKHNEJ" localSheetId="12" hidden="1">#REF!</definedName>
    <definedName name="BExIXB7UUMLUUU4G2KWA00VKHNEJ" localSheetId="14" hidden="1">#REF!</definedName>
    <definedName name="BExIXB7UUMLUUU4G2KWA00VKHNEJ" localSheetId="13" hidden="1">#REF!</definedName>
    <definedName name="BExIXB7UUMLUUU4G2KWA00VKHNEJ" localSheetId="15" hidden="1">#REF!</definedName>
    <definedName name="BExIXB7UUMLUUU4G2KWA00VKHNEJ" localSheetId="16" hidden="1">#REF!</definedName>
    <definedName name="BExIXB7UUMLUUU4G2KWA00VKHNEJ" localSheetId="17" hidden="1">#REF!</definedName>
    <definedName name="BExIXB7UUMLUUU4G2KWA00VKHNEJ" localSheetId="18" hidden="1">#REF!</definedName>
    <definedName name="BExIXB7UUMLUUU4G2KWA00VKHNEJ" localSheetId="19" hidden="1">#REF!</definedName>
    <definedName name="BExIXB7UUMLUUU4G2KWA00VKHNEJ" localSheetId="20" hidden="1">#REF!</definedName>
    <definedName name="BExIXB7UUMLUUU4G2KWA00VKHNEJ" hidden="1">#REF!</definedName>
    <definedName name="BExIXGRJPVJMUDGSG7IHPXPNO69B" localSheetId="7" hidden="1">#REF!</definedName>
    <definedName name="BExIXGRJPVJMUDGSG7IHPXPNO69B" localSheetId="9" hidden="1">#REF!</definedName>
    <definedName name="BExIXGRJPVJMUDGSG7IHPXPNO69B" localSheetId="10" hidden="1">#REF!</definedName>
    <definedName name="BExIXGRJPVJMUDGSG7IHPXPNO69B" localSheetId="11" hidden="1">#REF!</definedName>
    <definedName name="BExIXGRJPVJMUDGSG7IHPXPNO69B" localSheetId="12" hidden="1">#REF!</definedName>
    <definedName name="BExIXGRJPVJMUDGSG7IHPXPNO69B" localSheetId="14" hidden="1">#REF!</definedName>
    <definedName name="BExIXGRJPVJMUDGSG7IHPXPNO69B" localSheetId="13" hidden="1">#REF!</definedName>
    <definedName name="BExIXGRJPVJMUDGSG7IHPXPNO69B" localSheetId="15" hidden="1">#REF!</definedName>
    <definedName name="BExIXGRJPVJMUDGSG7IHPXPNO69B" localSheetId="16" hidden="1">#REF!</definedName>
    <definedName name="BExIXGRJPVJMUDGSG7IHPXPNO69B" localSheetId="17" hidden="1">#REF!</definedName>
    <definedName name="BExIXGRJPVJMUDGSG7IHPXPNO69B" localSheetId="18" hidden="1">#REF!</definedName>
    <definedName name="BExIXGRJPVJMUDGSG7IHPXPNO69B" localSheetId="19" hidden="1">#REF!</definedName>
    <definedName name="BExIXGRJPVJMUDGSG7IHPXPNO69B" localSheetId="20" hidden="1">#REF!</definedName>
    <definedName name="BExIXGRJPVJMUDGSG7IHPXPNO69B" hidden="1">#REF!</definedName>
    <definedName name="BExIXM5R87ZL3FHALWZXYCPHGX3E" localSheetId="7" hidden="1">#REF!</definedName>
    <definedName name="BExIXM5R87ZL3FHALWZXYCPHGX3E" localSheetId="9" hidden="1">#REF!</definedName>
    <definedName name="BExIXM5R87ZL3FHALWZXYCPHGX3E" localSheetId="10" hidden="1">#REF!</definedName>
    <definedName name="BExIXM5R87ZL3FHALWZXYCPHGX3E" localSheetId="11" hidden="1">#REF!</definedName>
    <definedName name="BExIXM5R87ZL3FHALWZXYCPHGX3E" localSheetId="12" hidden="1">#REF!</definedName>
    <definedName name="BExIXM5R87ZL3FHALWZXYCPHGX3E" localSheetId="14" hidden="1">#REF!</definedName>
    <definedName name="BExIXM5R87ZL3FHALWZXYCPHGX3E" localSheetId="13" hidden="1">#REF!</definedName>
    <definedName name="BExIXM5R87ZL3FHALWZXYCPHGX3E" localSheetId="15" hidden="1">#REF!</definedName>
    <definedName name="BExIXM5R87ZL3FHALWZXYCPHGX3E" localSheetId="16" hidden="1">#REF!</definedName>
    <definedName name="BExIXM5R87ZL3FHALWZXYCPHGX3E" localSheetId="17" hidden="1">#REF!</definedName>
    <definedName name="BExIXM5R87ZL3FHALWZXYCPHGX3E" localSheetId="18" hidden="1">#REF!</definedName>
    <definedName name="BExIXM5R87ZL3FHALWZXYCPHGX3E" localSheetId="19" hidden="1">#REF!</definedName>
    <definedName name="BExIXM5R87ZL3FHALWZXYCPHGX3E" localSheetId="20" hidden="1">#REF!</definedName>
    <definedName name="BExIXM5R87ZL3FHALWZXYCPHGX3E" hidden="1">#REF!</definedName>
    <definedName name="BExIXS036ZCKT2Z8XZKLZ8PFWQGL" localSheetId="7" hidden="1">#REF!</definedName>
    <definedName name="BExIXS036ZCKT2Z8XZKLZ8PFWQGL" localSheetId="9" hidden="1">#REF!</definedName>
    <definedName name="BExIXS036ZCKT2Z8XZKLZ8PFWQGL" localSheetId="10" hidden="1">#REF!</definedName>
    <definedName name="BExIXS036ZCKT2Z8XZKLZ8PFWQGL" localSheetId="11" hidden="1">#REF!</definedName>
    <definedName name="BExIXS036ZCKT2Z8XZKLZ8PFWQGL" localSheetId="12" hidden="1">#REF!</definedName>
    <definedName name="BExIXS036ZCKT2Z8XZKLZ8PFWQGL" localSheetId="14" hidden="1">#REF!</definedName>
    <definedName name="BExIXS036ZCKT2Z8XZKLZ8PFWQGL" localSheetId="13" hidden="1">#REF!</definedName>
    <definedName name="BExIXS036ZCKT2Z8XZKLZ8PFWQGL" localSheetId="15" hidden="1">#REF!</definedName>
    <definedName name="BExIXS036ZCKT2Z8XZKLZ8PFWQGL" localSheetId="16" hidden="1">#REF!</definedName>
    <definedName name="BExIXS036ZCKT2Z8XZKLZ8PFWQGL" localSheetId="17" hidden="1">#REF!</definedName>
    <definedName name="BExIXS036ZCKT2Z8XZKLZ8PFWQGL" localSheetId="18" hidden="1">#REF!</definedName>
    <definedName name="BExIXS036ZCKT2Z8XZKLZ8PFWQGL" localSheetId="19" hidden="1">#REF!</definedName>
    <definedName name="BExIXS036ZCKT2Z8XZKLZ8PFWQGL" localSheetId="20" hidden="1">#REF!</definedName>
    <definedName name="BExIXS036ZCKT2Z8XZKLZ8PFWQGL" hidden="1">#REF!</definedName>
    <definedName name="BExIXY5CF9PFM0P40AZ4U51TMWV0" localSheetId="7" hidden="1">#REF!</definedName>
    <definedName name="BExIXY5CF9PFM0P40AZ4U51TMWV0" localSheetId="9" hidden="1">#REF!</definedName>
    <definedName name="BExIXY5CF9PFM0P40AZ4U51TMWV0" localSheetId="10" hidden="1">#REF!</definedName>
    <definedName name="BExIXY5CF9PFM0P40AZ4U51TMWV0" localSheetId="11" hidden="1">#REF!</definedName>
    <definedName name="BExIXY5CF9PFM0P40AZ4U51TMWV0" localSheetId="12" hidden="1">#REF!</definedName>
    <definedName name="BExIXY5CF9PFM0P40AZ4U51TMWV0" localSheetId="14" hidden="1">#REF!</definedName>
    <definedName name="BExIXY5CF9PFM0P40AZ4U51TMWV0" localSheetId="13" hidden="1">#REF!</definedName>
    <definedName name="BExIXY5CF9PFM0P40AZ4U51TMWV0" localSheetId="15" hidden="1">#REF!</definedName>
    <definedName name="BExIXY5CF9PFM0P40AZ4U51TMWV0" localSheetId="16" hidden="1">#REF!</definedName>
    <definedName name="BExIXY5CF9PFM0P40AZ4U51TMWV0" localSheetId="17" hidden="1">#REF!</definedName>
    <definedName name="BExIXY5CF9PFM0P40AZ4U51TMWV0" localSheetId="18" hidden="1">#REF!</definedName>
    <definedName name="BExIXY5CF9PFM0P40AZ4U51TMWV0" localSheetId="19" hidden="1">#REF!</definedName>
    <definedName name="BExIXY5CF9PFM0P40AZ4U51TMWV0" localSheetId="20" hidden="1">#REF!</definedName>
    <definedName name="BExIXY5CF9PFM0P40AZ4U51TMWV0" hidden="1">#REF!</definedName>
    <definedName name="BExIYEXJBK8JDWIRSVV4RJSKZVV1" localSheetId="7" hidden="1">#REF!</definedName>
    <definedName name="BExIYEXJBK8JDWIRSVV4RJSKZVV1" localSheetId="9" hidden="1">#REF!</definedName>
    <definedName name="BExIYEXJBK8JDWIRSVV4RJSKZVV1" localSheetId="10" hidden="1">#REF!</definedName>
    <definedName name="BExIYEXJBK8JDWIRSVV4RJSKZVV1" localSheetId="11" hidden="1">#REF!</definedName>
    <definedName name="BExIYEXJBK8JDWIRSVV4RJSKZVV1" localSheetId="12" hidden="1">#REF!</definedName>
    <definedName name="BExIYEXJBK8JDWIRSVV4RJSKZVV1" localSheetId="14" hidden="1">#REF!</definedName>
    <definedName name="BExIYEXJBK8JDWIRSVV4RJSKZVV1" localSheetId="13" hidden="1">#REF!</definedName>
    <definedName name="BExIYEXJBK8JDWIRSVV4RJSKZVV1" localSheetId="15" hidden="1">#REF!</definedName>
    <definedName name="BExIYEXJBK8JDWIRSVV4RJSKZVV1" localSheetId="16" hidden="1">#REF!</definedName>
    <definedName name="BExIYEXJBK8JDWIRSVV4RJSKZVV1" localSheetId="17" hidden="1">#REF!</definedName>
    <definedName name="BExIYEXJBK8JDWIRSVV4RJSKZVV1" localSheetId="18" hidden="1">#REF!</definedName>
    <definedName name="BExIYEXJBK8JDWIRSVV4RJSKZVV1" localSheetId="19" hidden="1">#REF!</definedName>
    <definedName name="BExIYEXJBK8JDWIRSVV4RJSKZVV1" localSheetId="20" hidden="1">#REF!</definedName>
    <definedName name="BExIYEXJBK8JDWIRSVV4RJSKZVV1" hidden="1">#REF!</definedName>
    <definedName name="BExIYI2RH0K4225XO970K2IQ1E79" localSheetId="7" hidden="1">#REF!</definedName>
    <definedName name="BExIYI2RH0K4225XO970K2IQ1E79" localSheetId="9" hidden="1">#REF!</definedName>
    <definedName name="BExIYI2RH0K4225XO970K2IQ1E79" localSheetId="10" hidden="1">#REF!</definedName>
    <definedName name="BExIYI2RH0K4225XO970K2IQ1E79" localSheetId="11" hidden="1">#REF!</definedName>
    <definedName name="BExIYI2RH0K4225XO970K2IQ1E79" localSheetId="12" hidden="1">#REF!</definedName>
    <definedName name="BExIYI2RH0K4225XO970K2IQ1E79" localSheetId="14" hidden="1">#REF!</definedName>
    <definedName name="BExIYI2RH0K4225XO970K2IQ1E79" localSheetId="13" hidden="1">#REF!</definedName>
    <definedName name="BExIYI2RH0K4225XO970K2IQ1E79" localSheetId="15" hidden="1">#REF!</definedName>
    <definedName name="BExIYI2RH0K4225XO970K2IQ1E79" localSheetId="16" hidden="1">#REF!</definedName>
    <definedName name="BExIYI2RH0K4225XO970K2IQ1E79" localSheetId="17" hidden="1">#REF!</definedName>
    <definedName name="BExIYI2RH0K4225XO970K2IQ1E79" localSheetId="18" hidden="1">#REF!</definedName>
    <definedName name="BExIYI2RH0K4225XO970K2IQ1E79" localSheetId="19" hidden="1">#REF!</definedName>
    <definedName name="BExIYI2RH0K4225XO970K2IQ1E79" localSheetId="20" hidden="1">#REF!</definedName>
    <definedName name="BExIYI2RH0K4225XO970K2IQ1E79" hidden="1">#REF!</definedName>
    <definedName name="BExIYMPZ0KS2KOJFQAUQJ77L7701" localSheetId="7" hidden="1">#REF!</definedName>
    <definedName name="BExIYMPZ0KS2KOJFQAUQJ77L7701" localSheetId="9" hidden="1">#REF!</definedName>
    <definedName name="BExIYMPZ0KS2KOJFQAUQJ77L7701" localSheetId="10" hidden="1">#REF!</definedName>
    <definedName name="BExIYMPZ0KS2KOJFQAUQJ77L7701" localSheetId="11" hidden="1">#REF!</definedName>
    <definedName name="BExIYMPZ0KS2KOJFQAUQJ77L7701" localSheetId="12" hidden="1">#REF!</definedName>
    <definedName name="BExIYMPZ0KS2KOJFQAUQJ77L7701" localSheetId="14" hidden="1">#REF!</definedName>
    <definedName name="BExIYMPZ0KS2KOJFQAUQJ77L7701" localSheetId="13" hidden="1">#REF!</definedName>
    <definedName name="BExIYMPZ0KS2KOJFQAUQJ77L7701" localSheetId="15" hidden="1">#REF!</definedName>
    <definedName name="BExIYMPZ0KS2KOJFQAUQJ77L7701" localSheetId="16" hidden="1">#REF!</definedName>
    <definedName name="BExIYMPZ0KS2KOJFQAUQJ77L7701" localSheetId="17" hidden="1">#REF!</definedName>
    <definedName name="BExIYMPZ0KS2KOJFQAUQJ77L7701" localSheetId="18" hidden="1">#REF!</definedName>
    <definedName name="BExIYMPZ0KS2KOJFQAUQJ77L7701" localSheetId="19" hidden="1">#REF!</definedName>
    <definedName name="BExIYMPZ0KS2KOJFQAUQJ77L7701" localSheetId="20" hidden="1">#REF!</definedName>
    <definedName name="BExIYMPZ0KS2KOJFQAUQJ77L7701" hidden="1">#REF!</definedName>
    <definedName name="BExIYP9Q6FV9T0R9G3UDKLS4TTYX" localSheetId="7" hidden="1">#REF!</definedName>
    <definedName name="BExIYP9Q6FV9T0R9G3UDKLS4TTYX" localSheetId="9" hidden="1">#REF!</definedName>
    <definedName name="BExIYP9Q6FV9T0R9G3UDKLS4TTYX" localSheetId="10" hidden="1">#REF!</definedName>
    <definedName name="BExIYP9Q6FV9T0R9G3UDKLS4TTYX" localSheetId="11" hidden="1">#REF!</definedName>
    <definedName name="BExIYP9Q6FV9T0R9G3UDKLS4TTYX" localSheetId="12" hidden="1">#REF!</definedName>
    <definedName name="BExIYP9Q6FV9T0R9G3UDKLS4TTYX" localSheetId="14" hidden="1">#REF!</definedName>
    <definedName name="BExIYP9Q6FV9T0R9G3UDKLS4TTYX" localSheetId="13" hidden="1">#REF!</definedName>
    <definedName name="BExIYP9Q6FV9T0R9G3UDKLS4TTYX" localSheetId="15" hidden="1">#REF!</definedName>
    <definedName name="BExIYP9Q6FV9T0R9G3UDKLS4TTYX" localSheetId="16" hidden="1">#REF!</definedName>
    <definedName name="BExIYP9Q6FV9T0R9G3UDKLS4TTYX" localSheetId="17" hidden="1">#REF!</definedName>
    <definedName name="BExIYP9Q6FV9T0R9G3UDKLS4TTYX" localSheetId="18" hidden="1">#REF!</definedName>
    <definedName name="BExIYP9Q6FV9T0R9G3UDKLS4TTYX" localSheetId="19" hidden="1">#REF!</definedName>
    <definedName name="BExIYP9Q6FV9T0R9G3UDKLS4TTYX" localSheetId="20" hidden="1">#REF!</definedName>
    <definedName name="BExIYP9Q6FV9T0R9G3UDKLS4TTYX" hidden="1">#REF!</definedName>
    <definedName name="BExIYQ63QDPSPOEL1H0OP89YQTZH" localSheetId="7" hidden="1">#REF!</definedName>
    <definedName name="BExIYQ63QDPSPOEL1H0OP89YQTZH" localSheetId="9" hidden="1">#REF!</definedName>
    <definedName name="BExIYQ63QDPSPOEL1H0OP89YQTZH" localSheetId="10" hidden="1">#REF!</definedName>
    <definedName name="BExIYQ63QDPSPOEL1H0OP89YQTZH" localSheetId="11" hidden="1">#REF!</definedName>
    <definedName name="BExIYQ63QDPSPOEL1H0OP89YQTZH" localSheetId="14" hidden="1">#REF!</definedName>
    <definedName name="BExIYQ63QDPSPOEL1H0OP89YQTZH" localSheetId="13" hidden="1">#REF!</definedName>
    <definedName name="BExIYQ63QDPSPOEL1H0OP89YQTZH" localSheetId="16" hidden="1">#REF!</definedName>
    <definedName name="BExIYQ63QDPSPOEL1H0OP89YQTZH" localSheetId="17" hidden="1">#REF!</definedName>
    <definedName name="BExIYQ63QDPSPOEL1H0OP89YQTZH" localSheetId="20" hidden="1">#REF!</definedName>
    <definedName name="BExIYQ63QDPSPOEL1H0OP89YQTZH" hidden="1">#REF!</definedName>
    <definedName name="BExIYV9IMIVVVSZNL48E412WN7ZF" localSheetId="7" hidden="1">#REF!</definedName>
    <definedName name="BExIYV9IMIVVVSZNL48E412WN7ZF" localSheetId="9" hidden="1">#REF!</definedName>
    <definedName name="BExIYV9IMIVVVSZNL48E412WN7ZF" localSheetId="10" hidden="1">#REF!</definedName>
    <definedName name="BExIYV9IMIVVVSZNL48E412WN7ZF" localSheetId="11" hidden="1">#REF!</definedName>
    <definedName name="BExIYV9IMIVVVSZNL48E412WN7ZF" localSheetId="12" hidden="1">#REF!</definedName>
    <definedName name="BExIYV9IMIVVVSZNL48E412WN7ZF" localSheetId="14" hidden="1">#REF!</definedName>
    <definedName name="BExIYV9IMIVVVSZNL48E412WN7ZF" localSheetId="13" hidden="1">#REF!</definedName>
    <definedName name="BExIYV9IMIVVVSZNL48E412WN7ZF" localSheetId="15" hidden="1">#REF!</definedName>
    <definedName name="BExIYV9IMIVVVSZNL48E412WN7ZF" localSheetId="16" hidden="1">#REF!</definedName>
    <definedName name="BExIYV9IMIVVVSZNL48E412WN7ZF" localSheetId="17" hidden="1">#REF!</definedName>
    <definedName name="BExIYV9IMIVVVSZNL48E412WN7ZF" localSheetId="18" hidden="1">#REF!</definedName>
    <definedName name="BExIYV9IMIVVVSZNL48E412WN7ZF" localSheetId="19" hidden="1">#REF!</definedName>
    <definedName name="BExIYV9IMIVVVSZNL48E412WN7ZF" localSheetId="20" hidden="1">#REF!</definedName>
    <definedName name="BExIYV9IMIVVVSZNL48E412WN7ZF" hidden="1">#REF!</definedName>
    <definedName name="BExIYWWSSNFJ49218D4EO9QWKL69" localSheetId="7" hidden="1">#REF!</definedName>
    <definedName name="BExIYWWSSNFJ49218D4EO9QWKL69" localSheetId="9" hidden="1">#REF!</definedName>
    <definedName name="BExIYWWSSNFJ49218D4EO9QWKL69" localSheetId="10" hidden="1">#REF!</definedName>
    <definedName name="BExIYWWSSNFJ49218D4EO9QWKL69" localSheetId="11" hidden="1">#REF!</definedName>
    <definedName name="BExIYWWSSNFJ49218D4EO9QWKL69" localSheetId="12" hidden="1">#REF!</definedName>
    <definedName name="BExIYWWSSNFJ49218D4EO9QWKL69" localSheetId="14" hidden="1">#REF!</definedName>
    <definedName name="BExIYWWSSNFJ49218D4EO9QWKL69" localSheetId="13" hidden="1">#REF!</definedName>
    <definedName name="BExIYWWSSNFJ49218D4EO9QWKL69" localSheetId="15" hidden="1">#REF!</definedName>
    <definedName name="BExIYWWSSNFJ49218D4EO9QWKL69" localSheetId="16" hidden="1">#REF!</definedName>
    <definedName name="BExIYWWSSNFJ49218D4EO9QWKL69" localSheetId="17" hidden="1">#REF!</definedName>
    <definedName name="BExIYWWSSNFJ49218D4EO9QWKL69" localSheetId="18" hidden="1">#REF!</definedName>
    <definedName name="BExIYWWSSNFJ49218D4EO9QWKL69" localSheetId="19" hidden="1">#REF!</definedName>
    <definedName name="BExIYWWSSNFJ49218D4EO9QWKL69" localSheetId="20" hidden="1">#REF!</definedName>
    <definedName name="BExIYWWSSNFJ49218D4EO9QWKL69" hidden="1">#REF!</definedName>
    <definedName name="BExIYZGLDQ1TN7BIIN4RLDP31GIM" localSheetId="7" hidden="1">#REF!</definedName>
    <definedName name="BExIYZGLDQ1TN7BIIN4RLDP31GIM" localSheetId="9" hidden="1">#REF!</definedName>
    <definedName name="BExIYZGLDQ1TN7BIIN4RLDP31GIM" localSheetId="10" hidden="1">#REF!</definedName>
    <definedName name="BExIYZGLDQ1TN7BIIN4RLDP31GIM" localSheetId="11" hidden="1">#REF!</definedName>
    <definedName name="BExIYZGLDQ1TN7BIIN4RLDP31GIM" localSheetId="12" hidden="1">#REF!</definedName>
    <definedName name="BExIYZGLDQ1TN7BIIN4RLDP31GIM" localSheetId="14" hidden="1">#REF!</definedName>
    <definedName name="BExIYZGLDQ1TN7BIIN4RLDP31GIM" localSheetId="13" hidden="1">#REF!</definedName>
    <definedName name="BExIYZGLDQ1TN7BIIN4RLDP31GIM" localSheetId="15" hidden="1">#REF!</definedName>
    <definedName name="BExIYZGLDQ1TN7BIIN4RLDP31GIM" localSheetId="16" hidden="1">#REF!</definedName>
    <definedName name="BExIYZGLDQ1TN7BIIN4RLDP31GIM" localSheetId="17" hidden="1">#REF!</definedName>
    <definedName name="BExIYZGLDQ1TN7BIIN4RLDP31GIM" localSheetId="18" hidden="1">#REF!</definedName>
    <definedName name="BExIYZGLDQ1TN7BIIN4RLDP31GIM" localSheetId="19" hidden="1">#REF!</definedName>
    <definedName name="BExIYZGLDQ1TN7BIIN4RLDP31GIM" localSheetId="20" hidden="1">#REF!</definedName>
    <definedName name="BExIYZGLDQ1TN7BIIN4RLDP31GIM" hidden="1">#REF!</definedName>
    <definedName name="BExIZ4K0EZJK6PW3L8SVKTJFSWW9" localSheetId="7" hidden="1">#REF!</definedName>
    <definedName name="BExIZ4K0EZJK6PW3L8SVKTJFSWW9" localSheetId="9" hidden="1">#REF!</definedName>
    <definedName name="BExIZ4K0EZJK6PW3L8SVKTJFSWW9" localSheetId="10" hidden="1">#REF!</definedName>
    <definedName name="BExIZ4K0EZJK6PW3L8SVKTJFSWW9" localSheetId="11" hidden="1">#REF!</definedName>
    <definedName name="BExIZ4K0EZJK6PW3L8SVKTJFSWW9" localSheetId="12" hidden="1">#REF!</definedName>
    <definedName name="BExIZ4K0EZJK6PW3L8SVKTJFSWW9" localSheetId="14" hidden="1">#REF!</definedName>
    <definedName name="BExIZ4K0EZJK6PW3L8SVKTJFSWW9" localSheetId="13" hidden="1">#REF!</definedName>
    <definedName name="BExIZ4K0EZJK6PW3L8SVKTJFSWW9" localSheetId="15" hidden="1">#REF!</definedName>
    <definedName name="BExIZ4K0EZJK6PW3L8SVKTJFSWW9" localSheetId="16" hidden="1">#REF!</definedName>
    <definedName name="BExIZ4K0EZJK6PW3L8SVKTJFSWW9" localSheetId="17" hidden="1">#REF!</definedName>
    <definedName name="BExIZ4K0EZJK6PW3L8SVKTJFSWW9" localSheetId="18" hidden="1">#REF!</definedName>
    <definedName name="BExIZ4K0EZJK6PW3L8SVKTJFSWW9" localSheetId="19" hidden="1">#REF!</definedName>
    <definedName name="BExIZ4K0EZJK6PW3L8SVKTJFSWW9" localSheetId="20" hidden="1">#REF!</definedName>
    <definedName name="BExIZ4K0EZJK6PW3L8SVKTJFSWW9" hidden="1">#REF!</definedName>
    <definedName name="BExIZ5GDN6WSJ55BFCN2CC7G80L0" localSheetId="7" hidden="1">#REF!</definedName>
    <definedName name="BExIZ5GDN6WSJ55BFCN2CC7G80L0" localSheetId="9" hidden="1">#REF!</definedName>
    <definedName name="BExIZ5GDN6WSJ55BFCN2CC7G80L0" localSheetId="10" hidden="1">#REF!</definedName>
    <definedName name="BExIZ5GDN6WSJ55BFCN2CC7G80L0" localSheetId="11" hidden="1">#REF!</definedName>
    <definedName name="BExIZ5GDN6WSJ55BFCN2CC7G80L0" localSheetId="12" hidden="1">#REF!</definedName>
    <definedName name="BExIZ5GDN6WSJ55BFCN2CC7G80L0" localSheetId="14" hidden="1">#REF!</definedName>
    <definedName name="BExIZ5GDN6WSJ55BFCN2CC7G80L0" localSheetId="13" hidden="1">#REF!</definedName>
    <definedName name="BExIZ5GDN6WSJ55BFCN2CC7G80L0" localSheetId="15" hidden="1">#REF!</definedName>
    <definedName name="BExIZ5GDN6WSJ55BFCN2CC7G80L0" localSheetId="16" hidden="1">#REF!</definedName>
    <definedName name="BExIZ5GDN6WSJ55BFCN2CC7G80L0" localSheetId="17" hidden="1">#REF!</definedName>
    <definedName name="BExIZ5GDN6WSJ55BFCN2CC7G80L0" localSheetId="18" hidden="1">#REF!</definedName>
    <definedName name="BExIZ5GDN6WSJ55BFCN2CC7G80L0" localSheetId="19" hidden="1">#REF!</definedName>
    <definedName name="BExIZ5GDN6WSJ55BFCN2CC7G80L0" localSheetId="20" hidden="1">#REF!</definedName>
    <definedName name="BExIZ5GDN6WSJ55BFCN2CC7G80L0" hidden="1">#REF!</definedName>
    <definedName name="BExIZ6YBLNY9O1BQC129VGDXCVNX" localSheetId="7" hidden="1">#REF!</definedName>
    <definedName name="BExIZ6YBLNY9O1BQC129VGDXCVNX" localSheetId="9" hidden="1">#REF!</definedName>
    <definedName name="BExIZ6YBLNY9O1BQC129VGDXCVNX" localSheetId="10" hidden="1">#REF!</definedName>
    <definedName name="BExIZ6YBLNY9O1BQC129VGDXCVNX" localSheetId="11" hidden="1">#REF!</definedName>
    <definedName name="BExIZ6YBLNY9O1BQC129VGDXCVNX" localSheetId="12" hidden="1">#REF!</definedName>
    <definedName name="BExIZ6YBLNY9O1BQC129VGDXCVNX" localSheetId="14" hidden="1">#REF!</definedName>
    <definedName name="BExIZ6YBLNY9O1BQC129VGDXCVNX" localSheetId="13" hidden="1">#REF!</definedName>
    <definedName name="BExIZ6YBLNY9O1BQC129VGDXCVNX" localSheetId="15" hidden="1">#REF!</definedName>
    <definedName name="BExIZ6YBLNY9O1BQC129VGDXCVNX" localSheetId="16" hidden="1">#REF!</definedName>
    <definedName name="BExIZ6YBLNY9O1BQC129VGDXCVNX" localSheetId="17" hidden="1">#REF!</definedName>
    <definedName name="BExIZ6YBLNY9O1BQC129VGDXCVNX" localSheetId="18" hidden="1">#REF!</definedName>
    <definedName name="BExIZ6YBLNY9O1BQC129VGDXCVNX" localSheetId="19" hidden="1">#REF!</definedName>
    <definedName name="BExIZ6YBLNY9O1BQC129VGDXCVNX" localSheetId="20" hidden="1">#REF!</definedName>
    <definedName name="BExIZ6YBLNY9O1BQC129VGDXCVNX" hidden="1">#REF!</definedName>
    <definedName name="BExIZAECOEZGBAO29QMV14E6XDIV" localSheetId="7" hidden="1">#REF!</definedName>
    <definedName name="BExIZAECOEZGBAO29QMV14E6XDIV" localSheetId="9" hidden="1">#REF!</definedName>
    <definedName name="BExIZAECOEZGBAO29QMV14E6XDIV" localSheetId="10" hidden="1">#REF!</definedName>
    <definedName name="BExIZAECOEZGBAO29QMV14E6XDIV" localSheetId="11" hidden="1">#REF!</definedName>
    <definedName name="BExIZAECOEZGBAO29QMV14E6XDIV" localSheetId="12" hidden="1">#REF!</definedName>
    <definedName name="BExIZAECOEZGBAO29QMV14E6XDIV" localSheetId="14" hidden="1">#REF!</definedName>
    <definedName name="BExIZAECOEZGBAO29QMV14E6XDIV" localSheetId="13" hidden="1">#REF!</definedName>
    <definedName name="BExIZAECOEZGBAO29QMV14E6XDIV" localSheetId="15" hidden="1">#REF!</definedName>
    <definedName name="BExIZAECOEZGBAO29QMV14E6XDIV" localSheetId="16" hidden="1">#REF!</definedName>
    <definedName name="BExIZAECOEZGBAO29QMV14E6XDIV" localSheetId="17" hidden="1">#REF!</definedName>
    <definedName name="BExIZAECOEZGBAO29QMV14E6XDIV" localSheetId="18" hidden="1">#REF!</definedName>
    <definedName name="BExIZAECOEZGBAO29QMV14E6XDIV" localSheetId="19" hidden="1">#REF!</definedName>
    <definedName name="BExIZAECOEZGBAO29QMV14E6XDIV" localSheetId="20" hidden="1">#REF!</definedName>
    <definedName name="BExIZAECOEZGBAO29QMV14E6XDIV" hidden="1">#REF!</definedName>
    <definedName name="BExIZKVXYD5O2JBU81F2UFJZLLSI" localSheetId="7" hidden="1">#REF!</definedName>
    <definedName name="BExIZKVXYD5O2JBU81F2UFJZLLSI" localSheetId="9" hidden="1">#REF!</definedName>
    <definedName name="BExIZKVXYD5O2JBU81F2UFJZLLSI" localSheetId="10" hidden="1">#REF!</definedName>
    <definedName name="BExIZKVXYD5O2JBU81F2UFJZLLSI" localSheetId="11" hidden="1">#REF!</definedName>
    <definedName name="BExIZKVXYD5O2JBU81F2UFJZLLSI" localSheetId="12" hidden="1">#REF!</definedName>
    <definedName name="BExIZKVXYD5O2JBU81F2UFJZLLSI" localSheetId="14" hidden="1">#REF!</definedName>
    <definedName name="BExIZKVXYD5O2JBU81F2UFJZLLSI" localSheetId="13" hidden="1">#REF!</definedName>
    <definedName name="BExIZKVXYD5O2JBU81F2UFJZLLSI" localSheetId="15" hidden="1">#REF!</definedName>
    <definedName name="BExIZKVXYD5O2JBU81F2UFJZLLSI" localSheetId="16" hidden="1">#REF!</definedName>
    <definedName name="BExIZKVXYD5O2JBU81F2UFJZLLSI" localSheetId="17" hidden="1">#REF!</definedName>
    <definedName name="BExIZKVXYD5O2JBU81F2UFJZLLSI" localSheetId="18" hidden="1">#REF!</definedName>
    <definedName name="BExIZKVXYD5O2JBU81F2UFJZLLSI" localSheetId="19" hidden="1">#REF!</definedName>
    <definedName name="BExIZKVXYD5O2JBU81F2UFJZLLSI" localSheetId="20" hidden="1">#REF!</definedName>
    <definedName name="BExIZKVXYD5O2JBU81F2UFJZLLSI" hidden="1">#REF!</definedName>
    <definedName name="BExIZPZDHC8HGER83WHCZAHOX7LK" localSheetId="7" hidden="1">#REF!</definedName>
    <definedName name="BExIZPZDHC8HGER83WHCZAHOX7LK" localSheetId="9" hidden="1">#REF!</definedName>
    <definedName name="BExIZPZDHC8HGER83WHCZAHOX7LK" localSheetId="10" hidden="1">#REF!</definedName>
    <definedName name="BExIZPZDHC8HGER83WHCZAHOX7LK" localSheetId="11" hidden="1">#REF!</definedName>
    <definedName name="BExIZPZDHC8HGER83WHCZAHOX7LK" localSheetId="12" hidden="1">#REF!</definedName>
    <definedName name="BExIZPZDHC8HGER83WHCZAHOX7LK" localSheetId="14" hidden="1">#REF!</definedName>
    <definedName name="BExIZPZDHC8HGER83WHCZAHOX7LK" localSheetId="13" hidden="1">#REF!</definedName>
    <definedName name="BExIZPZDHC8HGER83WHCZAHOX7LK" localSheetId="15" hidden="1">#REF!</definedName>
    <definedName name="BExIZPZDHC8HGER83WHCZAHOX7LK" localSheetId="16" hidden="1">#REF!</definedName>
    <definedName name="BExIZPZDHC8HGER83WHCZAHOX7LK" localSheetId="17" hidden="1">#REF!</definedName>
    <definedName name="BExIZPZDHC8HGER83WHCZAHOX7LK" localSheetId="18" hidden="1">#REF!</definedName>
    <definedName name="BExIZPZDHC8HGER83WHCZAHOX7LK" localSheetId="19" hidden="1">#REF!</definedName>
    <definedName name="BExIZPZDHC8HGER83WHCZAHOX7LK" localSheetId="20" hidden="1">#REF!</definedName>
    <definedName name="BExIZPZDHC8HGER83WHCZAHOX7LK" hidden="1">#REF!</definedName>
    <definedName name="BExIZY2PUZ0OF9YKK1B13IW0VS6G" localSheetId="7" hidden="1">#REF!</definedName>
    <definedName name="BExIZY2PUZ0OF9YKK1B13IW0VS6G" localSheetId="9" hidden="1">#REF!</definedName>
    <definedName name="BExIZY2PUZ0OF9YKK1B13IW0VS6G" localSheetId="10" hidden="1">#REF!</definedName>
    <definedName name="BExIZY2PUZ0OF9YKK1B13IW0VS6G" localSheetId="11" hidden="1">#REF!</definedName>
    <definedName name="BExIZY2PUZ0OF9YKK1B13IW0VS6G" localSheetId="12" hidden="1">#REF!</definedName>
    <definedName name="BExIZY2PUZ0OF9YKK1B13IW0VS6G" localSheetId="14" hidden="1">#REF!</definedName>
    <definedName name="BExIZY2PUZ0OF9YKK1B13IW0VS6G" localSheetId="13" hidden="1">#REF!</definedName>
    <definedName name="BExIZY2PUZ0OF9YKK1B13IW0VS6G" localSheetId="15" hidden="1">#REF!</definedName>
    <definedName name="BExIZY2PUZ0OF9YKK1B13IW0VS6G" localSheetId="16" hidden="1">#REF!</definedName>
    <definedName name="BExIZY2PUZ0OF9YKK1B13IW0VS6G" localSheetId="17" hidden="1">#REF!</definedName>
    <definedName name="BExIZY2PUZ0OF9YKK1B13IW0VS6G" localSheetId="18" hidden="1">#REF!</definedName>
    <definedName name="BExIZY2PUZ0OF9YKK1B13IW0VS6G" localSheetId="19" hidden="1">#REF!</definedName>
    <definedName name="BExIZY2PUZ0OF9YKK1B13IW0VS6G" localSheetId="20" hidden="1">#REF!</definedName>
    <definedName name="BExIZY2PUZ0OF9YKK1B13IW0VS6G" hidden="1">#REF!</definedName>
    <definedName name="BExJ08KBRR2XMWW3VZMPSQKXHZUH" localSheetId="7" hidden="1">#REF!</definedName>
    <definedName name="BExJ08KBRR2XMWW3VZMPSQKXHZUH" localSheetId="9" hidden="1">#REF!</definedName>
    <definedName name="BExJ08KBRR2XMWW3VZMPSQKXHZUH" localSheetId="10" hidden="1">#REF!</definedName>
    <definedName name="BExJ08KBRR2XMWW3VZMPSQKXHZUH" localSheetId="11" hidden="1">#REF!</definedName>
    <definedName name="BExJ08KBRR2XMWW3VZMPSQKXHZUH" localSheetId="12" hidden="1">#REF!</definedName>
    <definedName name="BExJ08KBRR2XMWW3VZMPSQKXHZUH" localSheetId="14" hidden="1">#REF!</definedName>
    <definedName name="BExJ08KBRR2XMWW3VZMPSQKXHZUH" localSheetId="13" hidden="1">#REF!</definedName>
    <definedName name="BExJ08KBRR2XMWW3VZMPSQKXHZUH" localSheetId="15" hidden="1">#REF!</definedName>
    <definedName name="BExJ08KBRR2XMWW3VZMPSQKXHZUH" localSheetId="16" hidden="1">#REF!</definedName>
    <definedName name="BExJ08KBRR2XMWW3VZMPSQKXHZUH" localSheetId="17" hidden="1">#REF!</definedName>
    <definedName name="BExJ08KBRR2XMWW3VZMPSQKXHZUH" localSheetId="18" hidden="1">#REF!</definedName>
    <definedName name="BExJ08KBRR2XMWW3VZMPSQKXHZUH" localSheetId="19" hidden="1">#REF!</definedName>
    <definedName name="BExJ08KBRR2XMWW3VZMPSQKXHZUH" localSheetId="20" hidden="1">#REF!</definedName>
    <definedName name="BExJ08KBRR2XMWW3VZMPSQKXHZUH" hidden="1">#REF!</definedName>
    <definedName name="BExJ0DYJWXGE7DA39PYL3WM05U9O" localSheetId="7" hidden="1">#REF!</definedName>
    <definedName name="BExJ0DYJWXGE7DA39PYL3WM05U9O" localSheetId="9" hidden="1">#REF!</definedName>
    <definedName name="BExJ0DYJWXGE7DA39PYL3WM05U9O" localSheetId="10" hidden="1">#REF!</definedName>
    <definedName name="BExJ0DYJWXGE7DA39PYL3WM05U9O" localSheetId="11" hidden="1">#REF!</definedName>
    <definedName name="BExJ0DYJWXGE7DA39PYL3WM05U9O" localSheetId="12" hidden="1">#REF!</definedName>
    <definedName name="BExJ0DYJWXGE7DA39PYL3WM05U9O" localSheetId="14" hidden="1">#REF!</definedName>
    <definedName name="BExJ0DYJWXGE7DA39PYL3WM05U9O" localSheetId="13" hidden="1">#REF!</definedName>
    <definedName name="BExJ0DYJWXGE7DA39PYL3WM05U9O" localSheetId="15" hidden="1">#REF!</definedName>
    <definedName name="BExJ0DYJWXGE7DA39PYL3WM05U9O" localSheetId="16" hidden="1">#REF!</definedName>
    <definedName name="BExJ0DYJWXGE7DA39PYL3WM05U9O" localSheetId="17" hidden="1">#REF!</definedName>
    <definedName name="BExJ0DYJWXGE7DA39PYL3WM05U9O" localSheetId="18" hidden="1">#REF!</definedName>
    <definedName name="BExJ0DYJWXGE7DA39PYL3WM05U9O" localSheetId="19" hidden="1">#REF!</definedName>
    <definedName name="BExJ0DYJWXGE7DA39PYL3WM05U9O" localSheetId="20" hidden="1">#REF!</definedName>
    <definedName name="BExJ0DYJWXGE7DA39PYL3WM05U9O" hidden="1">#REF!</definedName>
    <definedName name="BExJ0MY8SY5J5V50H3UKE78ODTVB" localSheetId="7" hidden="1">#REF!</definedName>
    <definedName name="BExJ0MY8SY5J5V50H3UKE78ODTVB" localSheetId="9" hidden="1">#REF!</definedName>
    <definedName name="BExJ0MY8SY5J5V50H3UKE78ODTVB" localSheetId="10" hidden="1">#REF!</definedName>
    <definedName name="BExJ0MY8SY5J5V50H3UKE78ODTVB" localSheetId="11" hidden="1">#REF!</definedName>
    <definedName name="BExJ0MY8SY5J5V50H3UKE78ODTVB" localSheetId="12" hidden="1">#REF!</definedName>
    <definedName name="BExJ0MY8SY5J5V50H3UKE78ODTVB" localSheetId="14" hidden="1">#REF!</definedName>
    <definedName name="BExJ0MY8SY5J5V50H3UKE78ODTVB" localSheetId="13" hidden="1">#REF!</definedName>
    <definedName name="BExJ0MY8SY5J5V50H3UKE78ODTVB" localSheetId="15" hidden="1">#REF!</definedName>
    <definedName name="BExJ0MY8SY5J5V50H3UKE78ODTVB" localSheetId="16" hidden="1">#REF!</definedName>
    <definedName name="BExJ0MY8SY5J5V50H3UKE78ODTVB" localSheetId="17" hidden="1">#REF!</definedName>
    <definedName name="BExJ0MY8SY5J5V50H3UKE78ODTVB" localSheetId="18" hidden="1">#REF!</definedName>
    <definedName name="BExJ0MY8SY5J5V50H3UKE78ODTVB" localSheetId="19" hidden="1">#REF!</definedName>
    <definedName name="BExJ0MY8SY5J5V50H3UKE78ODTVB" localSheetId="20" hidden="1">#REF!</definedName>
    <definedName name="BExJ0MY8SY5J5V50H3UKE78ODTVB" hidden="1">#REF!</definedName>
    <definedName name="BExJ0YC98G37ML4N8FLP8D95EFRF" localSheetId="7" hidden="1">#REF!</definedName>
    <definedName name="BExJ0YC98G37ML4N8FLP8D95EFRF" localSheetId="9" hidden="1">#REF!</definedName>
    <definedName name="BExJ0YC98G37ML4N8FLP8D95EFRF" localSheetId="10" hidden="1">#REF!</definedName>
    <definedName name="BExJ0YC98G37ML4N8FLP8D95EFRF" localSheetId="11" hidden="1">#REF!</definedName>
    <definedName name="BExJ0YC98G37ML4N8FLP8D95EFRF" localSheetId="12" hidden="1">#REF!</definedName>
    <definedName name="BExJ0YC98G37ML4N8FLP8D95EFRF" localSheetId="14" hidden="1">#REF!</definedName>
    <definedName name="BExJ0YC98G37ML4N8FLP8D95EFRF" localSheetId="13" hidden="1">#REF!</definedName>
    <definedName name="BExJ0YC98G37ML4N8FLP8D95EFRF" localSheetId="15" hidden="1">#REF!</definedName>
    <definedName name="BExJ0YC98G37ML4N8FLP8D95EFRF" localSheetId="16" hidden="1">#REF!</definedName>
    <definedName name="BExJ0YC98G37ML4N8FLP8D95EFRF" localSheetId="17" hidden="1">#REF!</definedName>
    <definedName name="BExJ0YC98G37ML4N8FLP8D95EFRF" localSheetId="18" hidden="1">#REF!</definedName>
    <definedName name="BExJ0YC98G37ML4N8FLP8D95EFRF" localSheetId="19" hidden="1">#REF!</definedName>
    <definedName name="BExJ0YC98G37ML4N8FLP8D95EFRF" localSheetId="20" hidden="1">#REF!</definedName>
    <definedName name="BExJ0YC98G37ML4N8FLP8D95EFRF" hidden="1">#REF!</definedName>
    <definedName name="BExJ1PWWYANUHL8A16ETV0RDAXC3" localSheetId="7" hidden="1">#REF!</definedName>
    <definedName name="BExJ1PWWYANUHL8A16ETV0RDAXC3" localSheetId="9" hidden="1">#REF!</definedName>
    <definedName name="BExJ1PWWYANUHL8A16ETV0RDAXC3" localSheetId="10" hidden="1">#REF!</definedName>
    <definedName name="BExJ1PWWYANUHL8A16ETV0RDAXC3" localSheetId="11" hidden="1">#REF!</definedName>
    <definedName name="BExJ1PWWYANUHL8A16ETV0RDAXC3" localSheetId="12" hidden="1">#REF!</definedName>
    <definedName name="BExJ1PWWYANUHL8A16ETV0RDAXC3" localSheetId="14" hidden="1">#REF!</definedName>
    <definedName name="BExJ1PWWYANUHL8A16ETV0RDAXC3" localSheetId="13" hidden="1">#REF!</definedName>
    <definedName name="BExJ1PWWYANUHL8A16ETV0RDAXC3" localSheetId="15" hidden="1">#REF!</definedName>
    <definedName name="BExJ1PWWYANUHL8A16ETV0RDAXC3" localSheetId="16" hidden="1">#REF!</definedName>
    <definedName name="BExJ1PWWYANUHL8A16ETV0RDAXC3" localSheetId="17" hidden="1">#REF!</definedName>
    <definedName name="BExJ1PWWYANUHL8A16ETV0RDAXC3" localSheetId="18" hidden="1">#REF!</definedName>
    <definedName name="BExJ1PWWYANUHL8A16ETV0RDAXC3" localSheetId="19" hidden="1">#REF!</definedName>
    <definedName name="BExJ1PWWYANUHL8A16ETV0RDAXC3" localSheetId="20" hidden="1">#REF!</definedName>
    <definedName name="BExJ1PWWYANUHL8A16ETV0RDAXC3" hidden="1">#REF!</definedName>
    <definedName name="BExKCDYKAEV45AFXHVHZZ62E5BM3" localSheetId="7" hidden="1">#REF!</definedName>
    <definedName name="BExKCDYKAEV45AFXHVHZZ62E5BM3" localSheetId="9" hidden="1">#REF!</definedName>
    <definedName name="BExKCDYKAEV45AFXHVHZZ62E5BM3" localSheetId="10" hidden="1">#REF!</definedName>
    <definedName name="BExKCDYKAEV45AFXHVHZZ62E5BM3" localSheetId="11" hidden="1">#REF!</definedName>
    <definedName name="BExKCDYKAEV45AFXHVHZZ62E5BM3" localSheetId="12" hidden="1">#REF!</definedName>
    <definedName name="BExKCDYKAEV45AFXHVHZZ62E5BM3" localSheetId="14" hidden="1">#REF!</definedName>
    <definedName name="BExKCDYKAEV45AFXHVHZZ62E5BM3" localSheetId="13" hidden="1">#REF!</definedName>
    <definedName name="BExKCDYKAEV45AFXHVHZZ62E5BM3" localSheetId="15" hidden="1">#REF!</definedName>
    <definedName name="BExKCDYKAEV45AFXHVHZZ62E5BM3" localSheetId="16" hidden="1">#REF!</definedName>
    <definedName name="BExKCDYKAEV45AFXHVHZZ62E5BM3" localSheetId="17" hidden="1">#REF!</definedName>
    <definedName name="BExKCDYKAEV45AFXHVHZZ62E5BM3" localSheetId="18" hidden="1">#REF!</definedName>
    <definedName name="BExKCDYKAEV45AFXHVHZZ62E5BM3" localSheetId="19" hidden="1">#REF!</definedName>
    <definedName name="BExKCDYKAEV45AFXHVHZZ62E5BM3" localSheetId="20" hidden="1">#REF!</definedName>
    <definedName name="BExKCDYKAEV45AFXHVHZZ62E5BM3" hidden="1">#REF!</definedName>
    <definedName name="BExKCJCRGT5SGXIHDQI24Z6J8GI4" localSheetId="7" hidden="1">#REF!</definedName>
    <definedName name="BExKCJCRGT5SGXIHDQI24Z6J8GI4" localSheetId="9" hidden="1">#REF!</definedName>
    <definedName name="BExKCJCRGT5SGXIHDQI24Z6J8GI4" localSheetId="10" hidden="1">#REF!</definedName>
    <definedName name="BExKCJCRGT5SGXIHDQI24Z6J8GI4" localSheetId="11" hidden="1">#REF!</definedName>
    <definedName name="BExKCJCRGT5SGXIHDQI24Z6J8GI4" localSheetId="12" hidden="1">#REF!</definedName>
    <definedName name="BExKCJCRGT5SGXIHDQI24Z6J8GI4" localSheetId="14" hidden="1">#REF!</definedName>
    <definedName name="BExKCJCRGT5SGXIHDQI24Z6J8GI4" localSheetId="13" hidden="1">#REF!</definedName>
    <definedName name="BExKCJCRGT5SGXIHDQI24Z6J8GI4" localSheetId="15" hidden="1">#REF!</definedName>
    <definedName name="BExKCJCRGT5SGXIHDQI24Z6J8GI4" localSheetId="16" hidden="1">#REF!</definedName>
    <definedName name="BExKCJCRGT5SGXIHDQI24Z6J8GI4" localSheetId="17" hidden="1">#REF!</definedName>
    <definedName name="BExKCJCRGT5SGXIHDQI24Z6J8GI4" localSheetId="18" hidden="1">#REF!</definedName>
    <definedName name="BExKCJCRGT5SGXIHDQI24Z6J8GI4" localSheetId="19" hidden="1">#REF!</definedName>
    <definedName name="BExKCJCRGT5SGXIHDQI24Z6J8GI4" localSheetId="20" hidden="1">#REF!</definedName>
    <definedName name="BExKCJCRGT5SGXIHDQI24Z6J8GI4" hidden="1">#REF!</definedName>
    <definedName name="BExKDKO0W4AGQO1V7K6Q4VM750FT" localSheetId="7" hidden="1">#REF!</definedName>
    <definedName name="BExKDKO0W4AGQO1V7K6Q4VM750FT" localSheetId="9" hidden="1">#REF!</definedName>
    <definedName name="BExKDKO0W4AGQO1V7K6Q4VM750FT" localSheetId="10" hidden="1">#REF!</definedName>
    <definedName name="BExKDKO0W4AGQO1V7K6Q4VM750FT" localSheetId="11" hidden="1">#REF!</definedName>
    <definedName name="BExKDKO0W4AGQO1V7K6Q4VM750FT" localSheetId="12" hidden="1">#REF!</definedName>
    <definedName name="BExKDKO0W4AGQO1V7K6Q4VM750FT" localSheetId="14" hidden="1">#REF!</definedName>
    <definedName name="BExKDKO0W4AGQO1V7K6Q4VM750FT" localSheetId="13" hidden="1">#REF!</definedName>
    <definedName name="BExKDKO0W4AGQO1V7K6Q4VM750FT" localSheetId="15" hidden="1">#REF!</definedName>
    <definedName name="BExKDKO0W4AGQO1V7K6Q4VM750FT" localSheetId="16" hidden="1">#REF!</definedName>
    <definedName name="BExKDKO0W4AGQO1V7K6Q4VM750FT" localSheetId="17" hidden="1">#REF!</definedName>
    <definedName name="BExKDKO0W4AGQO1V7K6Q4VM750FT" localSheetId="18" hidden="1">#REF!</definedName>
    <definedName name="BExKDKO0W4AGQO1V7K6Q4VM750FT" localSheetId="19" hidden="1">#REF!</definedName>
    <definedName name="BExKDKO0W4AGQO1V7K6Q4VM750FT" localSheetId="20" hidden="1">#REF!</definedName>
    <definedName name="BExKDKO0W4AGQO1V7K6Q4VM750FT" hidden="1">#REF!</definedName>
    <definedName name="BExKDLF10G7W77J87QWH3ZGLUCLW" localSheetId="7" hidden="1">#REF!</definedName>
    <definedName name="BExKDLF10G7W77J87QWH3ZGLUCLW" localSheetId="9" hidden="1">#REF!</definedName>
    <definedName name="BExKDLF10G7W77J87QWH3ZGLUCLW" localSheetId="10" hidden="1">#REF!</definedName>
    <definedName name="BExKDLF10G7W77J87QWH3ZGLUCLW" localSheetId="11" hidden="1">#REF!</definedName>
    <definedName name="BExKDLF10G7W77J87QWH3ZGLUCLW" localSheetId="12" hidden="1">#REF!</definedName>
    <definedName name="BExKDLF10G7W77J87QWH3ZGLUCLW" localSheetId="14" hidden="1">#REF!</definedName>
    <definedName name="BExKDLF10G7W77J87QWH3ZGLUCLW" localSheetId="13" hidden="1">#REF!</definedName>
    <definedName name="BExKDLF10G7W77J87QWH3ZGLUCLW" localSheetId="15" hidden="1">#REF!</definedName>
    <definedName name="BExKDLF10G7W77J87QWH3ZGLUCLW" localSheetId="16" hidden="1">#REF!</definedName>
    <definedName name="BExKDLF10G7W77J87QWH3ZGLUCLW" localSheetId="17" hidden="1">#REF!</definedName>
    <definedName name="BExKDLF10G7W77J87QWH3ZGLUCLW" localSheetId="18" hidden="1">#REF!</definedName>
    <definedName name="BExKDLF10G7W77J87QWH3ZGLUCLW" localSheetId="19" hidden="1">#REF!</definedName>
    <definedName name="BExKDLF10G7W77J87QWH3ZGLUCLW" localSheetId="20" hidden="1">#REF!</definedName>
    <definedName name="BExKDLF10G7W77J87QWH3ZGLUCLW" hidden="1">#REF!</definedName>
    <definedName name="BExKE0PBX3XGOUM78ZT54ALDAVSP" localSheetId="7" hidden="1">#REF!</definedName>
    <definedName name="BExKE0PBX3XGOUM78ZT54ALDAVSP" localSheetId="9" hidden="1">#REF!</definedName>
    <definedName name="BExKE0PBX3XGOUM78ZT54ALDAVSP" localSheetId="10" hidden="1">#REF!</definedName>
    <definedName name="BExKE0PBX3XGOUM78ZT54ALDAVSP" localSheetId="11" hidden="1">#REF!</definedName>
    <definedName name="BExKE0PBX3XGOUM78ZT54ALDAVSP" localSheetId="12" hidden="1">#REF!</definedName>
    <definedName name="BExKE0PBX3XGOUM78ZT54ALDAVSP" localSheetId="14" hidden="1">#REF!</definedName>
    <definedName name="BExKE0PBX3XGOUM78ZT54ALDAVSP" localSheetId="13" hidden="1">#REF!</definedName>
    <definedName name="BExKE0PBX3XGOUM78ZT54ALDAVSP" localSheetId="15" hidden="1">#REF!</definedName>
    <definedName name="BExKE0PBX3XGOUM78ZT54ALDAVSP" localSheetId="16" hidden="1">#REF!</definedName>
    <definedName name="BExKE0PBX3XGOUM78ZT54ALDAVSP" localSheetId="17" hidden="1">#REF!</definedName>
    <definedName name="BExKE0PBX3XGOUM78ZT54ALDAVSP" localSheetId="18" hidden="1">#REF!</definedName>
    <definedName name="BExKE0PBX3XGOUM78ZT54ALDAVSP" localSheetId="19" hidden="1">#REF!</definedName>
    <definedName name="BExKE0PBX3XGOUM78ZT54ALDAVSP" localSheetId="20" hidden="1">#REF!</definedName>
    <definedName name="BExKE0PBX3XGOUM78ZT54ALDAVSP" hidden="1">#REF!</definedName>
    <definedName name="BExKEFE0I3MT6ZLC4T1L9465HKTN" localSheetId="7" hidden="1">#REF!</definedName>
    <definedName name="BExKEFE0I3MT6ZLC4T1L9465HKTN" localSheetId="9" hidden="1">#REF!</definedName>
    <definedName name="BExKEFE0I3MT6ZLC4T1L9465HKTN" localSheetId="10" hidden="1">#REF!</definedName>
    <definedName name="BExKEFE0I3MT6ZLC4T1L9465HKTN" localSheetId="11" hidden="1">#REF!</definedName>
    <definedName name="BExKEFE0I3MT6ZLC4T1L9465HKTN" localSheetId="12" hidden="1">#REF!</definedName>
    <definedName name="BExKEFE0I3MT6ZLC4T1L9465HKTN" localSheetId="14" hidden="1">#REF!</definedName>
    <definedName name="BExKEFE0I3MT6ZLC4T1L9465HKTN" localSheetId="13" hidden="1">#REF!</definedName>
    <definedName name="BExKEFE0I3MT6ZLC4T1L9465HKTN" localSheetId="15" hidden="1">#REF!</definedName>
    <definedName name="BExKEFE0I3MT6ZLC4T1L9465HKTN" localSheetId="16" hidden="1">#REF!</definedName>
    <definedName name="BExKEFE0I3MT6ZLC4T1L9465HKTN" localSheetId="17" hidden="1">#REF!</definedName>
    <definedName name="BExKEFE0I3MT6ZLC4T1L9465HKTN" localSheetId="18" hidden="1">#REF!</definedName>
    <definedName name="BExKEFE0I3MT6ZLC4T1L9465HKTN" localSheetId="19" hidden="1">#REF!</definedName>
    <definedName name="BExKEFE0I3MT6ZLC4T1L9465HKTN" localSheetId="20" hidden="1">#REF!</definedName>
    <definedName name="BExKEFE0I3MT6ZLC4T1L9465HKTN" hidden="1">#REF!</definedName>
    <definedName name="BExKEK6O5BVJP4VY02FY7JNAZ6BT" localSheetId="7" hidden="1">#REF!</definedName>
    <definedName name="BExKEK6O5BVJP4VY02FY7JNAZ6BT" localSheetId="9" hidden="1">#REF!</definedName>
    <definedName name="BExKEK6O5BVJP4VY02FY7JNAZ6BT" localSheetId="10" hidden="1">#REF!</definedName>
    <definedName name="BExKEK6O5BVJP4VY02FY7JNAZ6BT" localSheetId="11" hidden="1">#REF!</definedName>
    <definedName name="BExKEK6O5BVJP4VY02FY7JNAZ6BT" localSheetId="12" hidden="1">#REF!</definedName>
    <definedName name="BExKEK6O5BVJP4VY02FY7JNAZ6BT" localSheetId="14" hidden="1">#REF!</definedName>
    <definedName name="BExKEK6O5BVJP4VY02FY7JNAZ6BT" localSheetId="13" hidden="1">#REF!</definedName>
    <definedName name="BExKEK6O5BVJP4VY02FY7JNAZ6BT" localSheetId="15" hidden="1">#REF!</definedName>
    <definedName name="BExKEK6O5BVJP4VY02FY7JNAZ6BT" localSheetId="16" hidden="1">#REF!</definedName>
    <definedName name="BExKEK6O5BVJP4VY02FY7JNAZ6BT" localSheetId="17" hidden="1">#REF!</definedName>
    <definedName name="BExKEK6O5BVJP4VY02FY7JNAZ6BT" localSheetId="18" hidden="1">#REF!</definedName>
    <definedName name="BExKEK6O5BVJP4VY02FY7JNAZ6BT" localSheetId="19" hidden="1">#REF!</definedName>
    <definedName name="BExKEK6O5BVJP4VY02FY7JNAZ6BT" localSheetId="20" hidden="1">#REF!</definedName>
    <definedName name="BExKEK6O5BVJP4VY02FY7JNAZ6BT" hidden="1">#REF!</definedName>
    <definedName name="BExKEKXK6E6QX339ELPXDIRZSJE0" localSheetId="7" hidden="1">#REF!</definedName>
    <definedName name="BExKEKXK6E6QX339ELPXDIRZSJE0" localSheetId="9" hidden="1">#REF!</definedName>
    <definedName name="BExKEKXK6E6QX339ELPXDIRZSJE0" localSheetId="10" hidden="1">#REF!</definedName>
    <definedName name="BExKEKXK6E6QX339ELPXDIRZSJE0" localSheetId="11" hidden="1">#REF!</definedName>
    <definedName name="BExKEKXK6E6QX339ELPXDIRZSJE0" localSheetId="12" hidden="1">#REF!</definedName>
    <definedName name="BExKEKXK6E6QX339ELPXDIRZSJE0" localSheetId="14" hidden="1">#REF!</definedName>
    <definedName name="BExKEKXK6E6QX339ELPXDIRZSJE0" localSheetId="13" hidden="1">#REF!</definedName>
    <definedName name="BExKEKXK6E6QX339ELPXDIRZSJE0" localSheetId="15" hidden="1">#REF!</definedName>
    <definedName name="BExKEKXK6E6QX339ELPXDIRZSJE0" localSheetId="16" hidden="1">#REF!</definedName>
    <definedName name="BExKEKXK6E6QX339ELPXDIRZSJE0" localSheetId="17" hidden="1">#REF!</definedName>
    <definedName name="BExKEKXK6E6QX339ELPXDIRZSJE0" localSheetId="18" hidden="1">#REF!</definedName>
    <definedName name="BExKEKXK6E6QX339ELPXDIRZSJE0" localSheetId="19" hidden="1">#REF!</definedName>
    <definedName name="BExKEKXK6E6QX339ELPXDIRZSJE0" localSheetId="20" hidden="1">#REF!</definedName>
    <definedName name="BExKEKXK6E6QX339ELPXDIRZSJE0" hidden="1">#REF!</definedName>
    <definedName name="BExKEOOIBMP7N8033EY2CJYCBX6H" localSheetId="7" hidden="1">#REF!</definedName>
    <definedName name="BExKEOOIBMP7N8033EY2CJYCBX6H" localSheetId="9" hidden="1">#REF!</definedName>
    <definedName name="BExKEOOIBMP7N8033EY2CJYCBX6H" localSheetId="10" hidden="1">#REF!</definedName>
    <definedName name="BExKEOOIBMP7N8033EY2CJYCBX6H" localSheetId="11" hidden="1">#REF!</definedName>
    <definedName name="BExKEOOIBMP7N8033EY2CJYCBX6H" localSheetId="12" hidden="1">#REF!</definedName>
    <definedName name="BExKEOOIBMP7N8033EY2CJYCBX6H" localSheetId="14" hidden="1">#REF!</definedName>
    <definedName name="BExKEOOIBMP7N8033EY2CJYCBX6H" localSheetId="13" hidden="1">#REF!</definedName>
    <definedName name="BExKEOOIBMP7N8033EY2CJYCBX6H" localSheetId="15" hidden="1">#REF!</definedName>
    <definedName name="BExKEOOIBMP7N8033EY2CJYCBX6H" localSheetId="16" hidden="1">#REF!</definedName>
    <definedName name="BExKEOOIBMP7N8033EY2CJYCBX6H" localSheetId="17" hidden="1">#REF!</definedName>
    <definedName name="BExKEOOIBMP7N8033EY2CJYCBX6H" localSheetId="18" hidden="1">#REF!</definedName>
    <definedName name="BExKEOOIBMP7N8033EY2CJYCBX6H" localSheetId="19" hidden="1">#REF!</definedName>
    <definedName name="BExKEOOIBMP7N8033EY2CJYCBX6H" localSheetId="20" hidden="1">#REF!</definedName>
    <definedName name="BExKEOOIBMP7N8033EY2CJYCBX6H" hidden="1">#REF!</definedName>
    <definedName name="BExKEW0RR5LA3VC46A2BEOOMQE56" localSheetId="7" hidden="1">#REF!</definedName>
    <definedName name="BExKEW0RR5LA3VC46A2BEOOMQE56" localSheetId="9" hidden="1">#REF!</definedName>
    <definedName name="BExKEW0RR5LA3VC46A2BEOOMQE56" localSheetId="10" hidden="1">#REF!</definedName>
    <definedName name="BExKEW0RR5LA3VC46A2BEOOMQE56" localSheetId="11" hidden="1">#REF!</definedName>
    <definedName name="BExKEW0RR5LA3VC46A2BEOOMQE56" localSheetId="12" hidden="1">#REF!</definedName>
    <definedName name="BExKEW0RR5LA3VC46A2BEOOMQE56" localSheetId="14" hidden="1">#REF!</definedName>
    <definedName name="BExKEW0RR5LA3VC46A2BEOOMQE56" localSheetId="13" hidden="1">#REF!</definedName>
    <definedName name="BExKEW0RR5LA3VC46A2BEOOMQE56" localSheetId="15" hidden="1">#REF!</definedName>
    <definedName name="BExKEW0RR5LA3VC46A2BEOOMQE56" localSheetId="16" hidden="1">#REF!</definedName>
    <definedName name="BExKEW0RR5LA3VC46A2BEOOMQE56" localSheetId="17" hidden="1">#REF!</definedName>
    <definedName name="BExKEW0RR5LA3VC46A2BEOOMQE56" localSheetId="18" hidden="1">#REF!</definedName>
    <definedName name="BExKEW0RR5LA3VC46A2BEOOMQE56" localSheetId="19" hidden="1">#REF!</definedName>
    <definedName name="BExKEW0RR5LA3VC46A2BEOOMQE56" localSheetId="20" hidden="1">#REF!</definedName>
    <definedName name="BExKEW0RR5LA3VC46A2BEOOMQE56" hidden="1">#REF!</definedName>
    <definedName name="BExKFA3VI1CZK21SM0N3LZWT9LA1" localSheetId="7" hidden="1">#REF!</definedName>
    <definedName name="BExKFA3VI1CZK21SM0N3LZWT9LA1" localSheetId="9" hidden="1">#REF!</definedName>
    <definedName name="BExKFA3VI1CZK21SM0N3LZWT9LA1" localSheetId="10" hidden="1">#REF!</definedName>
    <definedName name="BExKFA3VI1CZK21SM0N3LZWT9LA1" localSheetId="11" hidden="1">#REF!</definedName>
    <definedName name="BExKFA3VI1CZK21SM0N3LZWT9LA1" localSheetId="12" hidden="1">#REF!</definedName>
    <definedName name="BExKFA3VI1CZK21SM0N3LZWT9LA1" localSheetId="14" hidden="1">#REF!</definedName>
    <definedName name="BExKFA3VI1CZK21SM0N3LZWT9LA1" localSheetId="13" hidden="1">#REF!</definedName>
    <definedName name="BExKFA3VI1CZK21SM0N3LZWT9LA1" localSheetId="15" hidden="1">#REF!</definedName>
    <definedName name="BExKFA3VI1CZK21SM0N3LZWT9LA1" localSheetId="16" hidden="1">#REF!</definedName>
    <definedName name="BExKFA3VI1CZK21SM0N3LZWT9LA1" localSheetId="17" hidden="1">#REF!</definedName>
    <definedName name="BExKFA3VI1CZK21SM0N3LZWT9LA1" localSheetId="18" hidden="1">#REF!</definedName>
    <definedName name="BExKFA3VI1CZK21SM0N3LZWT9LA1" localSheetId="19" hidden="1">#REF!</definedName>
    <definedName name="BExKFA3VI1CZK21SM0N3LZWT9LA1" localSheetId="20" hidden="1">#REF!</definedName>
    <definedName name="BExKFA3VI1CZK21SM0N3LZWT9LA1" hidden="1">#REF!</definedName>
    <definedName name="BExKFHGARZIYPYRZWQNLP5VVCRE2" localSheetId="7" hidden="1">#REF!</definedName>
    <definedName name="BExKFHGARZIYPYRZWQNLP5VVCRE2" localSheetId="9" hidden="1">#REF!</definedName>
    <definedName name="BExKFHGARZIYPYRZWQNLP5VVCRE2" localSheetId="10" hidden="1">#REF!</definedName>
    <definedName name="BExKFHGARZIYPYRZWQNLP5VVCRE2" localSheetId="11" hidden="1">#REF!</definedName>
    <definedName name="BExKFHGARZIYPYRZWQNLP5VVCRE2" localSheetId="12" hidden="1">#REF!</definedName>
    <definedName name="BExKFHGARZIYPYRZWQNLP5VVCRE2" localSheetId="14" hidden="1">#REF!</definedName>
    <definedName name="BExKFHGARZIYPYRZWQNLP5VVCRE2" localSheetId="13" hidden="1">#REF!</definedName>
    <definedName name="BExKFHGARZIYPYRZWQNLP5VVCRE2" localSheetId="15" hidden="1">#REF!</definedName>
    <definedName name="BExKFHGARZIYPYRZWQNLP5VVCRE2" localSheetId="16" hidden="1">#REF!</definedName>
    <definedName name="BExKFHGARZIYPYRZWQNLP5VVCRE2" localSheetId="17" hidden="1">#REF!</definedName>
    <definedName name="BExKFHGARZIYPYRZWQNLP5VVCRE2" localSheetId="18" hidden="1">#REF!</definedName>
    <definedName name="BExKFHGARZIYPYRZWQNLP5VVCRE2" localSheetId="19" hidden="1">#REF!</definedName>
    <definedName name="BExKFHGARZIYPYRZWQNLP5VVCRE2" localSheetId="20" hidden="1">#REF!</definedName>
    <definedName name="BExKFHGARZIYPYRZWQNLP5VVCRE2" hidden="1">#REF!</definedName>
    <definedName name="BExKFINBFV5J2NFRCL4YUO3YF0ZE" localSheetId="7" hidden="1">#REF!</definedName>
    <definedName name="BExKFINBFV5J2NFRCL4YUO3YF0ZE" localSheetId="9" hidden="1">#REF!</definedName>
    <definedName name="BExKFINBFV5J2NFRCL4YUO3YF0ZE" localSheetId="10" hidden="1">#REF!</definedName>
    <definedName name="BExKFINBFV5J2NFRCL4YUO3YF0ZE" localSheetId="11" hidden="1">#REF!</definedName>
    <definedName name="BExKFINBFV5J2NFRCL4YUO3YF0ZE" localSheetId="12" hidden="1">#REF!</definedName>
    <definedName name="BExKFINBFV5J2NFRCL4YUO3YF0ZE" localSheetId="14" hidden="1">#REF!</definedName>
    <definedName name="BExKFINBFV5J2NFRCL4YUO3YF0ZE" localSheetId="13" hidden="1">#REF!</definedName>
    <definedName name="BExKFINBFV5J2NFRCL4YUO3YF0ZE" localSheetId="15" hidden="1">#REF!</definedName>
    <definedName name="BExKFINBFV5J2NFRCL4YUO3YF0ZE" localSheetId="16" hidden="1">#REF!</definedName>
    <definedName name="BExKFINBFV5J2NFRCL4YUO3YF0ZE" localSheetId="17" hidden="1">#REF!</definedName>
    <definedName name="BExKFINBFV5J2NFRCL4YUO3YF0ZE" localSheetId="18" hidden="1">#REF!</definedName>
    <definedName name="BExKFINBFV5J2NFRCL4YUO3YF0ZE" localSheetId="19" hidden="1">#REF!</definedName>
    <definedName name="BExKFINBFV5J2NFRCL4YUO3YF0ZE" localSheetId="20" hidden="1">#REF!</definedName>
    <definedName name="BExKFINBFV5J2NFRCL4YUO3YF0ZE" hidden="1">#REF!</definedName>
    <definedName name="BExKFISRBFACTAMJSALEYMY66F6X" localSheetId="7" hidden="1">#REF!</definedName>
    <definedName name="BExKFISRBFACTAMJSALEYMY66F6X" localSheetId="9" hidden="1">#REF!</definedName>
    <definedName name="BExKFISRBFACTAMJSALEYMY66F6X" localSheetId="10" hidden="1">#REF!</definedName>
    <definedName name="BExKFISRBFACTAMJSALEYMY66F6X" localSheetId="11" hidden="1">#REF!</definedName>
    <definedName name="BExKFISRBFACTAMJSALEYMY66F6X" localSheetId="12" hidden="1">#REF!</definedName>
    <definedName name="BExKFISRBFACTAMJSALEYMY66F6X" localSheetId="14" hidden="1">#REF!</definedName>
    <definedName name="BExKFISRBFACTAMJSALEYMY66F6X" localSheetId="13" hidden="1">#REF!</definedName>
    <definedName name="BExKFISRBFACTAMJSALEYMY66F6X" localSheetId="15" hidden="1">#REF!</definedName>
    <definedName name="BExKFISRBFACTAMJSALEYMY66F6X" localSheetId="16" hidden="1">#REF!</definedName>
    <definedName name="BExKFISRBFACTAMJSALEYMY66F6X" localSheetId="17" hidden="1">#REF!</definedName>
    <definedName name="BExKFISRBFACTAMJSALEYMY66F6X" localSheetId="18" hidden="1">#REF!</definedName>
    <definedName name="BExKFISRBFACTAMJSALEYMY66F6X" localSheetId="19" hidden="1">#REF!</definedName>
    <definedName name="BExKFISRBFACTAMJSALEYMY66F6X" localSheetId="20" hidden="1">#REF!</definedName>
    <definedName name="BExKFISRBFACTAMJSALEYMY66F6X" hidden="1">#REF!</definedName>
    <definedName name="BExKFOSK5DJ151C4E8544UWMYTOC" localSheetId="7" hidden="1">#REF!</definedName>
    <definedName name="BExKFOSK5DJ151C4E8544UWMYTOC" localSheetId="9" hidden="1">#REF!</definedName>
    <definedName name="BExKFOSK5DJ151C4E8544UWMYTOC" localSheetId="10" hidden="1">#REF!</definedName>
    <definedName name="BExKFOSK5DJ151C4E8544UWMYTOC" localSheetId="11" hidden="1">#REF!</definedName>
    <definedName name="BExKFOSK5DJ151C4E8544UWMYTOC" localSheetId="12" hidden="1">#REF!</definedName>
    <definedName name="BExKFOSK5DJ151C4E8544UWMYTOC" localSheetId="14" hidden="1">#REF!</definedName>
    <definedName name="BExKFOSK5DJ151C4E8544UWMYTOC" localSheetId="13" hidden="1">#REF!</definedName>
    <definedName name="BExKFOSK5DJ151C4E8544UWMYTOC" localSheetId="15" hidden="1">#REF!</definedName>
    <definedName name="BExKFOSK5DJ151C4E8544UWMYTOC" localSheetId="16" hidden="1">#REF!</definedName>
    <definedName name="BExKFOSK5DJ151C4E8544UWMYTOC" localSheetId="17" hidden="1">#REF!</definedName>
    <definedName name="BExKFOSK5DJ151C4E8544UWMYTOC" localSheetId="18" hidden="1">#REF!</definedName>
    <definedName name="BExKFOSK5DJ151C4E8544UWMYTOC" localSheetId="19" hidden="1">#REF!</definedName>
    <definedName name="BExKFOSK5DJ151C4E8544UWMYTOC" localSheetId="20" hidden="1">#REF!</definedName>
    <definedName name="BExKFOSK5DJ151C4E8544UWMYTOC" hidden="1">#REF!</definedName>
    <definedName name="BExKFY32BHV278YC2ID5UIB5O51K" localSheetId="7" hidden="1">#REF!</definedName>
    <definedName name="BExKFY32BHV278YC2ID5UIB5O51K" localSheetId="9" hidden="1">#REF!</definedName>
    <definedName name="BExKFY32BHV278YC2ID5UIB5O51K" localSheetId="10" hidden="1">#REF!</definedName>
    <definedName name="BExKFY32BHV278YC2ID5UIB5O51K" localSheetId="11" hidden="1">#REF!</definedName>
    <definedName name="BExKFY32BHV278YC2ID5UIB5O51K" localSheetId="12" hidden="1">#REF!</definedName>
    <definedName name="BExKFY32BHV278YC2ID5UIB5O51K" localSheetId="14" hidden="1">#REF!</definedName>
    <definedName name="BExKFY32BHV278YC2ID5UIB5O51K" localSheetId="13" hidden="1">#REF!</definedName>
    <definedName name="BExKFY32BHV278YC2ID5UIB5O51K" localSheetId="15" hidden="1">#REF!</definedName>
    <definedName name="BExKFY32BHV278YC2ID5UIB5O51K" localSheetId="16" hidden="1">#REF!</definedName>
    <definedName name="BExKFY32BHV278YC2ID5UIB5O51K" localSheetId="17" hidden="1">#REF!</definedName>
    <definedName name="BExKFY32BHV278YC2ID5UIB5O51K" localSheetId="18" hidden="1">#REF!</definedName>
    <definedName name="BExKFY32BHV278YC2ID5UIB5O51K" localSheetId="19" hidden="1">#REF!</definedName>
    <definedName name="BExKFY32BHV278YC2ID5UIB5O51K" localSheetId="20" hidden="1">#REF!</definedName>
    <definedName name="BExKFY32BHV278YC2ID5UIB5O51K" hidden="1">#REF!</definedName>
    <definedName name="BExKFYJC4EVEV54F82K6VKP7Q3OU" localSheetId="7" hidden="1">#REF!</definedName>
    <definedName name="BExKFYJC4EVEV54F82K6VKP7Q3OU" localSheetId="9" hidden="1">#REF!</definedName>
    <definedName name="BExKFYJC4EVEV54F82K6VKP7Q3OU" localSheetId="10" hidden="1">#REF!</definedName>
    <definedName name="BExKFYJC4EVEV54F82K6VKP7Q3OU" localSheetId="11" hidden="1">#REF!</definedName>
    <definedName name="BExKFYJC4EVEV54F82K6VKP7Q3OU" localSheetId="12" hidden="1">#REF!</definedName>
    <definedName name="BExKFYJC4EVEV54F82K6VKP7Q3OU" localSheetId="14" hidden="1">#REF!</definedName>
    <definedName name="BExKFYJC4EVEV54F82K6VKP7Q3OU" localSheetId="13" hidden="1">#REF!</definedName>
    <definedName name="BExKFYJC4EVEV54F82K6VKP7Q3OU" localSheetId="15" hidden="1">#REF!</definedName>
    <definedName name="BExKFYJC4EVEV54F82K6VKP7Q3OU" localSheetId="16" hidden="1">#REF!</definedName>
    <definedName name="BExKFYJC4EVEV54F82K6VKP7Q3OU" localSheetId="17" hidden="1">#REF!</definedName>
    <definedName name="BExKFYJC4EVEV54F82K6VKP7Q3OU" localSheetId="18" hidden="1">#REF!</definedName>
    <definedName name="BExKFYJC4EVEV54F82K6VKP7Q3OU" localSheetId="19" hidden="1">#REF!</definedName>
    <definedName name="BExKFYJC4EVEV54F82K6VKP7Q3OU" localSheetId="20" hidden="1">#REF!</definedName>
    <definedName name="BExKFYJC4EVEV54F82K6VKP7Q3OU" hidden="1">#REF!</definedName>
    <definedName name="BExKG4IYHBKQQ8J8FN10GB2IKO33" localSheetId="7" hidden="1">#REF!</definedName>
    <definedName name="BExKG4IYHBKQQ8J8FN10GB2IKO33" localSheetId="9" hidden="1">#REF!</definedName>
    <definedName name="BExKG4IYHBKQQ8J8FN10GB2IKO33" localSheetId="10" hidden="1">#REF!</definedName>
    <definedName name="BExKG4IYHBKQQ8J8FN10GB2IKO33" localSheetId="11" hidden="1">#REF!</definedName>
    <definedName name="BExKG4IYHBKQQ8J8FN10GB2IKO33" localSheetId="12" hidden="1">#REF!</definedName>
    <definedName name="BExKG4IYHBKQQ8J8FN10GB2IKO33" localSheetId="14" hidden="1">#REF!</definedName>
    <definedName name="BExKG4IYHBKQQ8J8FN10GB2IKO33" localSheetId="13" hidden="1">#REF!</definedName>
    <definedName name="BExKG4IYHBKQQ8J8FN10GB2IKO33" localSheetId="15" hidden="1">#REF!</definedName>
    <definedName name="BExKG4IYHBKQQ8J8FN10GB2IKO33" localSheetId="16" hidden="1">#REF!</definedName>
    <definedName name="BExKG4IYHBKQQ8J8FN10GB2IKO33" localSheetId="17" hidden="1">#REF!</definedName>
    <definedName name="BExKG4IYHBKQQ8J8FN10GB2IKO33" localSheetId="18" hidden="1">#REF!</definedName>
    <definedName name="BExKG4IYHBKQQ8J8FN10GB2IKO33" localSheetId="19" hidden="1">#REF!</definedName>
    <definedName name="BExKG4IYHBKQQ8J8FN10GB2IKO33" localSheetId="20" hidden="1">#REF!</definedName>
    <definedName name="BExKG4IYHBKQQ8J8FN10GB2IKO33" hidden="1">#REF!</definedName>
    <definedName name="BExKG60XBDFYOF7ZU3F5US7CM2Y4" localSheetId="7" hidden="1">#REF!</definedName>
    <definedName name="BExKG60XBDFYOF7ZU3F5US7CM2Y4" localSheetId="9" hidden="1">#REF!</definedName>
    <definedName name="BExKG60XBDFYOF7ZU3F5US7CM2Y4" localSheetId="10" hidden="1">#REF!</definedName>
    <definedName name="BExKG60XBDFYOF7ZU3F5US7CM2Y4" localSheetId="11" hidden="1">#REF!</definedName>
    <definedName name="BExKG60XBDFYOF7ZU3F5US7CM2Y4" localSheetId="12" hidden="1">#REF!</definedName>
    <definedName name="BExKG60XBDFYOF7ZU3F5US7CM2Y4" localSheetId="14" hidden="1">#REF!</definedName>
    <definedName name="BExKG60XBDFYOF7ZU3F5US7CM2Y4" localSheetId="13" hidden="1">#REF!</definedName>
    <definedName name="BExKG60XBDFYOF7ZU3F5US7CM2Y4" localSheetId="15" hidden="1">#REF!</definedName>
    <definedName name="BExKG60XBDFYOF7ZU3F5US7CM2Y4" localSheetId="16" hidden="1">#REF!</definedName>
    <definedName name="BExKG60XBDFYOF7ZU3F5US7CM2Y4" localSheetId="17" hidden="1">#REF!</definedName>
    <definedName name="BExKG60XBDFYOF7ZU3F5US7CM2Y4" localSheetId="18" hidden="1">#REF!</definedName>
    <definedName name="BExKG60XBDFYOF7ZU3F5US7CM2Y4" localSheetId="19" hidden="1">#REF!</definedName>
    <definedName name="BExKG60XBDFYOF7ZU3F5US7CM2Y4" localSheetId="20" hidden="1">#REF!</definedName>
    <definedName name="BExKG60XBDFYOF7ZU3F5US7CM2Y4" hidden="1">#REF!</definedName>
    <definedName name="BExKG6XA0DGM4VUMUE4NHHVYVJ0J" localSheetId="7" hidden="1">#REF!</definedName>
    <definedName name="BExKG6XA0DGM4VUMUE4NHHVYVJ0J" localSheetId="9" hidden="1">#REF!</definedName>
    <definedName name="BExKG6XA0DGM4VUMUE4NHHVYVJ0J" localSheetId="10" hidden="1">#REF!</definedName>
    <definedName name="BExKG6XA0DGM4VUMUE4NHHVYVJ0J" localSheetId="11" hidden="1">#REF!</definedName>
    <definedName name="BExKG6XA0DGM4VUMUE4NHHVYVJ0J" localSheetId="12" hidden="1">#REF!</definedName>
    <definedName name="BExKG6XA0DGM4VUMUE4NHHVYVJ0J" localSheetId="14" hidden="1">#REF!</definedName>
    <definedName name="BExKG6XA0DGM4VUMUE4NHHVYVJ0J" localSheetId="13" hidden="1">#REF!</definedName>
    <definedName name="BExKG6XA0DGM4VUMUE4NHHVYVJ0J" localSheetId="15" hidden="1">#REF!</definedName>
    <definedName name="BExKG6XA0DGM4VUMUE4NHHVYVJ0J" localSheetId="16" hidden="1">#REF!</definedName>
    <definedName name="BExKG6XA0DGM4VUMUE4NHHVYVJ0J" localSheetId="17" hidden="1">#REF!</definedName>
    <definedName name="BExKG6XA0DGM4VUMUE4NHHVYVJ0J" localSheetId="18" hidden="1">#REF!</definedName>
    <definedName name="BExKG6XA0DGM4VUMUE4NHHVYVJ0J" localSheetId="19" hidden="1">#REF!</definedName>
    <definedName name="BExKG6XA0DGM4VUMUE4NHHVYVJ0J" localSheetId="20" hidden="1">#REF!</definedName>
    <definedName name="BExKG6XA0DGM4VUMUE4NHHVYVJ0J" hidden="1">#REF!</definedName>
    <definedName name="BExKGF0L44S78D33WMQ1A75TRKB9" localSheetId="7" hidden="1">#REF!</definedName>
    <definedName name="BExKGF0L44S78D33WMQ1A75TRKB9" localSheetId="9" hidden="1">#REF!</definedName>
    <definedName name="BExKGF0L44S78D33WMQ1A75TRKB9" localSheetId="10" hidden="1">#REF!</definedName>
    <definedName name="BExKGF0L44S78D33WMQ1A75TRKB9" localSheetId="11" hidden="1">#REF!</definedName>
    <definedName name="BExKGF0L44S78D33WMQ1A75TRKB9" localSheetId="12" hidden="1">#REF!</definedName>
    <definedName name="BExKGF0L44S78D33WMQ1A75TRKB9" localSheetId="14" hidden="1">#REF!</definedName>
    <definedName name="BExKGF0L44S78D33WMQ1A75TRKB9" localSheetId="13" hidden="1">#REF!</definedName>
    <definedName name="BExKGF0L44S78D33WMQ1A75TRKB9" localSheetId="15" hidden="1">#REF!</definedName>
    <definedName name="BExKGF0L44S78D33WMQ1A75TRKB9" localSheetId="16" hidden="1">#REF!</definedName>
    <definedName name="BExKGF0L44S78D33WMQ1A75TRKB9" localSheetId="17" hidden="1">#REF!</definedName>
    <definedName name="BExKGF0L44S78D33WMQ1A75TRKB9" localSheetId="18" hidden="1">#REF!</definedName>
    <definedName name="BExKGF0L44S78D33WMQ1A75TRKB9" localSheetId="19" hidden="1">#REF!</definedName>
    <definedName name="BExKGF0L44S78D33WMQ1A75TRKB9" localSheetId="20" hidden="1">#REF!</definedName>
    <definedName name="BExKGF0L44S78D33WMQ1A75TRKB9" hidden="1">#REF!</definedName>
    <definedName name="BExKGFRN31B3G20LMQ4LRF879J68" localSheetId="7" hidden="1">#REF!</definedName>
    <definedName name="BExKGFRN31B3G20LMQ4LRF879J68" localSheetId="9" hidden="1">#REF!</definedName>
    <definedName name="BExKGFRN31B3G20LMQ4LRF879J68" localSheetId="10" hidden="1">#REF!</definedName>
    <definedName name="BExKGFRN31B3G20LMQ4LRF879J68" localSheetId="11" hidden="1">#REF!</definedName>
    <definedName name="BExKGFRN31B3G20LMQ4LRF879J68" localSheetId="12" hidden="1">#REF!</definedName>
    <definedName name="BExKGFRN31B3G20LMQ4LRF879J68" localSheetId="14" hidden="1">#REF!</definedName>
    <definedName name="BExKGFRN31B3G20LMQ4LRF879J68" localSheetId="13" hidden="1">#REF!</definedName>
    <definedName name="BExKGFRN31B3G20LMQ4LRF879J68" localSheetId="15" hidden="1">#REF!</definedName>
    <definedName name="BExKGFRN31B3G20LMQ4LRF879J68" localSheetId="16" hidden="1">#REF!</definedName>
    <definedName name="BExKGFRN31B3G20LMQ4LRF879J68" localSheetId="17" hidden="1">#REF!</definedName>
    <definedName name="BExKGFRN31B3G20LMQ4LRF879J68" localSheetId="18" hidden="1">#REF!</definedName>
    <definedName name="BExKGFRN31B3G20LMQ4LRF879J68" localSheetId="19" hidden="1">#REF!</definedName>
    <definedName name="BExKGFRN31B3G20LMQ4LRF879J68" localSheetId="20" hidden="1">#REF!</definedName>
    <definedName name="BExKGFRN31B3G20LMQ4LRF879J68" hidden="1">#REF!</definedName>
    <definedName name="BExKGJD3U3ADZILP20U3EURP0UQP" localSheetId="7" hidden="1">#REF!</definedName>
    <definedName name="BExKGJD3U3ADZILP20U3EURP0UQP" localSheetId="9" hidden="1">#REF!</definedName>
    <definedName name="BExKGJD3U3ADZILP20U3EURP0UQP" localSheetId="10" hidden="1">#REF!</definedName>
    <definedName name="BExKGJD3U3ADZILP20U3EURP0UQP" localSheetId="11" hidden="1">#REF!</definedName>
    <definedName name="BExKGJD3U3ADZILP20U3EURP0UQP" localSheetId="12" hidden="1">#REF!</definedName>
    <definedName name="BExKGJD3U3ADZILP20U3EURP0UQP" localSheetId="14" hidden="1">#REF!</definedName>
    <definedName name="BExKGJD3U3ADZILP20U3EURP0UQP" localSheetId="13" hidden="1">#REF!</definedName>
    <definedName name="BExKGJD3U3ADZILP20U3EURP0UQP" localSheetId="15" hidden="1">#REF!</definedName>
    <definedName name="BExKGJD3U3ADZILP20U3EURP0UQP" localSheetId="16" hidden="1">#REF!</definedName>
    <definedName name="BExKGJD3U3ADZILP20U3EURP0UQP" localSheetId="17" hidden="1">#REF!</definedName>
    <definedName name="BExKGJD3U3ADZILP20U3EURP0UQP" localSheetId="18" hidden="1">#REF!</definedName>
    <definedName name="BExKGJD3U3ADZILP20U3EURP0UQP" localSheetId="19" hidden="1">#REF!</definedName>
    <definedName name="BExKGJD3U3ADZILP20U3EURP0UQP" localSheetId="20" hidden="1">#REF!</definedName>
    <definedName name="BExKGJD3U3ADZILP20U3EURP0UQP" hidden="1">#REF!</definedName>
    <definedName name="BExKGNK5YGKP0YHHTAAOV17Z9EIM" localSheetId="7" hidden="1">#REF!</definedName>
    <definedName name="BExKGNK5YGKP0YHHTAAOV17Z9EIM" localSheetId="9" hidden="1">#REF!</definedName>
    <definedName name="BExKGNK5YGKP0YHHTAAOV17Z9EIM" localSheetId="10" hidden="1">#REF!</definedName>
    <definedName name="BExKGNK5YGKP0YHHTAAOV17Z9EIM" localSheetId="11" hidden="1">#REF!</definedName>
    <definedName name="BExKGNK5YGKP0YHHTAAOV17Z9EIM" localSheetId="12" hidden="1">#REF!</definedName>
    <definedName name="BExKGNK5YGKP0YHHTAAOV17Z9EIM" localSheetId="14" hidden="1">#REF!</definedName>
    <definedName name="BExKGNK5YGKP0YHHTAAOV17Z9EIM" localSheetId="13" hidden="1">#REF!</definedName>
    <definedName name="BExKGNK5YGKP0YHHTAAOV17Z9EIM" localSheetId="15" hidden="1">#REF!</definedName>
    <definedName name="BExKGNK5YGKP0YHHTAAOV17Z9EIM" localSheetId="16" hidden="1">#REF!</definedName>
    <definedName name="BExKGNK5YGKP0YHHTAAOV17Z9EIM" localSheetId="17" hidden="1">#REF!</definedName>
    <definedName name="BExKGNK5YGKP0YHHTAAOV17Z9EIM" localSheetId="18" hidden="1">#REF!</definedName>
    <definedName name="BExKGNK5YGKP0YHHTAAOV17Z9EIM" localSheetId="19" hidden="1">#REF!</definedName>
    <definedName name="BExKGNK5YGKP0YHHTAAOV17Z9EIM" localSheetId="20" hidden="1">#REF!</definedName>
    <definedName name="BExKGNK5YGKP0YHHTAAOV17Z9EIM" hidden="1">#REF!</definedName>
    <definedName name="BExKGRLRYB3OW56X3JCUII1OOS3K" localSheetId="7" hidden="1">#REF!</definedName>
    <definedName name="BExKGRLRYB3OW56X3JCUII1OOS3K" localSheetId="9" hidden="1">#REF!</definedName>
    <definedName name="BExKGRLRYB3OW56X3JCUII1OOS3K" localSheetId="10" hidden="1">#REF!</definedName>
    <definedName name="BExKGRLRYB3OW56X3JCUII1OOS3K" localSheetId="11" hidden="1">#REF!</definedName>
    <definedName name="BExKGRLRYB3OW56X3JCUII1OOS3K" localSheetId="12" hidden="1">#REF!</definedName>
    <definedName name="BExKGRLRYB3OW56X3JCUII1OOS3K" localSheetId="14" hidden="1">#REF!</definedName>
    <definedName name="BExKGRLRYB3OW56X3JCUII1OOS3K" localSheetId="13" hidden="1">#REF!</definedName>
    <definedName name="BExKGRLRYB3OW56X3JCUII1OOS3K" localSheetId="15" hidden="1">#REF!</definedName>
    <definedName name="BExKGRLRYB3OW56X3JCUII1OOS3K" localSheetId="16" hidden="1">#REF!</definedName>
    <definedName name="BExKGRLRYB3OW56X3JCUII1OOS3K" localSheetId="17" hidden="1">#REF!</definedName>
    <definedName name="BExKGRLRYB3OW56X3JCUII1OOS3K" localSheetId="18" hidden="1">#REF!</definedName>
    <definedName name="BExKGRLRYB3OW56X3JCUII1OOS3K" localSheetId="19" hidden="1">#REF!</definedName>
    <definedName name="BExKGRLRYB3OW56X3JCUII1OOS3K" localSheetId="20" hidden="1">#REF!</definedName>
    <definedName name="BExKGRLRYB3OW56X3JCUII1OOS3K" hidden="1">#REF!</definedName>
    <definedName name="BExKGV77YH9YXIQTRKK2331QGYKF" localSheetId="7" hidden="1">#REF!</definedName>
    <definedName name="BExKGV77YH9YXIQTRKK2331QGYKF" localSheetId="9" hidden="1">#REF!</definedName>
    <definedName name="BExKGV77YH9YXIQTRKK2331QGYKF" localSheetId="10" hidden="1">#REF!</definedName>
    <definedName name="BExKGV77YH9YXIQTRKK2331QGYKF" localSheetId="11" hidden="1">#REF!</definedName>
    <definedName name="BExKGV77YH9YXIQTRKK2331QGYKF" localSheetId="12" hidden="1">#REF!</definedName>
    <definedName name="BExKGV77YH9YXIQTRKK2331QGYKF" localSheetId="14" hidden="1">#REF!</definedName>
    <definedName name="BExKGV77YH9YXIQTRKK2331QGYKF" localSheetId="13" hidden="1">#REF!</definedName>
    <definedName name="BExKGV77YH9YXIQTRKK2331QGYKF" localSheetId="15" hidden="1">#REF!</definedName>
    <definedName name="BExKGV77YH9YXIQTRKK2331QGYKF" localSheetId="16" hidden="1">#REF!</definedName>
    <definedName name="BExKGV77YH9YXIQTRKK2331QGYKF" localSheetId="17" hidden="1">#REF!</definedName>
    <definedName name="BExKGV77YH9YXIQTRKK2331QGYKF" localSheetId="18" hidden="1">#REF!</definedName>
    <definedName name="BExKGV77YH9YXIQTRKK2331QGYKF" localSheetId="19" hidden="1">#REF!</definedName>
    <definedName name="BExKGV77YH9YXIQTRKK2331QGYKF" localSheetId="20" hidden="1">#REF!</definedName>
    <definedName name="BExKGV77YH9YXIQTRKK2331QGYKF" hidden="1">#REF!</definedName>
    <definedName name="BExKH170S7VQ0NRNOWNT98XVEWUH" localSheetId="7" hidden="1">#REF!</definedName>
    <definedName name="BExKH170S7VQ0NRNOWNT98XVEWUH" localSheetId="9" hidden="1">#REF!</definedName>
    <definedName name="BExKH170S7VQ0NRNOWNT98XVEWUH" localSheetId="10" hidden="1">#REF!</definedName>
    <definedName name="BExKH170S7VQ0NRNOWNT98XVEWUH" localSheetId="11" hidden="1">#REF!</definedName>
    <definedName name="BExKH170S7VQ0NRNOWNT98XVEWUH" localSheetId="12" hidden="1">#REF!</definedName>
    <definedName name="BExKH170S7VQ0NRNOWNT98XVEWUH" localSheetId="14" hidden="1">#REF!</definedName>
    <definedName name="BExKH170S7VQ0NRNOWNT98XVEWUH" localSheetId="13" hidden="1">#REF!</definedName>
    <definedName name="BExKH170S7VQ0NRNOWNT98XVEWUH" localSheetId="15" hidden="1">#REF!</definedName>
    <definedName name="BExKH170S7VQ0NRNOWNT98XVEWUH" localSheetId="16" hidden="1">#REF!</definedName>
    <definedName name="BExKH170S7VQ0NRNOWNT98XVEWUH" localSheetId="17" hidden="1">#REF!</definedName>
    <definedName name="BExKH170S7VQ0NRNOWNT98XVEWUH" localSheetId="18" hidden="1">#REF!</definedName>
    <definedName name="BExKH170S7VQ0NRNOWNT98XVEWUH" localSheetId="19" hidden="1">#REF!</definedName>
    <definedName name="BExKH170S7VQ0NRNOWNT98XVEWUH" localSheetId="20" hidden="1">#REF!</definedName>
    <definedName name="BExKH170S7VQ0NRNOWNT98XVEWUH" hidden="1">#REF!</definedName>
    <definedName name="BExKH3FTZ5VGTB86W9M4AB39R0G8" localSheetId="7" hidden="1">#REF!</definedName>
    <definedName name="BExKH3FTZ5VGTB86W9M4AB39R0G8" localSheetId="9" hidden="1">#REF!</definedName>
    <definedName name="BExKH3FTZ5VGTB86W9M4AB39R0G8" localSheetId="10" hidden="1">#REF!</definedName>
    <definedName name="BExKH3FTZ5VGTB86W9M4AB39R0G8" localSheetId="11" hidden="1">#REF!</definedName>
    <definedName name="BExKH3FTZ5VGTB86W9M4AB39R0G8" localSheetId="12" hidden="1">#REF!</definedName>
    <definedName name="BExKH3FTZ5VGTB86W9M4AB39R0G8" localSheetId="14" hidden="1">#REF!</definedName>
    <definedName name="BExKH3FTZ5VGTB86W9M4AB39R0G8" localSheetId="13" hidden="1">#REF!</definedName>
    <definedName name="BExKH3FTZ5VGTB86W9M4AB39R0G8" localSheetId="15" hidden="1">#REF!</definedName>
    <definedName name="BExKH3FTZ5VGTB86W9M4AB39R0G8" localSheetId="16" hidden="1">#REF!</definedName>
    <definedName name="BExKH3FTZ5VGTB86W9M4AB39R0G8" localSheetId="17" hidden="1">#REF!</definedName>
    <definedName name="BExKH3FTZ5VGTB86W9M4AB39R0G8" localSheetId="18" hidden="1">#REF!</definedName>
    <definedName name="BExKH3FTZ5VGTB86W9M4AB39R0G8" localSheetId="19" hidden="1">#REF!</definedName>
    <definedName name="BExKH3FTZ5VGTB86W9M4AB39R0G8" localSheetId="20" hidden="1">#REF!</definedName>
    <definedName name="BExKH3FTZ5VGTB86W9M4AB39R0G8" hidden="1">#REF!</definedName>
    <definedName name="BExKH3FV5U5O6XZM7STS3NZKQFGJ" localSheetId="7" hidden="1">#REF!</definedName>
    <definedName name="BExKH3FV5U5O6XZM7STS3NZKQFGJ" localSheetId="9" hidden="1">#REF!</definedName>
    <definedName name="BExKH3FV5U5O6XZM7STS3NZKQFGJ" localSheetId="10" hidden="1">#REF!</definedName>
    <definedName name="BExKH3FV5U5O6XZM7STS3NZKQFGJ" localSheetId="11" hidden="1">#REF!</definedName>
    <definedName name="BExKH3FV5U5O6XZM7STS3NZKQFGJ" localSheetId="12" hidden="1">#REF!</definedName>
    <definedName name="BExKH3FV5U5O6XZM7STS3NZKQFGJ" localSheetId="14" hidden="1">#REF!</definedName>
    <definedName name="BExKH3FV5U5O6XZM7STS3NZKQFGJ" localSheetId="13" hidden="1">#REF!</definedName>
    <definedName name="BExKH3FV5U5O6XZM7STS3NZKQFGJ" localSheetId="15" hidden="1">#REF!</definedName>
    <definedName name="BExKH3FV5U5O6XZM7STS3NZKQFGJ" localSheetId="16" hidden="1">#REF!</definedName>
    <definedName name="BExKH3FV5U5O6XZM7STS3NZKQFGJ" localSheetId="17" hidden="1">#REF!</definedName>
    <definedName name="BExKH3FV5U5O6XZM7STS3NZKQFGJ" localSheetId="18" hidden="1">#REF!</definedName>
    <definedName name="BExKH3FV5U5O6XZM7STS3NZKQFGJ" localSheetId="19" hidden="1">#REF!</definedName>
    <definedName name="BExKH3FV5U5O6XZM7STS3NZKQFGJ" localSheetId="20" hidden="1">#REF!</definedName>
    <definedName name="BExKH3FV5U5O6XZM7STS3NZKQFGJ" hidden="1">#REF!</definedName>
    <definedName name="BExKHAMUH8NR3HRV0V6FHJE3ROLN" localSheetId="7" hidden="1">#REF!</definedName>
    <definedName name="BExKHAMUH8NR3HRV0V6FHJE3ROLN" localSheetId="9" hidden="1">#REF!</definedName>
    <definedName name="BExKHAMUH8NR3HRV0V6FHJE3ROLN" localSheetId="10" hidden="1">#REF!</definedName>
    <definedName name="BExKHAMUH8NR3HRV0V6FHJE3ROLN" localSheetId="11" hidden="1">#REF!</definedName>
    <definedName name="BExKHAMUH8NR3HRV0V6FHJE3ROLN" localSheetId="12" hidden="1">#REF!</definedName>
    <definedName name="BExKHAMUH8NR3HRV0V6FHJE3ROLN" localSheetId="14" hidden="1">#REF!</definedName>
    <definedName name="BExKHAMUH8NR3HRV0V6FHJE3ROLN" localSheetId="13" hidden="1">#REF!</definedName>
    <definedName name="BExKHAMUH8NR3HRV0V6FHJE3ROLN" localSheetId="15" hidden="1">#REF!</definedName>
    <definedName name="BExKHAMUH8NR3HRV0V6FHJE3ROLN" localSheetId="16" hidden="1">#REF!</definedName>
    <definedName name="BExKHAMUH8NR3HRV0V6FHJE3ROLN" localSheetId="17" hidden="1">#REF!</definedName>
    <definedName name="BExKHAMUH8NR3HRV0V6FHJE3ROLN" localSheetId="18" hidden="1">#REF!</definedName>
    <definedName name="BExKHAMUH8NR3HRV0V6FHJE3ROLN" localSheetId="19" hidden="1">#REF!</definedName>
    <definedName name="BExKHAMUH8NR3HRV0V6FHJE3ROLN" localSheetId="20" hidden="1">#REF!</definedName>
    <definedName name="BExKHAMUH8NR3HRV0V6FHJE3ROLN" hidden="1">#REF!</definedName>
    <definedName name="BExKHCFKOWFHO2WW0N7Y5XDXEWAO" localSheetId="7" hidden="1">#REF!</definedName>
    <definedName name="BExKHCFKOWFHO2WW0N7Y5XDXEWAO" localSheetId="9" hidden="1">#REF!</definedName>
    <definedName name="BExKHCFKOWFHO2WW0N7Y5XDXEWAO" localSheetId="10" hidden="1">#REF!</definedName>
    <definedName name="BExKHCFKOWFHO2WW0N7Y5XDXEWAO" localSheetId="11" hidden="1">#REF!</definedName>
    <definedName name="BExKHCFKOWFHO2WW0N7Y5XDXEWAO" localSheetId="12" hidden="1">#REF!</definedName>
    <definedName name="BExKHCFKOWFHO2WW0N7Y5XDXEWAO" localSheetId="14" hidden="1">#REF!</definedName>
    <definedName name="BExKHCFKOWFHO2WW0N7Y5XDXEWAO" localSheetId="13" hidden="1">#REF!</definedName>
    <definedName name="BExKHCFKOWFHO2WW0N7Y5XDXEWAO" localSheetId="15" hidden="1">#REF!</definedName>
    <definedName name="BExKHCFKOWFHO2WW0N7Y5XDXEWAO" localSheetId="16" hidden="1">#REF!</definedName>
    <definedName name="BExKHCFKOWFHO2WW0N7Y5XDXEWAO" localSheetId="17" hidden="1">#REF!</definedName>
    <definedName name="BExKHCFKOWFHO2WW0N7Y5XDXEWAO" localSheetId="18" hidden="1">#REF!</definedName>
    <definedName name="BExKHCFKOWFHO2WW0N7Y5XDXEWAO" localSheetId="19" hidden="1">#REF!</definedName>
    <definedName name="BExKHCFKOWFHO2WW0N7Y5XDXEWAO" localSheetId="20" hidden="1">#REF!</definedName>
    <definedName name="BExKHCFKOWFHO2WW0N7Y5XDXEWAO" hidden="1">#REF!</definedName>
    <definedName name="BExKHIVLONZ46HLMR50DEXKEUNEP" localSheetId="7" hidden="1">#REF!</definedName>
    <definedName name="BExKHIVLONZ46HLMR50DEXKEUNEP" localSheetId="9" hidden="1">#REF!</definedName>
    <definedName name="BExKHIVLONZ46HLMR50DEXKEUNEP" localSheetId="10" hidden="1">#REF!</definedName>
    <definedName name="BExKHIVLONZ46HLMR50DEXKEUNEP" localSheetId="11" hidden="1">#REF!</definedName>
    <definedName name="BExKHIVLONZ46HLMR50DEXKEUNEP" localSheetId="12" hidden="1">#REF!</definedName>
    <definedName name="BExKHIVLONZ46HLMR50DEXKEUNEP" localSheetId="14" hidden="1">#REF!</definedName>
    <definedName name="BExKHIVLONZ46HLMR50DEXKEUNEP" localSheetId="13" hidden="1">#REF!</definedName>
    <definedName name="BExKHIVLONZ46HLMR50DEXKEUNEP" localSheetId="15" hidden="1">#REF!</definedName>
    <definedName name="BExKHIVLONZ46HLMR50DEXKEUNEP" localSheetId="16" hidden="1">#REF!</definedName>
    <definedName name="BExKHIVLONZ46HLMR50DEXKEUNEP" localSheetId="17" hidden="1">#REF!</definedName>
    <definedName name="BExKHIVLONZ46HLMR50DEXKEUNEP" localSheetId="18" hidden="1">#REF!</definedName>
    <definedName name="BExKHIVLONZ46HLMR50DEXKEUNEP" localSheetId="19" hidden="1">#REF!</definedName>
    <definedName name="BExKHIVLONZ46HLMR50DEXKEUNEP" localSheetId="20" hidden="1">#REF!</definedName>
    <definedName name="BExKHIVLONZ46HLMR50DEXKEUNEP" hidden="1">#REF!</definedName>
    <definedName name="BExKHKDK2PRBCUJS8TEDP8K3VODQ" localSheetId="7" hidden="1">#REF!</definedName>
    <definedName name="BExKHKDK2PRBCUJS8TEDP8K3VODQ" localSheetId="9" hidden="1">#REF!</definedName>
    <definedName name="BExKHKDK2PRBCUJS8TEDP8K3VODQ" localSheetId="10" hidden="1">#REF!</definedName>
    <definedName name="BExKHKDK2PRBCUJS8TEDP8K3VODQ" localSheetId="11" hidden="1">#REF!</definedName>
    <definedName name="BExKHKDK2PRBCUJS8TEDP8K3VODQ" localSheetId="12" hidden="1">#REF!</definedName>
    <definedName name="BExKHKDK2PRBCUJS8TEDP8K3VODQ" localSheetId="14" hidden="1">#REF!</definedName>
    <definedName name="BExKHKDK2PRBCUJS8TEDP8K3VODQ" localSheetId="13" hidden="1">#REF!</definedName>
    <definedName name="BExKHKDK2PRBCUJS8TEDP8K3VODQ" localSheetId="15" hidden="1">#REF!</definedName>
    <definedName name="BExKHKDK2PRBCUJS8TEDP8K3VODQ" localSheetId="16" hidden="1">#REF!</definedName>
    <definedName name="BExKHKDK2PRBCUJS8TEDP8K3VODQ" localSheetId="17" hidden="1">#REF!</definedName>
    <definedName name="BExKHKDK2PRBCUJS8TEDP8K3VODQ" localSheetId="18" hidden="1">#REF!</definedName>
    <definedName name="BExKHKDK2PRBCUJS8TEDP8K3VODQ" localSheetId="19" hidden="1">#REF!</definedName>
    <definedName name="BExKHKDK2PRBCUJS8TEDP8K3VODQ" localSheetId="20" hidden="1">#REF!</definedName>
    <definedName name="BExKHKDK2PRBCUJS8TEDP8K3VODQ" hidden="1">#REF!</definedName>
    <definedName name="BExKHPM9XA0ADDK7TUR0N38EXWEP" localSheetId="7" hidden="1">#REF!</definedName>
    <definedName name="BExKHPM9XA0ADDK7TUR0N38EXWEP" localSheetId="9" hidden="1">#REF!</definedName>
    <definedName name="BExKHPM9XA0ADDK7TUR0N38EXWEP" localSheetId="10" hidden="1">#REF!</definedName>
    <definedName name="BExKHPM9XA0ADDK7TUR0N38EXWEP" localSheetId="11" hidden="1">#REF!</definedName>
    <definedName name="BExKHPM9XA0ADDK7TUR0N38EXWEP" localSheetId="12" hidden="1">#REF!</definedName>
    <definedName name="BExKHPM9XA0ADDK7TUR0N38EXWEP" localSheetId="14" hidden="1">#REF!</definedName>
    <definedName name="BExKHPM9XA0ADDK7TUR0N38EXWEP" localSheetId="13" hidden="1">#REF!</definedName>
    <definedName name="BExKHPM9XA0ADDK7TUR0N38EXWEP" localSheetId="15" hidden="1">#REF!</definedName>
    <definedName name="BExKHPM9XA0ADDK7TUR0N38EXWEP" localSheetId="16" hidden="1">#REF!</definedName>
    <definedName name="BExKHPM9XA0ADDK7TUR0N38EXWEP" localSheetId="17" hidden="1">#REF!</definedName>
    <definedName name="BExKHPM9XA0ADDK7TUR0N38EXWEP" localSheetId="18" hidden="1">#REF!</definedName>
    <definedName name="BExKHPM9XA0ADDK7TUR0N38EXWEP" localSheetId="19" hidden="1">#REF!</definedName>
    <definedName name="BExKHPM9XA0ADDK7TUR0N38EXWEP" localSheetId="20" hidden="1">#REF!</definedName>
    <definedName name="BExKHPM9XA0ADDK7TUR0N38EXWEP" hidden="1">#REF!</definedName>
    <definedName name="BExKHWD5BOLP8DQJHOIBWHYCSY9W" localSheetId="7" hidden="1">#REF!</definedName>
    <definedName name="BExKHWD5BOLP8DQJHOIBWHYCSY9W" localSheetId="9" hidden="1">#REF!</definedName>
    <definedName name="BExKHWD5BOLP8DQJHOIBWHYCSY9W" localSheetId="10" hidden="1">#REF!</definedName>
    <definedName name="BExKHWD5BOLP8DQJHOIBWHYCSY9W" localSheetId="11" hidden="1">#REF!</definedName>
    <definedName name="BExKHWD5BOLP8DQJHOIBWHYCSY9W" localSheetId="12" hidden="1">#REF!</definedName>
    <definedName name="BExKHWD5BOLP8DQJHOIBWHYCSY9W" localSheetId="14" hidden="1">#REF!</definedName>
    <definedName name="BExKHWD5BOLP8DQJHOIBWHYCSY9W" localSheetId="13" hidden="1">#REF!</definedName>
    <definedName name="BExKHWD5BOLP8DQJHOIBWHYCSY9W" localSheetId="15" hidden="1">#REF!</definedName>
    <definedName name="BExKHWD5BOLP8DQJHOIBWHYCSY9W" localSheetId="16" hidden="1">#REF!</definedName>
    <definedName name="BExKHWD5BOLP8DQJHOIBWHYCSY9W" localSheetId="17" hidden="1">#REF!</definedName>
    <definedName name="BExKHWD5BOLP8DQJHOIBWHYCSY9W" localSheetId="18" hidden="1">#REF!</definedName>
    <definedName name="BExKHWD5BOLP8DQJHOIBWHYCSY9W" localSheetId="19" hidden="1">#REF!</definedName>
    <definedName name="BExKHWD5BOLP8DQJHOIBWHYCSY9W" localSheetId="20" hidden="1">#REF!</definedName>
    <definedName name="BExKHWD5BOLP8DQJHOIBWHYCSY9W" hidden="1">#REF!</definedName>
    <definedName name="BExKI4076KXCDE5KXL79KT36OKLO" localSheetId="7" hidden="1">#REF!</definedName>
    <definedName name="BExKI4076KXCDE5KXL79KT36OKLO" localSheetId="9" hidden="1">#REF!</definedName>
    <definedName name="BExKI4076KXCDE5KXL79KT36OKLO" localSheetId="10" hidden="1">#REF!</definedName>
    <definedName name="BExKI4076KXCDE5KXL79KT36OKLO" localSheetId="11" hidden="1">#REF!</definedName>
    <definedName name="BExKI4076KXCDE5KXL79KT36OKLO" localSheetId="12" hidden="1">#REF!</definedName>
    <definedName name="BExKI4076KXCDE5KXL79KT36OKLO" localSheetId="14" hidden="1">#REF!</definedName>
    <definedName name="BExKI4076KXCDE5KXL79KT36OKLO" localSheetId="13" hidden="1">#REF!</definedName>
    <definedName name="BExKI4076KXCDE5KXL79KT36OKLO" localSheetId="15" hidden="1">#REF!</definedName>
    <definedName name="BExKI4076KXCDE5KXL79KT36OKLO" localSheetId="16" hidden="1">#REF!</definedName>
    <definedName name="BExKI4076KXCDE5KXL79KT36OKLO" localSheetId="17" hidden="1">#REF!</definedName>
    <definedName name="BExKI4076KXCDE5KXL79KT36OKLO" localSheetId="18" hidden="1">#REF!</definedName>
    <definedName name="BExKI4076KXCDE5KXL79KT36OKLO" localSheetId="19" hidden="1">#REF!</definedName>
    <definedName name="BExKI4076KXCDE5KXL79KT36OKLO" localSheetId="20" hidden="1">#REF!</definedName>
    <definedName name="BExKI4076KXCDE5KXL79KT36OKLO" hidden="1">#REF!</definedName>
    <definedName name="BExKI45P8VH8M6QPIX8B2CFPOGZ3" localSheetId="7" hidden="1">#REF!</definedName>
    <definedName name="BExKI45P8VH8M6QPIX8B2CFPOGZ3" localSheetId="9" hidden="1">#REF!</definedName>
    <definedName name="BExKI45P8VH8M6QPIX8B2CFPOGZ3" localSheetId="10" hidden="1">#REF!</definedName>
    <definedName name="BExKI45P8VH8M6QPIX8B2CFPOGZ3" localSheetId="11" hidden="1">#REF!</definedName>
    <definedName name="BExKI45P8VH8M6QPIX8B2CFPOGZ3" localSheetId="12" hidden="1">#REF!</definedName>
    <definedName name="BExKI45P8VH8M6QPIX8B2CFPOGZ3" localSheetId="14" hidden="1">#REF!</definedName>
    <definedName name="BExKI45P8VH8M6QPIX8B2CFPOGZ3" localSheetId="13" hidden="1">#REF!</definedName>
    <definedName name="BExKI45P8VH8M6QPIX8B2CFPOGZ3" localSheetId="15" hidden="1">#REF!</definedName>
    <definedName name="BExKI45P8VH8M6QPIX8B2CFPOGZ3" localSheetId="16" hidden="1">#REF!</definedName>
    <definedName name="BExKI45P8VH8M6QPIX8B2CFPOGZ3" localSheetId="17" hidden="1">#REF!</definedName>
    <definedName name="BExKI45P8VH8M6QPIX8B2CFPOGZ3" localSheetId="18" hidden="1">#REF!</definedName>
    <definedName name="BExKI45P8VH8M6QPIX8B2CFPOGZ3" localSheetId="19" hidden="1">#REF!</definedName>
    <definedName name="BExKI45P8VH8M6QPIX8B2CFPOGZ3" localSheetId="20" hidden="1">#REF!</definedName>
    <definedName name="BExKI45P8VH8M6QPIX8B2CFPOGZ3" hidden="1">#REF!</definedName>
    <definedName name="BExKI7LO70WYISR7Q0Y1ZDWO9M3B" localSheetId="7" hidden="1">#REF!</definedName>
    <definedName name="BExKI7LO70WYISR7Q0Y1ZDWO9M3B" localSheetId="9" hidden="1">#REF!</definedName>
    <definedName name="BExKI7LO70WYISR7Q0Y1ZDWO9M3B" localSheetId="10" hidden="1">#REF!</definedName>
    <definedName name="BExKI7LO70WYISR7Q0Y1ZDWO9M3B" localSheetId="11" hidden="1">#REF!</definedName>
    <definedName name="BExKI7LO70WYISR7Q0Y1ZDWO9M3B" localSheetId="12" hidden="1">#REF!</definedName>
    <definedName name="BExKI7LO70WYISR7Q0Y1ZDWO9M3B" localSheetId="14" hidden="1">#REF!</definedName>
    <definedName name="BExKI7LO70WYISR7Q0Y1ZDWO9M3B" localSheetId="13" hidden="1">#REF!</definedName>
    <definedName name="BExKI7LO70WYISR7Q0Y1ZDWO9M3B" localSheetId="15" hidden="1">#REF!</definedName>
    <definedName name="BExKI7LO70WYISR7Q0Y1ZDWO9M3B" localSheetId="16" hidden="1">#REF!</definedName>
    <definedName name="BExKI7LO70WYISR7Q0Y1ZDWO9M3B" localSheetId="17" hidden="1">#REF!</definedName>
    <definedName name="BExKI7LO70WYISR7Q0Y1ZDWO9M3B" localSheetId="18" hidden="1">#REF!</definedName>
    <definedName name="BExKI7LO70WYISR7Q0Y1ZDWO9M3B" localSheetId="19" hidden="1">#REF!</definedName>
    <definedName name="BExKI7LO70WYISR7Q0Y1ZDWO9M3B" localSheetId="20" hidden="1">#REF!</definedName>
    <definedName name="BExKI7LO70WYISR7Q0Y1ZDWO9M3B" hidden="1">#REF!</definedName>
    <definedName name="BExKIEN5C2YIQQSVLK8YO62XYJMM" localSheetId="7" hidden="1">#REF!</definedName>
    <definedName name="BExKIEN5C2YIQQSVLK8YO62XYJMM" localSheetId="9" hidden="1">#REF!</definedName>
    <definedName name="BExKIEN5C2YIQQSVLK8YO62XYJMM" localSheetId="10" hidden="1">#REF!</definedName>
    <definedName name="BExKIEN5C2YIQQSVLK8YO62XYJMM" localSheetId="11" hidden="1">#REF!</definedName>
    <definedName name="BExKIEN5C2YIQQSVLK8YO62XYJMM" localSheetId="12" hidden="1">#REF!</definedName>
    <definedName name="BExKIEN5C2YIQQSVLK8YO62XYJMM" localSheetId="14" hidden="1">#REF!</definedName>
    <definedName name="BExKIEN5C2YIQQSVLK8YO62XYJMM" localSheetId="13" hidden="1">#REF!</definedName>
    <definedName name="BExKIEN5C2YIQQSVLK8YO62XYJMM" localSheetId="15" hidden="1">#REF!</definedName>
    <definedName name="BExKIEN5C2YIQQSVLK8YO62XYJMM" localSheetId="16" hidden="1">#REF!</definedName>
    <definedName name="BExKIEN5C2YIQQSVLK8YO62XYJMM" localSheetId="17" hidden="1">#REF!</definedName>
    <definedName name="BExKIEN5C2YIQQSVLK8YO62XYJMM" localSheetId="18" hidden="1">#REF!</definedName>
    <definedName name="BExKIEN5C2YIQQSVLK8YO62XYJMM" localSheetId="19" hidden="1">#REF!</definedName>
    <definedName name="BExKIEN5C2YIQQSVLK8YO62XYJMM" localSheetId="20" hidden="1">#REF!</definedName>
    <definedName name="BExKIEN5C2YIQQSVLK8YO62XYJMM" hidden="1">#REF!</definedName>
    <definedName name="BExKIGQV6TXIZG039HBOJU62WP2U" localSheetId="7" hidden="1">#REF!</definedName>
    <definedName name="BExKIGQV6TXIZG039HBOJU62WP2U" localSheetId="9" hidden="1">#REF!</definedName>
    <definedName name="BExKIGQV6TXIZG039HBOJU62WP2U" localSheetId="10" hidden="1">#REF!</definedName>
    <definedName name="BExKIGQV6TXIZG039HBOJU62WP2U" localSheetId="11" hidden="1">#REF!</definedName>
    <definedName name="BExKIGQV6TXIZG039HBOJU62WP2U" localSheetId="12" hidden="1">#REF!</definedName>
    <definedName name="BExKIGQV6TXIZG039HBOJU62WP2U" localSheetId="14" hidden="1">#REF!</definedName>
    <definedName name="BExKIGQV6TXIZG039HBOJU62WP2U" localSheetId="13" hidden="1">#REF!</definedName>
    <definedName name="BExKIGQV6TXIZG039HBOJU62WP2U" localSheetId="15" hidden="1">#REF!</definedName>
    <definedName name="BExKIGQV6TXIZG039HBOJU62WP2U" localSheetId="16" hidden="1">#REF!</definedName>
    <definedName name="BExKIGQV6TXIZG039HBOJU62WP2U" localSheetId="17" hidden="1">#REF!</definedName>
    <definedName name="BExKIGQV6TXIZG039HBOJU62WP2U" localSheetId="18" hidden="1">#REF!</definedName>
    <definedName name="BExKIGQV6TXIZG039HBOJU62WP2U" localSheetId="19" hidden="1">#REF!</definedName>
    <definedName name="BExKIGQV6TXIZG039HBOJU62WP2U" localSheetId="20" hidden="1">#REF!</definedName>
    <definedName name="BExKIGQV6TXIZG039HBOJU62WP2U" hidden="1">#REF!</definedName>
    <definedName name="BExKILE008SF3KTAN8WML3XKI1NZ" localSheetId="7" hidden="1">#REF!</definedName>
    <definedName name="BExKILE008SF3KTAN8WML3XKI1NZ" localSheetId="9" hidden="1">#REF!</definedName>
    <definedName name="BExKILE008SF3KTAN8WML3XKI1NZ" localSheetId="10" hidden="1">#REF!</definedName>
    <definedName name="BExKILE008SF3KTAN8WML3XKI1NZ" localSheetId="11" hidden="1">#REF!</definedName>
    <definedName name="BExKILE008SF3KTAN8WML3XKI1NZ" localSheetId="12" hidden="1">#REF!</definedName>
    <definedName name="BExKILE008SF3KTAN8WML3XKI1NZ" localSheetId="14" hidden="1">#REF!</definedName>
    <definedName name="BExKILE008SF3KTAN8WML3XKI1NZ" localSheetId="13" hidden="1">#REF!</definedName>
    <definedName name="BExKILE008SF3KTAN8WML3XKI1NZ" localSheetId="15" hidden="1">#REF!</definedName>
    <definedName name="BExKILE008SF3KTAN8WML3XKI1NZ" localSheetId="16" hidden="1">#REF!</definedName>
    <definedName name="BExKILE008SF3KTAN8WML3XKI1NZ" localSheetId="17" hidden="1">#REF!</definedName>
    <definedName name="BExKILE008SF3KTAN8WML3XKI1NZ" localSheetId="18" hidden="1">#REF!</definedName>
    <definedName name="BExKILE008SF3KTAN8WML3XKI1NZ" localSheetId="19" hidden="1">#REF!</definedName>
    <definedName name="BExKILE008SF3KTAN8WML3XKI1NZ" localSheetId="20" hidden="1">#REF!</definedName>
    <definedName name="BExKILE008SF3KTAN8WML3XKI1NZ" hidden="1">#REF!</definedName>
    <definedName name="BExKINSBB6RS7I489QHMCOMU4Z2X" localSheetId="7" hidden="1">#REF!</definedName>
    <definedName name="BExKINSBB6RS7I489QHMCOMU4Z2X" localSheetId="9" hidden="1">#REF!</definedName>
    <definedName name="BExKINSBB6RS7I489QHMCOMU4Z2X" localSheetId="10" hidden="1">#REF!</definedName>
    <definedName name="BExKINSBB6RS7I489QHMCOMU4Z2X" localSheetId="11" hidden="1">#REF!</definedName>
    <definedName name="BExKINSBB6RS7I489QHMCOMU4Z2X" localSheetId="12" hidden="1">#REF!</definedName>
    <definedName name="BExKINSBB6RS7I489QHMCOMU4Z2X" localSheetId="14" hidden="1">#REF!</definedName>
    <definedName name="BExKINSBB6RS7I489QHMCOMU4Z2X" localSheetId="13" hidden="1">#REF!</definedName>
    <definedName name="BExKINSBB6RS7I489QHMCOMU4Z2X" localSheetId="15" hidden="1">#REF!</definedName>
    <definedName name="BExKINSBB6RS7I489QHMCOMU4Z2X" localSheetId="16" hidden="1">#REF!</definedName>
    <definedName name="BExKINSBB6RS7I489QHMCOMU4Z2X" localSheetId="17" hidden="1">#REF!</definedName>
    <definedName name="BExKINSBB6RS7I489QHMCOMU4Z2X" localSheetId="18" hidden="1">#REF!</definedName>
    <definedName name="BExKINSBB6RS7I489QHMCOMU4Z2X" localSheetId="19" hidden="1">#REF!</definedName>
    <definedName name="BExKINSBB6RS7I489QHMCOMU4Z2X" localSheetId="20" hidden="1">#REF!</definedName>
    <definedName name="BExKINSBB6RS7I489QHMCOMU4Z2X" hidden="1">#REF!</definedName>
    <definedName name="BExKIU87ZKSOC2DYZWFK6SAK9I8E" localSheetId="7" hidden="1">#REF!</definedName>
    <definedName name="BExKIU87ZKSOC2DYZWFK6SAK9I8E" localSheetId="9" hidden="1">#REF!</definedName>
    <definedName name="BExKIU87ZKSOC2DYZWFK6SAK9I8E" localSheetId="10" hidden="1">#REF!</definedName>
    <definedName name="BExKIU87ZKSOC2DYZWFK6SAK9I8E" localSheetId="11" hidden="1">#REF!</definedName>
    <definedName name="BExKIU87ZKSOC2DYZWFK6SAK9I8E" localSheetId="12" hidden="1">#REF!</definedName>
    <definedName name="BExKIU87ZKSOC2DYZWFK6SAK9I8E" localSheetId="14" hidden="1">#REF!</definedName>
    <definedName name="BExKIU87ZKSOC2DYZWFK6SAK9I8E" localSheetId="13" hidden="1">#REF!</definedName>
    <definedName name="BExKIU87ZKSOC2DYZWFK6SAK9I8E" localSheetId="15" hidden="1">#REF!</definedName>
    <definedName name="BExKIU87ZKSOC2DYZWFK6SAK9I8E" localSheetId="16" hidden="1">#REF!</definedName>
    <definedName name="BExKIU87ZKSOC2DYZWFK6SAK9I8E" localSheetId="17" hidden="1">#REF!</definedName>
    <definedName name="BExKIU87ZKSOC2DYZWFK6SAK9I8E" localSheetId="18" hidden="1">#REF!</definedName>
    <definedName name="BExKIU87ZKSOC2DYZWFK6SAK9I8E" localSheetId="19" hidden="1">#REF!</definedName>
    <definedName name="BExKIU87ZKSOC2DYZWFK6SAK9I8E" localSheetId="20" hidden="1">#REF!</definedName>
    <definedName name="BExKIU87ZKSOC2DYZWFK6SAK9I8E" hidden="1">#REF!</definedName>
    <definedName name="BExKJ449HLYX2DJ9UF0H9GTPSQ73" localSheetId="7" hidden="1">#REF!</definedName>
    <definedName name="BExKJ449HLYX2DJ9UF0H9GTPSQ73" localSheetId="9" hidden="1">#REF!</definedName>
    <definedName name="BExKJ449HLYX2DJ9UF0H9GTPSQ73" localSheetId="10" hidden="1">#REF!</definedName>
    <definedName name="BExKJ449HLYX2DJ9UF0H9GTPSQ73" localSheetId="11" hidden="1">#REF!</definedName>
    <definedName name="BExKJ449HLYX2DJ9UF0H9GTPSQ73" localSheetId="12" hidden="1">#REF!</definedName>
    <definedName name="BExKJ449HLYX2DJ9UF0H9GTPSQ73" localSheetId="14" hidden="1">#REF!</definedName>
    <definedName name="BExKJ449HLYX2DJ9UF0H9GTPSQ73" localSheetId="13" hidden="1">#REF!</definedName>
    <definedName name="BExKJ449HLYX2DJ9UF0H9GTPSQ73" localSheetId="15" hidden="1">#REF!</definedName>
    <definedName name="BExKJ449HLYX2DJ9UF0H9GTPSQ73" localSheetId="16" hidden="1">#REF!</definedName>
    <definedName name="BExKJ449HLYX2DJ9UF0H9GTPSQ73" localSheetId="17" hidden="1">#REF!</definedName>
    <definedName name="BExKJ449HLYX2DJ9UF0H9GTPSQ73" localSheetId="18" hidden="1">#REF!</definedName>
    <definedName name="BExKJ449HLYX2DJ9UF0H9GTPSQ73" localSheetId="19" hidden="1">#REF!</definedName>
    <definedName name="BExKJ449HLYX2DJ9UF0H9GTPSQ73" localSheetId="20" hidden="1">#REF!</definedName>
    <definedName name="BExKJ449HLYX2DJ9UF0H9GTPSQ73" hidden="1">#REF!</definedName>
    <definedName name="BExKJELX2RUC8UEC56IZPYYZXHA7" localSheetId="7" hidden="1">#REF!</definedName>
    <definedName name="BExKJELX2RUC8UEC56IZPYYZXHA7" localSheetId="9" hidden="1">#REF!</definedName>
    <definedName name="BExKJELX2RUC8UEC56IZPYYZXHA7" localSheetId="10" hidden="1">#REF!</definedName>
    <definedName name="BExKJELX2RUC8UEC56IZPYYZXHA7" localSheetId="11" hidden="1">#REF!</definedName>
    <definedName name="BExKJELX2RUC8UEC56IZPYYZXHA7" localSheetId="12" hidden="1">#REF!</definedName>
    <definedName name="BExKJELX2RUC8UEC56IZPYYZXHA7" localSheetId="14" hidden="1">#REF!</definedName>
    <definedName name="BExKJELX2RUC8UEC56IZPYYZXHA7" localSheetId="13" hidden="1">#REF!</definedName>
    <definedName name="BExKJELX2RUC8UEC56IZPYYZXHA7" localSheetId="15" hidden="1">#REF!</definedName>
    <definedName name="BExKJELX2RUC8UEC56IZPYYZXHA7" localSheetId="16" hidden="1">#REF!</definedName>
    <definedName name="BExKJELX2RUC8UEC56IZPYYZXHA7" localSheetId="17" hidden="1">#REF!</definedName>
    <definedName name="BExKJELX2RUC8UEC56IZPYYZXHA7" localSheetId="18" hidden="1">#REF!</definedName>
    <definedName name="BExKJELX2RUC8UEC56IZPYYZXHA7" localSheetId="19" hidden="1">#REF!</definedName>
    <definedName name="BExKJELX2RUC8UEC56IZPYYZXHA7" localSheetId="20" hidden="1">#REF!</definedName>
    <definedName name="BExKJELX2RUC8UEC56IZPYYZXHA7" hidden="1">#REF!</definedName>
    <definedName name="BExKJINMXS61G2TZEXCJAWVV4F57" localSheetId="7" hidden="1">#REF!</definedName>
    <definedName name="BExKJINMXS61G2TZEXCJAWVV4F57" localSheetId="9" hidden="1">#REF!</definedName>
    <definedName name="BExKJINMXS61G2TZEXCJAWVV4F57" localSheetId="10" hidden="1">#REF!</definedName>
    <definedName name="BExKJINMXS61G2TZEXCJAWVV4F57" localSheetId="11" hidden="1">#REF!</definedName>
    <definedName name="BExKJINMXS61G2TZEXCJAWVV4F57" localSheetId="12" hidden="1">#REF!</definedName>
    <definedName name="BExKJINMXS61G2TZEXCJAWVV4F57" localSheetId="14" hidden="1">#REF!</definedName>
    <definedName name="BExKJINMXS61G2TZEXCJAWVV4F57" localSheetId="13" hidden="1">#REF!</definedName>
    <definedName name="BExKJINMXS61G2TZEXCJAWVV4F57" localSheetId="15" hidden="1">#REF!</definedName>
    <definedName name="BExKJINMXS61G2TZEXCJAWVV4F57" localSheetId="16" hidden="1">#REF!</definedName>
    <definedName name="BExKJINMXS61G2TZEXCJAWVV4F57" localSheetId="17" hidden="1">#REF!</definedName>
    <definedName name="BExKJINMXS61G2TZEXCJAWVV4F57" localSheetId="18" hidden="1">#REF!</definedName>
    <definedName name="BExKJINMXS61G2TZEXCJAWVV4F57" localSheetId="19" hidden="1">#REF!</definedName>
    <definedName name="BExKJINMXS61G2TZEXCJAWVV4F57" localSheetId="20" hidden="1">#REF!</definedName>
    <definedName name="BExKJINMXS61G2TZEXCJAWVV4F57" hidden="1">#REF!</definedName>
    <definedName name="BExKJK5ME8KB7HA0180L7OUZDDGV" localSheetId="7" hidden="1">#REF!</definedName>
    <definedName name="BExKJK5ME8KB7HA0180L7OUZDDGV" localSheetId="9" hidden="1">#REF!</definedName>
    <definedName name="BExKJK5ME8KB7HA0180L7OUZDDGV" localSheetId="10" hidden="1">#REF!</definedName>
    <definedName name="BExKJK5ME8KB7HA0180L7OUZDDGV" localSheetId="11" hidden="1">#REF!</definedName>
    <definedName name="BExKJK5ME8KB7HA0180L7OUZDDGV" localSheetId="12" hidden="1">#REF!</definedName>
    <definedName name="BExKJK5ME8KB7HA0180L7OUZDDGV" localSheetId="14" hidden="1">#REF!</definedName>
    <definedName name="BExKJK5ME8KB7HA0180L7OUZDDGV" localSheetId="13" hidden="1">#REF!</definedName>
    <definedName name="BExKJK5ME8KB7HA0180L7OUZDDGV" localSheetId="15" hidden="1">#REF!</definedName>
    <definedName name="BExKJK5ME8KB7HA0180L7OUZDDGV" localSheetId="16" hidden="1">#REF!</definedName>
    <definedName name="BExKJK5ME8KB7HA0180L7OUZDDGV" localSheetId="17" hidden="1">#REF!</definedName>
    <definedName name="BExKJK5ME8KB7HA0180L7OUZDDGV" localSheetId="18" hidden="1">#REF!</definedName>
    <definedName name="BExKJK5ME8KB7HA0180L7OUZDDGV" localSheetId="19" hidden="1">#REF!</definedName>
    <definedName name="BExKJK5ME8KB7HA0180L7OUZDDGV" localSheetId="20" hidden="1">#REF!</definedName>
    <definedName name="BExKJK5ME8KB7HA0180L7OUZDDGV" hidden="1">#REF!</definedName>
    <definedName name="BExKJN5IF0VMDILJ5K8ZENF2QYV1" localSheetId="7" hidden="1">#REF!</definedName>
    <definedName name="BExKJN5IF0VMDILJ5K8ZENF2QYV1" localSheetId="9" hidden="1">#REF!</definedName>
    <definedName name="BExKJN5IF0VMDILJ5K8ZENF2QYV1" localSheetId="10" hidden="1">#REF!</definedName>
    <definedName name="BExKJN5IF0VMDILJ5K8ZENF2QYV1" localSheetId="11" hidden="1">#REF!</definedName>
    <definedName name="BExKJN5IF0VMDILJ5K8ZENF2QYV1" localSheetId="12" hidden="1">#REF!</definedName>
    <definedName name="BExKJN5IF0VMDILJ5K8ZENF2QYV1" localSheetId="14" hidden="1">#REF!</definedName>
    <definedName name="BExKJN5IF0VMDILJ5K8ZENF2QYV1" localSheetId="13" hidden="1">#REF!</definedName>
    <definedName name="BExKJN5IF0VMDILJ5K8ZENF2QYV1" localSheetId="15" hidden="1">#REF!</definedName>
    <definedName name="BExKJN5IF0VMDILJ5K8ZENF2QYV1" localSheetId="16" hidden="1">#REF!</definedName>
    <definedName name="BExKJN5IF0VMDILJ5K8ZENF2QYV1" localSheetId="17" hidden="1">#REF!</definedName>
    <definedName name="BExKJN5IF0VMDILJ5K8ZENF2QYV1" localSheetId="18" hidden="1">#REF!</definedName>
    <definedName name="BExKJN5IF0VMDILJ5K8ZENF2QYV1" localSheetId="19" hidden="1">#REF!</definedName>
    <definedName name="BExKJN5IF0VMDILJ5K8ZENF2QYV1" localSheetId="20" hidden="1">#REF!</definedName>
    <definedName name="BExKJN5IF0VMDILJ5K8ZENF2QYV1" hidden="1">#REF!</definedName>
    <definedName name="BExKJUSJPFUIK20FTVAFJWR2OUYX" localSheetId="7" hidden="1">#REF!</definedName>
    <definedName name="BExKJUSJPFUIK20FTVAFJWR2OUYX" localSheetId="9" hidden="1">#REF!</definedName>
    <definedName name="BExKJUSJPFUIK20FTVAFJWR2OUYX" localSheetId="10" hidden="1">#REF!</definedName>
    <definedName name="BExKJUSJPFUIK20FTVAFJWR2OUYX" localSheetId="11" hidden="1">#REF!</definedName>
    <definedName name="BExKJUSJPFUIK20FTVAFJWR2OUYX" localSheetId="12" hidden="1">#REF!</definedName>
    <definedName name="BExKJUSJPFUIK20FTVAFJWR2OUYX" localSheetId="14" hidden="1">#REF!</definedName>
    <definedName name="BExKJUSJPFUIK20FTVAFJWR2OUYX" localSheetId="13" hidden="1">#REF!</definedName>
    <definedName name="BExKJUSJPFUIK20FTVAFJWR2OUYX" localSheetId="15" hidden="1">#REF!</definedName>
    <definedName name="BExKJUSJPFUIK20FTVAFJWR2OUYX" localSheetId="16" hidden="1">#REF!</definedName>
    <definedName name="BExKJUSJPFUIK20FTVAFJWR2OUYX" localSheetId="17" hidden="1">#REF!</definedName>
    <definedName name="BExKJUSJPFUIK20FTVAFJWR2OUYX" localSheetId="18" hidden="1">#REF!</definedName>
    <definedName name="BExKJUSJPFUIK20FTVAFJWR2OUYX" localSheetId="19" hidden="1">#REF!</definedName>
    <definedName name="BExKJUSJPFUIK20FTVAFJWR2OUYX" localSheetId="20" hidden="1">#REF!</definedName>
    <definedName name="BExKJUSJPFUIK20FTVAFJWR2OUYX" hidden="1">#REF!</definedName>
    <definedName name="BExKK8VP5RS3D0UXZVKA37C4SYBP" localSheetId="7" hidden="1">#REF!</definedName>
    <definedName name="BExKK8VP5RS3D0UXZVKA37C4SYBP" localSheetId="9" hidden="1">#REF!</definedName>
    <definedName name="BExKK8VP5RS3D0UXZVKA37C4SYBP" localSheetId="10" hidden="1">#REF!</definedName>
    <definedName name="BExKK8VP5RS3D0UXZVKA37C4SYBP" localSheetId="11" hidden="1">#REF!</definedName>
    <definedName name="BExKK8VP5RS3D0UXZVKA37C4SYBP" localSheetId="12" hidden="1">#REF!</definedName>
    <definedName name="BExKK8VP5RS3D0UXZVKA37C4SYBP" localSheetId="14" hidden="1">#REF!</definedName>
    <definedName name="BExKK8VP5RS3D0UXZVKA37C4SYBP" localSheetId="13" hidden="1">#REF!</definedName>
    <definedName name="BExKK8VP5RS3D0UXZVKA37C4SYBP" localSheetId="15" hidden="1">#REF!</definedName>
    <definedName name="BExKK8VP5RS3D0UXZVKA37C4SYBP" localSheetId="16" hidden="1">#REF!</definedName>
    <definedName name="BExKK8VP5RS3D0UXZVKA37C4SYBP" localSheetId="17" hidden="1">#REF!</definedName>
    <definedName name="BExKK8VP5RS3D0UXZVKA37C4SYBP" localSheetId="18" hidden="1">#REF!</definedName>
    <definedName name="BExKK8VP5RS3D0UXZVKA37C4SYBP" localSheetId="19" hidden="1">#REF!</definedName>
    <definedName name="BExKK8VP5RS3D0UXZVKA37C4SYBP" localSheetId="20" hidden="1">#REF!</definedName>
    <definedName name="BExKK8VP5RS3D0UXZVKA37C4SYBP" hidden="1">#REF!</definedName>
    <definedName name="BExKKCRXE2B5CHO3044NF9QAKPIW" localSheetId="7" hidden="1">#REF!</definedName>
    <definedName name="BExKKCRXE2B5CHO3044NF9QAKPIW" localSheetId="9" hidden="1">#REF!</definedName>
    <definedName name="BExKKCRXE2B5CHO3044NF9QAKPIW" localSheetId="10" hidden="1">#REF!</definedName>
    <definedName name="BExKKCRXE2B5CHO3044NF9QAKPIW" localSheetId="11" hidden="1">#REF!</definedName>
    <definedName name="BExKKCRXE2B5CHO3044NF9QAKPIW" localSheetId="12" hidden="1">#REF!</definedName>
    <definedName name="BExKKCRXE2B5CHO3044NF9QAKPIW" localSheetId="14" hidden="1">#REF!</definedName>
    <definedName name="BExKKCRXE2B5CHO3044NF9QAKPIW" localSheetId="13" hidden="1">#REF!</definedName>
    <definedName name="BExKKCRXE2B5CHO3044NF9QAKPIW" localSheetId="15" hidden="1">#REF!</definedName>
    <definedName name="BExKKCRXE2B5CHO3044NF9QAKPIW" localSheetId="16" hidden="1">#REF!</definedName>
    <definedName name="BExKKCRXE2B5CHO3044NF9QAKPIW" localSheetId="17" hidden="1">#REF!</definedName>
    <definedName name="BExKKCRXE2B5CHO3044NF9QAKPIW" localSheetId="18" hidden="1">#REF!</definedName>
    <definedName name="BExKKCRXE2B5CHO3044NF9QAKPIW" localSheetId="19" hidden="1">#REF!</definedName>
    <definedName name="BExKKCRXE2B5CHO3044NF9QAKPIW" localSheetId="20" hidden="1">#REF!</definedName>
    <definedName name="BExKKCRXE2B5CHO3044NF9QAKPIW" hidden="1">#REF!</definedName>
    <definedName name="BExKKIM9NPF6B3SPMPIQB27HQME4" localSheetId="7" hidden="1">#REF!</definedName>
    <definedName name="BExKKIM9NPF6B3SPMPIQB27HQME4" localSheetId="9" hidden="1">#REF!</definedName>
    <definedName name="BExKKIM9NPF6B3SPMPIQB27HQME4" localSheetId="10" hidden="1">#REF!</definedName>
    <definedName name="BExKKIM9NPF6B3SPMPIQB27HQME4" localSheetId="11" hidden="1">#REF!</definedName>
    <definedName name="BExKKIM9NPF6B3SPMPIQB27HQME4" localSheetId="12" hidden="1">#REF!</definedName>
    <definedName name="BExKKIM9NPF6B3SPMPIQB27HQME4" localSheetId="14" hidden="1">#REF!</definedName>
    <definedName name="BExKKIM9NPF6B3SPMPIQB27HQME4" localSheetId="13" hidden="1">#REF!</definedName>
    <definedName name="BExKKIM9NPF6B3SPMPIQB27HQME4" localSheetId="15" hidden="1">#REF!</definedName>
    <definedName name="BExKKIM9NPF6B3SPMPIQB27HQME4" localSheetId="16" hidden="1">#REF!</definedName>
    <definedName name="BExKKIM9NPF6B3SPMPIQB27HQME4" localSheetId="17" hidden="1">#REF!</definedName>
    <definedName name="BExKKIM9NPF6B3SPMPIQB27HQME4" localSheetId="18" hidden="1">#REF!</definedName>
    <definedName name="BExKKIM9NPF6B3SPMPIQB27HQME4" localSheetId="19" hidden="1">#REF!</definedName>
    <definedName name="BExKKIM9NPF6B3SPMPIQB27HQME4" localSheetId="20" hidden="1">#REF!</definedName>
    <definedName name="BExKKIM9NPF6B3SPMPIQB27HQME4" hidden="1">#REF!</definedName>
    <definedName name="BExKKIX1BCBQ4R3K41QD8NTV0OV0" localSheetId="7" hidden="1">#REF!</definedName>
    <definedName name="BExKKIX1BCBQ4R3K41QD8NTV0OV0" localSheetId="9" hidden="1">#REF!</definedName>
    <definedName name="BExKKIX1BCBQ4R3K41QD8NTV0OV0" localSheetId="10" hidden="1">#REF!</definedName>
    <definedName name="BExKKIX1BCBQ4R3K41QD8NTV0OV0" localSheetId="11" hidden="1">#REF!</definedName>
    <definedName name="BExKKIX1BCBQ4R3K41QD8NTV0OV0" localSheetId="12" hidden="1">#REF!</definedName>
    <definedName name="BExKKIX1BCBQ4R3K41QD8NTV0OV0" localSheetId="14" hidden="1">#REF!</definedName>
    <definedName name="BExKKIX1BCBQ4R3K41QD8NTV0OV0" localSheetId="13" hidden="1">#REF!</definedName>
    <definedName name="BExKKIX1BCBQ4R3K41QD8NTV0OV0" localSheetId="15" hidden="1">#REF!</definedName>
    <definedName name="BExKKIX1BCBQ4R3K41QD8NTV0OV0" localSheetId="16" hidden="1">#REF!</definedName>
    <definedName name="BExKKIX1BCBQ4R3K41QD8NTV0OV0" localSheetId="17" hidden="1">#REF!</definedName>
    <definedName name="BExKKIX1BCBQ4R3K41QD8NTV0OV0" localSheetId="18" hidden="1">#REF!</definedName>
    <definedName name="BExKKIX1BCBQ4R3K41QD8NTV0OV0" localSheetId="19" hidden="1">#REF!</definedName>
    <definedName name="BExKKIX1BCBQ4R3K41QD8NTV0OV0" localSheetId="20" hidden="1">#REF!</definedName>
    <definedName name="BExKKIX1BCBQ4R3K41QD8NTV0OV0" hidden="1">#REF!</definedName>
    <definedName name="BExKKKV82VW7RLX4HE7NYZULP4I5" localSheetId="7" hidden="1">#REF!</definedName>
    <definedName name="BExKKKV82VW7RLX4HE7NYZULP4I5" localSheetId="9" hidden="1">#REF!</definedName>
    <definedName name="BExKKKV82VW7RLX4HE7NYZULP4I5" localSheetId="10" hidden="1">#REF!</definedName>
    <definedName name="BExKKKV82VW7RLX4HE7NYZULP4I5" localSheetId="11" hidden="1">#REF!</definedName>
    <definedName name="BExKKKV82VW7RLX4HE7NYZULP4I5" localSheetId="12" hidden="1">#REF!</definedName>
    <definedName name="BExKKKV82VW7RLX4HE7NYZULP4I5" localSheetId="14" hidden="1">#REF!</definedName>
    <definedName name="BExKKKV82VW7RLX4HE7NYZULP4I5" localSheetId="13" hidden="1">#REF!</definedName>
    <definedName name="BExKKKV82VW7RLX4HE7NYZULP4I5" localSheetId="15" hidden="1">#REF!</definedName>
    <definedName name="BExKKKV82VW7RLX4HE7NYZULP4I5" localSheetId="16" hidden="1">#REF!</definedName>
    <definedName name="BExKKKV82VW7RLX4HE7NYZULP4I5" localSheetId="17" hidden="1">#REF!</definedName>
    <definedName name="BExKKKV82VW7RLX4HE7NYZULP4I5" localSheetId="18" hidden="1">#REF!</definedName>
    <definedName name="BExKKKV82VW7RLX4HE7NYZULP4I5" localSheetId="19" hidden="1">#REF!</definedName>
    <definedName name="BExKKKV82VW7RLX4HE7NYZULP4I5" localSheetId="20" hidden="1">#REF!</definedName>
    <definedName name="BExKKKV82VW7RLX4HE7NYZULP4I5" hidden="1">#REF!</definedName>
    <definedName name="BExKKLGTZTV7J4XD4AGDM4UEZFTY" localSheetId="7" hidden="1">#REF!</definedName>
    <definedName name="BExKKLGTZTV7J4XD4AGDM4UEZFTY" localSheetId="9" hidden="1">#REF!</definedName>
    <definedName name="BExKKLGTZTV7J4XD4AGDM4UEZFTY" localSheetId="10" hidden="1">#REF!</definedName>
    <definedName name="BExKKLGTZTV7J4XD4AGDM4UEZFTY" localSheetId="11" hidden="1">#REF!</definedName>
    <definedName name="BExKKLGTZTV7J4XD4AGDM4UEZFTY" localSheetId="12" hidden="1">#REF!</definedName>
    <definedName name="BExKKLGTZTV7J4XD4AGDM4UEZFTY" localSheetId="14" hidden="1">#REF!</definedName>
    <definedName name="BExKKLGTZTV7J4XD4AGDM4UEZFTY" localSheetId="13" hidden="1">#REF!</definedName>
    <definedName name="BExKKLGTZTV7J4XD4AGDM4UEZFTY" localSheetId="15" hidden="1">#REF!</definedName>
    <definedName name="BExKKLGTZTV7J4XD4AGDM4UEZFTY" localSheetId="16" hidden="1">#REF!</definedName>
    <definedName name="BExKKLGTZTV7J4XD4AGDM4UEZFTY" localSheetId="17" hidden="1">#REF!</definedName>
    <definedName name="BExKKLGTZTV7J4XD4AGDM4UEZFTY" localSheetId="18" hidden="1">#REF!</definedName>
    <definedName name="BExKKLGTZTV7J4XD4AGDM4UEZFTY" localSheetId="19" hidden="1">#REF!</definedName>
    <definedName name="BExKKLGTZTV7J4XD4AGDM4UEZFTY" localSheetId="20" hidden="1">#REF!</definedName>
    <definedName name="BExKKLGTZTV7J4XD4AGDM4UEZFTY" hidden="1">#REF!</definedName>
    <definedName name="BExKKQ3ZWADYV03YHMXDOAMU90EB" localSheetId="7" hidden="1">#REF!</definedName>
    <definedName name="BExKKQ3ZWADYV03YHMXDOAMU90EB" localSheetId="9" hidden="1">#REF!</definedName>
    <definedName name="BExKKQ3ZWADYV03YHMXDOAMU90EB" localSheetId="10" hidden="1">#REF!</definedName>
    <definedName name="BExKKQ3ZWADYV03YHMXDOAMU90EB" localSheetId="11" hidden="1">#REF!</definedName>
    <definedName name="BExKKQ3ZWADYV03YHMXDOAMU90EB" localSheetId="12" hidden="1">#REF!</definedName>
    <definedName name="BExKKQ3ZWADYV03YHMXDOAMU90EB" localSheetId="14" hidden="1">#REF!</definedName>
    <definedName name="BExKKQ3ZWADYV03YHMXDOAMU90EB" localSheetId="13" hidden="1">#REF!</definedName>
    <definedName name="BExKKQ3ZWADYV03YHMXDOAMU90EB" localSheetId="15" hidden="1">#REF!</definedName>
    <definedName name="BExKKQ3ZWADYV03YHMXDOAMU90EB" localSheetId="16" hidden="1">#REF!</definedName>
    <definedName name="BExKKQ3ZWADYV03YHMXDOAMU90EB" localSheetId="17" hidden="1">#REF!</definedName>
    <definedName name="BExKKQ3ZWADYV03YHMXDOAMU90EB" localSheetId="18" hidden="1">#REF!</definedName>
    <definedName name="BExKKQ3ZWADYV03YHMXDOAMU90EB" localSheetId="19" hidden="1">#REF!</definedName>
    <definedName name="BExKKQ3ZWADYV03YHMXDOAMU90EB" localSheetId="20" hidden="1">#REF!</definedName>
    <definedName name="BExKKQ3ZWADYV03YHMXDOAMU90EB" hidden="1">#REF!</definedName>
    <definedName name="BExKKRWPS7N7KUY6X06X0TEINQM6" localSheetId="7" hidden="1">#REF!</definedName>
    <definedName name="BExKKRWPS7N7KUY6X06X0TEINQM6" localSheetId="9" hidden="1">#REF!</definedName>
    <definedName name="BExKKRWPS7N7KUY6X06X0TEINQM6" localSheetId="10" hidden="1">#REF!</definedName>
    <definedName name="BExKKRWPS7N7KUY6X06X0TEINQM6" localSheetId="11" hidden="1">#REF!</definedName>
    <definedName name="BExKKRWPS7N7KUY6X06X0TEINQM6" localSheetId="12" hidden="1">#REF!</definedName>
    <definedName name="BExKKRWPS7N7KUY6X06X0TEINQM6" localSheetId="14" hidden="1">#REF!</definedName>
    <definedName name="BExKKRWPS7N7KUY6X06X0TEINQM6" localSheetId="13" hidden="1">#REF!</definedName>
    <definedName name="BExKKRWPS7N7KUY6X06X0TEINQM6" localSheetId="15" hidden="1">#REF!</definedName>
    <definedName name="BExKKRWPS7N7KUY6X06X0TEINQM6" localSheetId="16" hidden="1">#REF!</definedName>
    <definedName name="BExKKRWPS7N7KUY6X06X0TEINQM6" localSheetId="17" hidden="1">#REF!</definedName>
    <definedName name="BExKKRWPS7N7KUY6X06X0TEINQM6" localSheetId="18" hidden="1">#REF!</definedName>
    <definedName name="BExKKRWPS7N7KUY6X06X0TEINQM6" localSheetId="19" hidden="1">#REF!</definedName>
    <definedName name="BExKKRWPS7N7KUY6X06X0TEINQM6" localSheetId="20" hidden="1">#REF!</definedName>
    <definedName name="BExKKRWPS7N7KUY6X06X0TEINQM6" hidden="1">#REF!</definedName>
    <definedName name="BExKKUGD2HMJWQEYZ8H3X1BMXFS9" localSheetId="7" hidden="1">#REF!</definedName>
    <definedName name="BExKKUGD2HMJWQEYZ8H3X1BMXFS9" localSheetId="9" hidden="1">#REF!</definedName>
    <definedName name="BExKKUGD2HMJWQEYZ8H3X1BMXFS9" localSheetId="10" hidden="1">#REF!</definedName>
    <definedName name="BExKKUGD2HMJWQEYZ8H3X1BMXFS9" localSheetId="11" hidden="1">#REF!</definedName>
    <definedName name="BExKKUGD2HMJWQEYZ8H3X1BMXFS9" localSheetId="12" hidden="1">#REF!</definedName>
    <definedName name="BExKKUGD2HMJWQEYZ8H3X1BMXFS9" localSheetId="14" hidden="1">#REF!</definedName>
    <definedName name="BExKKUGD2HMJWQEYZ8H3X1BMXFS9" localSheetId="13" hidden="1">#REF!</definedName>
    <definedName name="BExKKUGD2HMJWQEYZ8H3X1BMXFS9" localSheetId="15" hidden="1">#REF!</definedName>
    <definedName name="BExKKUGD2HMJWQEYZ8H3X1BMXFS9" localSheetId="16" hidden="1">#REF!</definedName>
    <definedName name="BExKKUGD2HMJWQEYZ8H3X1BMXFS9" localSheetId="17" hidden="1">#REF!</definedName>
    <definedName name="BExKKUGD2HMJWQEYZ8H3X1BMXFS9" localSheetId="18" hidden="1">#REF!</definedName>
    <definedName name="BExKKUGD2HMJWQEYZ8H3X1BMXFS9" localSheetId="19" hidden="1">#REF!</definedName>
    <definedName name="BExKKUGD2HMJWQEYZ8H3X1BMXFS9" localSheetId="20" hidden="1">#REF!</definedName>
    <definedName name="BExKKUGD2HMJWQEYZ8H3X1BMXFS9" hidden="1">#REF!</definedName>
    <definedName name="BExKKX05KCZZZPKOR1NE5A8RGVT4" localSheetId="7" hidden="1">#REF!</definedName>
    <definedName name="BExKKX05KCZZZPKOR1NE5A8RGVT4" localSheetId="9" hidden="1">#REF!</definedName>
    <definedName name="BExKKX05KCZZZPKOR1NE5A8RGVT4" localSheetId="10" hidden="1">#REF!</definedName>
    <definedName name="BExKKX05KCZZZPKOR1NE5A8RGVT4" localSheetId="11" hidden="1">#REF!</definedName>
    <definedName name="BExKKX05KCZZZPKOR1NE5A8RGVT4" localSheetId="12" hidden="1">#REF!</definedName>
    <definedName name="BExKKX05KCZZZPKOR1NE5A8RGVT4" localSheetId="14" hidden="1">#REF!</definedName>
    <definedName name="BExKKX05KCZZZPKOR1NE5A8RGVT4" localSheetId="13" hidden="1">#REF!</definedName>
    <definedName name="BExKKX05KCZZZPKOR1NE5A8RGVT4" localSheetId="15" hidden="1">#REF!</definedName>
    <definedName name="BExKKX05KCZZZPKOR1NE5A8RGVT4" localSheetId="16" hidden="1">#REF!</definedName>
    <definedName name="BExKKX05KCZZZPKOR1NE5A8RGVT4" localSheetId="17" hidden="1">#REF!</definedName>
    <definedName name="BExKKX05KCZZZPKOR1NE5A8RGVT4" localSheetId="18" hidden="1">#REF!</definedName>
    <definedName name="BExKKX05KCZZZPKOR1NE5A8RGVT4" localSheetId="19" hidden="1">#REF!</definedName>
    <definedName name="BExKKX05KCZZZPKOR1NE5A8RGVT4" localSheetId="20" hidden="1">#REF!</definedName>
    <definedName name="BExKKX05KCZZZPKOR1NE5A8RGVT4" hidden="1">#REF!</definedName>
    <definedName name="BExKKX5GX2R75C9E5OJC8AEQ02WR" localSheetId="7" hidden="1">#REF!</definedName>
    <definedName name="BExKKX5GX2R75C9E5OJC8AEQ02WR" localSheetId="9" hidden="1">#REF!</definedName>
    <definedName name="BExKKX5GX2R75C9E5OJC8AEQ02WR" localSheetId="10" hidden="1">#REF!</definedName>
    <definedName name="BExKKX5GX2R75C9E5OJC8AEQ02WR" localSheetId="11" hidden="1">#REF!</definedName>
    <definedName name="BExKKX5GX2R75C9E5OJC8AEQ02WR" localSheetId="12" hidden="1">#REF!</definedName>
    <definedName name="BExKKX5GX2R75C9E5OJC8AEQ02WR" localSheetId="14" hidden="1">#REF!</definedName>
    <definedName name="BExKKX5GX2R75C9E5OJC8AEQ02WR" localSheetId="13" hidden="1">#REF!</definedName>
    <definedName name="BExKKX5GX2R75C9E5OJC8AEQ02WR" localSheetId="15" hidden="1">#REF!</definedName>
    <definedName name="BExKKX5GX2R75C9E5OJC8AEQ02WR" localSheetId="16" hidden="1">#REF!</definedName>
    <definedName name="BExKKX5GX2R75C9E5OJC8AEQ02WR" localSheetId="17" hidden="1">#REF!</definedName>
    <definedName name="BExKKX5GX2R75C9E5OJC8AEQ02WR" localSheetId="18" hidden="1">#REF!</definedName>
    <definedName name="BExKKX5GX2R75C9E5OJC8AEQ02WR" localSheetId="19" hidden="1">#REF!</definedName>
    <definedName name="BExKKX5GX2R75C9E5OJC8AEQ02WR" localSheetId="20" hidden="1">#REF!</definedName>
    <definedName name="BExKKX5GX2R75C9E5OJC8AEQ02WR" hidden="1">#REF!</definedName>
    <definedName name="BExKLD6S9L66QYREYHBE5J44OK7X" localSheetId="7" hidden="1">#REF!</definedName>
    <definedName name="BExKLD6S9L66QYREYHBE5J44OK7X" localSheetId="9" hidden="1">#REF!</definedName>
    <definedName name="BExKLD6S9L66QYREYHBE5J44OK7X" localSheetId="10" hidden="1">#REF!</definedName>
    <definedName name="BExKLD6S9L66QYREYHBE5J44OK7X" localSheetId="11" hidden="1">#REF!</definedName>
    <definedName name="BExKLD6S9L66QYREYHBE5J44OK7X" localSheetId="12" hidden="1">#REF!</definedName>
    <definedName name="BExKLD6S9L66QYREYHBE5J44OK7X" localSheetId="14" hidden="1">#REF!</definedName>
    <definedName name="BExKLD6S9L66QYREYHBE5J44OK7X" localSheetId="13" hidden="1">#REF!</definedName>
    <definedName name="BExKLD6S9L66QYREYHBE5J44OK7X" localSheetId="15" hidden="1">#REF!</definedName>
    <definedName name="BExKLD6S9L66QYREYHBE5J44OK7X" localSheetId="16" hidden="1">#REF!</definedName>
    <definedName name="BExKLD6S9L66QYREYHBE5J44OK7X" localSheetId="17" hidden="1">#REF!</definedName>
    <definedName name="BExKLD6S9L66QYREYHBE5J44OK7X" localSheetId="18" hidden="1">#REF!</definedName>
    <definedName name="BExKLD6S9L66QYREYHBE5J44OK7X" localSheetId="19" hidden="1">#REF!</definedName>
    <definedName name="BExKLD6S9L66QYREYHBE5J44OK7X" localSheetId="20" hidden="1">#REF!</definedName>
    <definedName name="BExKLD6S9L66QYREYHBE5J44OK7X" hidden="1">#REF!</definedName>
    <definedName name="BExKLEZK32L28GYJWVO63BZ5E1JD" localSheetId="7" hidden="1">#REF!</definedName>
    <definedName name="BExKLEZK32L28GYJWVO63BZ5E1JD" localSheetId="9" hidden="1">#REF!</definedName>
    <definedName name="BExKLEZK32L28GYJWVO63BZ5E1JD" localSheetId="10" hidden="1">#REF!</definedName>
    <definedName name="BExKLEZK32L28GYJWVO63BZ5E1JD" localSheetId="11" hidden="1">#REF!</definedName>
    <definedName name="BExKLEZK32L28GYJWVO63BZ5E1JD" localSheetId="12" hidden="1">#REF!</definedName>
    <definedName name="BExKLEZK32L28GYJWVO63BZ5E1JD" localSheetId="14" hidden="1">#REF!</definedName>
    <definedName name="BExKLEZK32L28GYJWVO63BZ5E1JD" localSheetId="13" hidden="1">#REF!</definedName>
    <definedName name="BExKLEZK32L28GYJWVO63BZ5E1JD" localSheetId="15" hidden="1">#REF!</definedName>
    <definedName name="BExKLEZK32L28GYJWVO63BZ5E1JD" localSheetId="16" hidden="1">#REF!</definedName>
    <definedName name="BExKLEZK32L28GYJWVO63BZ5E1JD" localSheetId="17" hidden="1">#REF!</definedName>
    <definedName name="BExKLEZK32L28GYJWVO63BZ5E1JD" localSheetId="18" hidden="1">#REF!</definedName>
    <definedName name="BExKLEZK32L28GYJWVO63BZ5E1JD" localSheetId="19" hidden="1">#REF!</definedName>
    <definedName name="BExKLEZK32L28GYJWVO63BZ5E1JD" localSheetId="20" hidden="1">#REF!</definedName>
    <definedName name="BExKLEZK32L28GYJWVO63BZ5E1JD" hidden="1">#REF!</definedName>
    <definedName name="BExKLHTYKCAWH7WCYP78L3516NDH" localSheetId="7" hidden="1">#REF!</definedName>
    <definedName name="BExKLHTYKCAWH7WCYP78L3516NDH" localSheetId="9" hidden="1">#REF!</definedName>
    <definedName name="BExKLHTYKCAWH7WCYP78L3516NDH" localSheetId="10" hidden="1">#REF!</definedName>
    <definedName name="BExKLHTYKCAWH7WCYP78L3516NDH" localSheetId="11" hidden="1">#REF!</definedName>
    <definedName name="BExKLHTYKCAWH7WCYP78L3516NDH" localSheetId="12" hidden="1">#REF!</definedName>
    <definedName name="BExKLHTYKCAWH7WCYP78L3516NDH" localSheetId="14" hidden="1">#REF!</definedName>
    <definedName name="BExKLHTYKCAWH7WCYP78L3516NDH" localSheetId="13" hidden="1">#REF!</definedName>
    <definedName name="BExKLHTYKCAWH7WCYP78L3516NDH" localSheetId="15" hidden="1">#REF!</definedName>
    <definedName name="BExKLHTYKCAWH7WCYP78L3516NDH" localSheetId="16" hidden="1">#REF!</definedName>
    <definedName name="BExKLHTYKCAWH7WCYP78L3516NDH" localSheetId="17" hidden="1">#REF!</definedName>
    <definedName name="BExKLHTYKCAWH7WCYP78L3516NDH" localSheetId="18" hidden="1">#REF!</definedName>
    <definedName name="BExKLHTYKCAWH7WCYP78L3516NDH" localSheetId="19" hidden="1">#REF!</definedName>
    <definedName name="BExKLHTYKCAWH7WCYP78L3516NDH" localSheetId="20" hidden="1">#REF!</definedName>
    <definedName name="BExKLHTYKCAWH7WCYP78L3516NDH" hidden="1">#REF!</definedName>
    <definedName name="BExKLLKVVHT06LA55JB2FC871DC5" localSheetId="7" hidden="1">#REF!</definedName>
    <definedName name="BExKLLKVVHT06LA55JB2FC871DC5" localSheetId="9" hidden="1">#REF!</definedName>
    <definedName name="BExKLLKVVHT06LA55JB2FC871DC5" localSheetId="10" hidden="1">#REF!</definedName>
    <definedName name="BExKLLKVVHT06LA55JB2FC871DC5" localSheetId="11" hidden="1">#REF!</definedName>
    <definedName name="BExKLLKVVHT06LA55JB2FC871DC5" localSheetId="12" hidden="1">#REF!</definedName>
    <definedName name="BExKLLKVVHT06LA55JB2FC871DC5" localSheetId="14" hidden="1">#REF!</definedName>
    <definedName name="BExKLLKVVHT06LA55JB2FC871DC5" localSheetId="13" hidden="1">#REF!</definedName>
    <definedName name="BExKLLKVVHT06LA55JB2FC871DC5" localSheetId="15" hidden="1">#REF!</definedName>
    <definedName name="BExKLLKVVHT06LA55JB2FC871DC5" localSheetId="16" hidden="1">#REF!</definedName>
    <definedName name="BExKLLKVVHT06LA55JB2FC871DC5" localSheetId="17" hidden="1">#REF!</definedName>
    <definedName name="BExKLLKVVHT06LA55JB2FC871DC5" localSheetId="18" hidden="1">#REF!</definedName>
    <definedName name="BExKLLKVVHT06LA55JB2FC871DC5" localSheetId="19" hidden="1">#REF!</definedName>
    <definedName name="BExKLLKVVHT06LA55JB2FC871DC5" localSheetId="20" hidden="1">#REF!</definedName>
    <definedName name="BExKLLKVVHT06LA55JB2FC871DC5" hidden="1">#REF!</definedName>
    <definedName name="BExKMFUOVKD6ZRRWMW0FAANYOY14" localSheetId="7" hidden="1">#REF!</definedName>
    <definedName name="BExKMFUOVKD6ZRRWMW0FAANYOY14" localSheetId="9" hidden="1">#REF!</definedName>
    <definedName name="BExKMFUOVKD6ZRRWMW0FAANYOY14" localSheetId="10" hidden="1">#REF!</definedName>
    <definedName name="BExKMFUOVKD6ZRRWMW0FAANYOY14" localSheetId="11" hidden="1">#REF!</definedName>
    <definedName name="BExKMFUOVKD6ZRRWMW0FAANYOY14" localSheetId="14" hidden="1">#REF!</definedName>
    <definedName name="BExKMFUOVKD6ZRRWMW0FAANYOY14" localSheetId="13" hidden="1">#REF!</definedName>
    <definedName name="BExKMFUOVKD6ZRRWMW0FAANYOY14" localSheetId="16" hidden="1">#REF!</definedName>
    <definedName name="BExKMFUOVKD6ZRRWMW0FAANYOY14" localSheetId="17" hidden="1">#REF!</definedName>
    <definedName name="BExKMFUOVKD6ZRRWMW0FAANYOY14" localSheetId="20" hidden="1">#REF!</definedName>
    <definedName name="BExKMFUOVKD6ZRRWMW0FAANYOY14" hidden="1">#REF!</definedName>
    <definedName name="BExKMM52P2JTD826GL7EUFZ2GOWA" localSheetId="7" hidden="1">#REF!</definedName>
    <definedName name="BExKMM52P2JTD826GL7EUFZ2GOWA" localSheetId="9" hidden="1">#REF!</definedName>
    <definedName name="BExKMM52P2JTD826GL7EUFZ2GOWA" localSheetId="10" hidden="1">#REF!</definedName>
    <definedName name="BExKMM52P2JTD826GL7EUFZ2GOWA" localSheetId="11" hidden="1">#REF!</definedName>
    <definedName name="BExKMM52P2JTD826GL7EUFZ2GOWA" localSheetId="12" hidden="1">#REF!</definedName>
    <definedName name="BExKMM52P2JTD826GL7EUFZ2GOWA" localSheetId="14" hidden="1">#REF!</definedName>
    <definedName name="BExKMM52P2JTD826GL7EUFZ2GOWA" localSheetId="13" hidden="1">#REF!</definedName>
    <definedName name="BExKMM52P2JTD826GL7EUFZ2GOWA" localSheetId="15" hidden="1">#REF!</definedName>
    <definedName name="BExKMM52P2JTD826GL7EUFZ2GOWA" localSheetId="16" hidden="1">#REF!</definedName>
    <definedName name="BExKMM52P2JTD826GL7EUFZ2GOWA" localSheetId="17" hidden="1">#REF!</definedName>
    <definedName name="BExKMM52P2JTD826GL7EUFZ2GOWA" localSheetId="18" hidden="1">#REF!</definedName>
    <definedName name="BExKMM52P2JTD826GL7EUFZ2GOWA" localSheetId="19" hidden="1">#REF!</definedName>
    <definedName name="BExKMM52P2JTD826GL7EUFZ2GOWA" localSheetId="20" hidden="1">#REF!</definedName>
    <definedName name="BExKMM52P2JTD826GL7EUFZ2GOWA" hidden="1">#REF!</definedName>
    <definedName name="BExKMWBX4EH3EYJ07UFEM08NB40Z" localSheetId="7" hidden="1">#REF!</definedName>
    <definedName name="BExKMWBX4EH3EYJ07UFEM08NB40Z" localSheetId="9" hidden="1">#REF!</definedName>
    <definedName name="BExKMWBX4EH3EYJ07UFEM08NB40Z" localSheetId="10" hidden="1">#REF!</definedName>
    <definedName name="BExKMWBX4EH3EYJ07UFEM08NB40Z" localSheetId="11" hidden="1">#REF!</definedName>
    <definedName name="BExKMWBX4EH3EYJ07UFEM08NB40Z" localSheetId="12" hidden="1">#REF!</definedName>
    <definedName name="BExKMWBX4EH3EYJ07UFEM08NB40Z" localSheetId="14" hidden="1">#REF!</definedName>
    <definedName name="BExKMWBX4EH3EYJ07UFEM08NB40Z" localSheetId="13" hidden="1">#REF!</definedName>
    <definedName name="BExKMWBX4EH3EYJ07UFEM08NB40Z" localSheetId="15" hidden="1">#REF!</definedName>
    <definedName name="BExKMWBX4EH3EYJ07UFEM08NB40Z" localSheetId="16" hidden="1">#REF!</definedName>
    <definedName name="BExKMWBX4EH3EYJ07UFEM08NB40Z" localSheetId="17" hidden="1">#REF!</definedName>
    <definedName name="BExKMWBX4EH3EYJ07UFEM08NB40Z" localSheetId="18" hidden="1">#REF!</definedName>
    <definedName name="BExKMWBX4EH3EYJ07UFEM08NB40Z" localSheetId="19" hidden="1">#REF!</definedName>
    <definedName name="BExKMWBX4EH3EYJ07UFEM08NB40Z" localSheetId="20" hidden="1">#REF!</definedName>
    <definedName name="BExKMWBX4EH3EYJ07UFEM08NB40Z" hidden="1">#REF!</definedName>
    <definedName name="BExKNBGV2IR3S7M0BX4810KZB4V3" localSheetId="7" hidden="1">#REF!</definedName>
    <definedName name="BExKNBGV2IR3S7M0BX4810KZB4V3" localSheetId="9" hidden="1">#REF!</definedName>
    <definedName name="BExKNBGV2IR3S7M0BX4810KZB4V3" localSheetId="10" hidden="1">#REF!</definedName>
    <definedName name="BExKNBGV2IR3S7M0BX4810KZB4V3" localSheetId="11" hidden="1">#REF!</definedName>
    <definedName name="BExKNBGV2IR3S7M0BX4810KZB4V3" localSheetId="12" hidden="1">#REF!</definedName>
    <definedName name="BExKNBGV2IR3S7M0BX4810KZB4V3" localSheetId="14" hidden="1">#REF!</definedName>
    <definedName name="BExKNBGV2IR3S7M0BX4810KZB4V3" localSheetId="13" hidden="1">#REF!</definedName>
    <definedName name="BExKNBGV2IR3S7M0BX4810KZB4V3" localSheetId="15" hidden="1">#REF!</definedName>
    <definedName name="BExKNBGV2IR3S7M0BX4810KZB4V3" localSheetId="16" hidden="1">#REF!</definedName>
    <definedName name="BExKNBGV2IR3S7M0BX4810KZB4V3" localSheetId="17" hidden="1">#REF!</definedName>
    <definedName name="BExKNBGV2IR3S7M0BX4810KZB4V3" localSheetId="18" hidden="1">#REF!</definedName>
    <definedName name="BExKNBGV2IR3S7M0BX4810KZB4V3" localSheetId="19" hidden="1">#REF!</definedName>
    <definedName name="BExKNBGV2IR3S7M0BX4810KZB4V3" localSheetId="20" hidden="1">#REF!</definedName>
    <definedName name="BExKNBGV2IR3S7M0BX4810KZB4V3" hidden="1">#REF!</definedName>
    <definedName name="BExKNCTBZTSY3MO42VU5PLV6YUHZ" localSheetId="7" hidden="1">#REF!</definedName>
    <definedName name="BExKNCTBZTSY3MO42VU5PLV6YUHZ" localSheetId="9" hidden="1">#REF!</definedName>
    <definedName name="BExKNCTBZTSY3MO42VU5PLV6YUHZ" localSheetId="10" hidden="1">#REF!</definedName>
    <definedName name="BExKNCTBZTSY3MO42VU5PLV6YUHZ" localSheetId="11" hidden="1">#REF!</definedName>
    <definedName name="BExKNCTBZTSY3MO42VU5PLV6YUHZ" localSheetId="12" hidden="1">#REF!</definedName>
    <definedName name="BExKNCTBZTSY3MO42VU5PLV6YUHZ" localSheetId="14" hidden="1">#REF!</definedName>
    <definedName name="BExKNCTBZTSY3MO42VU5PLV6YUHZ" localSheetId="13" hidden="1">#REF!</definedName>
    <definedName name="BExKNCTBZTSY3MO42VU5PLV6YUHZ" localSheetId="15" hidden="1">#REF!</definedName>
    <definedName name="BExKNCTBZTSY3MO42VU5PLV6YUHZ" localSheetId="16" hidden="1">#REF!</definedName>
    <definedName name="BExKNCTBZTSY3MO42VU5PLV6YUHZ" localSheetId="17" hidden="1">#REF!</definedName>
    <definedName name="BExKNCTBZTSY3MO42VU5PLV6YUHZ" localSheetId="18" hidden="1">#REF!</definedName>
    <definedName name="BExKNCTBZTSY3MO42VU5PLV6YUHZ" localSheetId="19" hidden="1">#REF!</definedName>
    <definedName name="BExKNCTBZTSY3MO42VU5PLV6YUHZ" localSheetId="20" hidden="1">#REF!</definedName>
    <definedName name="BExKNCTBZTSY3MO42VU5PLV6YUHZ" hidden="1">#REF!</definedName>
    <definedName name="BExKNGV2YY749C42AQ2T9QNIE5C3" localSheetId="7" hidden="1">#REF!</definedName>
    <definedName name="BExKNGV2YY749C42AQ2T9QNIE5C3" localSheetId="9" hidden="1">#REF!</definedName>
    <definedName name="BExKNGV2YY749C42AQ2T9QNIE5C3" localSheetId="10" hidden="1">#REF!</definedName>
    <definedName name="BExKNGV2YY749C42AQ2T9QNIE5C3" localSheetId="11" hidden="1">#REF!</definedName>
    <definedName name="BExKNGV2YY749C42AQ2T9QNIE5C3" localSheetId="12" hidden="1">#REF!</definedName>
    <definedName name="BExKNGV2YY749C42AQ2T9QNIE5C3" localSheetId="14" hidden="1">#REF!</definedName>
    <definedName name="BExKNGV2YY749C42AQ2T9QNIE5C3" localSheetId="13" hidden="1">#REF!</definedName>
    <definedName name="BExKNGV2YY749C42AQ2T9QNIE5C3" localSheetId="15" hidden="1">#REF!</definedName>
    <definedName name="BExKNGV2YY749C42AQ2T9QNIE5C3" localSheetId="16" hidden="1">#REF!</definedName>
    <definedName name="BExKNGV2YY749C42AQ2T9QNIE5C3" localSheetId="17" hidden="1">#REF!</definedName>
    <definedName name="BExKNGV2YY749C42AQ2T9QNIE5C3" localSheetId="18" hidden="1">#REF!</definedName>
    <definedName name="BExKNGV2YY749C42AQ2T9QNIE5C3" localSheetId="19" hidden="1">#REF!</definedName>
    <definedName name="BExKNGV2YY749C42AQ2T9QNIE5C3" localSheetId="20" hidden="1">#REF!</definedName>
    <definedName name="BExKNGV2YY749C42AQ2T9QNIE5C3" hidden="1">#REF!</definedName>
    <definedName name="BExKNSP7EUXMQ7HQ1I4UI51T620P" localSheetId="7" hidden="1">#REF!</definedName>
    <definedName name="BExKNSP7EUXMQ7HQ1I4UI51T620P" localSheetId="9" hidden="1">#REF!</definedName>
    <definedName name="BExKNSP7EUXMQ7HQ1I4UI51T620P" localSheetId="10" hidden="1">#REF!</definedName>
    <definedName name="BExKNSP7EUXMQ7HQ1I4UI51T620P" localSheetId="11" hidden="1">#REF!</definedName>
    <definedName name="BExKNSP7EUXMQ7HQ1I4UI51T620P" localSheetId="12" hidden="1">#REF!</definedName>
    <definedName name="BExKNSP7EUXMQ7HQ1I4UI51T620P" localSheetId="14" hidden="1">#REF!</definedName>
    <definedName name="BExKNSP7EUXMQ7HQ1I4UI51T620P" localSheetId="13" hidden="1">#REF!</definedName>
    <definedName name="BExKNSP7EUXMQ7HQ1I4UI51T620P" localSheetId="15" hidden="1">#REF!</definedName>
    <definedName name="BExKNSP7EUXMQ7HQ1I4UI51T620P" localSheetId="16" hidden="1">#REF!</definedName>
    <definedName name="BExKNSP7EUXMQ7HQ1I4UI51T620P" localSheetId="17" hidden="1">#REF!</definedName>
    <definedName name="BExKNSP7EUXMQ7HQ1I4UI51T620P" localSheetId="18" hidden="1">#REF!</definedName>
    <definedName name="BExKNSP7EUXMQ7HQ1I4UI51T620P" localSheetId="19" hidden="1">#REF!</definedName>
    <definedName name="BExKNSP7EUXMQ7HQ1I4UI51T620P" localSheetId="20" hidden="1">#REF!</definedName>
    <definedName name="BExKNSP7EUXMQ7HQ1I4UI51T620P" hidden="1">#REF!</definedName>
    <definedName name="BExKNV8UOHVWEHDJWI2WMJ9X6QHZ" localSheetId="7" hidden="1">#REF!</definedName>
    <definedName name="BExKNV8UOHVWEHDJWI2WMJ9X6QHZ" localSheetId="9" hidden="1">#REF!</definedName>
    <definedName name="BExKNV8UOHVWEHDJWI2WMJ9X6QHZ" localSheetId="10" hidden="1">#REF!</definedName>
    <definedName name="BExKNV8UOHVWEHDJWI2WMJ9X6QHZ" localSheetId="11" hidden="1">#REF!</definedName>
    <definedName name="BExKNV8UOHVWEHDJWI2WMJ9X6QHZ" localSheetId="12" hidden="1">#REF!</definedName>
    <definedName name="BExKNV8UOHVWEHDJWI2WMJ9X6QHZ" localSheetId="14" hidden="1">#REF!</definedName>
    <definedName name="BExKNV8UOHVWEHDJWI2WMJ9X6QHZ" localSheetId="13" hidden="1">#REF!</definedName>
    <definedName name="BExKNV8UOHVWEHDJWI2WMJ9X6QHZ" localSheetId="15" hidden="1">#REF!</definedName>
    <definedName name="BExKNV8UOHVWEHDJWI2WMJ9X6QHZ" localSheetId="16" hidden="1">#REF!</definedName>
    <definedName name="BExKNV8UOHVWEHDJWI2WMJ9X6QHZ" localSheetId="17" hidden="1">#REF!</definedName>
    <definedName name="BExKNV8UOHVWEHDJWI2WMJ9X6QHZ" localSheetId="18" hidden="1">#REF!</definedName>
    <definedName name="BExKNV8UOHVWEHDJWI2WMJ9X6QHZ" localSheetId="19" hidden="1">#REF!</definedName>
    <definedName name="BExKNV8UOHVWEHDJWI2WMJ9X6QHZ" localSheetId="20" hidden="1">#REF!</definedName>
    <definedName name="BExKNV8UOHVWEHDJWI2WMJ9X6QHZ" hidden="1">#REF!</definedName>
    <definedName name="BExKNZLD7UATC1MYRNJD8H2NH4KU" localSheetId="7" hidden="1">#REF!</definedName>
    <definedName name="BExKNZLD7UATC1MYRNJD8H2NH4KU" localSheetId="9" hidden="1">#REF!</definedName>
    <definedName name="BExKNZLD7UATC1MYRNJD8H2NH4KU" localSheetId="10" hidden="1">#REF!</definedName>
    <definedName name="BExKNZLD7UATC1MYRNJD8H2NH4KU" localSheetId="11" hidden="1">#REF!</definedName>
    <definedName name="BExKNZLD7UATC1MYRNJD8H2NH4KU" localSheetId="12" hidden="1">#REF!</definedName>
    <definedName name="BExKNZLD7UATC1MYRNJD8H2NH4KU" localSheetId="14" hidden="1">#REF!</definedName>
    <definedName name="BExKNZLD7UATC1MYRNJD8H2NH4KU" localSheetId="13" hidden="1">#REF!</definedName>
    <definedName name="BExKNZLD7UATC1MYRNJD8H2NH4KU" localSheetId="15" hidden="1">#REF!</definedName>
    <definedName name="BExKNZLD7UATC1MYRNJD8H2NH4KU" localSheetId="16" hidden="1">#REF!</definedName>
    <definedName name="BExKNZLD7UATC1MYRNJD8H2NH4KU" localSheetId="17" hidden="1">#REF!</definedName>
    <definedName name="BExKNZLD7UATC1MYRNJD8H2NH4KU" localSheetId="18" hidden="1">#REF!</definedName>
    <definedName name="BExKNZLD7UATC1MYRNJD8H2NH4KU" localSheetId="19" hidden="1">#REF!</definedName>
    <definedName name="BExKNZLD7UATC1MYRNJD8H2NH4KU" localSheetId="20" hidden="1">#REF!</definedName>
    <definedName name="BExKNZLD7UATC1MYRNJD8H2NH4KU" hidden="1">#REF!</definedName>
    <definedName name="BExKNZQUKQQG2Y97R74G4O4BJP1L" localSheetId="7" hidden="1">#REF!</definedName>
    <definedName name="BExKNZQUKQQG2Y97R74G4O4BJP1L" localSheetId="9" hidden="1">#REF!</definedName>
    <definedName name="BExKNZQUKQQG2Y97R74G4O4BJP1L" localSheetId="10" hidden="1">#REF!</definedName>
    <definedName name="BExKNZQUKQQG2Y97R74G4O4BJP1L" localSheetId="11" hidden="1">#REF!</definedName>
    <definedName name="BExKNZQUKQQG2Y97R74G4O4BJP1L" localSheetId="12" hidden="1">#REF!</definedName>
    <definedName name="BExKNZQUKQQG2Y97R74G4O4BJP1L" localSheetId="14" hidden="1">#REF!</definedName>
    <definedName name="BExKNZQUKQQG2Y97R74G4O4BJP1L" localSheetId="13" hidden="1">#REF!</definedName>
    <definedName name="BExKNZQUKQQG2Y97R74G4O4BJP1L" localSheetId="15" hidden="1">#REF!</definedName>
    <definedName name="BExKNZQUKQQG2Y97R74G4O4BJP1L" localSheetId="16" hidden="1">#REF!</definedName>
    <definedName name="BExKNZQUKQQG2Y97R74G4O4BJP1L" localSheetId="17" hidden="1">#REF!</definedName>
    <definedName name="BExKNZQUKQQG2Y97R74G4O4BJP1L" localSheetId="18" hidden="1">#REF!</definedName>
    <definedName name="BExKNZQUKQQG2Y97R74G4O4BJP1L" localSheetId="19" hidden="1">#REF!</definedName>
    <definedName name="BExKNZQUKQQG2Y97R74G4O4BJP1L" localSheetId="20" hidden="1">#REF!</definedName>
    <definedName name="BExKNZQUKQQG2Y97R74G4O4BJP1L" hidden="1">#REF!</definedName>
    <definedName name="BExKO06X0EAD3ABEG1E8PWLDWHBA" localSheetId="7" hidden="1">#REF!</definedName>
    <definedName name="BExKO06X0EAD3ABEG1E8PWLDWHBA" localSheetId="9" hidden="1">#REF!</definedName>
    <definedName name="BExKO06X0EAD3ABEG1E8PWLDWHBA" localSheetId="10" hidden="1">#REF!</definedName>
    <definedName name="BExKO06X0EAD3ABEG1E8PWLDWHBA" localSheetId="11" hidden="1">#REF!</definedName>
    <definedName name="BExKO06X0EAD3ABEG1E8PWLDWHBA" localSheetId="12" hidden="1">#REF!</definedName>
    <definedName name="BExKO06X0EAD3ABEG1E8PWLDWHBA" localSheetId="14" hidden="1">#REF!</definedName>
    <definedName name="BExKO06X0EAD3ABEG1E8PWLDWHBA" localSheetId="13" hidden="1">#REF!</definedName>
    <definedName name="BExKO06X0EAD3ABEG1E8PWLDWHBA" localSheetId="15" hidden="1">#REF!</definedName>
    <definedName name="BExKO06X0EAD3ABEG1E8PWLDWHBA" localSheetId="16" hidden="1">#REF!</definedName>
    <definedName name="BExKO06X0EAD3ABEG1E8PWLDWHBA" localSheetId="17" hidden="1">#REF!</definedName>
    <definedName name="BExKO06X0EAD3ABEG1E8PWLDWHBA" localSheetId="18" hidden="1">#REF!</definedName>
    <definedName name="BExKO06X0EAD3ABEG1E8PWLDWHBA" localSheetId="19" hidden="1">#REF!</definedName>
    <definedName name="BExKO06X0EAD3ABEG1E8PWLDWHBA" localSheetId="20" hidden="1">#REF!</definedName>
    <definedName name="BExKO06X0EAD3ABEG1E8PWLDWHBA" hidden="1">#REF!</definedName>
    <definedName name="BExKO2AHHSGNI1AZOIOW21KPXKPE" localSheetId="7" hidden="1">#REF!</definedName>
    <definedName name="BExKO2AHHSGNI1AZOIOW21KPXKPE" localSheetId="9" hidden="1">#REF!</definedName>
    <definedName name="BExKO2AHHSGNI1AZOIOW21KPXKPE" localSheetId="10" hidden="1">#REF!</definedName>
    <definedName name="BExKO2AHHSGNI1AZOIOW21KPXKPE" localSheetId="11" hidden="1">#REF!</definedName>
    <definedName name="BExKO2AHHSGNI1AZOIOW21KPXKPE" localSheetId="12" hidden="1">#REF!</definedName>
    <definedName name="BExKO2AHHSGNI1AZOIOW21KPXKPE" localSheetId="14" hidden="1">#REF!</definedName>
    <definedName name="BExKO2AHHSGNI1AZOIOW21KPXKPE" localSheetId="13" hidden="1">#REF!</definedName>
    <definedName name="BExKO2AHHSGNI1AZOIOW21KPXKPE" localSheetId="15" hidden="1">#REF!</definedName>
    <definedName name="BExKO2AHHSGNI1AZOIOW21KPXKPE" localSheetId="16" hidden="1">#REF!</definedName>
    <definedName name="BExKO2AHHSGNI1AZOIOW21KPXKPE" localSheetId="17" hidden="1">#REF!</definedName>
    <definedName name="BExKO2AHHSGNI1AZOIOW21KPXKPE" localSheetId="18" hidden="1">#REF!</definedName>
    <definedName name="BExKO2AHHSGNI1AZOIOW21KPXKPE" localSheetId="19" hidden="1">#REF!</definedName>
    <definedName name="BExKO2AHHSGNI1AZOIOW21KPXKPE" localSheetId="20" hidden="1">#REF!</definedName>
    <definedName name="BExKO2AHHSGNI1AZOIOW21KPXKPE" hidden="1">#REF!</definedName>
    <definedName name="BExKO2FXWJWC5IZLDN8JHYILQJ2N" localSheetId="7" hidden="1">#REF!</definedName>
    <definedName name="BExKO2FXWJWC5IZLDN8JHYILQJ2N" localSheetId="9" hidden="1">#REF!</definedName>
    <definedName name="BExKO2FXWJWC5IZLDN8JHYILQJ2N" localSheetId="10" hidden="1">#REF!</definedName>
    <definedName name="BExKO2FXWJWC5IZLDN8JHYILQJ2N" localSheetId="11" hidden="1">#REF!</definedName>
    <definedName name="BExKO2FXWJWC5IZLDN8JHYILQJ2N" localSheetId="12" hidden="1">#REF!</definedName>
    <definedName name="BExKO2FXWJWC5IZLDN8JHYILQJ2N" localSheetId="14" hidden="1">#REF!</definedName>
    <definedName name="BExKO2FXWJWC5IZLDN8JHYILQJ2N" localSheetId="13" hidden="1">#REF!</definedName>
    <definedName name="BExKO2FXWJWC5IZLDN8JHYILQJ2N" localSheetId="15" hidden="1">#REF!</definedName>
    <definedName name="BExKO2FXWJWC5IZLDN8JHYILQJ2N" localSheetId="16" hidden="1">#REF!</definedName>
    <definedName name="BExKO2FXWJWC5IZLDN8JHYILQJ2N" localSheetId="17" hidden="1">#REF!</definedName>
    <definedName name="BExKO2FXWJWC5IZLDN8JHYILQJ2N" localSheetId="18" hidden="1">#REF!</definedName>
    <definedName name="BExKO2FXWJWC5IZLDN8JHYILQJ2N" localSheetId="19" hidden="1">#REF!</definedName>
    <definedName name="BExKO2FXWJWC5IZLDN8JHYILQJ2N" localSheetId="20" hidden="1">#REF!</definedName>
    <definedName name="BExKO2FXWJWC5IZLDN8JHYILQJ2N" hidden="1">#REF!</definedName>
    <definedName name="BExKO438WZ8FKOU00NURGFMOYXWN" localSheetId="7" hidden="1">#REF!</definedName>
    <definedName name="BExKO438WZ8FKOU00NURGFMOYXWN" localSheetId="9" hidden="1">#REF!</definedName>
    <definedName name="BExKO438WZ8FKOU00NURGFMOYXWN" localSheetId="10" hidden="1">#REF!</definedName>
    <definedName name="BExKO438WZ8FKOU00NURGFMOYXWN" localSheetId="11" hidden="1">#REF!</definedName>
    <definedName name="BExKO438WZ8FKOU00NURGFMOYXWN" localSheetId="12" hidden="1">#REF!</definedName>
    <definedName name="BExKO438WZ8FKOU00NURGFMOYXWN" localSheetId="14" hidden="1">#REF!</definedName>
    <definedName name="BExKO438WZ8FKOU00NURGFMOYXWN" localSheetId="13" hidden="1">#REF!</definedName>
    <definedName name="BExKO438WZ8FKOU00NURGFMOYXWN" localSheetId="15" hidden="1">#REF!</definedName>
    <definedName name="BExKO438WZ8FKOU00NURGFMOYXWN" localSheetId="16" hidden="1">#REF!</definedName>
    <definedName name="BExKO438WZ8FKOU00NURGFMOYXWN" localSheetId="17" hidden="1">#REF!</definedName>
    <definedName name="BExKO438WZ8FKOU00NURGFMOYXWN" localSheetId="18" hidden="1">#REF!</definedName>
    <definedName name="BExKO438WZ8FKOU00NURGFMOYXWN" localSheetId="19" hidden="1">#REF!</definedName>
    <definedName name="BExKO438WZ8FKOU00NURGFMOYXWN" localSheetId="20" hidden="1">#REF!</definedName>
    <definedName name="BExKO438WZ8FKOU00NURGFMOYXWN" hidden="1">#REF!</definedName>
    <definedName name="BExKOBVQIBD5QN64WI0VMWG8ECVY" localSheetId="7" hidden="1">#REF!</definedName>
    <definedName name="BExKOBVQIBD5QN64WI0VMWG8ECVY" localSheetId="9" hidden="1">#REF!</definedName>
    <definedName name="BExKOBVQIBD5QN64WI0VMWG8ECVY" localSheetId="10" hidden="1">#REF!</definedName>
    <definedName name="BExKOBVQIBD5QN64WI0VMWG8ECVY" localSheetId="11" hidden="1">#REF!</definedName>
    <definedName name="BExKOBVQIBD5QN64WI0VMWG8ECVY" localSheetId="12" hidden="1">#REF!</definedName>
    <definedName name="BExKOBVQIBD5QN64WI0VMWG8ECVY" localSheetId="14" hidden="1">#REF!</definedName>
    <definedName name="BExKOBVQIBD5QN64WI0VMWG8ECVY" localSheetId="13" hidden="1">#REF!</definedName>
    <definedName name="BExKOBVQIBD5QN64WI0VMWG8ECVY" localSheetId="15" hidden="1">#REF!</definedName>
    <definedName name="BExKOBVQIBD5QN64WI0VMWG8ECVY" localSheetId="16" hidden="1">#REF!</definedName>
    <definedName name="BExKOBVQIBD5QN64WI0VMWG8ECVY" localSheetId="17" hidden="1">#REF!</definedName>
    <definedName name="BExKOBVQIBD5QN64WI0VMWG8ECVY" localSheetId="18" hidden="1">#REF!</definedName>
    <definedName name="BExKOBVQIBD5QN64WI0VMWG8ECVY" localSheetId="19" hidden="1">#REF!</definedName>
    <definedName name="BExKOBVQIBD5QN64WI0VMWG8ECVY" localSheetId="20" hidden="1">#REF!</definedName>
    <definedName name="BExKOBVQIBD5QN64WI0VMWG8ECVY" hidden="1">#REF!</definedName>
    <definedName name="BExKODIZGWW2EQD0FEYW6WK6XLCM" localSheetId="7" hidden="1">#REF!</definedName>
    <definedName name="BExKODIZGWW2EQD0FEYW6WK6XLCM" localSheetId="9" hidden="1">#REF!</definedName>
    <definedName name="BExKODIZGWW2EQD0FEYW6WK6XLCM" localSheetId="10" hidden="1">#REF!</definedName>
    <definedName name="BExKODIZGWW2EQD0FEYW6WK6XLCM" localSheetId="11" hidden="1">#REF!</definedName>
    <definedName name="BExKODIZGWW2EQD0FEYW6WK6XLCM" localSheetId="12" hidden="1">#REF!</definedName>
    <definedName name="BExKODIZGWW2EQD0FEYW6WK6XLCM" localSheetId="14" hidden="1">#REF!</definedName>
    <definedName name="BExKODIZGWW2EQD0FEYW6WK6XLCM" localSheetId="13" hidden="1">#REF!</definedName>
    <definedName name="BExKODIZGWW2EQD0FEYW6WK6XLCM" localSheetId="15" hidden="1">#REF!</definedName>
    <definedName name="BExKODIZGWW2EQD0FEYW6WK6XLCM" localSheetId="16" hidden="1">#REF!</definedName>
    <definedName name="BExKODIZGWW2EQD0FEYW6WK6XLCM" localSheetId="17" hidden="1">#REF!</definedName>
    <definedName name="BExKODIZGWW2EQD0FEYW6WK6XLCM" localSheetId="18" hidden="1">#REF!</definedName>
    <definedName name="BExKODIZGWW2EQD0FEYW6WK6XLCM" localSheetId="19" hidden="1">#REF!</definedName>
    <definedName name="BExKODIZGWW2EQD0FEYW6WK6XLCM" localSheetId="20" hidden="1">#REF!</definedName>
    <definedName name="BExKODIZGWW2EQD0FEYW6WK6XLCM" hidden="1">#REF!</definedName>
    <definedName name="BExKOPO2HPWVQGAKW8LOZMPIDEFG" localSheetId="7" hidden="1">#REF!</definedName>
    <definedName name="BExKOPO2HPWVQGAKW8LOZMPIDEFG" localSheetId="9" hidden="1">#REF!</definedName>
    <definedName name="BExKOPO2HPWVQGAKW8LOZMPIDEFG" localSheetId="10" hidden="1">#REF!</definedName>
    <definedName name="BExKOPO2HPWVQGAKW8LOZMPIDEFG" localSheetId="11" hidden="1">#REF!</definedName>
    <definedName name="BExKOPO2HPWVQGAKW8LOZMPIDEFG" localSheetId="12" hidden="1">#REF!</definedName>
    <definedName name="BExKOPO2HPWVQGAKW8LOZMPIDEFG" localSheetId="14" hidden="1">#REF!</definedName>
    <definedName name="BExKOPO2HPWVQGAKW8LOZMPIDEFG" localSheetId="13" hidden="1">#REF!</definedName>
    <definedName name="BExKOPO2HPWVQGAKW8LOZMPIDEFG" localSheetId="15" hidden="1">#REF!</definedName>
    <definedName name="BExKOPO2HPWVQGAKW8LOZMPIDEFG" localSheetId="16" hidden="1">#REF!</definedName>
    <definedName name="BExKOPO2HPWVQGAKW8LOZMPIDEFG" localSheetId="17" hidden="1">#REF!</definedName>
    <definedName name="BExKOPO2HPWVQGAKW8LOZMPIDEFG" localSheetId="18" hidden="1">#REF!</definedName>
    <definedName name="BExKOPO2HPWVQGAKW8LOZMPIDEFG" localSheetId="19" hidden="1">#REF!</definedName>
    <definedName name="BExKOPO2HPWVQGAKW8LOZMPIDEFG" localSheetId="20" hidden="1">#REF!</definedName>
    <definedName name="BExKOPO2HPWVQGAKW8LOZMPIDEFG" hidden="1">#REF!</definedName>
    <definedName name="BExKOU0G4S03BPJYQJ7Q6BXA1XZE" localSheetId="7" hidden="1">#REF!</definedName>
    <definedName name="BExKOU0G4S03BPJYQJ7Q6BXA1XZE" localSheetId="9" hidden="1">#REF!</definedName>
    <definedName name="BExKOU0G4S03BPJYQJ7Q6BXA1XZE" localSheetId="10" hidden="1">#REF!</definedName>
    <definedName name="BExKOU0G4S03BPJYQJ7Q6BXA1XZE" localSheetId="11" hidden="1">#REF!</definedName>
    <definedName name="BExKOU0G4S03BPJYQJ7Q6BXA1XZE" localSheetId="12" hidden="1">#REF!</definedName>
    <definedName name="BExKOU0G4S03BPJYQJ7Q6BXA1XZE" localSheetId="14" hidden="1">#REF!</definedName>
    <definedName name="BExKOU0G4S03BPJYQJ7Q6BXA1XZE" localSheetId="13" hidden="1">#REF!</definedName>
    <definedName name="BExKOU0G4S03BPJYQJ7Q6BXA1XZE" localSheetId="15" hidden="1">#REF!</definedName>
    <definedName name="BExKOU0G4S03BPJYQJ7Q6BXA1XZE" localSheetId="16" hidden="1">#REF!</definedName>
    <definedName name="BExKOU0G4S03BPJYQJ7Q6BXA1XZE" localSheetId="17" hidden="1">#REF!</definedName>
    <definedName name="BExKOU0G4S03BPJYQJ7Q6BXA1XZE" localSheetId="18" hidden="1">#REF!</definedName>
    <definedName name="BExKOU0G4S03BPJYQJ7Q6BXA1XZE" localSheetId="19" hidden="1">#REF!</definedName>
    <definedName name="BExKOU0G4S03BPJYQJ7Q6BXA1XZE" localSheetId="20" hidden="1">#REF!</definedName>
    <definedName name="BExKOU0G4S03BPJYQJ7Q6BXA1XZE" hidden="1">#REF!</definedName>
    <definedName name="BExKP1NNUBCM89W1AWCQ4GYT46VL" localSheetId="7" hidden="1">#REF!</definedName>
    <definedName name="BExKP1NNUBCM89W1AWCQ4GYT46VL" localSheetId="9" hidden="1">#REF!</definedName>
    <definedName name="BExKP1NNUBCM89W1AWCQ4GYT46VL" localSheetId="10" hidden="1">#REF!</definedName>
    <definedName name="BExKP1NNUBCM89W1AWCQ4GYT46VL" localSheetId="11" hidden="1">#REF!</definedName>
    <definedName name="BExKP1NNUBCM89W1AWCQ4GYT46VL" localSheetId="14" hidden="1">#REF!</definedName>
    <definedName name="BExKP1NNUBCM89W1AWCQ4GYT46VL" localSheetId="13" hidden="1">#REF!</definedName>
    <definedName name="BExKP1NNUBCM89W1AWCQ4GYT46VL" localSheetId="16" hidden="1">#REF!</definedName>
    <definedName name="BExKP1NNUBCM89W1AWCQ4GYT46VL" localSheetId="17" hidden="1">#REF!</definedName>
    <definedName name="BExKP1NNUBCM89W1AWCQ4GYT46VL" localSheetId="20" hidden="1">#REF!</definedName>
    <definedName name="BExKP1NNUBCM89W1AWCQ4GYT46VL" hidden="1">#REF!</definedName>
    <definedName name="BExKPEZP0QTKOTLIMMIFSVTHQEEK" localSheetId="7" hidden="1">#REF!</definedName>
    <definedName name="BExKPEZP0QTKOTLIMMIFSVTHQEEK" localSheetId="9" hidden="1">#REF!</definedName>
    <definedName name="BExKPEZP0QTKOTLIMMIFSVTHQEEK" localSheetId="10" hidden="1">#REF!</definedName>
    <definedName name="BExKPEZP0QTKOTLIMMIFSVTHQEEK" localSheetId="11" hidden="1">#REF!</definedName>
    <definedName name="BExKPEZP0QTKOTLIMMIFSVTHQEEK" localSheetId="12" hidden="1">#REF!</definedName>
    <definedName name="BExKPEZP0QTKOTLIMMIFSVTHQEEK" localSheetId="14" hidden="1">#REF!</definedName>
    <definedName name="BExKPEZP0QTKOTLIMMIFSVTHQEEK" localSheetId="13" hidden="1">#REF!</definedName>
    <definedName name="BExKPEZP0QTKOTLIMMIFSVTHQEEK" localSheetId="15" hidden="1">#REF!</definedName>
    <definedName name="BExKPEZP0QTKOTLIMMIFSVTHQEEK" localSheetId="16" hidden="1">#REF!</definedName>
    <definedName name="BExKPEZP0QTKOTLIMMIFSVTHQEEK" localSheetId="17" hidden="1">#REF!</definedName>
    <definedName name="BExKPEZP0QTKOTLIMMIFSVTHQEEK" localSheetId="18" hidden="1">#REF!</definedName>
    <definedName name="BExKPEZP0QTKOTLIMMIFSVTHQEEK" localSheetId="19" hidden="1">#REF!</definedName>
    <definedName name="BExKPEZP0QTKOTLIMMIFSVTHQEEK" localSheetId="20" hidden="1">#REF!</definedName>
    <definedName name="BExKPEZP0QTKOTLIMMIFSVTHQEEK" hidden="1">#REF!</definedName>
    <definedName name="BExKPJXT3SWOS15NRMD9RAD4AXOC" localSheetId="7" hidden="1">#REF!</definedName>
    <definedName name="BExKPJXT3SWOS15NRMD9RAD4AXOC" localSheetId="9" hidden="1">#REF!</definedName>
    <definedName name="BExKPJXT3SWOS15NRMD9RAD4AXOC" localSheetId="10" hidden="1">#REF!</definedName>
    <definedName name="BExKPJXT3SWOS15NRMD9RAD4AXOC" localSheetId="11" hidden="1">#REF!</definedName>
    <definedName name="BExKPJXT3SWOS15NRMD9RAD4AXOC" localSheetId="12" hidden="1">#REF!</definedName>
    <definedName name="BExKPJXT3SWOS15NRMD9RAD4AXOC" localSheetId="14" hidden="1">#REF!</definedName>
    <definedName name="BExKPJXT3SWOS15NRMD9RAD4AXOC" localSheetId="13" hidden="1">#REF!</definedName>
    <definedName name="BExKPJXT3SWOS15NRMD9RAD4AXOC" localSheetId="15" hidden="1">#REF!</definedName>
    <definedName name="BExKPJXT3SWOS15NRMD9RAD4AXOC" localSheetId="16" hidden="1">#REF!</definedName>
    <definedName name="BExKPJXT3SWOS15NRMD9RAD4AXOC" localSheetId="17" hidden="1">#REF!</definedName>
    <definedName name="BExKPJXT3SWOS15NRMD9RAD4AXOC" localSheetId="18" hidden="1">#REF!</definedName>
    <definedName name="BExKPJXT3SWOS15NRMD9RAD4AXOC" localSheetId="19" hidden="1">#REF!</definedName>
    <definedName name="BExKPJXT3SWOS15NRMD9RAD4AXOC" localSheetId="20" hidden="1">#REF!</definedName>
    <definedName name="BExKPJXT3SWOS15NRMD9RAD4AXOC" hidden="1">#REF!</definedName>
    <definedName name="BExKPLFRCAYNO7ZNGISMPGFFXB00" localSheetId="7" hidden="1">#REF!</definedName>
    <definedName name="BExKPLFRCAYNO7ZNGISMPGFFXB00" localSheetId="9" hidden="1">#REF!</definedName>
    <definedName name="BExKPLFRCAYNO7ZNGISMPGFFXB00" localSheetId="10" hidden="1">#REF!</definedName>
    <definedName name="BExKPLFRCAYNO7ZNGISMPGFFXB00" localSheetId="11" hidden="1">#REF!</definedName>
    <definedName name="BExKPLFRCAYNO7ZNGISMPGFFXB00" localSheetId="12" hidden="1">#REF!</definedName>
    <definedName name="BExKPLFRCAYNO7ZNGISMPGFFXB00" localSheetId="14" hidden="1">#REF!</definedName>
    <definedName name="BExKPLFRCAYNO7ZNGISMPGFFXB00" localSheetId="13" hidden="1">#REF!</definedName>
    <definedName name="BExKPLFRCAYNO7ZNGISMPGFFXB00" localSheetId="15" hidden="1">#REF!</definedName>
    <definedName name="BExKPLFRCAYNO7ZNGISMPGFFXB00" localSheetId="16" hidden="1">#REF!</definedName>
    <definedName name="BExKPLFRCAYNO7ZNGISMPGFFXB00" localSheetId="17" hidden="1">#REF!</definedName>
    <definedName name="BExKPLFRCAYNO7ZNGISMPGFFXB00" localSheetId="18" hidden="1">#REF!</definedName>
    <definedName name="BExKPLFRCAYNO7ZNGISMPGFFXB00" localSheetId="19" hidden="1">#REF!</definedName>
    <definedName name="BExKPLFRCAYNO7ZNGISMPGFFXB00" localSheetId="20" hidden="1">#REF!</definedName>
    <definedName name="BExKPLFRCAYNO7ZNGISMPGFFXB00" hidden="1">#REF!</definedName>
    <definedName name="BExKPLQJX0HJ8OTXBXH9IC9J2V0W" localSheetId="7" hidden="1">#REF!</definedName>
    <definedName name="BExKPLQJX0HJ8OTXBXH9IC9J2V0W" localSheetId="9" hidden="1">#REF!</definedName>
    <definedName name="BExKPLQJX0HJ8OTXBXH9IC9J2V0W" localSheetId="10" hidden="1">#REF!</definedName>
    <definedName name="BExKPLQJX0HJ8OTXBXH9IC9J2V0W" localSheetId="11" hidden="1">#REF!</definedName>
    <definedName name="BExKPLQJX0HJ8OTXBXH9IC9J2V0W" localSheetId="12" hidden="1">#REF!</definedName>
    <definedName name="BExKPLQJX0HJ8OTXBXH9IC9J2V0W" localSheetId="14" hidden="1">#REF!</definedName>
    <definedName name="BExKPLQJX0HJ8OTXBXH9IC9J2V0W" localSheetId="13" hidden="1">#REF!</definedName>
    <definedName name="BExKPLQJX0HJ8OTXBXH9IC9J2V0W" localSheetId="15" hidden="1">#REF!</definedName>
    <definedName name="BExKPLQJX0HJ8OTXBXH9IC9J2V0W" localSheetId="16" hidden="1">#REF!</definedName>
    <definedName name="BExKPLQJX0HJ8OTXBXH9IC9J2V0W" localSheetId="17" hidden="1">#REF!</definedName>
    <definedName name="BExKPLQJX0HJ8OTXBXH9IC9J2V0W" localSheetId="18" hidden="1">#REF!</definedName>
    <definedName name="BExKPLQJX0HJ8OTXBXH9IC9J2V0W" localSheetId="19" hidden="1">#REF!</definedName>
    <definedName name="BExKPLQJX0HJ8OTXBXH9IC9J2V0W" localSheetId="20" hidden="1">#REF!</definedName>
    <definedName name="BExKPLQJX0HJ8OTXBXH9IC9J2V0W" hidden="1">#REF!</definedName>
    <definedName name="BExKPN8C7GN36ZJZHLOB74LU6KT0" localSheetId="7" hidden="1">#REF!</definedName>
    <definedName name="BExKPN8C7GN36ZJZHLOB74LU6KT0" localSheetId="9" hidden="1">#REF!</definedName>
    <definedName name="BExKPN8C7GN36ZJZHLOB74LU6KT0" localSheetId="10" hidden="1">#REF!</definedName>
    <definedName name="BExKPN8C7GN36ZJZHLOB74LU6KT0" localSheetId="11" hidden="1">#REF!</definedName>
    <definedName name="BExKPN8C7GN36ZJZHLOB74LU6KT0" localSheetId="12" hidden="1">#REF!</definedName>
    <definedName name="BExKPN8C7GN36ZJZHLOB74LU6KT0" localSheetId="14" hidden="1">#REF!</definedName>
    <definedName name="BExKPN8C7GN36ZJZHLOB74LU6KT0" localSheetId="13" hidden="1">#REF!</definedName>
    <definedName name="BExKPN8C7GN36ZJZHLOB74LU6KT0" localSheetId="15" hidden="1">#REF!</definedName>
    <definedName name="BExKPN8C7GN36ZJZHLOB74LU6KT0" localSheetId="16" hidden="1">#REF!</definedName>
    <definedName name="BExKPN8C7GN36ZJZHLOB74LU6KT0" localSheetId="17" hidden="1">#REF!</definedName>
    <definedName name="BExKPN8C7GN36ZJZHLOB74LU6KT0" localSheetId="18" hidden="1">#REF!</definedName>
    <definedName name="BExKPN8C7GN36ZJZHLOB74LU6KT0" localSheetId="19" hidden="1">#REF!</definedName>
    <definedName name="BExKPN8C7GN36ZJZHLOB74LU6KT0" localSheetId="20" hidden="1">#REF!</definedName>
    <definedName name="BExKPN8C7GN36ZJZHLOB74LU6KT0" hidden="1">#REF!</definedName>
    <definedName name="BExKPUKRNDWTKQ8SV8FLABPPXTJK" localSheetId="7" hidden="1">#REF!</definedName>
    <definedName name="BExKPUKRNDWTKQ8SV8FLABPPXTJK" localSheetId="9" hidden="1">#REF!</definedName>
    <definedName name="BExKPUKRNDWTKQ8SV8FLABPPXTJK" localSheetId="10" hidden="1">#REF!</definedName>
    <definedName name="BExKPUKRNDWTKQ8SV8FLABPPXTJK" localSheetId="11" hidden="1">#REF!</definedName>
    <definedName name="BExKPUKRNDWTKQ8SV8FLABPPXTJK" localSheetId="12" hidden="1">#REF!</definedName>
    <definedName name="BExKPUKRNDWTKQ8SV8FLABPPXTJK" localSheetId="14" hidden="1">#REF!</definedName>
    <definedName name="BExKPUKRNDWTKQ8SV8FLABPPXTJK" localSheetId="13" hidden="1">#REF!</definedName>
    <definedName name="BExKPUKRNDWTKQ8SV8FLABPPXTJK" localSheetId="15" hidden="1">#REF!</definedName>
    <definedName name="BExKPUKRNDWTKQ8SV8FLABPPXTJK" localSheetId="16" hidden="1">#REF!</definedName>
    <definedName name="BExKPUKRNDWTKQ8SV8FLABPPXTJK" localSheetId="17" hidden="1">#REF!</definedName>
    <definedName name="BExKPUKRNDWTKQ8SV8FLABPPXTJK" localSheetId="18" hidden="1">#REF!</definedName>
    <definedName name="BExKPUKRNDWTKQ8SV8FLABPPXTJK" localSheetId="19" hidden="1">#REF!</definedName>
    <definedName name="BExKPUKRNDWTKQ8SV8FLABPPXTJK" localSheetId="20" hidden="1">#REF!</definedName>
    <definedName name="BExKPUKRNDWTKQ8SV8FLABPPXTJK" hidden="1">#REF!</definedName>
    <definedName name="BExKPX9VZ1J5021Q98K60HMPJU58" localSheetId="7" hidden="1">#REF!</definedName>
    <definedName name="BExKPX9VZ1J5021Q98K60HMPJU58" localSheetId="9" hidden="1">#REF!</definedName>
    <definedName name="BExKPX9VZ1J5021Q98K60HMPJU58" localSheetId="10" hidden="1">#REF!</definedName>
    <definedName name="BExKPX9VZ1J5021Q98K60HMPJU58" localSheetId="11" hidden="1">#REF!</definedName>
    <definedName name="BExKPX9VZ1J5021Q98K60HMPJU58" localSheetId="12" hidden="1">#REF!</definedName>
    <definedName name="BExKPX9VZ1J5021Q98K60HMPJU58" localSheetId="14" hidden="1">#REF!</definedName>
    <definedName name="BExKPX9VZ1J5021Q98K60HMPJU58" localSheetId="13" hidden="1">#REF!</definedName>
    <definedName name="BExKPX9VZ1J5021Q98K60HMPJU58" localSheetId="15" hidden="1">#REF!</definedName>
    <definedName name="BExKPX9VZ1J5021Q98K60HMPJU58" localSheetId="16" hidden="1">#REF!</definedName>
    <definedName name="BExKPX9VZ1J5021Q98K60HMPJU58" localSheetId="17" hidden="1">#REF!</definedName>
    <definedName name="BExKPX9VZ1J5021Q98K60HMPJU58" localSheetId="18" hidden="1">#REF!</definedName>
    <definedName name="BExKPX9VZ1J5021Q98K60HMPJU58" localSheetId="19" hidden="1">#REF!</definedName>
    <definedName name="BExKPX9VZ1J5021Q98K60HMPJU58" localSheetId="20" hidden="1">#REF!</definedName>
    <definedName name="BExKPX9VZ1J5021Q98K60HMPJU58" hidden="1">#REF!</definedName>
    <definedName name="BExKQJGAAWNM3NT19E9I0CQDBTU0" localSheetId="7" hidden="1">#REF!</definedName>
    <definedName name="BExKQJGAAWNM3NT19E9I0CQDBTU0" localSheetId="9" hidden="1">#REF!</definedName>
    <definedName name="BExKQJGAAWNM3NT19E9I0CQDBTU0" localSheetId="10" hidden="1">#REF!</definedName>
    <definedName name="BExKQJGAAWNM3NT19E9I0CQDBTU0" localSheetId="11" hidden="1">#REF!</definedName>
    <definedName name="BExKQJGAAWNM3NT19E9I0CQDBTU0" localSheetId="12" hidden="1">#REF!</definedName>
    <definedName name="BExKQJGAAWNM3NT19E9I0CQDBTU0" localSheetId="14" hidden="1">#REF!</definedName>
    <definedName name="BExKQJGAAWNM3NT19E9I0CQDBTU0" localSheetId="13" hidden="1">#REF!</definedName>
    <definedName name="BExKQJGAAWNM3NT19E9I0CQDBTU0" localSheetId="15" hidden="1">#REF!</definedName>
    <definedName name="BExKQJGAAWNM3NT19E9I0CQDBTU0" localSheetId="16" hidden="1">#REF!</definedName>
    <definedName name="BExKQJGAAWNM3NT19E9I0CQDBTU0" localSheetId="17" hidden="1">#REF!</definedName>
    <definedName name="BExKQJGAAWNM3NT19E9I0CQDBTU0" localSheetId="18" hidden="1">#REF!</definedName>
    <definedName name="BExKQJGAAWNM3NT19E9I0CQDBTU0" localSheetId="19" hidden="1">#REF!</definedName>
    <definedName name="BExKQJGAAWNM3NT19E9I0CQDBTU0" localSheetId="20" hidden="1">#REF!</definedName>
    <definedName name="BExKQJGAAWNM3NT19E9I0CQDBTU0" hidden="1">#REF!</definedName>
    <definedName name="BExKQM5GJ1ZN5REKFE7YVBQ0KXWF" localSheetId="7" hidden="1">#REF!</definedName>
    <definedName name="BExKQM5GJ1ZN5REKFE7YVBQ0KXWF" localSheetId="9" hidden="1">#REF!</definedName>
    <definedName name="BExKQM5GJ1ZN5REKFE7YVBQ0KXWF" localSheetId="10" hidden="1">#REF!</definedName>
    <definedName name="BExKQM5GJ1ZN5REKFE7YVBQ0KXWF" localSheetId="11" hidden="1">#REF!</definedName>
    <definedName name="BExKQM5GJ1ZN5REKFE7YVBQ0KXWF" localSheetId="12" hidden="1">#REF!</definedName>
    <definedName name="BExKQM5GJ1ZN5REKFE7YVBQ0KXWF" localSheetId="14" hidden="1">#REF!</definedName>
    <definedName name="BExKQM5GJ1ZN5REKFE7YVBQ0KXWF" localSheetId="13" hidden="1">#REF!</definedName>
    <definedName name="BExKQM5GJ1ZN5REKFE7YVBQ0KXWF" localSheetId="15" hidden="1">#REF!</definedName>
    <definedName name="BExKQM5GJ1ZN5REKFE7YVBQ0KXWF" localSheetId="16" hidden="1">#REF!</definedName>
    <definedName name="BExKQM5GJ1ZN5REKFE7YVBQ0KXWF" localSheetId="17" hidden="1">#REF!</definedName>
    <definedName name="BExKQM5GJ1ZN5REKFE7YVBQ0KXWF" localSheetId="18" hidden="1">#REF!</definedName>
    <definedName name="BExKQM5GJ1ZN5REKFE7YVBQ0KXWF" localSheetId="19" hidden="1">#REF!</definedName>
    <definedName name="BExKQM5GJ1ZN5REKFE7YVBQ0KXWF" localSheetId="20" hidden="1">#REF!</definedName>
    <definedName name="BExKQM5GJ1ZN5REKFE7YVBQ0KXWF" hidden="1">#REF!</definedName>
    <definedName name="BExKQOEA7HV9U5DH9C8JXFD62EKH" localSheetId="7" hidden="1">#REF!</definedName>
    <definedName name="BExKQOEA7HV9U5DH9C8JXFD62EKH" localSheetId="9" hidden="1">#REF!</definedName>
    <definedName name="BExKQOEA7HV9U5DH9C8JXFD62EKH" localSheetId="10" hidden="1">#REF!</definedName>
    <definedName name="BExKQOEA7HV9U5DH9C8JXFD62EKH" localSheetId="11" hidden="1">#REF!</definedName>
    <definedName name="BExKQOEA7HV9U5DH9C8JXFD62EKH" localSheetId="12" hidden="1">#REF!</definedName>
    <definedName name="BExKQOEA7HV9U5DH9C8JXFD62EKH" localSheetId="14" hidden="1">#REF!</definedName>
    <definedName name="BExKQOEA7HV9U5DH9C8JXFD62EKH" localSheetId="13" hidden="1">#REF!</definedName>
    <definedName name="BExKQOEA7HV9U5DH9C8JXFD62EKH" localSheetId="15" hidden="1">#REF!</definedName>
    <definedName name="BExKQOEA7HV9U5DH9C8JXFD62EKH" localSheetId="16" hidden="1">#REF!</definedName>
    <definedName name="BExKQOEA7HV9U5DH9C8JXFD62EKH" localSheetId="17" hidden="1">#REF!</definedName>
    <definedName name="BExKQOEA7HV9U5DH9C8JXFD62EKH" localSheetId="18" hidden="1">#REF!</definedName>
    <definedName name="BExKQOEA7HV9U5DH9C8JXFD62EKH" localSheetId="19" hidden="1">#REF!</definedName>
    <definedName name="BExKQOEA7HV9U5DH9C8JXFD62EKH" localSheetId="20" hidden="1">#REF!</definedName>
    <definedName name="BExKQOEA7HV9U5DH9C8JXFD62EKH" hidden="1">#REF!</definedName>
    <definedName name="BExKQQ71278061G7ZFYGPWOMOMY2" localSheetId="7" hidden="1">#REF!</definedName>
    <definedName name="BExKQQ71278061G7ZFYGPWOMOMY2" localSheetId="9" hidden="1">#REF!</definedName>
    <definedName name="BExKQQ71278061G7ZFYGPWOMOMY2" localSheetId="10" hidden="1">#REF!</definedName>
    <definedName name="BExKQQ71278061G7ZFYGPWOMOMY2" localSheetId="11" hidden="1">#REF!</definedName>
    <definedName name="BExKQQ71278061G7ZFYGPWOMOMY2" localSheetId="12" hidden="1">#REF!</definedName>
    <definedName name="BExKQQ71278061G7ZFYGPWOMOMY2" localSheetId="14" hidden="1">#REF!</definedName>
    <definedName name="BExKQQ71278061G7ZFYGPWOMOMY2" localSheetId="13" hidden="1">#REF!</definedName>
    <definedName name="BExKQQ71278061G7ZFYGPWOMOMY2" localSheetId="15" hidden="1">#REF!</definedName>
    <definedName name="BExKQQ71278061G7ZFYGPWOMOMY2" localSheetId="16" hidden="1">#REF!</definedName>
    <definedName name="BExKQQ71278061G7ZFYGPWOMOMY2" localSheetId="17" hidden="1">#REF!</definedName>
    <definedName name="BExKQQ71278061G7ZFYGPWOMOMY2" localSheetId="18" hidden="1">#REF!</definedName>
    <definedName name="BExKQQ71278061G7ZFYGPWOMOMY2" localSheetId="19" hidden="1">#REF!</definedName>
    <definedName name="BExKQQ71278061G7ZFYGPWOMOMY2" localSheetId="20" hidden="1">#REF!</definedName>
    <definedName name="BExKQQ71278061G7ZFYGPWOMOMY2" hidden="1">#REF!</definedName>
    <definedName name="BExKQR8NYY6S7G0RNG3W5UHF26LU" localSheetId="7" hidden="1">#REF!</definedName>
    <definedName name="BExKQR8NYY6S7G0RNG3W5UHF26LU" localSheetId="9" hidden="1">#REF!</definedName>
    <definedName name="BExKQR8NYY6S7G0RNG3W5UHF26LU" localSheetId="10" hidden="1">#REF!</definedName>
    <definedName name="BExKQR8NYY6S7G0RNG3W5UHF26LU" localSheetId="11" hidden="1">#REF!</definedName>
    <definedName name="BExKQR8NYY6S7G0RNG3W5UHF26LU" localSheetId="12" hidden="1">#REF!</definedName>
    <definedName name="BExKQR8NYY6S7G0RNG3W5UHF26LU" localSheetId="14" hidden="1">#REF!</definedName>
    <definedName name="BExKQR8NYY6S7G0RNG3W5UHF26LU" localSheetId="13" hidden="1">#REF!</definedName>
    <definedName name="BExKQR8NYY6S7G0RNG3W5UHF26LU" localSheetId="15" hidden="1">#REF!</definedName>
    <definedName name="BExKQR8NYY6S7G0RNG3W5UHF26LU" localSheetId="16" hidden="1">#REF!</definedName>
    <definedName name="BExKQR8NYY6S7G0RNG3W5UHF26LU" localSheetId="17" hidden="1">#REF!</definedName>
    <definedName name="BExKQR8NYY6S7G0RNG3W5UHF26LU" localSheetId="18" hidden="1">#REF!</definedName>
    <definedName name="BExKQR8NYY6S7G0RNG3W5UHF26LU" localSheetId="19" hidden="1">#REF!</definedName>
    <definedName name="BExKQR8NYY6S7G0RNG3W5UHF26LU" localSheetId="20" hidden="1">#REF!</definedName>
    <definedName name="BExKQR8NYY6S7G0RNG3W5UHF26LU" hidden="1">#REF!</definedName>
    <definedName name="BExKQRUAOHG635WYE6STI4YHGJPE" localSheetId="7" hidden="1">#REF!</definedName>
    <definedName name="BExKQRUAOHG635WYE6STI4YHGJPE" localSheetId="9" hidden="1">#REF!</definedName>
    <definedName name="BExKQRUAOHG635WYE6STI4YHGJPE" localSheetId="10" hidden="1">#REF!</definedName>
    <definedName name="BExKQRUAOHG635WYE6STI4YHGJPE" localSheetId="11" hidden="1">#REF!</definedName>
    <definedName name="BExKQRUAOHG635WYE6STI4YHGJPE" localSheetId="12" hidden="1">#REF!</definedName>
    <definedName name="BExKQRUAOHG635WYE6STI4YHGJPE" localSheetId="14" hidden="1">#REF!</definedName>
    <definedName name="BExKQRUAOHG635WYE6STI4YHGJPE" localSheetId="13" hidden="1">#REF!</definedName>
    <definedName name="BExKQRUAOHG635WYE6STI4YHGJPE" localSheetId="15" hidden="1">#REF!</definedName>
    <definedName name="BExKQRUAOHG635WYE6STI4YHGJPE" localSheetId="16" hidden="1">#REF!</definedName>
    <definedName name="BExKQRUAOHG635WYE6STI4YHGJPE" localSheetId="17" hidden="1">#REF!</definedName>
    <definedName name="BExKQRUAOHG635WYE6STI4YHGJPE" localSheetId="18" hidden="1">#REF!</definedName>
    <definedName name="BExKQRUAOHG635WYE6STI4YHGJPE" localSheetId="19" hidden="1">#REF!</definedName>
    <definedName name="BExKQRUAOHG635WYE6STI4YHGJPE" localSheetId="20" hidden="1">#REF!</definedName>
    <definedName name="BExKQRUAOHG635WYE6STI4YHGJPE" hidden="1">#REF!</definedName>
    <definedName name="BExKQTXRG3ECU8NT47UR7643LO5G" localSheetId="7" hidden="1">#REF!</definedName>
    <definedName name="BExKQTXRG3ECU8NT47UR7643LO5G" localSheetId="9" hidden="1">#REF!</definedName>
    <definedName name="BExKQTXRG3ECU8NT47UR7643LO5G" localSheetId="10" hidden="1">#REF!</definedName>
    <definedName name="BExKQTXRG3ECU8NT47UR7643LO5G" localSheetId="11" hidden="1">#REF!</definedName>
    <definedName name="BExKQTXRG3ECU8NT47UR7643LO5G" localSheetId="12" hidden="1">#REF!</definedName>
    <definedName name="BExKQTXRG3ECU8NT47UR7643LO5G" localSheetId="14" hidden="1">#REF!</definedName>
    <definedName name="BExKQTXRG3ECU8NT47UR7643LO5G" localSheetId="13" hidden="1">#REF!</definedName>
    <definedName name="BExKQTXRG3ECU8NT47UR7643LO5G" localSheetId="15" hidden="1">#REF!</definedName>
    <definedName name="BExKQTXRG3ECU8NT47UR7643LO5G" localSheetId="16" hidden="1">#REF!</definedName>
    <definedName name="BExKQTXRG3ECU8NT47UR7643LO5G" localSheetId="17" hidden="1">#REF!</definedName>
    <definedName name="BExKQTXRG3ECU8NT47UR7643LO5G" localSheetId="18" hidden="1">#REF!</definedName>
    <definedName name="BExKQTXRG3ECU8NT47UR7643LO5G" localSheetId="19" hidden="1">#REF!</definedName>
    <definedName name="BExKQTXRG3ECU8NT47UR7643LO5G" localSheetId="20" hidden="1">#REF!</definedName>
    <definedName name="BExKQTXRG3ECU8NT47UR7643LO5G" hidden="1">#REF!</definedName>
    <definedName name="BExKQVL7HPOIZ4FHANDFMVOJLEPR" localSheetId="7" hidden="1">#REF!</definedName>
    <definedName name="BExKQVL7HPOIZ4FHANDFMVOJLEPR" localSheetId="9" hidden="1">#REF!</definedName>
    <definedName name="BExKQVL7HPOIZ4FHANDFMVOJLEPR" localSheetId="10" hidden="1">#REF!</definedName>
    <definedName name="BExKQVL7HPOIZ4FHANDFMVOJLEPR" localSheetId="11" hidden="1">#REF!</definedName>
    <definedName name="BExKQVL7HPOIZ4FHANDFMVOJLEPR" localSheetId="12" hidden="1">#REF!</definedName>
    <definedName name="BExKQVL7HPOIZ4FHANDFMVOJLEPR" localSheetId="14" hidden="1">#REF!</definedName>
    <definedName name="BExKQVL7HPOIZ4FHANDFMVOJLEPR" localSheetId="13" hidden="1">#REF!</definedName>
    <definedName name="BExKQVL7HPOIZ4FHANDFMVOJLEPR" localSheetId="15" hidden="1">#REF!</definedName>
    <definedName name="BExKQVL7HPOIZ4FHANDFMVOJLEPR" localSheetId="16" hidden="1">#REF!</definedName>
    <definedName name="BExKQVL7HPOIZ4FHANDFMVOJLEPR" localSheetId="17" hidden="1">#REF!</definedName>
    <definedName name="BExKQVL7HPOIZ4FHANDFMVOJLEPR" localSheetId="18" hidden="1">#REF!</definedName>
    <definedName name="BExKQVL7HPOIZ4FHANDFMVOJLEPR" localSheetId="19" hidden="1">#REF!</definedName>
    <definedName name="BExKQVL7HPOIZ4FHANDFMVOJLEPR" localSheetId="20" hidden="1">#REF!</definedName>
    <definedName name="BExKQVL7HPOIZ4FHANDFMVOJLEPR" hidden="1">#REF!</definedName>
    <definedName name="BExKR1VS7ERDDF8HXB3WTPYEUCIU" localSheetId="7" hidden="1">#REF!</definedName>
    <definedName name="BExKR1VS7ERDDF8HXB3WTPYEUCIU" localSheetId="9" hidden="1">#REF!</definedName>
    <definedName name="BExKR1VS7ERDDF8HXB3WTPYEUCIU" localSheetId="10" hidden="1">#REF!</definedName>
    <definedName name="BExKR1VS7ERDDF8HXB3WTPYEUCIU" localSheetId="11" hidden="1">#REF!</definedName>
    <definedName name="BExKR1VS7ERDDF8HXB3WTPYEUCIU" localSheetId="12" hidden="1">#REF!</definedName>
    <definedName name="BExKR1VS7ERDDF8HXB3WTPYEUCIU" localSheetId="14" hidden="1">#REF!</definedName>
    <definedName name="BExKR1VS7ERDDF8HXB3WTPYEUCIU" localSheetId="13" hidden="1">#REF!</definedName>
    <definedName name="BExKR1VS7ERDDF8HXB3WTPYEUCIU" localSheetId="15" hidden="1">#REF!</definedName>
    <definedName name="BExKR1VS7ERDDF8HXB3WTPYEUCIU" localSheetId="16" hidden="1">#REF!</definedName>
    <definedName name="BExKR1VS7ERDDF8HXB3WTPYEUCIU" localSheetId="17" hidden="1">#REF!</definedName>
    <definedName name="BExKR1VS7ERDDF8HXB3WTPYEUCIU" localSheetId="18" hidden="1">#REF!</definedName>
    <definedName name="BExKR1VS7ERDDF8HXB3WTPYEUCIU" localSheetId="19" hidden="1">#REF!</definedName>
    <definedName name="BExKR1VS7ERDDF8HXB3WTPYEUCIU" localSheetId="20" hidden="1">#REF!</definedName>
    <definedName name="BExKR1VS7ERDDF8HXB3WTPYEUCIU" hidden="1">#REF!</definedName>
    <definedName name="BExKR32XG1WY77WDT8KW9FJPGQTU" localSheetId="7" hidden="1">#REF!</definedName>
    <definedName name="BExKR32XG1WY77WDT8KW9FJPGQTU" localSheetId="9" hidden="1">#REF!</definedName>
    <definedName name="BExKR32XG1WY77WDT8KW9FJPGQTU" localSheetId="10" hidden="1">#REF!</definedName>
    <definedName name="BExKR32XG1WY77WDT8KW9FJPGQTU" localSheetId="11" hidden="1">#REF!</definedName>
    <definedName name="BExKR32XG1WY77WDT8KW9FJPGQTU" localSheetId="12" hidden="1">#REF!</definedName>
    <definedName name="BExKR32XG1WY77WDT8KW9FJPGQTU" localSheetId="14" hidden="1">#REF!</definedName>
    <definedName name="BExKR32XG1WY77WDT8KW9FJPGQTU" localSheetId="13" hidden="1">#REF!</definedName>
    <definedName name="BExKR32XG1WY77WDT8KW9FJPGQTU" localSheetId="15" hidden="1">#REF!</definedName>
    <definedName name="BExKR32XG1WY77WDT8KW9FJPGQTU" localSheetId="16" hidden="1">#REF!</definedName>
    <definedName name="BExKR32XG1WY77WDT8KW9FJPGQTU" localSheetId="17" hidden="1">#REF!</definedName>
    <definedName name="BExKR32XG1WY77WDT8KW9FJPGQTU" localSheetId="18" hidden="1">#REF!</definedName>
    <definedName name="BExKR32XG1WY77WDT8KW9FJPGQTU" localSheetId="19" hidden="1">#REF!</definedName>
    <definedName name="BExKR32XG1WY77WDT8KW9FJPGQTU" localSheetId="20" hidden="1">#REF!</definedName>
    <definedName name="BExKR32XG1WY77WDT8KW9FJPGQTU" hidden="1">#REF!</definedName>
    <definedName name="BExKR510GA0MUAKSG4OVIQ26I0BG" localSheetId="7" hidden="1">#REF!</definedName>
    <definedName name="BExKR510GA0MUAKSG4OVIQ26I0BG" localSheetId="9" hidden="1">#REF!</definedName>
    <definedName name="BExKR510GA0MUAKSG4OVIQ26I0BG" localSheetId="10" hidden="1">#REF!</definedName>
    <definedName name="BExKR510GA0MUAKSG4OVIQ26I0BG" localSheetId="11" hidden="1">#REF!</definedName>
    <definedName name="BExKR510GA0MUAKSG4OVIQ26I0BG" localSheetId="12" hidden="1">#REF!</definedName>
    <definedName name="BExKR510GA0MUAKSG4OVIQ26I0BG" localSheetId="14" hidden="1">#REF!</definedName>
    <definedName name="BExKR510GA0MUAKSG4OVIQ26I0BG" localSheetId="13" hidden="1">#REF!</definedName>
    <definedName name="BExKR510GA0MUAKSG4OVIQ26I0BG" localSheetId="15" hidden="1">#REF!</definedName>
    <definedName name="BExKR510GA0MUAKSG4OVIQ26I0BG" localSheetId="16" hidden="1">#REF!</definedName>
    <definedName name="BExKR510GA0MUAKSG4OVIQ26I0BG" localSheetId="17" hidden="1">#REF!</definedName>
    <definedName name="BExKR510GA0MUAKSG4OVIQ26I0BG" localSheetId="18" hidden="1">#REF!</definedName>
    <definedName name="BExKR510GA0MUAKSG4OVIQ26I0BG" localSheetId="19" hidden="1">#REF!</definedName>
    <definedName name="BExKR510GA0MUAKSG4OVIQ26I0BG" localSheetId="20" hidden="1">#REF!</definedName>
    <definedName name="BExKR510GA0MUAKSG4OVIQ26I0BG" hidden="1">#REF!</definedName>
    <definedName name="BExKR8RZSEHW184G0Z56B4EGNU72" localSheetId="7" hidden="1">#REF!</definedName>
    <definedName name="BExKR8RZSEHW184G0Z56B4EGNU72" localSheetId="9" hidden="1">#REF!</definedName>
    <definedName name="BExKR8RZSEHW184G0Z56B4EGNU72" localSheetId="10" hidden="1">#REF!</definedName>
    <definedName name="BExKR8RZSEHW184G0Z56B4EGNU72" localSheetId="11" hidden="1">#REF!</definedName>
    <definedName name="BExKR8RZSEHW184G0Z56B4EGNU72" localSheetId="12" hidden="1">#REF!</definedName>
    <definedName name="BExKR8RZSEHW184G0Z56B4EGNU72" localSheetId="14" hidden="1">#REF!</definedName>
    <definedName name="BExKR8RZSEHW184G0Z56B4EGNU72" localSheetId="13" hidden="1">#REF!</definedName>
    <definedName name="BExKR8RZSEHW184G0Z56B4EGNU72" localSheetId="15" hidden="1">#REF!</definedName>
    <definedName name="BExKR8RZSEHW184G0Z56B4EGNU72" localSheetId="16" hidden="1">#REF!</definedName>
    <definedName name="BExKR8RZSEHW184G0Z56B4EGNU72" localSheetId="17" hidden="1">#REF!</definedName>
    <definedName name="BExKR8RZSEHW184G0Z56B4EGNU72" localSheetId="18" hidden="1">#REF!</definedName>
    <definedName name="BExKR8RZSEHW184G0Z56B4EGNU72" localSheetId="19" hidden="1">#REF!</definedName>
    <definedName name="BExKR8RZSEHW184G0Z56B4EGNU72" localSheetId="20" hidden="1">#REF!</definedName>
    <definedName name="BExKR8RZSEHW184G0Z56B4EGNU72" hidden="1">#REF!</definedName>
    <definedName name="BExKRVUSQ6PA7ZYQSTEQL3X7PB9P" localSheetId="7" hidden="1">#REF!</definedName>
    <definedName name="BExKRVUSQ6PA7ZYQSTEQL3X7PB9P" localSheetId="9" hidden="1">#REF!</definedName>
    <definedName name="BExKRVUSQ6PA7ZYQSTEQL3X7PB9P" localSheetId="10" hidden="1">#REF!</definedName>
    <definedName name="BExKRVUSQ6PA7ZYQSTEQL3X7PB9P" localSheetId="11" hidden="1">#REF!</definedName>
    <definedName name="BExKRVUSQ6PA7ZYQSTEQL3X7PB9P" localSheetId="12" hidden="1">#REF!</definedName>
    <definedName name="BExKRVUSQ6PA7ZYQSTEQL3X7PB9P" localSheetId="14" hidden="1">#REF!</definedName>
    <definedName name="BExKRVUSQ6PA7ZYQSTEQL3X7PB9P" localSheetId="13" hidden="1">#REF!</definedName>
    <definedName name="BExKRVUSQ6PA7ZYQSTEQL3X7PB9P" localSheetId="15" hidden="1">#REF!</definedName>
    <definedName name="BExKRVUSQ6PA7ZYQSTEQL3X7PB9P" localSheetId="16" hidden="1">#REF!</definedName>
    <definedName name="BExKRVUSQ6PA7ZYQSTEQL3X7PB9P" localSheetId="17" hidden="1">#REF!</definedName>
    <definedName name="BExKRVUSQ6PA7ZYQSTEQL3X7PB9P" localSheetId="18" hidden="1">#REF!</definedName>
    <definedName name="BExKRVUSQ6PA7ZYQSTEQL3X7PB9P" localSheetId="19" hidden="1">#REF!</definedName>
    <definedName name="BExKRVUSQ6PA7ZYQSTEQL3X7PB9P" localSheetId="20" hidden="1">#REF!</definedName>
    <definedName name="BExKRVUSQ6PA7ZYQSTEQL3X7PB9P" hidden="1">#REF!</definedName>
    <definedName name="BExKRY3KZ7F7RB2KH8HXSQ85IEQO" localSheetId="7" hidden="1">#REF!</definedName>
    <definedName name="BExKRY3KZ7F7RB2KH8HXSQ85IEQO" localSheetId="9" hidden="1">#REF!</definedName>
    <definedName name="BExKRY3KZ7F7RB2KH8HXSQ85IEQO" localSheetId="10" hidden="1">#REF!</definedName>
    <definedName name="BExKRY3KZ7F7RB2KH8HXSQ85IEQO" localSheetId="11" hidden="1">#REF!</definedName>
    <definedName name="BExKRY3KZ7F7RB2KH8HXSQ85IEQO" localSheetId="12" hidden="1">#REF!</definedName>
    <definedName name="BExKRY3KZ7F7RB2KH8HXSQ85IEQO" localSheetId="14" hidden="1">#REF!</definedName>
    <definedName name="BExKRY3KZ7F7RB2KH8HXSQ85IEQO" localSheetId="13" hidden="1">#REF!</definedName>
    <definedName name="BExKRY3KZ7F7RB2KH8HXSQ85IEQO" localSheetId="15" hidden="1">#REF!</definedName>
    <definedName name="BExKRY3KZ7F7RB2KH8HXSQ85IEQO" localSheetId="16" hidden="1">#REF!</definedName>
    <definedName name="BExKRY3KZ7F7RB2KH8HXSQ85IEQO" localSheetId="17" hidden="1">#REF!</definedName>
    <definedName name="BExKRY3KZ7F7RB2KH8HXSQ85IEQO" localSheetId="18" hidden="1">#REF!</definedName>
    <definedName name="BExKRY3KZ7F7RB2KH8HXSQ85IEQO" localSheetId="19" hidden="1">#REF!</definedName>
    <definedName name="BExKRY3KZ7F7RB2KH8HXSQ85IEQO" localSheetId="20" hidden="1">#REF!</definedName>
    <definedName name="BExKRY3KZ7F7RB2KH8HXSQ85IEQO" hidden="1">#REF!</definedName>
    <definedName name="BExKSA37DZTCK6H13HPIKR0ZFVL8" localSheetId="7" hidden="1">#REF!</definedName>
    <definedName name="BExKSA37DZTCK6H13HPIKR0ZFVL8" localSheetId="9" hidden="1">#REF!</definedName>
    <definedName name="BExKSA37DZTCK6H13HPIKR0ZFVL8" localSheetId="10" hidden="1">#REF!</definedName>
    <definedName name="BExKSA37DZTCK6H13HPIKR0ZFVL8" localSheetId="11" hidden="1">#REF!</definedName>
    <definedName name="BExKSA37DZTCK6H13HPIKR0ZFVL8" localSheetId="12" hidden="1">#REF!</definedName>
    <definedName name="BExKSA37DZTCK6H13HPIKR0ZFVL8" localSheetId="14" hidden="1">#REF!</definedName>
    <definedName name="BExKSA37DZTCK6H13HPIKR0ZFVL8" localSheetId="13" hidden="1">#REF!</definedName>
    <definedName name="BExKSA37DZTCK6H13HPIKR0ZFVL8" localSheetId="15" hidden="1">#REF!</definedName>
    <definedName name="BExKSA37DZTCK6H13HPIKR0ZFVL8" localSheetId="16" hidden="1">#REF!</definedName>
    <definedName name="BExKSA37DZTCK6H13HPIKR0ZFVL8" localSheetId="17" hidden="1">#REF!</definedName>
    <definedName name="BExKSA37DZTCK6H13HPIKR0ZFVL8" localSheetId="18" hidden="1">#REF!</definedName>
    <definedName name="BExKSA37DZTCK6H13HPIKR0ZFVL8" localSheetId="19" hidden="1">#REF!</definedName>
    <definedName name="BExKSA37DZTCK6H13HPIKR0ZFVL8" localSheetId="20" hidden="1">#REF!</definedName>
    <definedName name="BExKSA37DZTCK6H13HPIKR0ZFVL8" hidden="1">#REF!</definedName>
    <definedName name="BExKSFMOMSZYDE0WNC94F40S6636" localSheetId="7" hidden="1">#REF!</definedName>
    <definedName name="BExKSFMOMSZYDE0WNC94F40S6636" localSheetId="9" hidden="1">#REF!</definedName>
    <definedName name="BExKSFMOMSZYDE0WNC94F40S6636" localSheetId="10" hidden="1">#REF!</definedName>
    <definedName name="BExKSFMOMSZYDE0WNC94F40S6636" localSheetId="11" hidden="1">#REF!</definedName>
    <definedName name="BExKSFMOMSZYDE0WNC94F40S6636" localSheetId="12" hidden="1">#REF!</definedName>
    <definedName name="BExKSFMOMSZYDE0WNC94F40S6636" localSheetId="14" hidden="1">#REF!</definedName>
    <definedName name="BExKSFMOMSZYDE0WNC94F40S6636" localSheetId="13" hidden="1">#REF!</definedName>
    <definedName name="BExKSFMOMSZYDE0WNC94F40S6636" localSheetId="15" hidden="1">#REF!</definedName>
    <definedName name="BExKSFMOMSZYDE0WNC94F40S6636" localSheetId="16" hidden="1">#REF!</definedName>
    <definedName name="BExKSFMOMSZYDE0WNC94F40S6636" localSheetId="17" hidden="1">#REF!</definedName>
    <definedName name="BExKSFMOMSZYDE0WNC94F40S6636" localSheetId="18" hidden="1">#REF!</definedName>
    <definedName name="BExKSFMOMSZYDE0WNC94F40S6636" localSheetId="19" hidden="1">#REF!</definedName>
    <definedName name="BExKSFMOMSZYDE0WNC94F40S6636" localSheetId="20" hidden="1">#REF!</definedName>
    <definedName name="BExKSFMOMSZYDE0WNC94F40S6636" hidden="1">#REF!</definedName>
    <definedName name="BExKSHQ9K79S8KYUWIV5M5LAHHF1" localSheetId="7" hidden="1">#REF!</definedName>
    <definedName name="BExKSHQ9K79S8KYUWIV5M5LAHHF1" localSheetId="9" hidden="1">#REF!</definedName>
    <definedName name="BExKSHQ9K79S8KYUWIV5M5LAHHF1" localSheetId="10" hidden="1">#REF!</definedName>
    <definedName name="BExKSHQ9K79S8KYUWIV5M5LAHHF1" localSheetId="11" hidden="1">#REF!</definedName>
    <definedName name="BExKSHQ9K79S8KYUWIV5M5LAHHF1" localSheetId="12" hidden="1">#REF!</definedName>
    <definedName name="BExKSHQ9K79S8KYUWIV5M5LAHHF1" localSheetId="14" hidden="1">#REF!</definedName>
    <definedName name="BExKSHQ9K79S8KYUWIV5M5LAHHF1" localSheetId="13" hidden="1">#REF!</definedName>
    <definedName name="BExKSHQ9K79S8KYUWIV5M5LAHHF1" localSheetId="15" hidden="1">#REF!</definedName>
    <definedName name="BExKSHQ9K79S8KYUWIV5M5LAHHF1" localSheetId="16" hidden="1">#REF!</definedName>
    <definedName name="BExKSHQ9K79S8KYUWIV5M5LAHHF1" localSheetId="17" hidden="1">#REF!</definedName>
    <definedName name="BExKSHQ9K79S8KYUWIV5M5LAHHF1" localSheetId="18" hidden="1">#REF!</definedName>
    <definedName name="BExKSHQ9K79S8KYUWIV5M5LAHHF1" localSheetId="19" hidden="1">#REF!</definedName>
    <definedName name="BExKSHQ9K79S8KYUWIV5M5LAHHF1" localSheetId="20" hidden="1">#REF!</definedName>
    <definedName name="BExKSHQ9K79S8KYUWIV5M5LAHHF1" hidden="1">#REF!</definedName>
    <definedName name="BExKSIS3VA1NCEFCZZSIK8B3YIBZ" localSheetId="7" hidden="1">#REF!</definedName>
    <definedName name="BExKSIS3VA1NCEFCZZSIK8B3YIBZ" localSheetId="9" hidden="1">#REF!</definedName>
    <definedName name="BExKSIS3VA1NCEFCZZSIK8B3YIBZ" localSheetId="10" hidden="1">#REF!</definedName>
    <definedName name="BExKSIS3VA1NCEFCZZSIK8B3YIBZ" localSheetId="11" hidden="1">#REF!</definedName>
    <definedName name="BExKSIS3VA1NCEFCZZSIK8B3YIBZ" localSheetId="12" hidden="1">#REF!</definedName>
    <definedName name="BExKSIS3VA1NCEFCZZSIK8B3YIBZ" localSheetId="14" hidden="1">#REF!</definedName>
    <definedName name="BExKSIS3VA1NCEFCZZSIK8B3YIBZ" localSheetId="13" hidden="1">#REF!</definedName>
    <definedName name="BExKSIS3VA1NCEFCZZSIK8B3YIBZ" localSheetId="15" hidden="1">#REF!</definedName>
    <definedName name="BExKSIS3VA1NCEFCZZSIK8B3YIBZ" localSheetId="16" hidden="1">#REF!</definedName>
    <definedName name="BExKSIS3VA1NCEFCZZSIK8B3YIBZ" localSheetId="17" hidden="1">#REF!</definedName>
    <definedName name="BExKSIS3VA1NCEFCZZSIK8B3YIBZ" localSheetId="18" hidden="1">#REF!</definedName>
    <definedName name="BExKSIS3VA1NCEFCZZSIK8B3YIBZ" localSheetId="19" hidden="1">#REF!</definedName>
    <definedName name="BExKSIS3VA1NCEFCZZSIK8B3YIBZ" localSheetId="20" hidden="1">#REF!</definedName>
    <definedName name="BExKSIS3VA1NCEFCZZSIK8B3YIBZ" hidden="1">#REF!</definedName>
    <definedName name="BExKSJTWG9L3FCX8FLK4EMUJMF27" localSheetId="7" hidden="1">#REF!</definedName>
    <definedName name="BExKSJTWG9L3FCX8FLK4EMUJMF27" localSheetId="9" hidden="1">#REF!</definedName>
    <definedName name="BExKSJTWG9L3FCX8FLK4EMUJMF27" localSheetId="10" hidden="1">#REF!</definedName>
    <definedName name="BExKSJTWG9L3FCX8FLK4EMUJMF27" localSheetId="11" hidden="1">#REF!</definedName>
    <definedName name="BExKSJTWG9L3FCX8FLK4EMUJMF27" localSheetId="12" hidden="1">#REF!</definedName>
    <definedName name="BExKSJTWG9L3FCX8FLK4EMUJMF27" localSheetId="14" hidden="1">#REF!</definedName>
    <definedName name="BExKSJTWG9L3FCX8FLK4EMUJMF27" localSheetId="13" hidden="1">#REF!</definedName>
    <definedName name="BExKSJTWG9L3FCX8FLK4EMUJMF27" localSheetId="15" hidden="1">#REF!</definedName>
    <definedName name="BExKSJTWG9L3FCX8FLK4EMUJMF27" localSheetId="16" hidden="1">#REF!</definedName>
    <definedName name="BExKSJTWG9L3FCX8FLK4EMUJMF27" localSheetId="17" hidden="1">#REF!</definedName>
    <definedName name="BExKSJTWG9L3FCX8FLK4EMUJMF27" localSheetId="18" hidden="1">#REF!</definedName>
    <definedName name="BExKSJTWG9L3FCX8FLK4EMUJMF27" localSheetId="19" hidden="1">#REF!</definedName>
    <definedName name="BExKSJTWG9L3FCX8FLK4EMUJMF27" localSheetId="20" hidden="1">#REF!</definedName>
    <definedName name="BExKSJTWG9L3FCX8FLK4EMUJMF27" hidden="1">#REF!</definedName>
    <definedName name="BExKSLH6QVG81B35VZ8FUSPBKTD5" localSheetId="7" hidden="1">#REF!</definedName>
    <definedName name="BExKSLH6QVG81B35VZ8FUSPBKTD5" localSheetId="9" hidden="1">#REF!</definedName>
    <definedName name="BExKSLH6QVG81B35VZ8FUSPBKTD5" localSheetId="10" hidden="1">#REF!</definedName>
    <definedName name="BExKSLH6QVG81B35VZ8FUSPBKTD5" localSheetId="11" hidden="1">#REF!</definedName>
    <definedName name="BExKSLH6QVG81B35VZ8FUSPBKTD5" localSheetId="12" hidden="1">#REF!</definedName>
    <definedName name="BExKSLH6QVG81B35VZ8FUSPBKTD5" localSheetId="14" hidden="1">#REF!</definedName>
    <definedName name="BExKSLH6QVG81B35VZ8FUSPBKTD5" localSheetId="13" hidden="1">#REF!</definedName>
    <definedName name="BExKSLH6QVG81B35VZ8FUSPBKTD5" localSheetId="15" hidden="1">#REF!</definedName>
    <definedName name="BExKSLH6QVG81B35VZ8FUSPBKTD5" localSheetId="16" hidden="1">#REF!</definedName>
    <definedName name="BExKSLH6QVG81B35VZ8FUSPBKTD5" localSheetId="17" hidden="1">#REF!</definedName>
    <definedName name="BExKSLH6QVG81B35VZ8FUSPBKTD5" localSheetId="18" hidden="1">#REF!</definedName>
    <definedName name="BExKSLH6QVG81B35VZ8FUSPBKTD5" localSheetId="19" hidden="1">#REF!</definedName>
    <definedName name="BExKSLH6QVG81B35VZ8FUSPBKTD5" localSheetId="20" hidden="1">#REF!</definedName>
    <definedName name="BExKSLH6QVG81B35VZ8FUSPBKTD5" hidden="1">#REF!</definedName>
    <definedName name="BExKSRX3BUJY78UHYYZJVTVLMZVP" localSheetId="7" hidden="1">#REF!</definedName>
    <definedName name="BExKSRX3BUJY78UHYYZJVTVLMZVP" localSheetId="9" hidden="1">#REF!</definedName>
    <definedName name="BExKSRX3BUJY78UHYYZJVTVLMZVP" localSheetId="10" hidden="1">#REF!</definedName>
    <definedName name="BExKSRX3BUJY78UHYYZJVTVLMZVP" localSheetId="11" hidden="1">#REF!</definedName>
    <definedName name="BExKSRX3BUJY78UHYYZJVTVLMZVP" localSheetId="12" hidden="1">#REF!</definedName>
    <definedName name="BExKSRX3BUJY78UHYYZJVTVLMZVP" localSheetId="14" hidden="1">#REF!</definedName>
    <definedName name="BExKSRX3BUJY78UHYYZJVTVLMZVP" localSheetId="13" hidden="1">#REF!</definedName>
    <definedName name="BExKSRX3BUJY78UHYYZJVTVLMZVP" localSheetId="15" hidden="1">#REF!</definedName>
    <definedName name="BExKSRX3BUJY78UHYYZJVTVLMZVP" localSheetId="16" hidden="1">#REF!</definedName>
    <definedName name="BExKSRX3BUJY78UHYYZJVTVLMZVP" localSheetId="17" hidden="1">#REF!</definedName>
    <definedName name="BExKSRX3BUJY78UHYYZJVTVLMZVP" localSheetId="18" hidden="1">#REF!</definedName>
    <definedName name="BExKSRX3BUJY78UHYYZJVTVLMZVP" localSheetId="19" hidden="1">#REF!</definedName>
    <definedName name="BExKSRX3BUJY78UHYYZJVTVLMZVP" localSheetId="20" hidden="1">#REF!</definedName>
    <definedName name="BExKSRX3BUJY78UHYYZJVTVLMZVP" hidden="1">#REF!</definedName>
    <definedName name="BExKSU0MKNAVZYYPKCYTZDWQX4R8" localSheetId="7" hidden="1">#REF!</definedName>
    <definedName name="BExKSU0MKNAVZYYPKCYTZDWQX4R8" localSheetId="9" hidden="1">#REF!</definedName>
    <definedName name="BExKSU0MKNAVZYYPKCYTZDWQX4R8" localSheetId="10" hidden="1">#REF!</definedName>
    <definedName name="BExKSU0MKNAVZYYPKCYTZDWQX4R8" localSheetId="11" hidden="1">#REF!</definedName>
    <definedName name="BExKSU0MKNAVZYYPKCYTZDWQX4R8" localSheetId="12" hidden="1">#REF!</definedName>
    <definedName name="BExKSU0MKNAVZYYPKCYTZDWQX4R8" localSheetId="14" hidden="1">#REF!</definedName>
    <definedName name="BExKSU0MKNAVZYYPKCYTZDWQX4R8" localSheetId="13" hidden="1">#REF!</definedName>
    <definedName name="BExKSU0MKNAVZYYPKCYTZDWQX4R8" localSheetId="15" hidden="1">#REF!</definedName>
    <definedName name="BExKSU0MKNAVZYYPKCYTZDWQX4R8" localSheetId="16" hidden="1">#REF!</definedName>
    <definedName name="BExKSU0MKNAVZYYPKCYTZDWQX4R8" localSheetId="17" hidden="1">#REF!</definedName>
    <definedName name="BExKSU0MKNAVZYYPKCYTZDWQX4R8" localSheetId="18" hidden="1">#REF!</definedName>
    <definedName name="BExKSU0MKNAVZYYPKCYTZDWQX4R8" localSheetId="19" hidden="1">#REF!</definedName>
    <definedName name="BExKSU0MKNAVZYYPKCYTZDWQX4R8" localSheetId="20" hidden="1">#REF!</definedName>
    <definedName name="BExKSU0MKNAVZYYPKCYTZDWQX4R8" hidden="1">#REF!</definedName>
    <definedName name="BExKSUBFNA2CM15GD0QR99POCR5I" localSheetId="7" hidden="1">#REF!</definedName>
    <definedName name="BExKSUBFNA2CM15GD0QR99POCR5I" localSheetId="9" hidden="1">#REF!</definedName>
    <definedName name="BExKSUBFNA2CM15GD0QR99POCR5I" localSheetId="10" hidden="1">#REF!</definedName>
    <definedName name="BExKSUBFNA2CM15GD0QR99POCR5I" localSheetId="11" hidden="1">#REF!</definedName>
    <definedName name="BExKSUBFNA2CM15GD0QR99POCR5I" localSheetId="12" hidden="1">#REF!</definedName>
    <definedName name="BExKSUBFNA2CM15GD0QR99POCR5I" localSheetId="14" hidden="1">#REF!</definedName>
    <definedName name="BExKSUBFNA2CM15GD0QR99POCR5I" localSheetId="13" hidden="1">#REF!</definedName>
    <definedName name="BExKSUBFNA2CM15GD0QR99POCR5I" localSheetId="15" hidden="1">#REF!</definedName>
    <definedName name="BExKSUBFNA2CM15GD0QR99POCR5I" localSheetId="16" hidden="1">#REF!</definedName>
    <definedName name="BExKSUBFNA2CM15GD0QR99POCR5I" localSheetId="17" hidden="1">#REF!</definedName>
    <definedName name="BExKSUBFNA2CM15GD0QR99POCR5I" localSheetId="18" hidden="1">#REF!</definedName>
    <definedName name="BExKSUBFNA2CM15GD0QR99POCR5I" localSheetId="19" hidden="1">#REF!</definedName>
    <definedName name="BExKSUBFNA2CM15GD0QR99POCR5I" localSheetId="20" hidden="1">#REF!</definedName>
    <definedName name="BExKSUBFNA2CM15GD0QR99POCR5I" hidden="1">#REF!</definedName>
    <definedName name="BExKSV7ROT5B5BVJ3G19JSC85BAD" localSheetId="7" hidden="1">#REF!</definedName>
    <definedName name="BExKSV7ROT5B5BVJ3G19JSC85BAD" localSheetId="9" hidden="1">#REF!</definedName>
    <definedName name="BExKSV7ROT5B5BVJ3G19JSC85BAD" localSheetId="10" hidden="1">#REF!</definedName>
    <definedName name="BExKSV7ROT5B5BVJ3G19JSC85BAD" localSheetId="11" hidden="1">#REF!</definedName>
    <definedName name="BExKSV7ROT5B5BVJ3G19JSC85BAD" localSheetId="12" hidden="1">#REF!</definedName>
    <definedName name="BExKSV7ROT5B5BVJ3G19JSC85BAD" localSheetId="14" hidden="1">#REF!</definedName>
    <definedName name="BExKSV7ROT5B5BVJ3G19JSC85BAD" localSheetId="13" hidden="1">#REF!</definedName>
    <definedName name="BExKSV7ROT5B5BVJ3G19JSC85BAD" localSheetId="15" hidden="1">#REF!</definedName>
    <definedName name="BExKSV7ROT5B5BVJ3G19JSC85BAD" localSheetId="16" hidden="1">#REF!</definedName>
    <definedName name="BExKSV7ROT5B5BVJ3G19JSC85BAD" localSheetId="17" hidden="1">#REF!</definedName>
    <definedName name="BExKSV7ROT5B5BVJ3G19JSC85BAD" localSheetId="18" hidden="1">#REF!</definedName>
    <definedName name="BExKSV7ROT5B5BVJ3G19JSC85BAD" localSheetId="19" hidden="1">#REF!</definedName>
    <definedName name="BExKSV7ROT5B5BVJ3G19JSC85BAD" localSheetId="20" hidden="1">#REF!</definedName>
    <definedName name="BExKSV7ROT5B5BVJ3G19JSC85BAD" hidden="1">#REF!</definedName>
    <definedName name="BExKSX60G1MUS689FXIGYP2F7C62" localSheetId="7" hidden="1">#REF!</definedName>
    <definedName name="BExKSX60G1MUS689FXIGYP2F7C62" localSheetId="9" hidden="1">#REF!</definedName>
    <definedName name="BExKSX60G1MUS689FXIGYP2F7C62" localSheetId="10" hidden="1">#REF!</definedName>
    <definedName name="BExKSX60G1MUS689FXIGYP2F7C62" localSheetId="11" hidden="1">#REF!</definedName>
    <definedName name="BExKSX60G1MUS689FXIGYP2F7C62" localSheetId="12" hidden="1">#REF!</definedName>
    <definedName name="BExKSX60G1MUS689FXIGYP2F7C62" localSheetId="14" hidden="1">#REF!</definedName>
    <definedName name="BExKSX60G1MUS689FXIGYP2F7C62" localSheetId="13" hidden="1">#REF!</definedName>
    <definedName name="BExKSX60G1MUS689FXIGYP2F7C62" localSheetId="15" hidden="1">#REF!</definedName>
    <definedName name="BExKSX60G1MUS689FXIGYP2F7C62" localSheetId="16" hidden="1">#REF!</definedName>
    <definedName name="BExKSX60G1MUS689FXIGYP2F7C62" localSheetId="17" hidden="1">#REF!</definedName>
    <definedName name="BExKSX60G1MUS689FXIGYP2F7C62" localSheetId="18" hidden="1">#REF!</definedName>
    <definedName name="BExKSX60G1MUS689FXIGYP2F7C62" localSheetId="19" hidden="1">#REF!</definedName>
    <definedName name="BExKSX60G1MUS689FXIGYP2F7C62" localSheetId="20" hidden="1">#REF!</definedName>
    <definedName name="BExKSX60G1MUS689FXIGYP2F7C62" hidden="1">#REF!</definedName>
    <definedName name="BExKT2UZ7Y2VWF5NQE18SJRLD2RN" localSheetId="7" hidden="1">#REF!</definedName>
    <definedName name="BExKT2UZ7Y2VWF5NQE18SJRLD2RN" localSheetId="9" hidden="1">#REF!</definedName>
    <definedName name="BExKT2UZ7Y2VWF5NQE18SJRLD2RN" localSheetId="10" hidden="1">#REF!</definedName>
    <definedName name="BExKT2UZ7Y2VWF5NQE18SJRLD2RN" localSheetId="11" hidden="1">#REF!</definedName>
    <definedName name="BExKT2UZ7Y2VWF5NQE18SJRLD2RN" localSheetId="12" hidden="1">#REF!</definedName>
    <definedName name="BExKT2UZ7Y2VWF5NQE18SJRLD2RN" localSheetId="14" hidden="1">#REF!</definedName>
    <definedName name="BExKT2UZ7Y2VWF5NQE18SJRLD2RN" localSheetId="13" hidden="1">#REF!</definedName>
    <definedName name="BExKT2UZ7Y2VWF5NQE18SJRLD2RN" localSheetId="15" hidden="1">#REF!</definedName>
    <definedName name="BExKT2UZ7Y2VWF5NQE18SJRLD2RN" localSheetId="16" hidden="1">#REF!</definedName>
    <definedName name="BExKT2UZ7Y2VWF5NQE18SJRLD2RN" localSheetId="17" hidden="1">#REF!</definedName>
    <definedName name="BExKT2UZ7Y2VWF5NQE18SJRLD2RN" localSheetId="18" hidden="1">#REF!</definedName>
    <definedName name="BExKT2UZ7Y2VWF5NQE18SJRLD2RN" localSheetId="19" hidden="1">#REF!</definedName>
    <definedName name="BExKT2UZ7Y2VWF5NQE18SJRLD2RN" localSheetId="20" hidden="1">#REF!</definedName>
    <definedName name="BExKT2UZ7Y2VWF5NQE18SJRLD2RN" hidden="1">#REF!</definedName>
    <definedName name="BExKT3GJFNGAM09H5F615E36A38C" localSheetId="7" hidden="1">#REF!</definedName>
    <definedName name="BExKT3GJFNGAM09H5F615E36A38C" localSheetId="9" hidden="1">#REF!</definedName>
    <definedName name="BExKT3GJFNGAM09H5F615E36A38C" localSheetId="10" hidden="1">#REF!</definedName>
    <definedName name="BExKT3GJFNGAM09H5F615E36A38C" localSheetId="11" hidden="1">#REF!</definedName>
    <definedName name="BExKT3GJFNGAM09H5F615E36A38C" localSheetId="12" hidden="1">#REF!</definedName>
    <definedName name="BExKT3GJFNGAM09H5F615E36A38C" localSheetId="14" hidden="1">#REF!</definedName>
    <definedName name="BExKT3GJFNGAM09H5F615E36A38C" localSheetId="13" hidden="1">#REF!</definedName>
    <definedName name="BExKT3GJFNGAM09H5F615E36A38C" localSheetId="15" hidden="1">#REF!</definedName>
    <definedName name="BExKT3GJFNGAM09H5F615E36A38C" localSheetId="16" hidden="1">#REF!</definedName>
    <definedName name="BExKT3GJFNGAM09H5F615E36A38C" localSheetId="17" hidden="1">#REF!</definedName>
    <definedName name="BExKT3GJFNGAM09H5F615E36A38C" localSheetId="18" hidden="1">#REF!</definedName>
    <definedName name="BExKT3GJFNGAM09H5F615E36A38C" localSheetId="19" hidden="1">#REF!</definedName>
    <definedName name="BExKT3GJFNGAM09H5F615E36A38C" localSheetId="20" hidden="1">#REF!</definedName>
    <definedName name="BExKT3GJFNGAM09H5F615E36A38C" hidden="1">#REF!</definedName>
    <definedName name="BExKT9AWCJUL6FVVYMI7NGFTAEEG" localSheetId="7" hidden="1">#REF!</definedName>
    <definedName name="BExKT9AWCJUL6FVVYMI7NGFTAEEG" localSheetId="9" hidden="1">#REF!</definedName>
    <definedName name="BExKT9AWCJUL6FVVYMI7NGFTAEEG" localSheetId="10" hidden="1">#REF!</definedName>
    <definedName name="BExKT9AWCJUL6FVVYMI7NGFTAEEG" localSheetId="11" hidden="1">#REF!</definedName>
    <definedName name="BExKT9AWCJUL6FVVYMI7NGFTAEEG" localSheetId="12" hidden="1">#REF!</definedName>
    <definedName name="BExKT9AWCJUL6FVVYMI7NGFTAEEG" localSheetId="14" hidden="1">#REF!</definedName>
    <definedName name="BExKT9AWCJUL6FVVYMI7NGFTAEEG" localSheetId="13" hidden="1">#REF!</definedName>
    <definedName name="BExKT9AWCJUL6FVVYMI7NGFTAEEG" localSheetId="15" hidden="1">#REF!</definedName>
    <definedName name="BExKT9AWCJUL6FVVYMI7NGFTAEEG" localSheetId="16" hidden="1">#REF!</definedName>
    <definedName name="BExKT9AWCJUL6FVVYMI7NGFTAEEG" localSheetId="17" hidden="1">#REF!</definedName>
    <definedName name="BExKT9AWCJUL6FVVYMI7NGFTAEEG" localSheetId="18" hidden="1">#REF!</definedName>
    <definedName name="BExKT9AWCJUL6FVVYMI7NGFTAEEG" localSheetId="19" hidden="1">#REF!</definedName>
    <definedName name="BExKT9AWCJUL6FVVYMI7NGFTAEEG" localSheetId="20" hidden="1">#REF!</definedName>
    <definedName name="BExKT9AWCJUL6FVVYMI7NGFTAEEG" hidden="1">#REF!</definedName>
    <definedName name="BExKTQZGN8GI3XGSEXMPCCA3S19H" localSheetId="7" hidden="1">#REF!</definedName>
    <definedName name="BExKTQZGN8GI3XGSEXMPCCA3S19H" localSheetId="9" hidden="1">#REF!</definedName>
    <definedName name="BExKTQZGN8GI3XGSEXMPCCA3S19H" localSheetId="10" hidden="1">#REF!</definedName>
    <definedName name="BExKTQZGN8GI3XGSEXMPCCA3S19H" localSheetId="11" hidden="1">#REF!</definedName>
    <definedName name="BExKTQZGN8GI3XGSEXMPCCA3S19H" localSheetId="12" hidden="1">#REF!</definedName>
    <definedName name="BExKTQZGN8GI3XGSEXMPCCA3S19H" localSheetId="14" hidden="1">#REF!</definedName>
    <definedName name="BExKTQZGN8GI3XGSEXMPCCA3S19H" localSheetId="13" hidden="1">#REF!</definedName>
    <definedName name="BExKTQZGN8GI3XGSEXMPCCA3S19H" localSheetId="15" hidden="1">#REF!</definedName>
    <definedName name="BExKTQZGN8GI3XGSEXMPCCA3S19H" localSheetId="16" hidden="1">#REF!</definedName>
    <definedName name="BExKTQZGN8GI3XGSEXMPCCA3S19H" localSheetId="17" hidden="1">#REF!</definedName>
    <definedName name="BExKTQZGN8GI3XGSEXMPCCA3S19H" localSheetId="18" hidden="1">#REF!</definedName>
    <definedName name="BExKTQZGN8GI3XGSEXMPCCA3S19H" localSheetId="19" hidden="1">#REF!</definedName>
    <definedName name="BExKTQZGN8GI3XGSEXMPCCA3S19H" localSheetId="20" hidden="1">#REF!</definedName>
    <definedName name="BExKTQZGN8GI3XGSEXMPCCA3S19H" hidden="1">#REF!</definedName>
    <definedName name="BExKTSBXGP8YGSN5UO0FUHVXT92J" localSheetId="7" hidden="1">#REF!</definedName>
    <definedName name="BExKTSBXGP8YGSN5UO0FUHVXT92J" localSheetId="9" hidden="1">#REF!</definedName>
    <definedName name="BExKTSBXGP8YGSN5UO0FUHVXT92J" localSheetId="10" hidden="1">#REF!</definedName>
    <definedName name="BExKTSBXGP8YGSN5UO0FUHVXT92J" localSheetId="11" hidden="1">#REF!</definedName>
    <definedName name="BExKTSBXGP8YGSN5UO0FUHVXT92J" localSheetId="12" hidden="1">#REF!</definedName>
    <definedName name="BExKTSBXGP8YGSN5UO0FUHVXT92J" localSheetId="14" hidden="1">#REF!</definedName>
    <definedName name="BExKTSBXGP8YGSN5UO0FUHVXT92J" localSheetId="13" hidden="1">#REF!</definedName>
    <definedName name="BExKTSBXGP8YGSN5UO0FUHVXT92J" localSheetId="15" hidden="1">#REF!</definedName>
    <definedName name="BExKTSBXGP8YGSN5UO0FUHVXT92J" localSheetId="16" hidden="1">#REF!</definedName>
    <definedName name="BExKTSBXGP8YGSN5UO0FUHVXT92J" localSheetId="17" hidden="1">#REF!</definedName>
    <definedName name="BExKTSBXGP8YGSN5UO0FUHVXT92J" localSheetId="18" hidden="1">#REF!</definedName>
    <definedName name="BExKTSBXGP8YGSN5UO0FUHVXT92J" localSheetId="19" hidden="1">#REF!</definedName>
    <definedName name="BExKTSBXGP8YGSN5UO0FUHVXT92J" localSheetId="20" hidden="1">#REF!</definedName>
    <definedName name="BExKTSBXGP8YGSN5UO0FUHVXT92J" hidden="1">#REF!</definedName>
    <definedName name="BExKTUKYYU0F6TUW1RXV24LRAZFE" localSheetId="7" hidden="1">#REF!</definedName>
    <definedName name="BExKTUKYYU0F6TUW1RXV24LRAZFE" localSheetId="9" hidden="1">#REF!</definedName>
    <definedName name="BExKTUKYYU0F6TUW1RXV24LRAZFE" localSheetId="10" hidden="1">#REF!</definedName>
    <definedName name="BExKTUKYYU0F6TUW1RXV24LRAZFE" localSheetId="11" hidden="1">#REF!</definedName>
    <definedName name="BExKTUKYYU0F6TUW1RXV24LRAZFE" localSheetId="12" hidden="1">#REF!</definedName>
    <definedName name="BExKTUKYYU0F6TUW1RXV24LRAZFE" localSheetId="14" hidden="1">#REF!</definedName>
    <definedName name="BExKTUKYYU0F6TUW1RXV24LRAZFE" localSheetId="13" hidden="1">#REF!</definedName>
    <definedName name="BExKTUKYYU0F6TUW1RXV24LRAZFE" localSheetId="15" hidden="1">#REF!</definedName>
    <definedName name="BExKTUKYYU0F6TUW1RXV24LRAZFE" localSheetId="16" hidden="1">#REF!</definedName>
    <definedName name="BExKTUKYYU0F6TUW1RXV24LRAZFE" localSheetId="17" hidden="1">#REF!</definedName>
    <definedName name="BExKTUKYYU0F6TUW1RXV24LRAZFE" localSheetId="18" hidden="1">#REF!</definedName>
    <definedName name="BExKTUKYYU0F6TUW1RXV24LRAZFE" localSheetId="19" hidden="1">#REF!</definedName>
    <definedName name="BExKTUKYYU0F6TUW1RXV24LRAZFE" localSheetId="20" hidden="1">#REF!</definedName>
    <definedName name="BExKTUKYYU0F6TUW1RXV24LRAZFE" hidden="1">#REF!</definedName>
    <definedName name="BExKU3FBLHQBIUTN6XEZW5GC9OG1" localSheetId="7" hidden="1">#REF!</definedName>
    <definedName name="BExKU3FBLHQBIUTN6XEZW5GC9OG1" localSheetId="9" hidden="1">#REF!</definedName>
    <definedName name="BExKU3FBLHQBIUTN6XEZW5GC9OG1" localSheetId="10" hidden="1">#REF!</definedName>
    <definedName name="BExKU3FBLHQBIUTN6XEZW5GC9OG1" localSheetId="11" hidden="1">#REF!</definedName>
    <definedName name="BExKU3FBLHQBIUTN6XEZW5GC9OG1" localSheetId="12" hidden="1">#REF!</definedName>
    <definedName name="BExKU3FBLHQBIUTN6XEZW5GC9OG1" localSheetId="14" hidden="1">#REF!</definedName>
    <definedName name="BExKU3FBLHQBIUTN6XEZW5GC9OG1" localSheetId="13" hidden="1">#REF!</definedName>
    <definedName name="BExKU3FBLHQBIUTN6XEZW5GC9OG1" localSheetId="15" hidden="1">#REF!</definedName>
    <definedName name="BExKU3FBLHQBIUTN6XEZW5GC9OG1" localSheetId="16" hidden="1">#REF!</definedName>
    <definedName name="BExKU3FBLHQBIUTN6XEZW5GC9OG1" localSheetId="17" hidden="1">#REF!</definedName>
    <definedName name="BExKU3FBLHQBIUTN6XEZW5GC9OG1" localSheetId="18" hidden="1">#REF!</definedName>
    <definedName name="BExKU3FBLHQBIUTN6XEZW5GC9OG1" localSheetId="19" hidden="1">#REF!</definedName>
    <definedName name="BExKU3FBLHQBIUTN6XEZW5GC9OG1" localSheetId="20" hidden="1">#REF!</definedName>
    <definedName name="BExKU3FBLHQBIUTN6XEZW5GC9OG1" hidden="1">#REF!</definedName>
    <definedName name="BExKU3KMPVWH483Q5TP8K2H0S2L4" localSheetId="7" hidden="1">#REF!</definedName>
    <definedName name="BExKU3KMPVWH483Q5TP8K2H0S2L4" localSheetId="9" hidden="1">#REF!</definedName>
    <definedName name="BExKU3KMPVWH483Q5TP8K2H0S2L4" localSheetId="10" hidden="1">#REF!</definedName>
    <definedName name="BExKU3KMPVWH483Q5TP8K2H0S2L4" localSheetId="11" hidden="1">#REF!</definedName>
    <definedName name="BExKU3KMPVWH483Q5TP8K2H0S2L4" localSheetId="12" hidden="1">#REF!</definedName>
    <definedName name="BExKU3KMPVWH483Q5TP8K2H0S2L4" localSheetId="14" hidden="1">#REF!</definedName>
    <definedName name="BExKU3KMPVWH483Q5TP8K2H0S2L4" localSheetId="13" hidden="1">#REF!</definedName>
    <definedName name="BExKU3KMPVWH483Q5TP8K2H0S2L4" localSheetId="15" hidden="1">#REF!</definedName>
    <definedName name="BExKU3KMPVWH483Q5TP8K2H0S2L4" localSheetId="16" hidden="1">#REF!</definedName>
    <definedName name="BExKU3KMPVWH483Q5TP8K2H0S2L4" localSheetId="17" hidden="1">#REF!</definedName>
    <definedName name="BExKU3KMPVWH483Q5TP8K2H0S2L4" localSheetId="18" hidden="1">#REF!</definedName>
    <definedName name="BExKU3KMPVWH483Q5TP8K2H0S2L4" localSheetId="19" hidden="1">#REF!</definedName>
    <definedName name="BExKU3KMPVWH483Q5TP8K2H0S2L4" localSheetId="20" hidden="1">#REF!</definedName>
    <definedName name="BExKU3KMPVWH483Q5TP8K2H0S2L4" hidden="1">#REF!</definedName>
    <definedName name="BExKU82I99FEUIZLODXJDOJC96CQ" localSheetId="7" hidden="1">#REF!</definedName>
    <definedName name="BExKU82I99FEUIZLODXJDOJC96CQ" localSheetId="9" hidden="1">#REF!</definedName>
    <definedName name="BExKU82I99FEUIZLODXJDOJC96CQ" localSheetId="10" hidden="1">#REF!</definedName>
    <definedName name="BExKU82I99FEUIZLODXJDOJC96CQ" localSheetId="11" hidden="1">#REF!</definedName>
    <definedName name="BExKU82I99FEUIZLODXJDOJC96CQ" localSheetId="12" hidden="1">#REF!</definedName>
    <definedName name="BExKU82I99FEUIZLODXJDOJC96CQ" localSheetId="14" hidden="1">#REF!</definedName>
    <definedName name="BExKU82I99FEUIZLODXJDOJC96CQ" localSheetId="13" hidden="1">#REF!</definedName>
    <definedName name="BExKU82I99FEUIZLODXJDOJC96CQ" localSheetId="15" hidden="1">#REF!</definedName>
    <definedName name="BExKU82I99FEUIZLODXJDOJC96CQ" localSheetId="16" hidden="1">#REF!</definedName>
    <definedName name="BExKU82I99FEUIZLODXJDOJC96CQ" localSheetId="17" hidden="1">#REF!</definedName>
    <definedName name="BExKU82I99FEUIZLODXJDOJC96CQ" localSheetId="18" hidden="1">#REF!</definedName>
    <definedName name="BExKU82I99FEUIZLODXJDOJC96CQ" localSheetId="19" hidden="1">#REF!</definedName>
    <definedName name="BExKU82I99FEUIZLODXJDOJC96CQ" localSheetId="20" hidden="1">#REF!</definedName>
    <definedName name="BExKU82I99FEUIZLODXJDOJC96CQ" hidden="1">#REF!</definedName>
    <definedName name="BExKU9EXMNZKVJV6GSO4XEI3YCWM" localSheetId="7" hidden="1">#REF!</definedName>
    <definedName name="BExKU9EXMNZKVJV6GSO4XEI3YCWM" localSheetId="9" hidden="1">#REF!</definedName>
    <definedName name="BExKU9EXMNZKVJV6GSO4XEI3YCWM" localSheetId="10" hidden="1">#REF!</definedName>
    <definedName name="BExKU9EXMNZKVJV6GSO4XEI3YCWM" localSheetId="11" hidden="1">#REF!</definedName>
    <definedName name="BExKU9EXMNZKVJV6GSO4XEI3YCWM" localSheetId="12" hidden="1">#REF!</definedName>
    <definedName name="BExKU9EXMNZKVJV6GSO4XEI3YCWM" localSheetId="14" hidden="1">#REF!</definedName>
    <definedName name="BExKU9EXMNZKVJV6GSO4XEI3YCWM" localSheetId="13" hidden="1">#REF!</definedName>
    <definedName name="BExKU9EXMNZKVJV6GSO4XEI3YCWM" localSheetId="15" hidden="1">#REF!</definedName>
    <definedName name="BExKU9EXMNZKVJV6GSO4XEI3YCWM" localSheetId="16" hidden="1">#REF!</definedName>
    <definedName name="BExKU9EXMNZKVJV6GSO4XEI3YCWM" localSheetId="17" hidden="1">#REF!</definedName>
    <definedName name="BExKU9EXMNZKVJV6GSO4XEI3YCWM" localSheetId="18" hidden="1">#REF!</definedName>
    <definedName name="BExKU9EXMNZKVJV6GSO4XEI3YCWM" localSheetId="19" hidden="1">#REF!</definedName>
    <definedName name="BExKU9EXMNZKVJV6GSO4XEI3YCWM" localSheetId="20" hidden="1">#REF!</definedName>
    <definedName name="BExKU9EXMNZKVJV6GSO4XEI3YCWM" hidden="1">#REF!</definedName>
    <definedName name="BExKUDM0DFSCM3D91SH0XLXJSL18" localSheetId="7" hidden="1">#REF!</definedName>
    <definedName name="BExKUDM0DFSCM3D91SH0XLXJSL18" localSheetId="9" hidden="1">#REF!</definedName>
    <definedName name="BExKUDM0DFSCM3D91SH0XLXJSL18" localSheetId="10" hidden="1">#REF!</definedName>
    <definedName name="BExKUDM0DFSCM3D91SH0XLXJSL18" localSheetId="11" hidden="1">#REF!</definedName>
    <definedName name="BExKUDM0DFSCM3D91SH0XLXJSL18" localSheetId="12" hidden="1">#REF!</definedName>
    <definedName name="BExKUDM0DFSCM3D91SH0XLXJSL18" localSheetId="14" hidden="1">#REF!</definedName>
    <definedName name="BExKUDM0DFSCM3D91SH0XLXJSL18" localSheetId="13" hidden="1">#REF!</definedName>
    <definedName name="BExKUDM0DFSCM3D91SH0XLXJSL18" localSheetId="15" hidden="1">#REF!</definedName>
    <definedName name="BExKUDM0DFSCM3D91SH0XLXJSL18" localSheetId="16" hidden="1">#REF!</definedName>
    <definedName name="BExKUDM0DFSCM3D91SH0XLXJSL18" localSheetId="17" hidden="1">#REF!</definedName>
    <definedName name="BExKUDM0DFSCM3D91SH0XLXJSL18" localSheetId="18" hidden="1">#REF!</definedName>
    <definedName name="BExKUDM0DFSCM3D91SH0XLXJSL18" localSheetId="19" hidden="1">#REF!</definedName>
    <definedName name="BExKUDM0DFSCM3D91SH0XLXJSL18" localSheetId="20" hidden="1">#REF!</definedName>
    <definedName name="BExKUDM0DFSCM3D91SH0XLXJSL18" hidden="1">#REF!</definedName>
    <definedName name="BExKUGGKEOHX3EEPQ7NGSZWZ8UPA" localSheetId="7" hidden="1">#REF!</definedName>
    <definedName name="BExKUGGKEOHX3EEPQ7NGSZWZ8UPA" localSheetId="9" hidden="1">#REF!</definedName>
    <definedName name="BExKUGGKEOHX3EEPQ7NGSZWZ8UPA" localSheetId="10" hidden="1">#REF!</definedName>
    <definedName name="BExKUGGKEOHX3EEPQ7NGSZWZ8UPA" localSheetId="11" hidden="1">#REF!</definedName>
    <definedName name="BExKUGGKEOHX3EEPQ7NGSZWZ8UPA" localSheetId="12" hidden="1">#REF!</definedName>
    <definedName name="BExKUGGKEOHX3EEPQ7NGSZWZ8UPA" localSheetId="14" hidden="1">#REF!</definedName>
    <definedName name="BExKUGGKEOHX3EEPQ7NGSZWZ8UPA" localSheetId="13" hidden="1">#REF!</definedName>
    <definedName name="BExKUGGKEOHX3EEPQ7NGSZWZ8UPA" localSheetId="15" hidden="1">#REF!</definedName>
    <definedName name="BExKUGGKEOHX3EEPQ7NGSZWZ8UPA" localSheetId="16" hidden="1">#REF!</definedName>
    <definedName name="BExKUGGKEOHX3EEPQ7NGSZWZ8UPA" localSheetId="17" hidden="1">#REF!</definedName>
    <definedName name="BExKUGGKEOHX3EEPQ7NGSZWZ8UPA" localSheetId="18" hidden="1">#REF!</definedName>
    <definedName name="BExKUGGKEOHX3EEPQ7NGSZWZ8UPA" localSheetId="19" hidden="1">#REF!</definedName>
    <definedName name="BExKUGGKEOHX3EEPQ7NGSZWZ8UPA" localSheetId="20" hidden="1">#REF!</definedName>
    <definedName name="BExKUGGKEOHX3EEPQ7NGSZWZ8UPA" hidden="1">#REF!</definedName>
    <definedName name="BExKULEKJLA77AUQPDUHSM94Y76Z" localSheetId="7" hidden="1">#REF!</definedName>
    <definedName name="BExKULEKJLA77AUQPDUHSM94Y76Z" localSheetId="9" hidden="1">#REF!</definedName>
    <definedName name="BExKULEKJLA77AUQPDUHSM94Y76Z" localSheetId="10" hidden="1">#REF!</definedName>
    <definedName name="BExKULEKJLA77AUQPDUHSM94Y76Z" localSheetId="11" hidden="1">#REF!</definedName>
    <definedName name="BExKULEKJLA77AUQPDUHSM94Y76Z" localSheetId="12" hidden="1">#REF!</definedName>
    <definedName name="BExKULEKJLA77AUQPDUHSM94Y76Z" localSheetId="14" hidden="1">#REF!</definedName>
    <definedName name="BExKULEKJLA77AUQPDUHSM94Y76Z" localSheetId="13" hidden="1">#REF!</definedName>
    <definedName name="BExKULEKJLA77AUQPDUHSM94Y76Z" localSheetId="15" hidden="1">#REF!</definedName>
    <definedName name="BExKULEKJLA77AUQPDUHSM94Y76Z" localSheetId="16" hidden="1">#REF!</definedName>
    <definedName name="BExKULEKJLA77AUQPDUHSM94Y76Z" localSheetId="17" hidden="1">#REF!</definedName>
    <definedName name="BExKULEKJLA77AUQPDUHSM94Y76Z" localSheetId="18" hidden="1">#REF!</definedName>
    <definedName name="BExKULEKJLA77AUQPDUHSM94Y76Z" localSheetId="19" hidden="1">#REF!</definedName>
    <definedName name="BExKULEKJLA77AUQPDUHSM94Y76Z" localSheetId="20" hidden="1">#REF!</definedName>
    <definedName name="BExKULEKJLA77AUQPDUHSM94Y76Z" hidden="1">#REF!</definedName>
    <definedName name="BExKUPAT7VWF9ZS0PSYAV71U4N72" localSheetId="7" hidden="1">#REF!</definedName>
    <definedName name="BExKUPAT7VWF9ZS0PSYAV71U4N72" localSheetId="9" hidden="1">#REF!</definedName>
    <definedName name="BExKUPAT7VWF9ZS0PSYAV71U4N72" localSheetId="10" hidden="1">#REF!</definedName>
    <definedName name="BExKUPAT7VWF9ZS0PSYAV71U4N72" localSheetId="11" hidden="1">#REF!</definedName>
    <definedName name="BExKUPAT7VWF9ZS0PSYAV71U4N72" localSheetId="14" hidden="1">#REF!</definedName>
    <definedName name="BExKUPAT7VWF9ZS0PSYAV71U4N72" localSheetId="13" hidden="1">#REF!</definedName>
    <definedName name="BExKUPAT7VWF9ZS0PSYAV71U4N72" localSheetId="16" hidden="1">#REF!</definedName>
    <definedName name="BExKUPAT7VWF9ZS0PSYAV71U4N72" localSheetId="17" hidden="1">#REF!</definedName>
    <definedName name="BExKUPAT7VWF9ZS0PSYAV71U4N72" localSheetId="20" hidden="1">#REF!</definedName>
    <definedName name="BExKUPAT7VWF9ZS0PSYAV71U4N72" hidden="1">#REF!</definedName>
    <definedName name="BExKV08R85MKI3MAX9E2HERNQUNL" localSheetId="7" hidden="1">#REF!</definedName>
    <definedName name="BExKV08R85MKI3MAX9E2HERNQUNL" localSheetId="9" hidden="1">#REF!</definedName>
    <definedName name="BExKV08R85MKI3MAX9E2HERNQUNL" localSheetId="10" hidden="1">#REF!</definedName>
    <definedName name="BExKV08R85MKI3MAX9E2HERNQUNL" localSheetId="11" hidden="1">#REF!</definedName>
    <definedName name="BExKV08R85MKI3MAX9E2HERNQUNL" localSheetId="12" hidden="1">#REF!</definedName>
    <definedName name="BExKV08R85MKI3MAX9E2HERNQUNL" localSheetId="14" hidden="1">#REF!</definedName>
    <definedName name="BExKV08R85MKI3MAX9E2HERNQUNL" localSheetId="13" hidden="1">#REF!</definedName>
    <definedName name="BExKV08R85MKI3MAX9E2HERNQUNL" localSheetId="15" hidden="1">#REF!</definedName>
    <definedName name="BExKV08R85MKI3MAX9E2HERNQUNL" localSheetId="16" hidden="1">#REF!</definedName>
    <definedName name="BExKV08R85MKI3MAX9E2HERNQUNL" localSheetId="17" hidden="1">#REF!</definedName>
    <definedName name="BExKV08R85MKI3MAX9E2HERNQUNL" localSheetId="18" hidden="1">#REF!</definedName>
    <definedName name="BExKV08R85MKI3MAX9E2HERNQUNL" localSheetId="19" hidden="1">#REF!</definedName>
    <definedName name="BExKV08R85MKI3MAX9E2HERNQUNL" localSheetId="20" hidden="1">#REF!</definedName>
    <definedName name="BExKV08R85MKI3MAX9E2HERNQUNL" hidden="1">#REF!</definedName>
    <definedName name="BExKV334XOSQSXAYPE1ZFCWHR4J8" localSheetId="7" hidden="1">#REF!</definedName>
    <definedName name="BExKV334XOSQSXAYPE1ZFCWHR4J8" localSheetId="9" hidden="1">#REF!</definedName>
    <definedName name="BExKV334XOSQSXAYPE1ZFCWHR4J8" localSheetId="10" hidden="1">#REF!</definedName>
    <definedName name="BExKV334XOSQSXAYPE1ZFCWHR4J8" localSheetId="11" hidden="1">#REF!</definedName>
    <definedName name="BExKV334XOSQSXAYPE1ZFCWHR4J8" localSheetId="12" hidden="1">#REF!</definedName>
    <definedName name="BExKV334XOSQSXAYPE1ZFCWHR4J8" localSheetId="14" hidden="1">#REF!</definedName>
    <definedName name="BExKV334XOSQSXAYPE1ZFCWHR4J8" localSheetId="13" hidden="1">#REF!</definedName>
    <definedName name="BExKV334XOSQSXAYPE1ZFCWHR4J8" localSheetId="15" hidden="1">#REF!</definedName>
    <definedName name="BExKV334XOSQSXAYPE1ZFCWHR4J8" localSheetId="16" hidden="1">#REF!</definedName>
    <definedName name="BExKV334XOSQSXAYPE1ZFCWHR4J8" localSheetId="17" hidden="1">#REF!</definedName>
    <definedName name="BExKV334XOSQSXAYPE1ZFCWHR4J8" localSheetId="18" hidden="1">#REF!</definedName>
    <definedName name="BExKV334XOSQSXAYPE1ZFCWHR4J8" localSheetId="19" hidden="1">#REF!</definedName>
    <definedName name="BExKV334XOSQSXAYPE1ZFCWHR4J8" localSheetId="20" hidden="1">#REF!</definedName>
    <definedName name="BExKV334XOSQSXAYPE1ZFCWHR4J8" hidden="1">#REF!</definedName>
    <definedName name="BExKV4AAUNNJL5JWD7PX6BFKVS6O" localSheetId="7" hidden="1">#REF!</definedName>
    <definedName name="BExKV4AAUNNJL5JWD7PX6BFKVS6O" localSheetId="9" hidden="1">#REF!</definedName>
    <definedName name="BExKV4AAUNNJL5JWD7PX6BFKVS6O" localSheetId="10" hidden="1">#REF!</definedName>
    <definedName name="BExKV4AAUNNJL5JWD7PX6BFKVS6O" localSheetId="11" hidden="1">#REF!</definedName>
    <definedName name="BExKV4AAUNNJL5JWD7PX6BFKVS6O" localSheetId="12" hidden="1">#REF!</definedName>
    <definedName name="BExKV4AAUNNJL5JWD7PX6BFKVS6O" localSheetId="14" hidden="1">#REF!</definedName>
    <definedName name="BExKV4AAUNNJL5JWD7PX6BFKVS6O" localSheetId="13" hidden="1">#REF!</definedName>
    <definedName name="BExKV4AAUNNJL5JWD7PX6BFKVS6O" localSheetId="15" hidden="1">#REF!</definedName>
    <definedName name="BExKV4AAUNNJL5JWD7PX6BFKVS6O" localSheetId="16" hidden="1">#REF!</definedName>
    <definedName name="BExKV4AAUNNJL5JWD7PX6BFKVS6O" localSheetId="17" hidden="1">#REF!</definedName>
    <definedName name="BExKV4AAUNNJL5JWD7PX6BFKVS6O" localSheetId="18" hidden="1">#REF!</definedName>
    <definedName name="BExKV4AAUNNJL5JWD7PX6BFKVS6O" localSheetId="19" hidden="1">#REF!</definedName>
    <definedName name="BExKV4AAUNNJL5JWD7PX6BFKVS6O" localSheetId="20" hidden="1">#REF!</definedName>
    <definedName name="BExKV4AAUNNJL5JWD7PX6BFKVS6O" hidden="1">#REF!</definedName>
    <definedName name="BExKV6J9WVQH09L0UOV4PHTLKXRK" localSheetId="7" hidden="1">#REF!</definedName>
    <definedName name="BExKV6J9WVQH09L0UOV4PHTLKXRK" localSheetId="9" hidden="1">#REF!</definedName>
    <definedName name="BExKV6J9WVQH09L0UOV4PHTLKXRK" localSheetId="10" hidden="1">#REF!</definedName>
    <definedName name="BExKV6J9WVQH09L0UOV4PHTLKXRK" localSheetId="11" hidden="1">#REF!</definedName>
    <definedName name="BExKV6J9WVQH09L0UOV4PHTLKXRK" localSheetId="12" hidden="1">#REF!</definedName>
    <definedName name="BExKV6J9WVQH09L0UOV4PHTLKXRK" localSheetId="14" hidden="1">#REF!</definedName>
    <definedName name="BExKV6J9WVQH09L0UOV4PHTLKXRK" localSheetId="13" hidden="1">#REF!</definedName>
    <definedName name="BExKV6J9WVQH09L0UOV4PHTLKXRK" localSheetId="15" hidden="1">#REF!</definedName>
    <definedName name="BExKV6J9WVQH09L0UOV4PHTLKXRK" localSheetId="16" hidden="1">#REF!</definedName>
    <definedName name="BExKV6J9WVQH09L0UOV4PHTLKXRK" localSheetId="17" hidden="1">#REF!</definedName>
    <definedName name="BExKV6J9WVQH09L0UOV4PHTLKXRK" localSheetId="18" hidden="1">#REF!</definedName>
    <definedName name="BExKV6J9WVQH09L0UOV4PHTLKXRK" localSheetId="19" hidden="1">#REF!</definedName>
    <definedName name="BExKV6J9WVQH09L0UOV4PHTLKXRK" localSheetId="20" hidden="1">#REF!</definedName>
    <definedName name="BExKV6J9WVQH09L0UOV4PHTLKXRK" hidden="1">#REF!</definedName>
    <definedName name="BExKVDVK6HN74GQPTXICP9BFC8CF" localSheetId="7" hidden="1">#REF!</definedName>
    <definedName name="BExKVDVK6HN74GQPTXICP9BFC8CF" localSheetId="9" hidden="1">#REF!</definedName>
    <definedName name="BExKVDVK6HN74GQPTXICP9BFC8CF" localSheetId="10" hidden="1">#REF!</definedName>
    <definedName name="BExKVDVK6HN74GQPTXICP9BFC8CF" localSheetId="11" hidden="1">#REF!</definedName>
    <definedName name="BExKVDVK6HN74GQPTXICP9BFC8CF" localSheetId="12" hidden="1">#REF!</definedName>
    <definedName name="BExKVDVK6HN74GQPTXICP9BFC8CF" localSheetId="14" hidden="1">#REF!</definedName>
    <definedName name="BExKVDVK6HN74GQPTXICP9BFC8CF" localSheetId="13" hidden="1">#REF!</definedName>
    <definedName name="BExKVDVK6HN74GQPTXICP9BFC8CF" localSheetId="15" hidden="1">#REF!</definedName>
    <definedName name="BExKVDVK6HN74GQPTXICP9BFC8CF" localSheetId="16" hidden="1">#REF!</definedName>
    <definedName name="BExKVDVK6HN74GQPTXICP9BFC8CF" localSheetId="17" hidden="1">#REF!</definedName>
    <definedName name="BExKVDVK6HN74GQPTXICP9BFC8CF" localSheetId="18" hidden="1">#REF!</definedName>
    <definedName name="BExKVDVK6HN74GQPTXICP9BFC8CF" localSheetId="19" hidden="1">#REF!</definedName>
    <definedName name="BExKVDVK6HN74GQPTXICP9BFC8CF" localSheetId="20" hidden="1">#REF!</definedName>
    <definedName name="BExKVDVK6HN74GQPTXICP9BFC8CF" hidden="1">#REF!</definedName>
    <definedName name="BExKVFZ3ZZGIC1QI8XN6BYFWN0ZY" localSheetId="7" hidden="1">#REF!</definedName>
    <definedName name="BExKVFZ3ZZGIC1QI8XN6BYFWN0ZY" localSheetId="9" hidden="1">#REF!</definedName>
    <definedName name="BExKVFZ3ZZGIC1QI8XN6BYFWN0ZY" localSheetId="10" hidden="1">#REF!</definedName>
    <definedName name="BExKVFZ3ZZGIC1QI8XN6BYFWN0ZY" localSheetId="11" hidden="1">#REF!</definedName>
    <definedName name="BExKVFZ3ZZGIC1QI8XN6BYFWN0ZY" localSheetId="12" hidden="1">#REF!</definedName>
    <definedName name="BExKVFZ3ZZGIC1QI8XN6BYFWN0ZY" localSheetId="14" hidden="1">#REF!</definedName>
    <definedName name="BExKVFZ3ZZGIC1QI8XN6BYFWN0ZY" localSheetId="13" hidden="1">#REF!</definedName>
    <definedName name="BExKVFZ3ZZGIC1QI8XN6BYFWN0ZY" localSheetId="15" hidden="1">#REF!</definedName>
    <definedName name="BExKVFZ3ZZGIC1QI8XN6BYFWN0ZY" localSheetId="16" hidden="1">#REF!</definedName>
    <definedName name="BExKVFZ3ZZGIC1QI8XN6BYFWN0ZY" localSheetId="17" hidden="1">#REF!</definedName>
    <definedName name="BExKVFZ3ZZGIC1QI8XN6BYFWN0ZY" localSheetId="18" hidden="1">#REF!</definedName>
    <definedName name="BExKVFZ3ZZGIC1QI8XN6BYFWN0ZY" localSheetId="19" hidden="1">#REF!</definedName>
    <definedName name="BExKVFZ3ZZGIC1QI8XN6BYFWN0ZY" localSheetId="20" hidden="1">#REF!</definedName>
    <definedName name="BExKVFZ3ZZGIC1QI8XN6BYFWN0ZY" hidden="1">#REF!</definedName>
    <definedName name="BExKVG4KGO28KPGTAFL1R8TTZ10N" localSheetId="7" hidden="1">#REF!</definedName>
    <definedName name="BExKVG4KGO28KPGTAFL1R8TTZ10N" localSheetId="9" hidden="1">#REF!</definedName>
    <definedName name="BExKVG4KGO28KPGTAFL1R8TTZ10N" localSheetId="10" hidden="1">#REF!</definedName>
    <definedName name="BExKVG4KGO28KPGTAFL1R8TTZ10N" localSheetId="11" hidden="1">#REF!</definedName>
    <definedName name="BExKVG4KGO28KPGTAFL1R8TTZ10N" localSheetId="12" hidden="1">#REF!</definedName>
    <definedName name="BExKVG4KGO28KPGTAFL1R8TTZ10N" localSheetId="14" hidden="1">#REF!</definedName>
    <definedName name="BExKVG4KGO28KPGTAFL1R8TTZ10N" localSheetId="13" hidden="1">#REF!</definedName>
    <definedName name="BExKVG4KGO28KPGTAFL1R8TTZ10N" localSheetId="15" hidden="1">#REF!</definedName>
    <definedName name="BExKVG4KGO28KPGTAFL1R8TTZ10N" localSheetId="16" hidden="1">#REF!</definedName>
    <definedName name="BExKVG4KGO28KPGTAFL1R8TTZ10N" localSheetId="17" hidden="1">#REF!</definedName>
    <definedName name="BExKVG4KGO28KPGTAFL1R8TTZ10N" localSheetId="18" hidden="1">#REF!</definedName>
    <definedName name="BExKVG4KGO28KPGTAFL1R8TTZ10N" localSheetId="19" hidden="1">#REF!</definedName>
    <definedName name="BExKVG4KGO28KPGTAFL1R8TTZ10N" localSheetId="20" hidden="1">#REF!</definedName>
    <definedName name="BExKVG4KGO28KPGTAFL1R8TTZ10N" hidden="1">#REF!</definedName>
    <definedName name="BExKVQRICZRKMKC3XFBPYJM79KT1" localSheetId="7" hidden="1">#REF!</definedName>
    <definedName name="BExKVQRICZRKMKC3XFBPYJM79KT1" localSheetId="9" hidden="1">#REF!</definedName>
    <definedName name="BExKVQRICZRKMKC3XFBPYJM79KT1" localSheetId="10" hidden="1">#REF!</definedName>
    <definedName name="BExKVQRICZRKMKC3XFBPYJM79KT1" localSheetId="11" hidden="1">#REF!</definedName>
    <definedName name="BExKVQRICZRKMKC3XFBPYJM79KT1" localSheetId="12" hidden="1">#REF!</definedName>
    <definedName name="BExKVQRICZRKMKC3XFBPYJM79KT1" localSheetId="14" hidden="1">#REF!</definedName>
    <definedName name="BExKVQRICZRKMKC3XFBPYJM79KT1" localSheetId="13" hidden="1">#REF!</definedName>
    <definedName name="BExKVQRICZRKMKC3XFBPYJM79KT1" localSheetId="15" hidden="1">#REF!</definedName>
    <definedName name="BExKVQRICZRKMKC3XFBPYJM79KT1" localSheetId="16" hidden="1">#REF!</definedName>
    <definedName name="BExKVQRICZRKMKC3XFBPYJM79KT1" localSheetId="17" hidden="1">#REF!</definedName>
    <definedName name="BExKVQRICZRKMKC3XFBPYJM79KT1" localSheetId="18" hidden="1">#REF!</definedName>
    <definedName name="BExKVQRICZRKMKC3XFBPYJM79KT1" localSheetId="19" hidden="1">#REF!</definedName>
    <definedName name="BExKVQRICZRKMKC3XFBPYJM79KT1" localSheetId="20" hidden="1">#REF!</definedName>
    <definedName name="BExKVQRICZRKMKC3XFBPYJM79KT1" hidden="1">#REF!</definedName>
    <definedName name="BExKW0CSH7DA02YSNV64PSEIXB2P" localSheetId="7" hidden="1">#REF!</definedName>
    <definedName name="BExKW0CSH7DA02YSNV64PSEIXB2P" localSheetId="9" hidden="1">#REF!</definedName>
    <definedName name="BExKW0CSH7DA02YSNV64PSEIXB2P" localSheetId="10" hidden="1">#REF!</definedName>
    <definedName name="BExKW0CSH7DA02YSNV64PSEIXB2P" localSheetId="11" hidden="1">#REF!</definedName>
    <definedName name="BExKW0CSH7DA02YSNV64PSEIXB2P" localSheetId="12" hidden="1">#REF!</definedName>
    <definedName name="BExKW0CSH7DA02YSNV64PSEIXB2P" localSheetId="14" hidden="1">#REF!</definedName>
    <definedName name="BExKW0CSH7DA02YSNV64PSEIXB2P" localSheetId="13" hidden="1">#REF!</definedName>
    <definedName name="BExKW0CSH7DA02YSNV64PSEIXB2P" localSheetId="15" hidden="1">#REF!</definedName>
    <definedName name="BExKW0CSH7DA02YSNV64PSEIXB2P" localSheetId="16" hidden="1">#REF!</definedName>
    <definedName name="BExKW0CSH7DA02YSNV64PSEIXB2P" localSheetId="17" hidden="1">#REF!</definedName>
    <definedName name="BExKW0CSH7DA02YSNV64PSEIXB2P" localSheetId="18" hidden="1">#REF!</definedName>
    <definedName name="BExKW0CSH7DA02YSNV64PSEIXB2P" localSheetId="19" hidden="1">#REF!</definedName>
    <definedName name="BExKW0CSH7DA02YSNV64PSEIXB2P" localSheetId="20" hidden="1">#REF!</definedName>
    <definedName name="BExKW0CSH7DA02YSNV64PSEIXB2P" hidden="1">#REF!</definedName>
    <definedName name="BExKW61SUXF65SCFWSZUR9GUOOMH" localSheetId="7" hidden="1">#REF!</definedName>
    <definedName name="BExKW61SUXF65SCFWSZUR9GUOOMH" localSheetId="9" hidden="1">#REF!</definedName>
    <definedName name="BExKW61SUXF65SCFWSZUR9GUOOMH" localSheetId="10" hidden="1">#REF!</definedName>
    <definedName name="BExKW61SUXF65SCFWSZUR9GUOOMH" localSheetId="11" hidden="1">#REF!</definedName>
    <definedName name="BExKW61SUXF65SCFWSZUR9GUOOMH" localSheetId="12" hidden="1">#REF!</definedName>
    <definedName name="BExKW61SUXF65SCFWSZUR9GUOOMH" localSheetId="14" hidden="1">#REF!</definedName>
    <definedName name="BExKW61SUXF65SCFWSZUR9GUOOMH" localSheetId="13" hidden="1">#REF!</definedName>
    <definedName name="BExKW61SUXF65SCFWSZUR9GUOOMH" localSheetId="15" hidden="1">#REF!</definedName>
    <definedName name="BExKW61SUXF65SCFWSZUR9GUOOMH" localSheetId="16" hidden="1">#REF!</definedName>
    <definedName name="BExKW61SUXF65SCFWSZUR9GUOOMH" localSheetId="17" hidden="1">#REF!</definedName>
    <definedName name="BExKW61SUXF65SCFWSZUR9GUOOMH" localSheetId="18" hidden="1">#REF!</definedName>
    <definedName name="BExKW61SUXF65SCFWSZUR9GUOOMH" localSheetId="19" hidden="1">#REF!</definedName>
    <definedName name="BExKW61SUXF65SCFWSZUR9GUOOMH" localSheetId="20" hidden="1">#REF!</definedName>
    <definedName name="BExKW61SUXF65SCFWSZUR9GUOOMH" hidden="1">#REF!</definedName>
    <definedName name="BExM9NUG3Q31X01AI9ZJCZIX25CS" localSheetId="7" hidden="1">#REF!</definedName>
    <definedName name="BExM9NUG3Q31X01AI9ZJCZIX25CS" localSheetId="9" hidden="1">#REF!</definedName>
    <definedName name="BExM9NUG3Q31X01AI9ZJCZIX25CS" localSheetId="10" hidden="1">#REF!</definedName>
    <definedName name="BExM9NUG3Q31X01AI9ZJCZIX25CS" localSheetId="11" hidden="1">#REF!</definedName>
    <definedName name="BExM9NUG3Q31X01AI9ZJCZIX25CS" localSheetId="12" hidden="1">#REF!</definedName>
    <definedName name="BExM9NUG3Q31X01AI9ZJCZIX25CS" localSheetId="14" hidden="1">#REF!</definedName>
    <definedName name="BExM9NUG3Q31X01AI9ZJCZIX25CS" localSheetId="13" hidden="1">#REF!</definedName>
    <definedName name="BExM9NUG3Q31X01AI9ZJCZIX25CS" localSheetId="15" hidden="1">#REF!</definedName>
    <definedName name="BExM9NUG3Q31X01AI9ZJCZIX25CS" localSheetId="16" hidden="1">#REF!</definedName>
    <definedName name="BExM9NUG3Q31X01AI9ZJCZIX25CS" localSheetId="17" hidden="1">#REF!</definedName>
    <definedName name="BExM9NUG3Q31X01AI9ZJCZIX25CS" localSheetId="18" hidden="1">#REF!</definedName>
    <definedName name="BExM9NUG3Q31X01AI9ZJCZIX25CS" localSheetId="19" hidden="1">#REF!</definedName>
    <definedName name="BExM9NUG3Q31X01AI9ZJCZIX25CS" localSheetId="20" hidden="1">#REF!</definedName>
    <definedName name="BExM9NUG3Q31X01AI9ZJCZIX25CS" hidden="1">#REF!</definedName>
    <definedName name="BExM9OG182RP30MY23PG49LVPZ1C" localSheetId="7" hidden="1">#REF!</definedName>
    <definedName name="BExM9OG182RP30MY23PG49LVPZ1C" localSheetId="9" hidden="1">#REF!</definedName>
    <definedName name="BExM9OG182RP30MY23PG49LVPZ1C" localSheetId="10" hidden="1">#REF!</definedName>
    <definedName name="BExM9OG182RP30MY23PG49LVPZ1C" localSheetId="11" hidden="1">#REF!</definedName>
    <definedName name="BExM9OG182RP30MY23PG49LVPZ1C" localSheetId="12" hidden="1">#REF!</definedName>
    <definedName name="BExM9OG182RP30MY23PG49LVPZ1C" localSheetId="14" hidden="1">#REF!</definedName>
    <definedName name="BExM9OG182RP30MY23PG49LVPZ1C" localSheetId="13" hidden="1">#REF!</definedName>
    <definedName name="BExM9OG182RP30MY23PG49LVPZ1C" localSheetId="15" hidden="1">#REF!</definedName>
    <definedName name="BExM9OG182RP30MY23PG49LVPZ1C" localSheetId="16" hidden="1">#REF!</definedName>
    <definedName name="BExM9OG182RP30MY23PG49LVPZ1C" localSheetId="17" hidden="1">#REF!</definedName>
    <definedName name="BExM9OG182RP30MY23PG49LVPZ1C" localSheetId="18" hidden="1">#REF!</definedName>
    <definedName name="BExM9OG182RP30MY23PG49LVPZ1C" localSheetId="19" hidden="1">#REF!</definedName>
    <definedName name="BExM9OG182RP30MY23PG49LVPZ1C" localSheetId="20" hidden="1">#REF!</definedName>
    <definedName name="BExM9OG182RP30MY23PG49LVPZ1C" hidden="1">#REF!</definedName>
    <definedName name="BExMA64MW1S18NH8DCKPCCEI5KCB" localSheetId="7" hidden="1">#REF!</definedName>
    <definedName name="BExMA64MW1S18NH8DCKPCCEI5KCB" localSheetId="9" hidden="1">#REF!</definedName>
    <definedName name="BExMA64MW1S18NH8DCKPCCEI5KCB" localSheetId="10" hidden="1">#REF!</definedName>
    <definedName name="BExMA64MW1S18NH8DCKPCCEI5KCB" localSheetId="11" hidden="1">#REF!</definedName>
    <definedName name="BExMA64MW1S18NH8DCKPCCEI5KCB" localSheetId="12" hidden="1">#REF!</definedName>
    <definedName name="BExMA64MW1S18NH8DCKPCCEI5KCB" localSheetId="14" hidden="1">#REF!</definedName>
    <definedName name="BExMA64MW1S18NH8DCKPCCEI5KCB" localSheetId="13" hidden="1">#REF!</definedName>
    <definedName name="BExMA64MW1S18NH8DCKPCCEI5KCB" localSheetId="15" hidden="1">#REF!</definedName>
    <definedName name="BExMA64MW1S18NH8DCKPCCEI5KCB" localSheetId="16" hidden="1">#REF!</definedName>
    <definedName name="BExMA64MW1S18NH8DCKPCCEI5KCB" localSheetId="17" hidden="1">#REF!</definedName>
    <definedName name="BExMA64MW1S18NH8DCKPCCEI5KCB" localSheetId="18" hidden="1">#REF!</definedName>
    <definedName name="BExMA64MW1S18NH8DCKPCCEI5KCB" localSheetId="19" hidden="1">#REF!</definedName>
    <definedName name="BExMA64MW1S18NH8DCKPCCEI5KCB" localSheetId="20" hidden="1">#REF!</definedName>
    <definedName name="BExMA64MW1S18NH8DCKPCCEI5KCB" hidden="1">#REF!</definedName>
    <definedName name="BExMAAMGWSV264QND3PEEFNT51OK" localSheetId="7" hidden="1">#REF!</definedName>
    <definedName name="BExMAAMGWSV264QND3PEEFNT51OK" localSheetId="9" hidden="1">#REF!</definedName>
    <definedName name="BExMAAMGWSV264QND3PEEFNT51OK" localSheetId="10" hidden="1">#REF!</definedName>
    <definedName name="BExMAAMGWSV264QND3PEEFNT51OK" localSheetId="11" hidden="1">#REF!</definedName>
    <definedName name="BExMAAMGWSV264QND3PEEFNT51OK" localSheetId="12" hidden="1">#REF!</definedName>
    <definedName name="BExMAAMGWSV264QND3PEEFNT51OK" localSheetId="14" hidden="1">#REF!</definedName>
    <definedName name="BExMAAMGWSV264QND3PEEFNT51OK" localSheetId="13" hidden="1">#REF!</definedName>
    <definedName name="BExMAAMGWSV264QND3PEEFNT51OK" localSheetId="15" hidden="1">#REF!</definedName>
    <definedName name="BExMAAMGWSV264QND3PEEFNT51OK" localSheetId="16" hidden="1">#REF!</definedName>
    <definedName name="BExMAAMGWSV264QND3PEEFNT51OK" localSheetId="17" hidden="1">#REF!</definedName>
    <definedName name="BExMAAMGWSV264QND3PEEFNT51OK" localSheetId="18" hidden="1">#REF!</definedName>
    <definedName name="BExMAAMGWSV264QND3PEEFNT51OK" localSheetId="19" hidden="1">#REF!</definedName>
    <definedName name="BExMAAMGWSV264QND3PEEFNT51OK" localSheetId="20" hidden="1">#REF!</definedName>
    <definedName name="BExMAAMGWSV264QND3PEEFNT51OK" hidden="1">#REF!</definedName>
    <definedName name="BExMAC4FBX1U0Y3998JERGS9KL2T" localSheetId="7" hidden="1">#REF!</definedName>
    <definedName name="BExMAC4FBX1U0Y3998JERGS9KL2T" localSheetId="9" hidden="1">#REF!</definedName>
    <definedName name="BExMAC4FBX1U0Y3998JERGS9KL2T" localSheetId="10" hidden="1">#REF!</definedName>
    <definedName name="BExMAC4FBX1U0Y3998JERGS9KL2T" localSheetId="11" hidden="1">#REF!</definedName>
    <definedName name="BExMAC4FBX1U0Y3998JERGS9KL2T" localSheetId="12" hidden="1">#REF!</definedName>
    <definedName name="BExMAC4FBX1U0Y3998JERGS9KL2T" localSheetId="14" hidden="1">#REF!</definedName>
    <definedName name="BExMAC4FBX1U0Y3998JERGS9KL2T" localSheetId="13" hidden="1">#REF!</definedName>
    <definedName name="BExMAC4FBX1U0Y3998JERGS9KL2T" localSheetId="15" hidden="1">#REF!</definedName>
    <definedName name="BExMAC4FBX1U0Y3998JERGS9KL2T" localSheetId="16" hidden="1">#REF!</definedName>
    <definedName name="BExMAC4FBX1U0Y3998JERGS9KL2T" localSheetId="17" hidden="1">#REF!</definedName>
    <definedName name="BExMAC4FBX1U0Y3998JERGS9KL2T" localSheetId="18" hidden="1">#REF!</definedName>
    <definedName name="BExMAC4FBX1U0Y3998JERGS9KL2T" localSheetId="19" hidden="1">#REF!</definedName>
    <definedName name="BExMAC4FBX1U0Y3998JERGS9KL2T" localSheetId="20" hidden="1">#REF!</definedName>
    <definedName name="BExMAC4FBX1U0Y3998JERGS9KL2T" hidden="1">#REF!</definedName>
    <definedName name="BExMAIF09XQ94J83IAH3DFXTENQV" localSheetId="7" hidden="1">#REF!</definedName>
    <definedName name="BExMAIF09XQ94J83IAH3DFXTENQV" localSheetId="9" hidden="1">#REF!</definedName>
    <definedName name="BExMAIF09XQ94J83IAH3DFXTENQV" localSheetId="10" hidden="1">#REF!</definedName>
    <definedName name="BExMAIF09XQ94J83IAH3DFXTENQV" localSheetId="11" hidden="1">#REF!</definedName>
    <definedName name="BExMAIF09XQ94J83IAH3DFXTENQV" localSheetId="12" hidden="1">#REF!</definedName>
    <definedName name="BExMAIF09XQ94J83IAH3DFXTENQV" localSheetId="14" hidden="1">#REF!</definedName>
    <definedName name="BExMAIF09XQ94J83IAH3DFXTENQV" localSheetId="13" hidden="1">#REF!</definedName>
    <definedName name="BExMAIF09XQ94J83IAH3DFXTENQV" localSheetId="15" hidden="1">#REF!</definedName>
    <definedName name="BExMAIF09XQ94J83IAH3DFXTENQV" localSheetId="16" hidden="1">#REF!</definedName>
    <definedName name="BExMAIF09XQ94J83IAH3DFXTENQV" localSheetId="17" hidden="1">#REF!</definedName>
    <definedName name="BExMAIF09XQ94J83IAH3DFXTENQV" localSheetId="18" hidden="1">#REF!</definedName>
    <definedName name="BExMAIF09XQ94J83IAH3DFXTENQV" localSheetId="19" hidden="1">#REF!</definedName>
    <definedName name="BExMAIF09XQ94J83IAH3DFXTENQV" localSheetId="20" hidden="1">#REF!</definedName>
    <definedName name="BExMAIF09XQ94J83IAH3DFXTENQV" hidden="1">#REF!</definedName>
    <definedName name="BExMALEWFUEM8Y686IT03ECURUBR" localSheetId="7" hidden="1">#REF!</definedName>
    <definedName name="BExMALEWFUEM8Y686IT03ECURUBR" localSheetId="9" hidden="1">#REF!</definedName>
    <definedName name="BExMALEWFUEM8Y686IT03ECURUBR" localSheetId="10" hidden="1">#REF!</definedName>
    <definedName name="BExMALEWFUEM8Y686IT03ECURUBR" localSheetId="11" hidden="1">#REF!</definedName>
    <definedName name="BExMALEWFUEM8Y686IT03ECURUBR" localSheetId="12" hidden="1">#REF!</definedName>
    <definedName name="BExMALEWFUEM8Y686IT03ECURUBR" localSheetId="14" hidden="1">#REF!</definedName>
    <definedName name="BExMALEWFUEM8Y686IT03ECURUBR" localSheetId="13" hidden="1">#REF!</definedName>
    <definedName name="BExMALEWFUEM8Y686IT03ECURUBR" localSheetId="15" hidden="1">#REF!</definedName>
    <definedName name="BExMALEWFUEM8Y686IT03ECURUBR" localSheetId="16" hidden="1">#REF!</definedName>
    <definedName name="BExMALEWFUEM8Y686IT03ECURUBR" localSheetId="17" hidden="1">#REF!</definedName>
    <definedName name="BExMALEWFUEM8Y686IT03ECURUBR" localSheetId="18" hidden="1">#REF!</definedName>
    <definedName name="BExMALEWFUEM8Y686IT03ECURUBR" localSheetId="19" hidden="1">#REF!</definedName>
    <definedName name="BExMALEWFUEM8Y686IT03ECURUBR" localSheetId="20" hidden="1">#REF!</definedName>
    <definedName name="BExMALEWFUEM8Y686IT03ECURUBR" hidden="1">#REF!</definedName>
    <definedName name="BExMAR3XSK6RSFLHP7ZX1EWGHASI" localSheetId="7" hidden="1">#REF!</definedName>
    <definedName name="BExMAR3XSK6RSFLHP7ZX1EWGHASI" localSheetId="9" hidden="1">#REF!</definedName>
    <definedName name="BExMAR3XSK6RSFLHP7ZX1EWGHASI" localSheetId="10" hidden="1">#REF!</definedName>
    <definedName name="BExMAR3XSK6RSFLHP7ZX1EWGHASI" localSheetId="11" hidden="1">#REF!</definedName>
    <definedName name="BExMAR3XSK6RSFLHP7ZX1EWGHASI" localSheetId="12" hidden="1">#REF!</definedName>
    <definedName name="BExMAR3XSK6RSFLHP7ZX1EWGHASI" localSheetId="14" hidden="1">#REF!</definedName>
    <definedName name="BExMAR3XSK6RSFLHP7ZX1EWGHASI" localSheetId="13" hidden="1">#REF!</definedName>
    <definedName name="BExMAR3XSK6RSFLHP7ZX1EWGHASI" localSheetId="15" hidden="1">#REF!</definedName>
    <definedName name="BExMAR3XSK6RSFLHP7ZX1EWGHASI" localSheetId="16" hidden="1">#REF!</definedName>
    <definedName name="BExMAR3XSK6RSFLHP7ZX1EWGHASI" localSheetId="17" hidden="1">#REF!</definedName>
    <definedName name="BExMAR3XSK6RSFLHP7ZX1EWGHASI" localSheetId="18" hidden="1">#REF!</definedName>
    <definedName name="BExMAR3XSK6RSFLHP7ZX1EWGHASI" localSheetId="19" hidden="1">#REF!</definedName>
    <definedName name="BExMAR3XSK6RSFLHP7ZX1EWGHASI" localSheetId="20" hidden="1">#REF!</definedName>
    <definedName name="BExMAR3XSK6RSFLHP7ZX1EWGHASI" hidden="1">#REF!</definedName>
    <definedName name="BExMAXJS82ZJ8RS22VLE0V0LDUII" localSheetId="7" hidden="1">#REF!</definedName>
    <definedName name="BExMAXJS82ZJ8RS22VLE0V0LDUII" localSheetId="9" hidden="1">#REF!</definedName>
    <definedName name="BExMAXJS82ZJ8RS22VLE0V0LDUII" localSheetId="10" hidden="1">#REF!</definedName>
    <definedName name="BExMAXJS82ZJ8RS22VLE0V0LDUII" localSheetId="11" hidden="1">#REF!</definedName>
    <definedName name="BExMAXJS82ZJ8RS22VLE0V0LDUII" localSheetId="12" hidden="1">#REF!</definedName>
    <definedName name="BExMAXJS82ZJ8RS22VLE0V0LDUII" localSheetId="14" hidden="1">#REF!</definedName>
    <definedName name="BExMAXJS82ZJ8RS22VLE0V0LDUII" localSheetId="13" hidden="1">#REF!</definedName>
    <definedName name="BExMAXJS82ZJ8RS22VLE0V0LDUII" localSheetId="15" hidden="1">#REF!</definedName>
    <definedName name="BExMAXJS82ZJ8RS22VLE0V0LDUII" localSheetId="16" hidden="1">#REF!</definedName>
    <definedName name="BExMAXJS82ZJ8RS22VLE0V0LDUII" localSheetId="17" hidden="1">#REF!</definedName>
    <definedName name="BExMAXJS82ZJ8RS22VLE0V0LDUII" localSheetId="18" hidden="1">#REF!</definedName>
    <definedName name="BExMAXJS82ZJ8RS22VLE0V0LDUII" localSheetId="19" hidden="1">#REF!</definedName>
    <definedName name="BExMAXJS82ZJ8RS22VLE0V0LDUII" localSheetId="20" hidden="1">#REF!</definedName>
    <definedName name="BExMAXJS82ZJ8RS22VLE0V0LDUII" hidden="1">#REF!</definedName>
    <definedName name="BExMB4QRS0R3MTB4CMUHFZ84LNZQ" localSheetId="7" hidden="1">#REF!</definedName>
    <definedName name="BExMB4QRS0R3MTB4CMUHFZ84LNZQ" localSheetId="9" hidden="1">#REF!</definedName>
    <definedName name="BExMB4QRS0R3MTB4CMUHFZ84LNZQ" localSheetId="10" hidden="1">#REF!</definedName>
    <definedName name="BExMB4QRS0R3MTB4CMUHFZ84LNZQ" localSheetId="11" hidden="1">#REF!</definedName>
    <definedName name="BExMB4QRS0R3MTB4CMUHFZ84LNZQ" localSheetId="12" hidden="1">#REF!</definedName>
    <definedName name="BExMB4QRS0R3MTB4CMUHFZ84LNZQ" localSheetId="14" hidden="1">#REF!</definedName>
    <definedName name="BExMB4QRS0R3MTB4CMUHFZ84LNZQ" localSheetId="13" hidden="1">#REF!</definedName>
    <definedName name="BExMB4QRS0R3MTB4CMUHFZ84LNZQ" localSheetId="15" hidden="1">#REF!</definedName>
    <definedName name="BExMB4QRS0R3MTB4CMUHFZ84LNZQ" localSheetId="16" hidden="1">#REF!</definedName>
    <definedName name="BExMB4QRS0R3MTB4CMUHFZ84LNZQ" localSheetId="17" hidden="1">#REF!</definedName>
    <definedName name="BExMB4QRS0R3MTB4CMUHFZ84LNZQ" localSheetId="18" hidden="1">#REF!</definedName>
    <definedName name="BExMB4QRS0R3MTB4CMUHFZ84LNZQ" localSheetId="19" hidden="1">#REF!</definedName>
    <definedName name="BExMB4QRS0R3MTB4CMUHFZ84LNZQ" localSheetId="20" hidden="1">#REF!</definedName>
    <definedName name="BExMB4QRS0R3MTB4CMUHFZ84LNZQ" hidden="1">#REF!</definedName>
    <definedName name="BExMBC35WKQY5CWQJLV4D05O6971" localSheetId="7" hidden="1">#REF!</definedName>
    <definedName name="BExMBC35WKQY5CWQJLV4D05O6971" localSheetId="9" hidden="1">#REF!</definedName>
    <definedName name="BExMBC35WKQY5CWQJLV4D05O6971" localSheetId="10" hidden="1">#REF!</definedName>
    <definedName name="BExMBC35WKQY5CWQJLV4D05O6971" localSheetId="11" hidden="1">#REF!</definedName>
    <definedName name="BExMBC35WKQY5CWQJLV4D05O6971" localSheetId="12" hidden="1">#REF!</definedName>
    <definedName name="BExMBC35WKQY5CWQJLV4D05O6971" localSheetId="14" hidden="1">#REF!</definedName>
    <definedName name="BExMBC35WKQY5CWQJLV4D05O6971" localSheetId="13" hidden="1">#REF!</definedName>
    <definedName name="BExMBC35WKQY5CWQJLV4D05O6971" localSheetId="15" hidden="1">#REF!</definedName>
    <definedName name="BExMBC35WKQY5CWQJLV4D05O6971" localSheetId="16" hidden="1">#REF!</definedName>
    <definedName name="BExMBC35WKQY5CWQJLV4D05O6971" localSheetId="17" hidden="1">#REF!</definedName>
    <definedName name="BExMBC35WKQY5CWQJLV4D05O6971" localSheetId="18" hidden="1">#REF!</definedName>
    <definedName name="BExMBC35WKQY5CWQJLV4D05O6971" localSheetId="19" hidden="1">#REF!</definedName>
    <definedName name="BExMBC35WKQY5CWQJLV4D05O6971" localSheetId="20" hidden="1">#REF!</definedName>
    <definedName name="BExMBC35WKQY5CWQJLV4D05O6971" hidden="1">#REF!</definedName>
    <definedName name="BExMBFTZV4Q1A5KG25C1N9PHQNSW" localSheetId="7" hidden="1">#REF!</definedName>
    <definedName name="BExMBFTZV4Q1A5KG25C1N9PHQNSW" localSheetId="9" hidden="1">#REF!</definedName>
    <definedName name="BExMBFTZV4Q1A5KG25C1N9PHQNSW" localSheetId="10" hidden="1">#REF!</definedName>
    <definedName name="BExMBFTZV4Q1A5KG25C1N9PHQNSW" localSheetId="11" hidden="1">#REF!</definedName>
    <definedName name="BExMBFTZV4Q1A5KG25C1N9PHQNSW" localSheetId="12" hidden="1">#REF!</definedName>
    <definedName name="BExMBFTZV4Q1A5KG25C1N9PHQNSW" localSheetId="14" hidden="1">#REF!</definedName>
    <definedName name="BExMBFTZV4Q1A5KG25C1N9PHQNSW" localSheetId="13" hidden="1">#REF!</definedName>
    <definedName name="BExMBFTZV4Q1A5KG25C1N9PHQNSW" localSheetId="15" hidden="1">#REF!</definedName>
    <definedName name="BExMBFTZV4Q1A5KG25C1N9PHQNSW" localSheetId="16" hidden="1">#REF!</definedName>
    <definedName name="BExMBFTZV4Q1A5KG25C1N9PHQNSW" localSheetId="17" hidden="1">#REF!</definedName>
    <definedName name="BExMBFTZV4Q1A5KG25C1N9PHQNSW" localSheetId="18" hidden="1">#REF!</definedName>
    <definedName name="BExMBFTZV4Q1A5KG25C1N9PHQNSW" localSheetId="19" hidden="1">#REF!</definedName>
    <definedName name="BExMBFTZV4Q1A5KG25C1N9PHQNSW" localSheetId="20" hidden="1">#REF!</definedName>
    <definedName name="BExMBFTZV4Q1A5KG25C1N9PHQNSW" hidden="1">#REF!</definedName>
    <definedName name="BExMBK6ISK3U7KHZKUJXIDKGF6VW" localSheetId="7" hidden="1">#REF!</definedName>
    <definedName name="BExMBK6ISK3U7KHZKUJXIDKGF6VW" localSheetId="9" hidden="1">#REF!</definedName>
    <definedName name="BExMBK6ISK3U7KHZKUJXIDKGF6VW" localSheetId="10" hidden="1">#REF!</definedName>
    <definedName name="BExMBK6ISK3U7KHZKUJXIDKGF6VW" localSheetId="11" hidden="1">#REF!</definedName>
    <definedName name="BExMBK6ISK3U7KHZKUJXIDKGF6VW" localSheetId="12" hidden="1">#REF!</definedName>
    <definedName name="BExMBK6ISK3U7KHZKUJXIDKGF6VW" localSheetId="14" hidden="1">#REF!</definedName>
    <definedName name="BExMBK6ISK3U7KHZKUJXIDKGF6VW" localSheetId="13" hidden="1">#REF!</definedName>
    <definedName name="BExMBK6ISK3U7KHZKUJXIDKGF6VW" localSheetId="15" hidden="1">#REF!</definedName>
    <definedName name="BExMBK6ISK3U7KHZKUJXIDKGF6VW" localSheetId="16" hidden="1">#REF!</definedName>
    <definedName name="BExMBK6ISK3U7KHZKUJXIDKGF6VW" localSheetId="17" hidden="1">#REF!</definedName>
    <definedName name="BExMBK6ISK3U7KHZKUJXIDKGF6VW" localSheetId="18" hidden="1">#REF!</definedName>
    <definedName name="BExMBK6ISK3U7KHZKUJXIDKGF6VW" localSheetId="19" hidden="1">#REF!</definedName>
    <definedName name="BExMBK6ISK3U7KHZKUJXIDKGF6VW" localSheetId="20" hidden="1">#REF!</definedName>
    <definedName name="BExMBK6ISK3U7KHZKUJXIDKGF6VW" hidden="1">#REF!</definedName>
    <definedName name="BExMBMVGO0XJ71IWHILW9QA74NPG" localSheetId="7" hidden="1">#REF!</definedName>
    <definedName name="BExMBMVGO0XJ71IWHILW9QA74NPG" localSheetId="9" hidden="1">#REF!</definedName>
    <definedName name="BExMBMVGO0XJ71IWHILW9QA74NPG" localSheetId="10" hidden="1">#REF!</definedName>
    <definedName name="BExMBMVGO0XJ71IWHILW9QA74NPG" localSheetId="11" hidden="1">#REF!</definedName>
    <definedName name="BExMBMVGO0XJ71IWHILW9QA74NPG" localSheetId="12" hidden="1">#REF!</definedName>
    <definedName name="BExMBMVGO0XJ71IWHILW9QA74NPG" localSheetId="14" hidden="1">#REF!</definedName>
    <definedName name="BExMBMVGO0XJ71IWHILW9QA74NPG" localSheetId="13" hidden="1">#REF!</definedName>
    <definedName name="BExMBMVGO0XJ71IWHILW9QA74NPG" localSheetId="15" hidden="1">#REF!</definedName>
    <definedName name="BExMBMVGO0XJ71IWHILW9QA74NPG" localSheetId="16" hidden="1">#REF!</definedName>
    <definedName name="BExMBMVGO0XJ71IWHILW9QA74NPG" localSheetId="17" hidden="1">#REF!</definedName>
    <definedName name="BExMBMVGO0XJ71IWHILW9QA74NPG" localSheetId="18" hidden="1">#REF!</definedName>
    <definedName name="BExMBMVGO0XJ71IWHILW9QA74NPG" localSheetId="19" hidden="1">#REF!</definedName>
    <definedName name="BExMBMVGO0XJ71IWHILW9QA74NPG" localSheetId="20" hidden="1">#REF!</definedName>
    <definedName name="BExMBMVGO0XJ71IWHILW9QA74NPG" hidden="1">#REF!</definedName>
    <definedName name="BExMBYPQDG9AYDQ5E8IECVFREPO6" localSheetId="7" hidden="1">#REF!</definedName>
    <definedName name="BExMBYPQDG9AYDQ5E8IECVFREPO6" localSheetId="9" hidden="1">#REF!</definedName>
    <definedName name="BExMBYPQDG9AYDQ5E8IECVFREPO6" localSheetId="10" hidden="1">#REF!</definedName>
    <definedName name="BExMBYPQDG9AYDQ5E8IECVFREPO6" localSheetId="11" hidden="1">#REF!</definedName>
    <definedName name="BExMBYPQDG9AYDQ5E8IECVFREPO6" localSheetId="14" hidden="1">#REF!</definedName>
    <definedName name="BExMBYPQDG9AYDQ5E8IECVFREPO6" localSheetId="13" hidden="1">#REF!</definedName>
    <definedName name="BExMBYPQDG9AYDQ5E8IECVFREPO6" localSheetId="16" hidden="1">#REF!</definedName>
    <definedName name="BExMBYPQDG9AYDQ5E8IECVFREPO6" localSheetId="17" hidden="1">#REF!</definedName>
    <definedName name="BExMBYPQDG9AYDQ5E8IECVFREPO6" localSheetId="20" hidden="1">#REF!</definedName>
    <definedName name="BExMBYPQDG9AYDQ5E8IECVFREPO6" hidden="1">#REF!</definedName>
    <definedName name="BExMBZ5YTPW7PFDUD2A9VUJ4HTNH" localSheetId="7" hidden="1">#REF!</definedName>
    <definedName name="BExMBZ5YTPW7PFDUD2A9VUJ4HTNH" localSheetId="9" hidden="1">#REF!</definedName>
    <definedName name="BExMBZ5YTPW7PFDUD2A9VUJ4HTNH" localSheetId="10" hidden="1">#REF!</definedName>
    <definedName name="BExMBZ5YTPW7PFDUD2A9VUJ4HTNH" localSheetId="11" hidden="1">#REF!</definedName>
    <definedName name="BExMBZ5YTPW7PFDUD2A9VUJ4HTNH" localSheetId="12" hidden="1">#REF!</definedName>
    <definedName name="BExMBZ5YTPW7PFDUD2A9VUJ4HTNH" localSheetId="14" hidden="1">#REF!</definedName>
    <definedName name="BExMBZ5YTPW7PFDUD2A9VUJ4HTNH" localSheetId="13" hidden="1">#REF!</definedName>
    <definedName name="BExMBZ5YTPW7PFDUD2A9VUJ4HTNH" localSheetId="15" hidden="1">#REF!</definedName>
    <definedName name="BExMBZ5YTPW7PFDUD2A9VUJ4HTNH" localSheetId="16" hidden="1">#REF!</definedName>
    <definedName name="BExMBZ5YTPW7PFDUD2A9VUJ4HTNH" localSheetId="17" hidden="1">#REF!</definedName>
    <definedName name="BExMBZ5YTPW7PFDUD2A9VUJ4HTNH" localSheetId="18" hidden="1">#REF!</definedName>
    <definedName name="BExMBZ5YTPW7PFDUD2A9VUJ4HTNH" localSheetId="19" hidden="1">#REF!</definedName>
    <definedName name="BExMBZ5YTPW7PFDUD2A9VUJ4HTNH" localSheetId="20" hidden="1">#REF!</definedName>
    <definedName name="BExMBZ5YTPW7PFDUD2A9VUJ4HTNH" hidden="1">#REF!</definedName>
    <definedName name="BExMBZM2XYYERB8X75SWZCZRQTT3" localSheetId="7" hidden="1">#REF!</definedName>
    <definedName name="BExMBZM2XYYERB8X75SWZCZRQTT3" localSheetId="9" hidden="1">#REF!</definedName>
    <definedName name="BExMBZM2XYYERB8X75SWZCZRQTT3" localSheetId="10" hidden="1">#REF!</definedName>
    <definedName name="BExMBZM2XYYERB8X75SWZCZRQTT3" localSheetId="11" hidden="1">#REF!</definedName>
    <definedName name="BExMBZM2XYYERB8X75SWZCZRQTT3" localSheetId="12" hidden="1">#REF!</definedName>
    <definedName name="BExMBZM2XYYERB8X75SWZCZRQTT3" localSheetId="14" hidden="1">#REF!</definedName>
    <definedName name="BExMBZM2XYYERB8X75SWZCZRQTT3" localSheetId="13" hidden="1">#REF!</definedName>
    <definedName name="BExMBZM2XYYERB8X75SWZCZRQTT3" localSheetId="15" hidden="1">#REF!</definedName>
    <definedName name="BExMBZM2XYYERB8X75SWZCZRQTT3" localSheetId="16" hidden="1">#REF!</definedName>
    <definedName name="BExMBZM2XYYERB8X75SWZCZRQTT3" localSheetId="17" hidden="1">#REF!</definedName>
    <definedName name="BExMBZM2XYYERB8X75SWZCZRQTT3" localSheetId="18" hidden="1">#REF!</definedName>
    <definedName name="BExMBZM2XYYERB8X75SWZCZRQTT3" localSheetId="19" hidden="1">#REF!</definedName>
    <definedName name="BExMBZM2XYYERB8X75SWZCZRQTT3" localSheetId="20" hidden="1">#REF!</definedName>
    <definedName name="BExMBZM2XYYERB8X75SWZCZRQTT3" hidden="1">#REF!</definedName>
    <definedName name="BExMC8AZUTX8LG89K2JJR7ZG62XX" localSheetId="7" hidden="1">#REF!</definedName>
    <definedName name="BExMC8AZUTX8LG89K2JJR7ZG62XX" localSheetId="9" hidden="1">#REF!</definedName>
    <definedName name="BExMC8AZUTX8LG89K2JJR7ZG62XX" localSheetId="10" hidden="1">#REF!</definedName>
    <definedName name="BExMC8AZUTX8LG89K2JJR7ZG62XX" localSheetId="11" hidden="1">#REF!</definedName>
    <definedName name="BExMC8AZUTX8LG89K2JJR7ZG62XX" localSheetId="12" hidden="1">#REF!</definedName>
    <definedName name="BExMC8AZUTX8LG89K2JJR7ZG62XX" localSheetId="14" hidden="1">#REF!</definedName>
    <definedName name="BExMC8AZUTX8LG89K2JJR7ZG62XX" localSheetId="13" hidden="1">#REF!</definedName>
    <definedName name="BExMC8AZUTX8LG89K2JJR7ZG62XX" localSheetId="15" hidden="1">#REF!</definedName>
    <definedName name="BExMC8AZUTX8LG89K2JJR7ZG62XX" localSheetId="16" hidden="1">#REF!</definedName>
    <definedName name="BExMC8AZUTX8LG89K2JJR7ZG62XX" localSheetId="17" hidden="1">#REF!</definedName>
    <definedName name="BExMC8AZUTX8LG89K2JJR7ZG62XX" localSheetId="18" hidden="1">#REF!</definedName>
    <definedName name="BExMC8AZUTX8LG89K2JJR7ZG62XX" localSheetId="19" hidden="1">#REF!</definedName>
    <definedName name="BExMC8AZUTX8LG89K2JJR7ZG62XX" localSheetId="20" hidden="1">#REF!</definedName>
    <definedName name="BExMC8AZUTX8LG89K2JJR7ZG62XX" hidden="1">#REF!</definedName>
    <definedName name="BExMCA96YR10V72G2R0SCIKPZLIZ" localSheetId="7" hidden="1">#REF!</definedName>
    <definedName name="BExMCA96YR10V72G2R0SCIKPZLIZ" localSheetId="9" hidden="1">#REF!</definedName>
    <definedName name="BExMCA96YR10V72G2R0SCIKPZLIZ" localSheetId="10" hidden="1">#REF!</definedName>
    <definedName name="BExMCA96YR10V72G2R0SCIKPZLIZ" localSheetId="11" hidden="1">#REF!</definedName>
    <definedName name="BExMCA96YR10V72G2R0SCIKPZLIZ" localSheetId="12" hidden="1">#REF!</definedName>
    <definedName name="BExMCA96YR10V72G2R0SCIKPZLIZ" localSheetId="14" hidden="1">#REF!</definedName>
    <definedName name="BExMCA96YR10V72G2R0SCIKPZLIZ" localSheetId="13" hidden="1">#REF!</definedName>
    <definedName name="BExMCA96YR10V72G2R0SCIKPZLIZ" localSheetId="15" hidden="1">#REF!</definedName>
    <definedName name="BExMCA96YR10V72G2R0SCIKPZLIZ" localSheetId="16" hidden="1">#REF!</definedName>
    <definedName name="BExMCA96YR10V72G2R0SCIKPZLIZ" localSheetId="17" hidden="1">#REF!</definedName>
    <definedName name="BExMCA96YR10V72G2R0SCIKPZLIZ" localSheetId="18" hidden="1">#REF!</definedName>
    <definedName name="BExMCA96YR10V72G2R0SCIKPZLIZ" localSheetId="19" hidden="1">#REF!</definedName>
    <definedName name="BExMCA96YR10V72G2R0SCIKPZLIZ" localSheetId="20" hidden="1">#REF!</definedName>
    <definedName name="BExMCA96YR10V72G2R0SCIKPZLIZ" hidden="1">#REF!</definedName>
    <definedName name="BExMCB5JU5I2VQDUBS4O42BTEVKI" localSheetId="7" hidden="1">#REF!</definedName>
    <definedName name="BExMCB5JU5I2VQDUBS4O42BTEVKI" localSheetId="9" hidden="1">#REF!</definedName>
    <definedName name="BExMCB5JU5I2VQDUBS4O42BTEVKI" localSheetId="10" hidden="1">#REF!</definedName>
    <definedName name="BExMCB5JU5I2VQDUBS4O42BTEVKI" localSheetId="11" hidden="1">#REF!</definedName>
    <definedName name="BExMCB5JU5I2VQDUBS4O42BTEVKI" localSheetId="12" hidden="1">#REF!</definedName>
    <definedName name="BExMCB5JU5I2VQDUBS4O42BTEVKI" localSheetId="14" hidden="1">#REF!</definedName>
    <definedName name="BExMCB5JU5I2VQDUBS4O42BTEVKI" localSheetId="13" hidden="1">#REF!</definedName>
    <definedName name="BExMCB5JU5I2VQDUBS4O42BTEVKI" localSheetId="15" hidden="1">#REF!</definedName>
    <definedName name="BExMCB5JU5I2VQDUBS4O42BTEVKI" localSheetId="16" hidden="1">#REF!</definedName>
    <definedName name="BExMCB5JU5I2VQDUBS4O42BTEVKI" localSheetId="17" hidden="1">#REF!</definedName>
    <definedName name="BExMCB5JU5I2VQDUBS4O42BTEVKI" localSheetId="18" hidden="1">#REF!</definedName>
    <definedName name="BExMCB5JU5I2VQDUBS4O42BTEVKI" localSheetId="19" hidden="1">#REF!</definedName>
    <definedName name="BExMCB5JU5I2VQDUBS4O42BTEVKI" localSheetId="20" hidden="1">#REF!</definedName>
    <definedName name="BExMCB5JU5I2VQDUBS4O42BTEVKI" hidden="1">#REF!</definedName>
    <definedName name="BExMCFSQFSEMPY5IXDIRKZDASDBR" localSheetId="7" hidden="1">#REF!</definedName>
    <definedName name="BExMCFSQFSEMPY5IXDIRKZDASDBR" localSheetId="9" hidden="1">#REF!</definedName>
    <definedName name="BExMCFSQFSEMPY5IXDIRKZDASDBR" localSheetId="10" hidden="1">#REF!</definedName>
    <definedName name="BExMCFSQFSEMPY5IXDIRKZDASDBR" localSheetId="11" hidden="1">#REF!</definedName>
    <definedName name="BExMCFSQFSEMPY5IXDIRKZDASDBR" localSheetId="12" hidden="1">#REF!</definedName>
    <definedName name="BExMCFSQFSEMPY5IXDIRKZDASDBR" localSheetId="14" hidden="1">#REF!</definedName>
    <definedName name="BExMCFSQFSEMPY5IXDIRKZDASDBR" localSheetId="13" hidden="1">#REF!</definedName>
    <definedName name="BExMCFSQFSEMPY5IXDIRKZDASDBR" localSheetId="15" hidden="1">#REF!</definedName>
    <definedName name="BExMCFSQFSEMPY5IXDIRKZDASDBR" localSheetId="16" hidden="1">#REF!</definedName>
    <definedName name="BExMCFSQFSEMPY5IXDIRKZDASDBR" localSheetId="17" hidden="1">#REF!</definedName>
    <definedName name="BExMCFSQFSEMPY5IXDIRKZDASDBR" localSheetId="18" hidden="1">#REF!</definedName>
    <definedName name="BExMCFSQFSEMPY5IXDIRKZDASDBR" localSheetId="19" hidden="1">#REF!</definedName>
    <definedName name="BExMCFSQFSEMPY5IXDIRKZDASDBR" localSheetId="20" hidden="1">#REF!</definedName>
    <definedName name="BExMCFSQFSEMPY5IXDIRKZDASDBR" hidden="1">#REF!</definedName>
    <definedName name="BExMCGUFAIU47IPVOIVWOZPLSX79" localSheetId="7" hidden="1">#REF!</definedName>
    <definedName name="BExMCGUFAIU47IPVOIVWOZPLSX79" localSheetId="9" hidden="1">#REF!</definedName>
    <definedName name="BExMCGUFAIU47IPVOIVWOZPLSX79" localSheetId="10" hidden="1">#REF!</definedName>
    <definedName name="BExMCGUFAIU47IPVOIVWOZPLSX79" localSheetId="11" hidden="1">#REF!</definedName>
    <definedName name="BExMCGUFAIU47IPVOIVWOZPLSX79" localSheetId="12" hidden="1">#REF!</definedName>
    <definedName name="BExMCGUFAIU47IPVOIVWOZPLSX79" localSheetId="14" hidden="1">#REF!</definedName>
    <definedName name="BExMCGUFAIU47IPVOIVWOZPLSX79" localSheetId="13" hidden="1">#REF!</definedName>
    <definedName name="BExMCGUFAIU47IPVOIVWOZPLSX79" localSheetId="15" hidden="1">#REF!</definedName>
    <definedName name="BExMCGUFAIU47IPVOIVWOZPLSX79" localSheetId="16" hidden="1">#REF!</definedName>
    <definedName name="BExMCGUFAIU47IPVOIVWOZPLSX79" localSheetId="17" hidden="1">#REF!</definedName>
    <definedName name="BExMCGUFAIU47IPVOIVWOZPLSX79" localSheetId="18" hidden="1">#REF!</definedName>
    <definedName name="BExMCGUFAIU47IPVOIVWOZPLSX79" localSheetId="19" hidden="1">#REF!</definedName>
    <definedName name="BExMCGUFAIU47IPVOIVWOZPLSX79" localSheetId="20" hidden="1">#REF!</definedName>
    <definedName name="BExMCGUFAIU47IPVOIVWOZPLSX79" hidden="1">#REF!</definedName>
    <definedName name="BExMCMZOEYWVOOJ98TBHTTCS7XB8" localSheetId="7" hidden="1">#REF!</definedName>
    <definedName name="BExMCMZOEYWVOOJ98TBHTTCS7XB8" localSheetId="9" hidden="1">#REF!</definedName>
    <definedName name="BExMCMZOEYWVOOJ98TBHTTCS7XB8" localSheetId="10" hidden="1">#REF!</definedName>
    <definedName name="BExMCMZOEYWVOOJ98TBHTTCS7XB8" localSheetId="11" hidden="1">#REF!</definedName>
    <definedName name="BExMCMZOEYWVOOJ98TBHTTCS7XB8" localSheetId="12" hidden="1">#REF!</definedName>
    <definedName name="BExMCMZOEYWVOOJ98TBHTTCS7XB8" localSheetId="14" hidden="1">#REF!</definedName>
    <definedName name="BExMCMZOEYWVOOJ98TBHTTCS7XB8" localSheetId="13" hidden="1">#REF!</definedName>
    <definedName name="BExMCMZOEYWVOOJ98TBHTTCS7XB8" localSheetId="15" hidden="1">#REF!</definedName>
    <definedName name="BExMCMZOEYWVOOJ98TBHTTCS7XB8" localSheetId="16" hidden="1">#REF!</definedName>
    <definedName name="BExMCMZOEYWVOOJ98TBHTTCS7XB8" localSheetId="17" hidden="1">#REF!</definedName>
    <definedName name="BExMCMZOEYWVOOJ98TBHTTCS7XB8" localSheetId="18" hidden="1">#REF!</definedName>
    <definedName name="BExMCMZOEYWVOOJ98TBHTTCS7XB8" localSheetId="19" hidden="1">#REF!</definedName>
    <definedName name="BExMCMZOEYWVOOJ98TBHTTCS7XB8" localSheetId="20" hidden="1">#REF!</definedName>
    <definedName name="BExMCMZOEYWVOOJ98TBHTTCS7XB8" hidden="1">#REF!</definedName>
    <definedName name="BExMCQQH8CGFPPPG70D6VV4J3XR6" localSheetId="7" hidden="1">#REF!</definedName>
    <definedName name="BExMCQQH8CGFPPPG70D6VV4J3XR6" localSheetId="9" hidden="1">#REF!</definedName>
    <definedName name="BExMCQQH8CGFPPPG70D6VV4J3XR6" localSheetId="10" hidden="1">#REF!</definedName>
    <definedName name="BExMCQQH8CGFPPPG70D6VV4J3XR6" localSheetId="11" hidden="1">#REF!</definedName>
    <definedName name="BExMCQQH8CGFPPPG70D6VV4J3XR6" localSheetId="12" hidden="1">#REF!</definedName>
    <definedName name="BExMCQQH8CGFPPPG70D6VV4J3XR6" localSheetId="14" hidden="1">#REF!</definedName>
    <definedName name="BExMCQQH8CGFPPPG70D6VV4J3XR6" localSheetId="13" hidden="1">#REF!</definedName>
    <definedName name="BExMCQQH8CGFPPPG70D6VV4J3XR6" localSheetId="15" hidden="1">#REF!</definedName>
    <definedName name="BExMCQQH8CGFPPPG70D6VV4J3XR6" localSheetId="16" hidden="1">#REF!</definedName>
    <definedName name="BExMCQQH8CGFPPPG70D6VV4J3XR6" localSheetId="17" hidden="1">#REF!</definedName>
    <definedName name="BExMCQQH8CGFPPPG70D6VV4J3XR6" localSheetId="18" hidden="1">#REF!</definedName>
    <definedName name="BExMCQQH8CGFPPPG70D6VV4J3XR6" localSheetId="19" hidden="1">#REF!</definedName>
    <definedName name="BExMCQQH8CGFPPPG70D6VV4J3XR6" localSheetId="20" hidden="1">#REF!</definedName>
    <definedName name="BExMCQQH8CGFPPPG70D6VV4J3XR6" hidden="1">#REF!</definedName>
    <definedName name="BExMCS8EF2W3FS9QADNKREYSI8P0" localSheetId="7" hidden="1">#REF!</definedName>
    <definedName name="BExMCS8EF2W3FS9QADNKREYSI8P0" localSheetId="9" hidden="1">#REF!</definedName>
    <definedName name="BExMCS8EF2W3FS9QADNKREYSI8P0" localSheetId="10" hidden="1">#REF!</definedName>
    <definedName name="BExMCS8EF2W3FS9QADNKREYSI8P0" localSheetId="11" hidden="1">#REF!</definedName>
    <definedName name="BExMCS8EF2W3FS9QADNKREYSI8P0" localSheetId="12" hidden="1">#REF!</definedName>
    <definedName name="BExMCS8EF2W3FS9QADNKREYSI8P0" localSheetId="14" hidden="1">#REF!</definedName>
    <definedName name="BExMCS8EF2W3FS9QADNKREYSI8P0" localSheetId="13" hidden="1">#REF!</definedName>
    <definedName name="BExMCS8EF2W3FS9QADNKREYSI8P0" localSheetId="15" hidden="1">#REF!</definedName>
    <definedName name="BExMCS8EF2W3FS9QADNKREYSI8P0" localSheetId="16" hidden="1">#REF!</definedName>
    <definedName name="BExMCS8EF2W3FS9QADNKREYSI8P0" localSheetId="17" hidden="1">#REF!</definedName>
    <definedName name="BExMCS8EF2W3FS9QADNKREYSI8P0" localSheetId="18" hidden="1">#REF!</definedName>
    <definedName name="BExMCS8EF2W3FS9QADNKREYSI8P0" localSheetId="19" hidden="1">#REF!</definedName>
    <definedName name="BExMCS8EF2W3FS9QADNKREYSI8P0" localSheetId="20" hidden="1">#REF!</definedName>
    <definedName name="BExMCS8EF2W3FS9QADNKREYSI8P0" hidden="1">#REF!</definedName>
    <definedName name="BExMCUS7GSOM96J0HJ7EH0FFM2AC" localSheetId="7" hidden="1">#REF!</definedName>
    <definedName name="BExMCUS7GSOM96J0HJ7EH0FFM2AC" localSheetId="9" hidden="1">#REF!</definedName>
    <definedName name="BExMCUS7GSOM96J0HJ7EH0FFM2AC" localSheetId="10" hidden="1">#REF!</definedName>
    <definedName name="BExMCUS7GSOM96J0HJ7EH0FFM2AC" localSheetId="11" hidden="1">#REF!</definedName>
    <definedName name="BExMCUS7GSOM96J0HJ7EH0FFM2AC" localSheetId="12" hidden="1">#REF!</definedName>
    <definedName name="BExMCUS7GSOM96J0HJ7EH0FFM2AC" localSheetId="14" hidden="1">#REF!</definedName>
    <definedName name="BExMCUS7GSOM96J0HJ7EH0FFM2AC" localSheetId="13" hidden="1">#REF!</definedName>
    <definedName name="BExMCUS7GSOM96J0HJ7EH0FFM2AC" localSheetId="15" hidden="1">#REF!</definedName>
    <definedName name="BExMCUS7GSOM96J0HJ7EH0FFM2AC" localSheetId="16" hidden="1">#REF!</definedName>
    <definedName name="BExMCUS7GSOM96J0HJ7EH0FFM2AC" localSheetId="17" hidden="1">#REF!</definedName>
    <definedName name="BExMCUS7GSOM96J0HJ7EH0FFM2AC" localSheetId="18" hidden="1">#REF!</definedName>
    <definedName name="BExMCUS7GSOM96J0HJ7EH0FFM2AC" localSheetId="19" hidden="1">#REF!</definedName>
    <definedName name="BExMCUS7GSOM96J0HJ7EH0FFM2AC" localSheetId="20" hidden="1">#REF!</definedName>
    <definedName name="BExMCUS7GSOM96J0HJ7EH0FFM2AC" hidden="1">#REF!</definedName>
    <definedName name="BExMCYTT6TVDWMJXO1NZANRTVNAN" localSheetId="7" hidden="1">#REF!</definedName>
    <definedName name="BExMCYTT6TVDWMJXO1NZANRTVNAN" localSheetId="9" hidden="1">#REF!</definedName>
    <definedName name="BExMCYTT6TVDWMJXO1NZANRTVNAN" localSheetId="10" hidden="1">#REF!</definedName>
    <definedName name="BExMCYTT6TVDWMJXO1NZANRTVNAN" localSheetId="11" hidden="1">#REF!</definedName>
    <definedName name="BExMCYTT6TVDWMJXO1NZANRTVNAN" localSheetId="12" hidden="1">#REF!</definedName>
    <definedName name="BExMCYTT6TVDWMJXO1NZANRTVNAN" localSheetId="14" hidden="1">#REF!</definedName>
    <definedName name="BExMCYTT6TVDWMJXO1NZANRTVNAN" localSheetId="13" hidden="1">#REF!</definedName>
    <definedName name="BExMCYTT6TVDWMJXO1NZANRTVNAN" localSheetId="15" hidden="1">#REF!</definedName>
    <definedName name="BExMCYTT6TVDWMJXO1NZANRTVNAN" localSheetId="16" hidden="1">#REF!</definedName>
    <definedName name="BExMCYTT6TVDWMJXO1NZANRTVNAN" localSheetId="17" hidden="1">#REF!</definedName>
    <definedName name="BExMCYTT6TVDWMJXO1NZANRTVNAN" localSheetId="18" hidden="1">#REF!</definedName>
    <definedName name="BExMCYTT6TVDWMJXO1NZANRTVNAN" localSheetId="19" hidden="1">#REF!</definedName>
    <definedName name="BExMCYTT6TVDWMJXO1NZANRTVNAN" localSheetId="20" hidden="1">#REF!</definedName>
    <definedName name="BExMCYTT6TVDWMJXO1NZANRTVNAN" hidden="1">#REF!</definedName>
    <definedName name="BExMD5F6IAV108XYJLXUO9HD0IT6" localSheetId="7" hidden="1">#REF!</definedName>
    <definedName name="BExMD5F6IAV108XYJLXUO9HD0IT6" localSheetId="9" hidden="1">#REF!</definedName>
    <definedName name="BExMD5F6IAV108XYJLXUO9HD0IT6" localSheetId="10" hidden="1">#REF!</definedName>
    <definedName name="BExMD5F6IAV108XYJLXUO9HD0IT6" localSheetId="11" hidden="1">#REF!</definedName>
    <definedName name="BExMD5F6IAV108XYJLXUO9HD0IT6" localSheetId="12" hidden="1">#REF!</definedName>
    <definedName name="BExMD5F6IAV108XYJLXUO9HD0IT6" localSheetId="14" hidden="1">#REF!</definedName>
    <definedName name="BExMD5F6IAV108XYJLXUO9HD0IT6" localSheetId="13" hidden="1">#REF!</definedName>
    <definedName name="BExMD5F6IAV108XYJLXUO9HD0IT6" localSheetId="15" hidden="1">#REF!</definedName>
    <definedName name="BExMD5F6IAV108XYJLXUO9HD0IT6" localSheetId="16" hidden="1">#REF!</definedName>
    <definedName name="BExMD5F6IAV108XYJLXUO9HD0IT6" localSheetId="17" hidden="1">#REF!</definedName>
    <definedName name="BExMD5F6IAV108XYJLXUO9HD0IT6" localSheetId="18" hidden="1">#REF!</definedName>
    <definedName name="BExMD5F6IAV108XYJLXUO9HD0IT6" localSheetId="19" hidden="1">#REF!</definedName>
    <definedName name="BExMD5F6IAV108XYJLXUO9HD0IT6" localSheetId="20" hidden="1">#REF!</definedName>
    <definedName name="BExMD5F6IAV108XYJLXUO9HD0IT6" hidden="1">#REF!</definedName>
    <definedName name="BExMDANV66W9T3XAXID40XFJ0J93" localSheetId="7" hidden="1">#REF!</definedName>
    <definedName name="BExMDANV66W9T3XAXID40XFJ0J93" localSheetId="9" hidden="1">#REF!</definedName>
    <definedName name="BExMDANV66W9T3XAXID40XFJ0J93" localSheetId="10" hidden="1">#REF!</definedName>
    <definedName name="BExMDANV66W9T3XAXID40XFJ0J93" localSheetId="11" hidden="1">#REF!</definedName>
    <definedName name="BExMDANV66W9T3XAXID40XFJ0J93" localSheetId="12" hidden="1">#REF!</definedName>
    <definedName name="BExMDANV66W9T3XAXID40XFJ0J93" localSheetId="14" hidden="1">#REF!</definedName>
    <definedName name="BExMDANV66W9T3XAXID40XFJ0J93" localSheetId="13" hidden="1">#REF!</definedName>
    <definedName name="BExMDANV66W9T3XAXID40XFJ0J93" localSheetId="15" hidden="1">#REF!</definedName>
    <definedName name="BExMDANV66W9T3XAXID40XFJ0J93" localSheetId="16" hidden="1">#REF!</definedName>
    <definedName name="BExMDANV66W9T3XAXID40XFJ0J93" localSheetId="17" hidden="1">#REF!</definedName>
    <definedName name="BExMDANV66W9T3XAXID40XFJ0J93" localSheetId="18" hidden="1">#REF!</definedName>
    <definedName name="BExMDANV66W9T3XAXID40XFJ0J93" localSheetId="19" hidden="1">#REF!</definedName>
    <definedName name="BExMDANV66W9T3XAXID40XFJ0J93" localSheetId="20" hidden="1">#REF!</definedName>
    <definedName name="BExMDANV66W9T3XAXID40XFJ0J93" hidden="1">#REF!</definedName>
    <definedName name="BExMDGD1KQP7NNR78X2ZX4FCBQ1S" localSheetId="7" hidden="1">#REF!</definedName>
    <definedName name="BExMDGD1KQP7NNR78X2ZX4FCBQ1S" localSheetId="9" hidden="1">#REF!</definedName>
    <definedName name="BExMDGD1KQP7NNR78X2ZX4FCBQ1S" localSheetId="10" hidden="1">#REF!</definedName>
    <definedName name="BExMDGD1KQP7NNR78X2ZX4FCBQ1S" localSheetId="11" hidden="1">#REF!</definedName>
    <definedName name="BExMDGD1KQP7NNR78X2ZX4FCBQ1S" localSheetId="12" hidden="1">#REF!</definedName>
    <definedName name="BExMDGD1KQP7NNR78X2ZX4FCBQ1S" localSheetId="14" hidden="1">#REF!</definedName>
    <definedName name="BExMDGD1KQP7NNR78X2ZX4FCBQ1S" localSheetId="13" hidden="1">#REF!</definedName>
    <definedName name="BExMDGD1KQP7NNR78X2ZX4FCBQ1S" localSheetId="15" hidden="1">#REF!</definedName>
    <definedName name="BExMDGD1KQP7NNR78X2ZX4FCBQ1S" localSheetId="16" hidden="1">#REF!</definedName>
    <definedName name="BExMDGD1KQP7NNR78X2ZX4FCBQ1S" localSheetId="17" hidden="1">#REF!</definedName>
    <definedName name="BExMDGD1KQP7NNR78X2ZX4FCBQ1S" localSheetId="18" hidden="1">#REF!</definedName>
    <definedName name="BExMDGD1KQP7NNR78X2ZX4FCBQ1S" localSheetId="19" hidden="1">#REF!</definedName>
    <definedName name="BExMDGD1KQP7NNR78X2ZX4FCBQ1S" localSheetId="20" hidden="1">#REF!</definedName>
    <definedName name="BExMDGD1KQP7NNR78X2ZX4FCBQ1S" hidden="1">#REF!</definedName>
    <definedName name="BExMDIRDK0DI8P86HB7WPH8QWLSQ" localSheetId="7" hidden="1">#REF!</definedName>
    <definedName name="BExMDIRDK0DI8P86HB7WPH8QWLSQ" localSheetId="9" hidden="1">#REF!</definedName>
    <definedName name="BExMDIRDK0DI8P86HB7WPH8QWLSQ" localSheetId="10" hidden="1">#REF!</definedName>
    <definedName name="BExMDIRDK0DI8P86HB7WPH8QWLSQ" localSheetId="11" hidden="1">#REF!</definedName>
    <definedName name="BExMDIRDK0DI8P86HB7WPH8QWLSQ" localSheetId="12" hidden="1">#REF!</definedName>
    <definedName name="BExMDIRDK0DI8P86HB7WPH8QWLSQ" localSheetId="14" hidden="1">#REF!</definedName>
    <definedName name="BExMDIRDK0DI8P86HB7WPH8QWLSQ" localSheetId="13" hidden="1">#REF!</definedName>
    <definedName name="BExMDIRDK0DI8P86HB7WPH8QWLSQ" localSheetId="15" hidden="1">#REF!</definedName>
    <definedName name="BExMDIRDK0DI8P86HB7WPH8QWLSQ" localSheetId="16" hidden="1">#REF!</definedName>
    <definedName name="BExMDIRDK0DI8P86HB7WPH8QWLSQ" localSheetId="17" hidden="1">#REF!</definedName>
    <definedName name="BExMDIRDK0DI8P86HB7WPH8QWLSQ" localSheetId="18" hidden="1">#REF!</definedName>
    <definedName name="BExMDIRDK0DI8P86HB7WPH8QWLSQ" localSheetId="19" hidden="1">#REF!</definedName>
    <definedName name="BExMDIRDK0DI8P86HB7WPH8QWLSQ" localSheetId="20" hidden="1">#REF!</definedName>
    <definedName name="BExMDIRDK0DI8P86HB7WPH8QWLSQ" hidden="1">#REF!</definedName>
    <definedName name="BExMDPI2FVMORSWDDCVAJ85WYAYO" localSheetId="7" hidden="1">#REF!</definedName>
    <definedName name="BExMDPI2FVMORSWDDCVAJ85WYAYO" localSheetId="9" hidden="1">#REF!</definedName>
    <definedName name="BExMDPI2FVMORSWDDCVAJ85WYAYO" localSheetId="10" hidden="1">#REF!</definedName>
    <definedName name="BExMDPI2FVMORSWDDCVAJ85WYAYO" localSheetId="11" hidden="1">#REF!</definedName>
    <definedName name="BExMDPI2FVMORSWDDCVAJ85WYAYO" localSheetId="12" hidden="1">#REF!</definedName>
    <definedName name="BExMDPI2FVMORSWDDCVAJ85WYAYO" localSheetId="14" hidden="1">#REF!</definedName>
    <definedName name="BExMDPI2FVMORSWDDCVAJ85WYAYO" localSheetId="13" hidden="1">#REF!</definedName>
    <definedName name="BExMDPI2FVMORSWDDCVAJ85WYAYO" localSheetId="15" hidden="1">#REF!</definedName>
    <definedName name="BExMDPI2FVMORSWDDCVAJ85WYAYO" localSheetId="16" hidden="1">#REF!</definedName>
    <definedName name="BExMDPI2FVMORSWDDCVAJ85WYAYO" localSheetId="17" hidden="1">#REF!</definedName>
    <definedName name="BExMDPI2FVMORSWDDCVAJ85WYAYO" localSheetId="18" hidden="1">#REF!</definedName>
    <definedName name="BExMDPI2FVMORSWDDCVAJ85WYAYO" localSheetId="19" hidden="1">#REF!</definedName>
    <definedName name="BExMDPI2FVMORSWDDCVAJ85WYAYO" localSheetId="20" hidden="1">#REF!</definedName>
    <definedName name="BExMDPI2FVMORSWDDCVAJ85WYAYO" hidden="1">#REF!</definedName>
    <definedName name="BExMDUWB7VWHFFR266QXO46BNV2S" localSheetId="7" hidden="1">#REF!</definedName>
    <definedName name="BExMDUWB7VWHFFR266QXO46BNV2S" localSheetId="9" hidden="1">#REF!</definedName>
    <definedName name="BExMDUWB7VWHFFR266QXO46BNV2S" localSheetId="10" hidden="1">#REF!</definedName>
    <definedName name="BExMDUWB7VWHFFR266QXO46BNV2S" localSheetId="11" hidden="1">#REF!</definedName>
    <definedName name="BExMDUWB7VWHFFR266QXO46BNV2S" localSheetId="12" hidden="1">#REF!</definedName>
    <definedName name="BExMDUWB7VWHFFR266QXO46BNV2S" localSheetId="14" hidden="1">#REF!</definedName>
    <definedName name="BExMDUWB7VWHFFR266QXO46BNV2S" localSheetId="13" hidden="1">#REF!</definedName>
    <definedName name="BExMDUWB7VWHFFR266QXO46BNV2S" localSheetId="15" hidden="1">#REF!</definedName>
    <definedName name="BExMDUWB7VWHFFR266QXO46BNV2S" localSheetId="16" hidden="1">#REF!</definedName>
    <definedName name="BExMDUWB7VWHFFR266QXO46BNV2S" localSheetId="17" hidden="1">#REF!</definedName>
    <definedName name="BExMDUWB7VWHFFR266QXO46BNV2S" localSheetId="18" hidden="1">#REF!</definedName>
    <definedName name="BExMDUWB7VWHFFR266QXO46BNV2S" localSheetId="19" hidden="1">#REF!</definedName>
    <definedName name="BExMDUWB7VWHFFR266QXO46BNV2S" localSheetId="20" hidden="1">#REF!</definedName>
    <definedName name="BExMDUWB7VWHFFR266QXO46BNV2S" hidden="1">#REF!</definedName>
    <definedName name="BExME2U47N8LZG0BPJ49ANY5QVV2" localSheetId="7" hidden="1">#REF!</definedName>
    <definedName name="BExME2U47N8LZG0BPJ49ANY5QVV2" localSheetId="9" hidden="1">#REF!</definedName>
    <definedName name="BExME2U47N8LZG0BPJ49ANY5QVV2" localSheetId="10" hidden="1">#REF!</definedName>
    <definedName name="BExME2U47N8LZG0BPJ49ANY5QVV2" localSheetId="11" hidden="1">#REF!</definedName>
    <definedName name="BExME2U47N8LZG0BPJ49ANY5QVV2" localSheetId="12" hidden="1">#REF!</definedName>
    <definedName name="BExME2U47N8LZG0BPJ49ANY5QVV2" localSheetId="14" hidden="1">#REF!</definedName>
    <definedName name="BExME2U47N8LZG0BPJ49ANY5QVV2" localSheetId="13" hidden="1">#REF!</definedName>
    <definedName name="BExME2U47N8LZG0BPJ49ANY5QVV2" localSheetId="15" hidden="1">#REF!</definedName>
    <definedName name="BExME2U47N8LZG0BPJ49ANY5QVV2" localSheetId="16" hidden="1">#REF!</definedName>
    <definedName name="BExME2U47N8LZG0BPJ49ANY5QVV2" localSheetId="17" hidden="1">#REF!</definedName>
    <definedName name="BExME2U47N8LZG0BPJ49ANY5QVV2" localSheetId="18" hidden="1">#REF!</definedName>
    <definedName name="BExME2U47N8LZG0BPJ49ANY5QVV2" localSheetId="19" hidden="1">#REF!</definedName>
    <definedName name="BExME2U47N8LZG0BPJ49ANY5QVV2" localSheetId="20" hidden="1">#REF!</definedName>
    <definedName name="BExME2U47N8LZG0BPJ49ANY5QVV2" hidden="1">#REF!</definedName>
    <definedName name="BExME5OOQT5THEZMTKUDCTJQJ75P" localSheetId="7" hidden="1">#REF!</definedName>
    <definedName name="BExME5OOQT5THEZMTKUDCTJQJ75P" localSheetId="9" hidden="1">#REF!</definedName>
    <definedName name="BExME5OOQT5THEZMTKUDCTJQJ75P" localSheetId="10" hidden="1">#REF!</definedName>
    <definedName name="BExME5OOQT5THEZMTKUDCTJQJ75P" localSheetId="11" hidden="1">#REF!</definedName>
    <definedName name="BExME5OOQT5THEZMTKUDCTJQJ75P" localSheetId="12" hidden="1">#REF!</definedName>
    <definedName name="BExME5OOQT5THEZMTKUDCTJQJ75P" localSheetId="14" hidden="1">#REF!</definedName>
    <definedName name="BExME5OOQT5THEZMTKUDCTJQJ75P" localSheetId="13" hidden="1">#REF!</definedName>
    <definedName name="BExME5OOQT5THEZMTKUDCTJQJ75P" localSheetId="15" hidden="1">#REF!</definedName>
    <definedName name="BExME5OOQT5THEZMTKUDCTJQJ75P" localSheetId="16" hidden="1">#REF!</definedName>
    <definedName name="BExME5OOQT5THEZMTKUDCTJQJ75P" localSheetId="17" hidden="1">#REF!</definedName>
    <definedName name="BExME5OOQT5THEZMTKUDCTJQJ75P" localSheetId="18" hidden="1">#REF!</definedName>
    <definedName name="BExME5OOQT5THEZMTKUDCTJQJ75P" localSheetId="19" hidden="1">#REF!</definedName>
    <definedName name="BExME5OOQT5THEZMTKUDCTJQJ75P" localSheetId="20" hidden="1">#REF!</definedName>
    <definedName name="BExME5OOQT5THEZMTKUDCTJQJ75P" hidden="1">#REF!</definedName>
    <definedName name="BExME88DH5DUKMUFI9FNVECXFD2E" localSheetId="7" hidden="1">#REF!</definedName>
    <definedName name="BExME88DH5DUKMUFI9FNVECXFD2E" localSheetId="9" hidden="1">#REF!</definedName>
    <definedName name="BExME88DH5DUKMUFI9FNVECXFD2E" localSheetId="10" hidden="1">#REF!</definedName>
    <definedName name="BExME88DH5DUKMUFI9FNVECXFD2E" localSheetId="11" hidden="1">#REF!</definedName>
    <definedName name="BExME88DH5DUKMUFI9FNVECXFD2E" localSheetId="12" hidden="1">#REF!</definedName>
    <definedName name="BExME88DH5DUKMUFI9FNVECXFD2E" localSheetId="14" hidden="1">#REF!</definedName>
    <definedName name="BExME88DH5DUKMUFI9FNVECXFD2E" localSheetId="13" hidden="1">#REF!</definedName>
    <definedName name="BExME88DH5DUKMUFI9FNVECXFD2E" localSheetId="15" hidden="1">#REF!</definedName>
    <definedName name="BExME88DH5DUKMUFI9FNVECXFD2E" localSheetId="16" hidden="1">#REF!</definedName>
    <definedName name="BExME88DH5DUKMUFI9FNVECXFD2E" localSheetId="17" hidden="1">#REF!</definedName>
    <definedName name="BExME88DH5DUKMUFI9FNVECXFD2E" localSheetId="18" hidden="1">#REF!</definedName>
    <definedName name="BExME88DH5DUKMUFI9FNVECXFD2E" localSheetId="19" hidden="1">#REF!</definedName>
    <definedName name="BExME88DH5DUKMUFI9FNVECXFD2E" localSheetId="20" hidden="1">#REF!</definedName>
    <definedName name="BExME88DH5DUKMUFI9FNVECXFD2E" hidden="1">#REF!</definedName>
    <definedName name="BExME9A7MOGAK7YTTQYXP5DL6VYA" localSheetId="7" hidden="1">#REF!</definedName>
    <definedName name="BExME9A7MOGAK7YTTQYXP5DL6VYA" localSheetId="9" hidden="1">#REF!</definedName>
    <definedName name="BExME9A7MOGAK7YTTQYXP5DL6VYA" localSheetId="10" hidden="1">#REF!</definedName>
    <definedName name="BExME9A7MOGAK7YTTQYXP5DL6VYA" localSheetId="11" hidden="1">#REF!</definedName>
    <definedName name="BExME9A7MOGAK7YTTQYXP5DL6VYA" localSheetId="12" hidden="1">#REF!</definedName>
    <definedName name="BExME9A7MOGAK7YTTQYXP5DL6VYA" localSheetId="14" hidden="1">#REF!</definedName>
    <definedName name="BExME9A7MOGAK7YTTQYXP5DL6VYA" localSheetId="13" hidden="1">#REF!</definedName>
    <definedName name="BExME9A7MOGAK7YTTQYXP5DL6VYA" localSheetId="15" hidden="1">#REF!</definedName>
    <definedName name="BExME9A7MOGAK7YTTQYXP5DL6VYA" localSheetId="16" hidden="1">#REF!</definedName>
    <definedName name="BExME9A7MOGAK7YTTQYXP5DL6VYA" localSheetId="17" hidden="1">#REF!</definedName>
    <definedName name="BExME9A7MOGAK7YTTQYXP5DL6VYA" localSheetId="18" hidden="1">#REF!</definedName>
    <definedName name="BExME9A7MOGAK7YTTQYXP5DL6VYA" localSheetId="19" hidden="1">#REF!</definedName>
    <definedName name="BExME9A7MOGAK7YTTQYXP5DL6VYA" localSheetId="20" hidden="1">#REF!</definedName>
    <definedName name="BExME9A7MOGAK7YTTQYXP5DL6VYA" hidden="1">#REF!</definedName>
    <definedName name="BExMEIF7MG94HDIP9UUN2B1R7AP9" localSheetId="7" hidden="1">#REF!</definedName>
    <definedName name="BExMEIF7MG94HDIP9UUN2B1R7AP9" localSheetId="9" hidden="1">#REF!</definedName>
    <definedName name="BExMEIF7MG94HDIP9UUN2B1R7AP9" localSheetId="10" hidden="1">#REF!</definedName>
    <definedName name="BExMEIF7MG94HDIP9UUN2B1R7AP9" localSheetId="11" hidden="1">#REF!</definedName>
    <definedName name="BExMEIF7MG94HDIP9UUN2B1R7AP9" localSheetId="12" hidden="1">#REF!</definedName>
    <definedName name="BExMEIF7MG94HDIP9UUN2B1R7AP9" localSheetId="14" hidden="1">#REF!</definedName>
    <definedName name="BExMEIF7MG94HDIP9UUN2B1R7AP9" localSheetId="13" hidden="1">#REF!</definedName>
    <definedName name="BExMEIF7MG94HDIP9UUN2B1R7AP9" localSheetId="15" hidden="1">#REF!</definedName>
    <definedName name="BExMEIF7MG94HDIP9UUN2B1R7AP9" localSheetId="16" hidden="1">#REF!</definedName>
    <definedName name="BExMEIF7MG94HDIP9UUN2B1R7AP9" localSheetId="17" hidden="1">#REF!</definedName>
    <definedName name="BExMEIF7MG94HDIP9UUN2B1R7AP9" localSheetId="18" hidden="1">#REF!</definedName>
    <definedName name="BExMEIF7MG94HDIP9UUN2B1R7AP9" localSheetId="19" hidden="1">#REF!</definedName>
    <definedName name="BExMEIF7MG94HDIP9UUN2B1R7AP9" localSheetId="20" hidden="1">#REF!</definedName>
    <definedName name="BExMEIF7MG94HDIP9UUN2B1R7AP9" hidden="1">#REF!</definedName>
    <definedName name="BExMEOV9YFRY5C3GDLU60GIX10BY" localSheetId="7" hidden="1">#REF!</definedName>
    <definedName name="BExMEOV9YFRY5C3GDLU60GIX10BY" localSheetId="9" hidden="1">#REF!</definedName>
    <definedName name="BExMEOV9YFRY5C3GDLU60GIX10BY" localSheetId="10" hidden="1">#REF!</definedName>
    <definedName name="BExMEOV9YFRY5C3GDLU60GIX10BY" localSheetId="11" hidden="1">#REF!</definedName>
    <definedName name="BExMEOV9YFRY5C3GDLU60GIX10BY" localSheetId="12" hidden="1">#REF!</definedName>
    <definedName name="BExMEOV9YFRY5C3GDLU60GIX10BY" localSheetId="14" hidden="1">#REF!</definedName>
    <definedName name="BExMEOV9YFRY5C3GDLU60GIX10BY" localSheetId="13" hidden="1">#REF!</definedName>
    <definedName name="BExMEOV9YFRY5C3GDLU60GIX10BY" localSheetId="15" hidden="1">#REF!</definedName>
    <definedName name="BExMEOV9YFRY5C3GDLU60GIX10BY" localSheetId="16" hidden="1">#REF!</definedName>
    <definedName name="BExMEOV9YFRY5C3GDLU60GIX10BY" localSheetId="17" hidden="1">#REF!</definedName>
    <definedName name="BExMEOV9YFRY5C3GDLU60GIX10BY" localSheetId="18" hidden="1">#REF!</definedName>
    <definedName name="BExMEOV9YFRY5C3GDLU60GIX10BY" localSheetId="19" hidden="1">#REF!</definedName>
    <definedName name="BExMEOV9YFRY5C3GDLU60GIX10BY" localSheetId="20" hidden="1">#REF!</definedName>
    <definedName name="BExMEOV9YFRY5C3GDLU60GIX10BY" hidden="1">#REF!</definedName>
    <definedName name="BExMEQ7OI6NAP3UP3UX0O5JKS0DV" localSheetId="7" hidden="1">#REF!</definedName>
    <definedName name="BExMEQ7OI6NAP3UP3UX0O5JKS0DV" localSheetId="9" hidden="1">#REF!</definedName>
    <definedName name="BExMEQ7OI6NAP3UP3UX0O5JKS0DV" localSheetId="10" hidden="1">#REF!</definedName>
    <definedName name="BExMEQ7OI6NAP3UP3UX0O5JKS0DV" localSheetId="11" hidden="1">#REF!</definedName>
    <definedName name="BExMEQ7OI6NAP3UP3UX0O5JKS0DV" localSheetId="12" hidden="1">#REF!</definedName>
    <definedName name="BExMEQ7OI6NAP3UP3UX0O5JKS0DV" localSheetId="14" hidden="1">#REF!</definedName>
    <definedName name="BExMEQ7OI6NAP3UP3UX0O5JKS0DV" localSheetId="13" hidden="1">#REF!</definedName>
    <definedName name="BExMEQ7OI6NAP3UP3UX0O5JKS0DV" localSheetId="15" hidden="1">#REF!</definedName>
    <definedName name="BExMEQ7OI6NAP3UP3UX0O5JKS0DV" localSheetId="16" hidden="1">#REF!</definedName>
    <definedName name="BExMEQ7OI6NAP3UP3UX0O5JKS0DV" localSheetId="17" hidden="1">#REF!</definedName>
    <definedName name="BExMEQ7OI6NAP3UP3UX0O5JKS0DV" localSheetId="18" hidden="1">#REF!</definedName>
    <definedName name="BExMEQ7OI6NAP3UP3UX0O5JKS0DV" localSheetId="19" hidden="1">#REF!</definedName>
    <definedName name="BExMEQ7OI6NAP3UP3UX0O5JKS0DV" localSheetId="20" hidden="1">#REF!</definedName>
    <definedName name="BExMEQ7OI6NAP3UP3UX0O5JKS0DV" hidden="1">#REF!</definedName>
    <definedName name="BExMEY09ESM4H2YGKEQQRYUD114R" localSheetId="7" hidden="1">#REF!</definedName>
    <definedName name="BExMEY09ESM4H2YGKEQQRYUD114R" localSheetId="9" hidden="1">#REF!</definedName>
    <definedName name="BExMEY09ESM4H2YGKEQQRYUD114R" localSheetId="10" hidden="1">#REF!</definedName>
    <definedName name="BExMEY09ESM4H2YGKEQQRYUD114R" localSheetId="11" hidden="1">#REF!</definedName>
    <definedName name="BExMEY09ESM4H2YGKEQQRYUD114R" localSheetId="12" hidden="1">#REF!</definedName>
    <definedName name="BExMEY09ESM4H2YGKEQQRYUD114R" localSheetId="14" hidden="1">#REF!</definedName>
    <definedName name="BExMEY09ESM4H2YGKEQQRYUD114R" localSheetId="13" hidden="1">#REF!</definedName>
    <definedName name="BExMEY09ESM4H2YGKEQQRYUD114R" localSheetId="15" hidden="1">#REF!</definedName>
    <definedName name="BExMEY09ESM4H2YGKEQQRYUD114R" localSheetId="16" hidden="1">#REF!</definedName>
    <definedName name="BExMEY09ESM4H2YGKEQQRYUD114R" localSheetId="17" hidden="1">#REF!</definedName>
    <definedName name="BExMEY09ESM4H2YGKEQQRYUD114R" localSheetId="18" hidden="1">#REF!</definedName>
    <definedName name="BExMEY09ESM4H2YGKEQQRYUD114R" localSheetId="19" hidden="1">#REF!</definedName>
    <definedName name="BExMEY09ESM4H2YGKEQQRYUD114R" localSheetId="20" hidden="1">#REF!</definedName>
    <definedName name="BExMEY09ESM4H2YGKEQQRYUD114R" hidden="1">#REF!</definedName>
    <definedName name="BExMF4G4IUPQY1Y5GEY5N3E04CL6" localSheetId="7" hidden="1">#REF!</definedName>
    <definedName name="BExMF4G4IUPQY1Y5GEY5N3E04CL6" localSheetId="9" hidden="1">#REF!</definedName>
    <definedName name="BExMF4G4IUPQY1Y5GEY5N3E04CL6" localSheetId="10" hidden="1">#REF!</definedName>
    <definedName name="BExMF4G4IUPQY1Y5GEY5N3E04CL6" localSheetId="11" hidden="1">#REF!</definedName>
    <definedName name="BExMF4G4IUPQY1Y5GEY5N3E04CL6" localSheetId="12" hidden="1">#REF!</definedName>
    <definedName name="BExMF4G4IUPQY1Y5GEY5N3E04CL6" localSheetId="14" hidden="1">#REF!</definedName>
    <definedName name="BExMF4G4IUPQY1Y5GEY5N3E04CL6" localSheetId="13" hidden="1">#REF!</definedName>
    <definedName name="BExMF4G4IUPQY1Y5GEY5N3E04CL6" localSheetId="15" hidden="1">#REF!</definedName>
    <definedName name="BExMF4G4IUPQY1Y5GEY5N3E04CL6" localSheetId="16" hidden="1">#REF!</definedName>
    <definedName name="BExMF4G4IUPQY1Y5GEY5N3E04CL6" localSheetId="17" hidden="1">#REF!</definedName>
    <definedName name="BExMF4G4IUPQY1Y5GEY5N3E04CL6" localSheetId="18" hidden="1">#REF!</definedName>
    <definedName name="BExMF4G4IUPQY1Y5GEY5N3E04CL6" localSheetId="19" hidden="1">#REF!</definedName>
    <definedName name="BExMF4G4IUPQY1Y5GEY5N3E04CL6" localSheetId="20" hidden="1">#REF!</definedName>
    <definedName name="BExMF4G4IUPQY1Y5GEY5N3E04CL6" hidden="1">#REF!</definedName>
    <definedName name="BExMF5I0YYHYSHHGNQEI50YPTUFU" localSheetId="7" hidden="1">#REF!</definedName>
    <definedName name="BExMF5I0YYHYSHHGNQEI50YPTUFU" localSheetId="9" hidden="1">#REF!</definedName>
    <definedName name="BExMF5I0YYHYSHHGNQEI50YPTUFU" localSheetId="10" hidden="1">#REF!</definedName>
    <definedName name="BExMF5I0YYHYSHHGNQEI50YPTUFU" localSheetId="11" hidden="1">#REF!</definedName>
    <definedName name="BExMF5I0YYHYSHHGNQEI50YPTUFU" localSheetId="12" hidden="1">#REF!</definedName>
    <definedName name="BExMF5I0YYHYSHHGNQEI50YPTUFU" localSheetId="14" hidden="1">#REF!</definedName>
    <definedName name="BExMF5I0YYHYSHHGNQEI50YPTUFU" localSheetId="13" hidden="1">#REF!</definedName>
    <definedName name="BExMF5I0YYHYSHHGNQEI50YPTUFU" localSheetId="15" hidden="1">#REF!</definedName>
    <definedName name="BExMF5I0YYHYSHHGNQEI50YPTUFU" localSheetId="16" hidden="1">#REF!</definedName>
    <definedName name="BExMF5I0YYHYSHHGNQEI50YPTUFU" localSheetId="17" hidden="1">#REF!</definedName>
    <definedName name="BExMF5I0YYHYSHHGNQEI50YPTUFU" localSheetId="18" hidden="1">#REF!</definedName>
    <definedName name="BExMF5I0YYHYSHHGNQEI50YPTUFU" localSheetId="19" hidden="1">#REF!</definedName>
    <definedName name="BExMF5I0YYHYSHHGNQEI50YPTUFU" localSheetId="20" hidden="1">#REF!</definedName>
    <definedName name="BExMF5I0YYHYSHHGNQEI50YPTUFU" hidden="1">#REF!</definedName>
    <definedName name="BExMF9UIGYMOAQK0ELUWP0S0HZZY" localSheetId="7" hidden="1">#REF!</definedName>
    <definedName name="BExMF9UIGYMOAQK0ELUWP0S0HZZY" localSheetId="9" hidden="1">#REF!</definedName>
    <definedName name="BExMF9UIGYMOAQK0ELUWP0S0HZZY" localSheetId="10" hidden="1">#REF!</definedName>
    <definedName name="BExMF9UIGYMOAQK0ELUWP0S0HZZY" localSheetId="11" hidden="1">#REF!</definedName>
    <definedName name="BExMF9UIGYMOAQK0ELUWP0S0HZZY" localSheetId="12" hidden="1">#REF!</definedName>
    <definedName name="BExMF9UIGYMOAQK0ELUWP0S0HZZY" localSheetId="14" hidden="1">#REF!</definedName>
    <definedName name="BExMF9UIGYMOAQK0ELUWP0S0HZZY" localSheetId="13" hidden="1">#REF!</definedName>
    <definedName name="BExMF9UIGYMOAQK0ELUWP0S0HZZY" localSheetId="15" hidden="1">#REF!</definedName>
    <definedName name="BExMF9UIGYMOAQK0ELUWP0S0HZZY" localSheetId="16" hidden="1">#REF!</definedName>
    <definedName name="BExMF9UIGYMOAQK0ELUWP0S0HZZY" localSheetId="17" hidden="1">#REF!</definedName>
    <definedName name="BExMF9UIGYMOAQK0ELUWP0S0HZZY" localSheetId="18" hidden="1">#REF!</definedName>
    <definedName name="BExMF9UIGYMOAQK0ELUWP0S0HZZY" localSheetId="19" hidden="1">#REF!</definedName>
    <definedName name="BExMF9UIGYMOAQK0ELUWP0S0HZZY" localSheetId="20" hidden="1">#REF!</definedName>
    <definedName name="BExMF9UIGYMOAQK0ELUWP0S0HZZY" hidden="1">#REF!</definedName>
    <definedName name="BExMFDLBSWFMRDYJ2DZETI3EXKN2" localSheetId="7" hidden="1">#REF!</definedName>
    <definedName name="BExMFDLBSWFMRDYJ2DZETI3EXKN2" localSheetId="9" hidden="1">#REF!</definedName>
    <definedName name="BExMFDLBSWFMRDYJ2DZETI3EXKN2" localSheetId="10" hidden="1">#REF!</definedName>
    <definedName name="BExMFDLBSWFMRDYJ2DZETI3EXKN2" localSheetId="11" hidden="1">#REF!</definedName>
    <definedName name="BExMFDLBSWFMRDYJ2DZETI3EXKN2" localSheetId="12" hidden="1">#REF!</definedName>
    <definedName name="BExMFDLBSWFMRDYJ2DZETI3EXKN2" localSheetId="14" hidden="1">#REF!</definedName>
    <definedName name="BExMFDLBSWFMRDYJ2DZETI3EXKN2" localSheetId="13" hidden="1">#REF!</definedName>
    <definedName name="BExMFDLBSWFMRDYJ2DZETI3EXKN2" localSheetId="15" hidden="1">#REF!</definedName>
    <definedName name="BExMFDLBSWFMRDYJ2DZETI3EXKN2" localSheetId="16" hidden="1">#REF!</definedName>
    <definedName name="BExMFDLBSWFMRDYJ2DZETI3EXKN2" localSheetId="17" hidden="1">#REF!</definedName>
    <definedName name="BExMFDLBSWFMRDYJ2DZETI3EXKN2" localSheetId="18" hidden="1">#REF!</definedName>
    <definedName name="BExMFDLBSWFMRDYJ2DZETI3EXKN2" localSheetId="19" hidden="1">#REF!</definedName>
    <definedName name="BExMFDLBSWFMRDYJ2DZETI3EXKN2" localSheetId="20" hidden="1">#REF!</definedName>
    <definedName name="BExMFDLBSWFMRDYJ2DZETI3EXKN2" hidden="1">#REF!</definedName>
    <definedName name="BExMFLDTMRTCHKA37LQW67BG8D5C" localSheetId="7" hidden="1">#REF!</definedName>
    <definedName name="BExMFLDTMRTCHKA37LQW67BG8D5C" localSheetId="9" hidden="1">#REF!</definedName>
    <definedName name="BExMFLDTMRTCHKA37LQW67BG8D5C" localSheetId="10" hidden="1">#REF!</definedName>
    <definedName name="BExMFLDTMRTCHKA37LQW67BG8D5C" localSheetId="11" hidden="1">#REF!</definedName>
    <definedName name="BExMFLDTMRTCHKA37LQW67BG8D5C" localSheetId="12" hidden="1">#REF!</definedName>
    <definedName name="BExMFLDTMRTCHKA37LQW67BG8D5C" localSheetId="14" hidden="1">#REF!</definedName>
    <definedName name="BExMFLDTMRTCHKA37LQW67BG8D5C" localSheetId="13" hidden="1">#REF!</definedName>
    <definedName name="BExMFLDTMRTCHKA37LQW67BG8D5C" localSheetId="15" hidden="1">#REF!</definedName>
    <definedName name="BExMFLDTMRTCHKA37LQW67BG8D5C" localSheetId="16" hidden="1">#REF!</definedName>
    <definedName name="BExMFLDTMRTCHKA37LQW67BG8D5C" localSheetId="17" hidden="1">#REF!</definedName>
    <definedName name="BExMFLDTMRTCHKA37LQW67BG8D5C" localSheetId="18" hidden="1">#REF!</definedName>
    <definedName name="BExMFLDTMRTCHKA37LQW67BG8D5C" localSheetId="19" hidden="1">#REF!</definedName>
    <definedName name="BExMFLDTMRTCHKA37LQW67BG8D5C" localSheetId="20" hidden="1">#REF!</definedName>
    <definedName name="BExMFLDTMRTCHKA37LQW67BG8D5C" hidden="1">#REF!</definedName>
    <definedName name="BExMFYPXA6CPPQEIQCZVJ1O8CC3D" localSheetId="7" hidden="1">#REF!</definedName>
    <definedName name="BExMFYPXA6CPPQEIQCZVJ1O8CC3D" localSheetId="9" hidden="1">#REF!</definedName>
    <definedName name="BExMFYPXA6CPPQEIQCZVJ1O8CC3D" localSheetId="10" hidden="1">#REF!</definedName>
    <definedName name="BExMFYPXA6CPPQEIQCZVJ1O8CC3D" localSheetId="11" hidden="1">#REF!</definedName>
    <definedName name="BExMFYPXA6CPPQEIQCZVJ1O8CC3D" localSheetId="12" hidden="1">#REF!</definedName>
    <definedName name="BExMFYPXA6CPPQEIQCZVJ1O8CC3D" localSheetId="14" hidden="1">#REF!</definedName>
    <definedName name="BExMFYPXA6CPPQEIQCZVJ1O8CC3D" localSheetId="13" hidden="1">#REF!</definedName>
    <definedName name="BExMFYPXA6CPPQEIQCZVJ1O8CC3D" localSheetId="15" hidden="1">#REF!</definedName>
    <definedName name="BExMFYPXA6CPPQEIQCZVJ1O8CC3D" localSheetId="16" hidden="1">#REF!</definedName>
    <definedName name="BExMFYPXA6CPPQEIQCZVJ1O8CC3D" localSheetId="17" hidden="1">#REF!</definedName>
    <definedName name="BExMFYPXA6CPPQEIQCZVJ1O8CC3D" localSheetId="18" hidden="1">#REF!</definedName>
    <definedName name="BExMFYPXA6CPPQEIQCZVJ1O8CC3D" localSheetId="19" hidden="1">#REF!</definedName>
    <definedName name="BExMFYPXA6CPPQEIQCZVJ1O8CC3D" localSheetId="20" hidden="1">#REF!</definedName>
    <definedName name="BExMFYPXA6CPPQEIQCZVJ1O8CC3D" hidden="1">#REF!</definedName>
    <definedName name="BExMG3IJ4BTO1ISLMJY91RJVU21M" localSheetId="7" hidden="1">#REF!</definedName>
    <definedName name="BExMG3IJ4BTO1ISLMJY91RJVU21M" localSheetId="9" hidden="1">#REF!</definedName>
    <definedName name="BExMG3IJ4BTO1ISLMJY91RJVU21M" localSheetId="10" hidden="1">#REF!</definedName>
    <definedName name="BExMG3IJ4BTO1ISLMJY91RJVU21M" localSheetId="11" hidden="1">#REF!</definedName>
    <definedName name="BExMG3IJ4BTO1ISLMJY91RJVU21M" localSheetId="12" hidden="1">#REF!</definedName>
    <definedName name="BExMG3IJ4BTO1ISLMJY91RJVU21M" localSheetId="14" hidden="1">#REF!</definedName>
    <definedName name="BExMG3IJ4BTO1ISLMJY91RJVU21M" localSheetId="13" hidden="1">#REF!</definedName>
    <definedName name="BExMG3IJ4BTO1ISLMJY91RJVU21M" localSheetId="15" hidden="1">#REF!</definedName>
    <definedName name="BExMG3IJ4BTO1ISLMJY91RJVU21M" localSheetId="16" hidden="1">#REF!</definedName>
    <definedName name="BExMG3IJ4BTO1ISLMJY91RJVU21M" localSheetId="17" hidden="1">#REF!</definedName>
    <definedName name="BExMG3IJ4BTO1ISLMJY91RJVU21M" localSheetId="18" hidden="1">#REF!</definedName>
    <definedName name="BExMG3IJ4BTO1ISLMJY91RJVU21M" localSheetId="19" hidden="1">#REF!</definedName>
    <definedName name="BExMG3IJ4BTO1ISLMJY91RJVU21M" localSheetId="20" hidden="1">#REF!</definedName>
    <definedName name="BExMG3IJ4BTO1ISLMJY91RJVU21M" hidden="1">#REF!</definedName>
    <definedName name="BExMG9NSK30KD01QX0UBN2VNRTG4" localSheetId="7" hidden="1">#REF!</definedName>
    <definedName name="BExMG9NSK30KD01QX0UBN2VNRTG4" localSheetId="9" hidden="1">#REF!</definedName>
    <definedName name="BExMG9NSK30KD01QX0UBN2VNRTG4" localSheetId="10" hidden="1">#REF!</definedName>
    <definedName name="BExMG9NSK30KD01QX0UBN2VNRTG4" localSheetId="11" hidden="1">#REF!</definedName>
    <definedName name="BExMG9NSK30KD01QX0UBN2VNRTG4" localSheetId="12" hidden="1">#REF!</definedName>
    <definedName name="BExMG9NSK30KD01QX0UBN2VNRTG4" localSheetId="14" hidden="1">#REF!</definedName>
    <definedName name="BExMG9NSK30KD01QX0UBN2VNRTG4" localSheetId="13" hidden="1">#REF!</definedName>
    <definedName name="BExMG9NSK30KD01QX0UBN2VNRTG4" localSheetId="15" hidden="1">#REF!</definedName>
    <definedName name="BExMG9NSK30KD01QX0UBN2VNRTG4" localSheetId="16" hidden="1">#REF!</definedName>
    <definedName name="BExMG9NSK30KD01QX0UBN2VNRTG4" localSheetId="17" hidden="1">#REF!</definedName>
    <definedName name="BExMG9NSK30KD01QX0UBN2VNRTG4" localSheetId="18" hidden="1">#REF!</definedName>
    <definedName name="BExMG9NSK30KD01QX0UBN2VNRTG4" localSheetId="19" hidden="1">#REF!</definedName>
    <definedName name="BExMG9NSK30KD01QX0UBN2VNRTG4" localSheetId="20" hidden="1">#REF!</definedName>
    <definedName name="BExMG9NSK30KD01QX0UBN2VNRTG4" hidden="1">#REF!</definedName>
    <definedName name="BExMGD99CUH3CN5F5OWTFJPXIOC5" localSheetId="7" hidden="1">#REF!</definedName>
    <definedName name="BExMGD99CUH3CN5F5OWTFJPXIOC5" localSheetId="9" hidden="1">#REF!</definedName>
    <definedName name="BExMGD99CUH3CN5F5OWTFJPXIOC5" localSheetId="10" hidden="1">#REF!</definedName>
    <definedName name="BExMGD99CUH3CN5F5OWTFJPXIOC5" localSheetId="11" hidden="1">#REF!</definedName>
    <definedName name="BExMGD99CUH3CN5F5OWTFJPXIOC5" localSheetId="12" hidden="1">#REF!</definedName>
    <definedName name="BExMGD99CUH3CN5F5OWTFJPXIOC5" localSheetId="14" hidden="1">#REF!</definedName>
    <definedName name="BExMGD99CUH3CN5F5OWTFJPXIOC5" localSheetId="13" hidden="1">#REF!</definedName>
    <definedName name="BExMGD99CUH3CN5F5OWTFJPXIOC5" localSheetId="15" hidden="1">#REF!</definedName>
    <definedName name="BExMGD99CUH3CN5F5OWTFJPXIOC5" localSheetId="16" hidden="1">#REF!</definedName>
    <definedName name="BExMGD99CUH3CN5F5OWTFJPXIOC5" localSheetId="17" hidden="1">#REF!</definedName>
    <definedName name="BExMGD99CUH3CN5F5OWTFJPXIOC5" localSheetId="18" hidden="1">#REF!</definedName>
    <definedName name="BExMGD99CUH3CN5F5OWTFJPXIOC5" localSheetId="19" hidden="1">#REF!</definedName>
    <definedName name="BExMGD99CUH3CN5F5OWTFJPXIOC5" localSheetId="20" hidden="1">#REF!</definedName>
    <definedName name="BExMGD99CUH3CN5F5OWTFJPXIOC5" hidden="1">#REF!</definedName>
    <definedName name="BExMGG3PFIHPHX7NXB7HDFI3N12L" localSheetId="7" hidden="1">#REF!</definedName>
    <definedName name="BExMGG3PFIHPHX7NXB7HDFI3N12L" localSheetId="9" hidden="1">#REF!</definedName>
    <definedName name="BExMGG3PFIHPHX7NXB7HDFI3N12L" localSheetId="10" hidden="1">#REF!</definedName>
    <definedName name="BExMGG3PFIHPHX7NXB7HDFI3N12L" localSheetId="11" hidden="1">#REF!</definedName>
    <definedName name="BExMGG3PFIHPHX7NXB7HDFI3N12L" localSheetId="12" hidden="1">#REF!</definedName>
    <definedName name="BExMGG3PFIHPHX7NXB7HDFI3N12L" localSheetId="14" hidden="1">#REF!</definedName>
    <definedName name="BExMGG3PFIHPHX7NXB7HDFI3N12L" localSheetId="13" hidden="1">#REF!</definedName>
    <definedName name="BExMGG3PFIHPHX7NXB7HDFI3N12L" localSheetId="15" hidden="1">#REF!</definedName>
    <definedName name="BExMGG3PFIHPHX7NXB7HDFI3N12L" localSheetId="16" hidden="1">#REF!</definedName>
    <definedName name="BExMGG3PFIHPHX7NXB7HDFI3N12L" localSheetId="17" hidden="1">#REF!</definedName>
    <definedName name="BExMGG3PFIHPHX7NXB7HDFI3N12L" localSheetId="18" hidden="1">#REF!</definedName>
    <definedName name="BExMGG3PFIHPHX7NXB7HDFI3N12L" localSheetId="19" hidden="1">#REF!</definedName>
    <definedName name="BExMGG3PFIHPHX7NXB7HDFI3N12L" localSheetId="20" hidden="1">#REF!</definedName>
    <definedName name="BExMGG3PFIHPHX7NXB7HDFI3N12L" hidden="1">#REF!</definedName>
    <definedName name="BExMGGUQP0X7T5PIESJE86819NLZ" localSheetId="7" hidden="1">#REF!</definedName>
    <definedName name="BExMGGUQP0X7T5PIESJE86819NLZ" localSheetId="9" hidden="1">#REF!</definedName>
    <definedName name="BExMGGUQP0X7T5PIESJE86819NLZ" localSheetId="10" hidden="1">#REF!</definedName>
    <definedName name="BExMGGUQP0X7T5PIESJE86819NLZ" localSheetId="11" hidden="1">#REF!</definedName>
    <definedName name="BExMGGUQP0X7T5PIESJE86819NLZ" localSheetId="12" hidden="1">#REF!</definedName>
    <definedName name="BExMGGUQP0X7T5PIESJE86819NLZ" localSheetId="14" hidden="1">#REF!</definedName>
    <definedName name="BExMGGUQP0X7T5PIESJE86819NLZ" localSheetId="13" hidden="1">#REF!</definedName>
    <definedName name="BExMGGUQP0X7T5PIESJE86819NLZ" localSheetId="15" hidden="1">#REF!</definedName>
    <definedName name="BExMGGUQP0X7T5PIESJE86819NLZ" localSheetId="16" hidden="1">#REF!</definedName>
    <definedName name="BExMGGUQP0X7T5PIESJE86819NLZ" localSheetId="17" hidden="1">#REF!</definedName>
    <definedName name="BExMGGUQP0X7T5PIESJE86819NLZ" localSheetId="18" hidden="1">#REF!</definedName>
    <definedName name="BExMGGUQP0X7T5PIESJE86819NLZ" localSheetId="19" hidden="1">#REF!</definedName>
    <definedName name="BExMGGUQP0X7T5PIESJE86819NLZ" localSheetId="20" hidden="1">#REF!</definedName>
    <definedName name="BExMGGUQP0X7T5PIESJE86819NLZ" hidden="1">#REF!</definedName>
    <definedName name="BExMH3H9TW5TJCNU5Z1EWXP3BAEP" localSheetId="7" hidden="1">#REF!</definedName>
    <definedName name="BExMH3H9TW5TJCNU5Z1EWXP3BAEP" localSheetId="9" hidden="1">#REF!</definedName>
    <definedName name="BExMH3H9TW5TJCNU5Z1EWXP3BAEP" localSheetId="10" hidden="1">#REF!</definedName>
    <definedName name="BExMH3H9TW5TJCNU5Z1EWXP3BAEP" localSheetId="11" hidden="1">#REF!</definedName>
    <definedName name="BExMH3H9TW5TJCNU5Z1EWXP3BAEP" localSheetId="12" hidden="1">#REF!</definedName>
    <definedName name="BExMH3H9TW5TJCNU5Z1EWXP3BAEP" localSheetId="14" hidden="1">#REF!</definedName>
    <definedName name="BExMH3H9TW5TJCNU5Z1EWXP3BAEP" localSheetId="13" hidden="1">#REF!</definedName>
    <definedName name="BExMH3H9TW5TJCNU5Z1EWXP3BAEP" localSheetId="15" hidden="1">#REF!</definedName>
    <definedName name="BExMH3H9TW5TJCNU5Z1EWXP3BAEP" localSheetId="16" hidden="1">#REF!</definedName>
    <definedName name="BExMH3H9TW5TJCNU5Z1EWXP3BAEP" localSheetId="17" hidden="1">#REF!</definedName>
    <definedName name="BExMH3H9TW5TJCNU5Z1EWXP3BAEP" localSheetId="18" hidden="1">#REF!</definedName>
    <definedName name="BExMH3H9TW5TJCNU5Z1EWXP3BAEP" localSheetId="19" hidden="1">#REF!</definedName>
    <definedName name="BExMH3H9TW5TJCNU5Z1EWXP3BAEP" localSheetId="20" hidden="1">#REF!</definedName>
    <definedName name="BExMH3H9TW5TJCNU5Z1EWXP3BAEP" hidden="1">#REF!</definedName>
    <definedName name="BExMHOWPB34KPZ76M2KIX2C9R2VB" localSheetId="7" hidden="1">#REF!</definedName>
    <definedName name="BExMHOWPB34KPZ76M2KIX2C9R2VB" localSheetId="9" hidden="1">#REF!</definedName>
    <definedName name="BExMHOWPB34KPZ76M2KIX2C9R2VB" localSheetId="10" hidden="1">#REF!</definedName>
    <definedName name="BExMHOWPB34KPZ76M2KIX2C9R2VB" localSheetId="11" hidden="1">#REF!</definedName>
    <definedName name="BExMHOWPB34KPZ76M2KIX2C9R2VB" localSheetId="12" hidden="1">#REF!</definedName>
    <definedName name="BExMHOWPB34KPZ76M2KIX2C9R2VB" localSheetId="14" hidden="1">#REF!</definedName>
    <definedName name="BExMHOWPB34KPZ76M2KIX2C9R2VB" localSheetId="13" hidden="1">#REF!</definedName>
    <definedName name="BExMHOWPB34KPZ76M2KIX2C9R2VB" localSheetId="15" hidden="1">#REF!</definedName>
    <definedName name="BExMHOWPB34KPZ76M2KIX2C9R2VB" localSheetId="16" hidden="1">#REF!</definedName>
    <definedName name="BExMHOWPB34KPZ76M2KIX2C9R2VB" localSheetId="17" hidden="1">#REF!</definedName>
    <definedName name="BExMHOWPB34KPZ76M2KIX2C9R2VB" localSheetId="18" hidden="1">#REF!</definedName>
    <definedName name="BExMHOWPB34KPZ76M2KIX2C9R2VB" localSheetId="19" hidden="1">#REF!</definedName>
    <definedName name="BExMHOWPB34KPZ76M2KIX2C9R2VB" localSheetId="20" hidden="1">#REF!</definedName>
    <definedName name="BExMHOWPB34KPZ76M2KIX2C9R2VB" hidden="1">#REF!</definedName>
    <definedName name="BExMHSSYC6KVHA3QDTSYPN92TWMI" localSheetId="7" hidden="1">#REF!</definedName>
    <definedName name="BExMHSSYC6KVHA3QDTSYPN92TWMI" localSheetId="9" hidden="1">#REF!</definedName>
    <definedName name="BExMHSSYC6KVHA3QDTSYPN92TWMI" localSheetId="10" hidden="1">#REF!</definedName>
    <definedName name="BExMHSSYC6KVHA3QDTSYPN92TWMI" localSheetId="11" hidden="1">#REF!</definedName>
    <definedName name="BExMHSSYC6KVHA3QDTSYPN92TWMI" localSheetId="12" hidden="1">#REF!</definedName>
    <definedName name="BExMHSSYC6KVHA3QDTSYPN92TWMI" localSheetId="14" hidden="1">#REF!</definedName>
    <definedName name="BExMHSSYC6KVHA3QDTSYPN92TWMI" localSheetId="13" hidden="1">#REF!</definedName>
    <definedName name="BExMHSSYC6KVHA3QDTSYPN92TWMI" localSheetId="15" hidden="1">#REF!</definedName>
    <definedName name="BExMHSSYC6KVHA3QDTSYPN92TWMI" localSheetId="16" hidden="1">#REF!</definedName>
    <definedName name="BExMHSSYC6KVHA3QDTSYPN92TWMI" localSheetId="17" hidden="1">#REF!</definedName>
    <definedName name="BExMHSSYC6KVHA3QDTSYPN92TWMI" localSheetId="18" hidden="1">#REF!</definedName>
    <definedName name="BExMHSSYC6KVHA3QDTSYPN92TWMI" localSheetId="19" hidden="1">#REF!</definedName>
    <definedName name="BExMHSSYC6KVHA3QDTSYPN92TWMI" localSheetId="20" hidden="1">#REF!</definedName>
    <definedName name="BExMHSSYC6KVHA3QDTSYPN92TWMI" hidden="1">#REF!</definedName>
    <definedName name="BExMI0WA793SF41LQ40A28U8OXQY" localSheetId="7" hidden="1">#REF!</definedName>
    <definedName name="BExMI0WA793SF41LQ40A28U8OXQY" localSheetId="9" hidden="1">#REF!</definedName>
    <definedName name="BExMI0WA793SF41LQ40A28U8OXQY" localSheetId="10" hidden="1">#REF!</definedName>
    <definedName name="BExMI0WA793SF41LQ40A28U8OXQY" localSheetId="11" hidden="1">#REF!</definedName>
    <definedName name="BExMI0WA793SF41LQ40A28U8OXQY" localSheetId="12" hidden="1">#REF!</definedName>
    <definedName name="BExMI0WA793SF41LQ40A28U8OXQY" localSheetId="14" hidden="1">#REF!</definedName>
    <definedName name="BExMI0WA793SF41LQ40A28U8OXQY" localSheetId="13" hidden="1">#REF!</definedName>
    <definedName name="BExMI0WA793SF41LQ40A28U8OXQY" localSheetId="15" hidden="1">#REF!</definedName>
    <definedName name="BExMI0WA793SF41LQ40A28U8OXQY" localSheetId="16" hidden="1">#REF!</definedName>
    <definedName name="BExMI0WA793SF41LQ40A28U8OXQY" localSheetId="17" hidden="1">#REF!</definedName>
    <definedName name="BExMI0WA793SF41LQ40A28U8OXQY" localSheetId="18" hidden="1">#REF!</definedName>
    <definedName name="BExMI0WA793SF41LQ40A28U8OXQY" localSheetId="19" hidden="1">#REF!</definedName>
    <definedName name="BExMI0WA793SF41LQ40A28U8OXQY" localSheetId="20" hidden="1">#REF!</definedName>
    <definedName name="BExMI0WA793SF41LQ40A28U8OXQY" hidden="1">#REF!</definedName>
    <definedName name="BExMI3AJ9477KDL4T9DHET4LJJTW" localSheetId="7" hidden="1">#REF!</definedName>
    <definedName name="BExMI3AJ9477KDL4T9DHET4LJJTW" localSheetId="9" hidden="1">#REF!</definedName>
    <definedName name="BExMI3AJ9477KDL4T9DHET4LJJTW" localSheetId="10" hidden="1">#REF!</definedName>
    <definedName name="BExMI3AJ9477KDL4T9DHET4LJJTW" localSheetId="11" hidden="1">#REF!</definedName>
    <definedName name="BExMI3AJ9477KDL4T9DHET4LJJTW" localSheetId="12" hidden="1">#REF!</definedName>
    <definedName name="BExMI3AJ9477KDL4T9DHET4LJJTW" localSheetId="14" hidden="1">#REF!</definedName>
    <definedName name="BExMI3AJ9477KDL4T9DHET4LJJTW" localSheetId="13" hidden="1">#REF!</definedName>
    <definedName name="BExMI3AJ9477KDL4T9DHET4LJJTW" localSheetId="15" hidden="1">#REF!</definedName>
    <definedName name="BExMI3AJ9477KDL4T9DHET4LJJTW" localSheetId="16" hidden="1">#REF!</definedName>
    <definedName name="BExMI3AJ9477KDL4T9DHET4LJJTW" localSheetId="17" hidden="1">#REF!</definedName>
    <definedName name="BExMI3AJ9477KDL4T9DHET4LJJTW" localSheetId="18" hidden="1">#REF!</definedName>
    <definedName name="BExMI3AJ9477KDL4T9DHET4LJJTW" localSheetId="19" hidden="1">#REF!</definedName>
    <definedName name="BExMI3AJ9477KDL4T9DHET4LJJTW" localSheetId="20" hidden="1">#REF!</definedName>
    <definedName name="BExMI3AJ9477KDL4T9DHET4LJJTW" hidden="1">#REF!</definedName>
    <definedName name="BExMI58NHPZ1UTOZCYFOQPS8I7WN" localSheetId="7" hidden="1">#REF!</definedName>
    <definedName name="BExMI58NHPZ1UTOZCYFOQPS8I7WN" localSheetId="9" hidden="1">#REF!</definedName>
    <definedName name="BExMI58NHPZ1UTOZCYFOQPS8I7WN" localSheetId="10" hidden="1">#REF!</definedName>
    <definedName name="BExMI58NHPZ1UTOZCYFOQPS8I7WN" localSheetId="11" hidden="1">#REF!</definedName>
    <definedName name="BExMI58NHPZ1UTOZCYFOQPS8I7WN" localSheetId="12" hidden="1">#REF!</definedName>
    <definedName name="BExMI58NHPZ1UTOZCYFOQPS8I7WN" localSheetId="14" hidden="1">#REF!</definedName>
    <definedName name="BExMI58NHPZ1UTOZCYFOQPS8I7WN" localSheetId="13" hidden="1">#REF!</definedName>
    <definedName name="BExMI58NHPZ1UTOZCYFOQPS8I7WN" localSheetId="15" hidden="1">#REF!</definedName>
    <definedName name="BExMI58NHPZ1UTOZCYFOQPS8I7WN" localSheetId="16" hidden="1">#REF!</definedName>
    <definedName name="BExMI58NHPZ1UTOZCYFOQPS8I7WN" localSheetId="17" hidden="1">#REF!</definedName>
    <definedName name="BExMI58NHPZ1UTOZCYFOQPS8I7WN" localSheetId="18" hidden="1">#REF!</definedName>
    <definedName name="BExMI58NHPZ1UTOZCYFOQPS8I7WN" localSheetId="19" hidden="1">#REF!</definedName>
    <definedName name="BExMI58NHPZ1UTOZCYFOQPS8I7WN" localSheetId="20" hidden="1">#REF!</definedName>
    <definedName name="BExMI58NHPZ1UTOZCYFOQPS8I7WN" hidden="1">#REF!</definedName>
    <definedName name="BExMI6L9KX05GAK523JFKICJMTA5" localSheetId="7" hidden="1">#REF!</definedName>
    <definedName name="BExMI6L9KX05GAK523JFKICJMTA5" localSheetId="9" hidden="1">#REF!</definedName>
    <definedName name="BExMI6L9KX05GAK523JFKICJMTA5" localSheetId="10" hidden="1">#REF!</definedName>
    <definedName name="BExMI6L9KX05GAK523JFKICJMTA5" localSheetId="11" hidden="1">#REF!</definedName>
    <definedName name="BExMI6L9KX05GAK523JFKICJMTA5" localSheetId="12" hidden="1">#REF!</definedName>
    <definedName name="BExMI6L9KX05GAK523JFKICJMTA5" localSheetId="14" hidden="1">#REF!</definedName>
    <definedName name="BExMI6L9KX05GAK523JFKICJMTA5" localSheetId="13" hidden="1">#REF!</definedName>
    <definedName name="BExMI6L9KX05GAK523JFKICJMTA5" localSheetId="15" hidden="1">#REF!</definedName>
    <definedName name="BExMI6L9KX05GAK523JFKICJMTA5" localSheetId="16" hidden="1">#REF!</definedName>
    <definedName name="BExMI6L9KX05GAK523JFKICJMTA5" localSheetId="17" hidden="1">#REF!</definedName>
    <definedName name="BExMI6L9KX05GAK523JFKICJMTA5" localSheetId="18" hidden="1">#REF!</definedName>
    <definedName name="BExMI6L9KX05GAK523JFKICJMTA5" localSheetId="19" hidden="1">#REF!</definedName>
    <definedName name="BExMI6L9KX05GAK523JFKICJMTA5" localSheetId="20" hidden="1">#REF!</definedName>
    <definedName name="BExMI6L9KX05GAK523JFKICJMTA5" hidden="1">#REF!</definedName>
    <definedName name="BExMI6QQ20XHD0NWJUN741B37182" localSheetId="7" hidden="1">#REF!</definedName>
    <definedName name="BExMI6QQ20XHD0NWJUN741B37182" localSheetId="9" hidden="1">#REF!</definedName>
    <definedName name="BExMI6QQ20XHD0NWJUN741B37182" localSheetId="10" hidden="1">#REF!</definedName>
    <definedName name="BExMI6QQ20XHD0NWJUN741B37182" localSheetId="11" hidden="1">#REF!</definedName>
    <definedName name="BExMI6QQ20XHD0NWJUN741B37182" localSheetId="12" hidden="1">#REF!</definedName>
    <definedName name="BExMI6QQ20XHD0NWJUN741B37182" localSheetId="14" hidden="1">#REF!</definedName>
    <definedName name="BExMI6QQ20XHD0NWJUN741B37182" localSheetId="13" hidden="1">#REF!</definedName>
    <definedName name="BExMI6QQ20XHD0NWJUN741B37182" localSheetId="15" hidden="1">#REF!</definedName>
    <definedName name="BExMI6QQ20XHD0NWJUN741B37182" localSheetId="16" hidden="1">#REF!</definedName>
    <definedName name="BExMI6QQ20XHD0NWJUN741B37182" localSheetId="17" hidden="1">#REF!</definedName>
    <definedName name="BExMI6QQ20XHD0NWJUN741B37182" localSheetId="18" hidden="1">#REF!</definedName>
    <definedName name="BExMI6QQ20XHD0NWJUN741B37182" localSheetId="19" hidden="1">#REF!</definedName>
    <definedName name="BExMI6QQ20XHD0NWJUN741B37182" localSheetId="20" hidden="1">#REF!</definedName>
    <definedName name="BExMI6QQ20XHD0NWJUN741B37182" hidden="1">#REF!</definedName>
    <definedName name="BExMI7MYLMINF9AC59CYYVFGQJAY" localSheetId="7" hidden="1">#REF!</definedName>
    <definedName name="BExMI7MYLMINF9AC59CYYVFGQJAY" localSheetId="9" hidden="1">#REF!</definedName>
    <definedName name="BExMI7MYLMINF9AC59CYYVFGQJAY" localSheetId="10" hidden="1">#REF!</definedName>
    <definedName name="BExMI7MYLMINF9AC59CYYVFGQJAY" localSheetId="11" hidden="1">#REF!</definedName>
    <definedName name="BExMI7MYLMINF9AC59CYYVFGQJAY" localSheetId="12" hidden="1">#REF!</definedName>
    <definedName name="BExMI7MYLMINF9AC59CYYVFGQJAY" localSheetId="14" hidden="1">#REF!</definedName>
    <definedName name="BExMI7MYLMINF9AC59CYYVFGQJAY" localSheetId="13" hidden="1">#REF!</definedName>
    <definedName name="BExMI7MYLMINF9AC59CYYVFGQJAY" localSheetId="15" hidden="1">#REF!</definedName>
    <definedName name="BExMI7MYLMINF9AC59CYYVFGQJAY" localSheetId="16" hidden="1">#REF!</definedName>
    <definedName name="BExMI7MYLMINF9AC59CYYVFGQJAY" localSheetId="17" hidden="1">#REF!</definedName>
    <definedName name="BExMI7MYLMINF9AC59CYYVFGQJAY" localSheetId="18" hidden="1">#REF!</definedName>
    <definedName name="BExMI7MYLMINF9AC59CYYVFGQJAY" localSheetId="19" hidden="1">#REF!</definedName>
    <definedName name="BExMI7MYLMINF9AC59CYYVFGQJAY" localSheetId="20" hidden="1">#REF!</definedName>
    <definedName name="BExMI7MYLMINF9AC59CYYVFGQJAY" hidden="1">#REF!</definedName>
    <definedName name="BExMI8JB94SBD9EMNJEK7Y2T6GYU" localSheetId="7" hidden="1">#REF!</definedName>
    <definedName name="BExMI8JB94SBD9EMNJEK7Y2T6GYU" localSheetId="9" hidden="1">#REF!</definedName>
    <definedName name="BExMI8JB94SBD9EMNJEK7Y2T6GYU" localSheetId="10" hidden="1">#REF!</definedName>
    <definedName name="BExMI8JB94SBD9EMNJEK7Y2T6GYU" localSheetId="11" hidden="1">#REF!</definedName>
    <definedName name="BExMI8JB94SBD9EMNJEK7Y2T6GYU" localSheetId="12" hidden="1">#REF!</definedName>
    <definedName name="BExMI8JB94SBD9EMNJEK7Y2T6GYU" localSheetId="14" hidden="1">#REF!</definedName>
    <definedName name="BExMI8JB94SBD9EMNJEK7Y2T6GYU" localSheetId="13" hidden="1">#REF!</definedName>
    <definedName name="BExMI8JB94SBD9EMNJEK7Y2T6GYU" localSheetId="15" hidden="1">#REF!</definedName>
    <definedName name="BExMI8JB94SBD9EMNJEK7Y2T6GYU" localSheetId="16" hidden="1">#REF!</definedName>
    <definedName name="BExMI8JB94SBD9EMNJEK7Y2T6GYU" localSheetId="17" hidden="1">#REF!</definedName>
    <definedName name="BExMI8JB94SBD9EMNJEK7Y2T6GYU" localSheetId="18" hidden="1">#REF!</definedName>
    <definedName name="BExMI8JB94SBD9EMNJEK7Y2T6GYU" localSheetId="19" hidden="1">#REF!</definedName>
    <definedName name="BExMI8JB94SBD9EMNJEK7Y2T6GYU" localSheetId="20" hidden="1">#REF!</definedName>
    <definedName name="BExMI8JB94SBD9EMNJEK7Y2T6GYU" hidden="1">#REF!</definedName>
    <definedName name="BExMI8OS85YTW3KYVE4YD0R7Z6UV" localSheetId="7" hidden="1">#REF!</definedName>
    <definedName name="BExMI8OS85YTW3KYVE4YD0R7Z6UV" localSheetId="9" hidden="1">#REF!</definedName>
    <definedName name="BExMI8OS85YTW3KYVE4YD0R7Z6UV" localSheetId="10" hidden="1">#REF!</definedName>
    <definedName name="BExMI8OS85YTW3KYVE4YD0R7Z6UV" localSheetId="11" hidden="1">#REF!</definedName>
    <definedName name="BExMI8OS85YTW3KYVE4YD0R7Z6UV" localSheetId="12" hidden="1">#REF!</definedName>
    <definedName name="BExMI8OS85YTW3KYVE4YD0R7Z6UV" localSheetId="14" hidden="1">#REF!</definedName>
    <definedName name="BExMI8OS85YTW3KYVE4YD0R7Z6UV" localSheetId="13" hidden="1">#REF!</definedName>
    <definedName name="BExMI8OS85YTW3KYVE4YD0R7Z6UV" localSheetId="15" hidden="1">#REF!</definedName>
    <definedName name="BExMI8OS85YTW3KYVE4YD0R7Z6UV" localSheetId="16" hidden="1">#REF!</definedName>
    <definedName name="BExMI8OS85YTW3KYVE4YD0R7Z6UV" localSheetId="17" hidden="1">#REF!</definedName>
    <definedName name="BExMI8OS85YTW3KYVE4YD0R7Z6UV" localSheetId="18" hidden="1">#REF!</definedName>
    <definedName name="BExMI8OS85YTW3KYVE4YD0R7Z6UV" localSheetId="19" hidden="1">#REF!</definedName>
    <definedName name="BExMI8OS85YTW3KYVE4YD0R7Z6UV" localSheetId="20" hidden="1">#REF!</definedName>
    <definedName name="BExMI8OS85YTW3KYVE4YD0R7Z6UV" hidden="1">#REF!</definedName>
    <definedName name="BExMIBOOZU40JS3F89OMPSRCE9MM" localSheetId="7" hidden="1">#REF!</definedName>
    <definedName name="BExMIBOOZU40JS3F89OMPSRCE9MM" localSheetId="9" hidden="1">#REF!</definedName>
    <definedName name="BExMIBOOZU40JS3F89OMPSRCE9MM" localSheetId="10" hidden="1">#REF!</definedName>
    <definedName name="BExMIBOOZU40JS3F89OMPSRCE9MM" localSheetId="11" hidden="1">#REF!</definedName>
    <definedName name="BExMIBOOZU40JS3F89OMPSRCE9MM" localSheetId="12" hidden="1">#REF!</definedName>
    <definedName name="BExMIBOOZU40JS3F89OMPSRCE9MM" localSheetId="14" hidden="1">#REF!</definedName>
    <definedName name="BExMIBOOZU40JS3F89OMPSRCE9MM" localSheetId="13" hidden="1">#REF!</definedName>
    <definedName name="BExMIBOOZU40JS3F89OMPSRCE9MM" localSheetId="15" hidden="1">#REF!</definedName>
    <definedName name="BExMIBOOZU40JS3F89OMPSRCE9MM" localSheetId="16" hidden="1">#REF!</definedName>
    <definedName name="BExMIBOOZU40JS3F89OMPSRCE9MM" localSheetId="17" hidden="1">#REF!</definedName>
    <definedName name="BExMIBOOZU40JS3F89OMPSRCE9MM" localSheetId="18" hidden="1">#REF!</definedName>
    <definedName name="BExMIBOOZU40JS3F89OMPSRCE9MM" localSheetId="19" hidden="1">#REF!</definedName>
    <definedName name="BExMIBOOZU40JS3F89OMPSRCE9MM" localSheetId="20" hidden="1">#REF!</definedName>
    <definedName name="BExMIBOOZU40JS3F89OMPSRCE9MM" hidden="1">#REF!</definedName>
    <definedName name="BExMIHJ01IVQHPV5ZNO9UPQB64N8" localSheetId="7" hidden="1">#REF!</definedName>
    <definedName name="BExMIHJ01IVQHPV5ZNO9UPQB64N8" localSheetId="9" hidden="1">#REF!</definedName>
    <definedName name="BExMIHJ01IVQHPV5ZNO9UPQB64N8" localSheetId="10" hidden="1">#REF!</definedName>
    <definedName name="BExMIHJ01IVQHPV5ZNO9UPQB64N8" localSheetId="11" hidden="1">#REF!</definedName>
    <definedName name="BExMIHJ01IVQHPV5ZNO9UPQB64N8" localSheetId="12" hidden="1">#REF!</definedName>
    <definedName name="BExMIHJ01IVQHPV5ZNO9UPQB64N8" localSheetId="14" hidden="1">#REF!</definedName>
    <definedName name="BExMIHJ01IVQHPV5ZNO9UPQB64N8" localSheetId="13" hidden="1">#REF!</definedName>
    <definedName name="BExMIHJ01IVQHPV5ZNO9UPQB64N8" localSheetId="15" hidden="1">#REF!</definedName>
    <definedName name="BExMIHJ01IVQHPV5ZNO9UPQB64N8" localSheetId="16" hidden="1">#REF!</definedName>
    <definedName name="BExMIHJ01IVQHPV5ZNO9UPQB64N8" localSheetId="17" hidden="1">#REF!</definedName>
    <definedName name="BExMIHJ01IVQHPV5ZNO9UPQB64N8" localSheetId="18" hidden="1">#REF!</definedName>
    <definedName name="BExMIHJ01IVQHPV5ZNO9UPQB64N8" localSheetId="19" hidden="1">#REF!</definedName>
    <definedName name="BExMIHJ01IVQHPV5ZNO9UPQB64N8" localSheetId="20" hidden="1">#REF!</definedName>
    <definedName name="BExMIHJ01IVQHPV5ZNO9UPQB64N8" hidden="1">#REF!</definedName>
    <definedName name="BExMIIQ5MBWSIHTFWAQADXMZC22Q" localSheetId="7" hidden="1">#REF!</definedName>
    <definedName name="BExMIIQ5MBWSIHTFWAQADXMZC22Q" localSheetId="9" hidden="1">#REF!</definedName>
    <definedName name="BExMIIQ5MBWSIHTFWAQADXMZC22Q" localSheetId="10" hidden="1">#REF!</definedName>
    <definedName name="BExMIIQ5MBWSIHTFWAQADXMZC22Q" localSheetId="11" hidden="1">#REF!</definedName>
    <definedName name="BExMIIQ5MBWSIHTFWAQADXMZC22Q" localSheetId="12" hidden="1">#REF!</definedName>
    <definedName name="BExMIIQ5MBWSIHTFWAQADXMZC22Q" localSheetId="14" hidden="1">#REF!</definedName>
    <definedName name="BExMIIQ5MBWSIHTFWAQADXMZC22Q" localSheetId="13" hidden="1">#REF!</definedName>
    <definedName name="BExMIIQ5MBWSIHTFWAQADXMZC22Q" localSheetId="15" hidden="1">#REF!</definedName>
    <definedName name="BExMIIQ5MBWSIHTFWAQADXMZC22Q" localSheetId="16" hidden="1">#REF!</definedName>
    <definedName name="BExMIIQ5MBWSIHTFWAQADXMZC22Q" localSheetId="17" hidden="1">#REF!</definedName>
    <definedName name="BExMIIQ5MBWSIHTFWAQADXMZC22Q" localSheetId="18" hidden="1">#REF!</definedName>
    <definedName name="BExMIIQ5MBWSIHTFWAQADXMZC22Q" localSheetId="19" hidden="1">#REF!</definedName>
    <definedName name="BExMIIQ5MBWSIHTFWAQADXMZC22Q" localSheetId="20" hidden="1">#REF!</definedName>
    <definedName name="BExMIIQ5MBWSIHTFWAQADXMZC22Q" hidden="1">#REF!</definedName>
    <definedName name="BExMIL4I2GE866I25CR5JBLJWJ6A" localSheetId="7" hidden="1">#REF!</definedName>
    <definedName name="BExMIL4I2GE866I25CR5JBLJWJ6A" localSheetId="9" hidden="1">#REF!</definedName>
    <definedName name="BExMIL4I2GE866I25CR5JBLJWJ6A" localSheetId="10" hidden="1">#REF!</definedName>
    <definedName name="BExMIL4I2GE866I25CR5JBLJWJ6A" localSheetId="11" hidden="1">#REF!</definedName>
    <definedName name="BExMIL4I2GE866I25CR5JBLJWJ6A" localSheetId="12" hidden="1">#REF!</definedName>
    <definedName name="BExMIL4I2GE866I25CR5JBLJWJ6A" localSheetId="14" hidden="1">#REF!</definedName>
    <definedName name="BExMIL4I2GE866I25CR5JBLJWJ6A" localSheetId="13" hidden="1">#REF!</definedName>
    <definedName name="BExMIL4I2GE866I25CR5JBLJWJ6A" localSheetId="15" hidden="1">#REF!</definedName>
    <definedName name="BExMIL4I2GE866I25CR5JBLJWJ6A" localSheetId="16" hidden="1">#REF!</definedName>
    <definedName name="BExMIL4I2GE866I25CR5JBLJWJ6A" localSheetId="17" hidden="1">#REF!</definedName>
    <definedName name="BExMIL4I2GE866I25CR5JBLJWJ6A" localSheetId="18" hidden="1">#REF!</definedName>
    <definedName name="BExMIL4I2GE866I25CR5JBLJWJ6A" localSheetId="19" hidden="1">#REF!</definedName>
    <definedName name="BExMIL4I2GE866I25CR5JBLJWJ6A" localSheetId="20" hidden="1">#REF!</definedName>
    <definedName name="BExMIL4I2GE866I25CR5JBLJWJ6A" hidden="1">#REF!</definedName>
    <definedName name="BExMIRKIPF27SNO82SPFSB3T5U17" localSheetId="7" hidden="1">#REF!</definedName>
    <definedName name="BExMIRKIPF27SNO82SPFSB3T5U17" localSheetId="9" hidden="1">#REF!</definedName>
    <definedName name="BExMIRKIPF27SNO82SPFSB3T5U17" localSheetId="10" hidden="1">#REF!</definedName>
    <definedName name="BExMIRKIPF27SNO82SPFSB3T5U17" localSheetId="11" hidden="1">#REF!</definedName>
    <definedName name="BExMIRKIPF27SNO82SPFSB3T5U17" localSheetId="12" hidden="1">#REF!</definedName>
    <definedName name="BExMIRKIPF27SNO82SPFSB3T5U17" localSheetId="14" hidden="1">#REF!</definedName>
    <definedName name="BExMIRKIPF27SNO82SPFSB3T5U17" localSheetId="13" hidden="1">#REF!</definedName>
    <definedName name="BExMIRKIPF27SNO82SPFSB3T5U17" localSheetId="15" hidden="1">#REF!</definedName>
    <definedName name="BExMIRKIPF27SNO82SPFSB3T5U17" localSheetId="16" hidden="1">#REF!</definedName>
    <definedName name="BExMIRKIPF27SNO82SPFSB3T5U17" localSheetId="17" hidden="1">#REF!</definedName>
    <definedName name="BExMIRKIPF27SNO82SPFSB3T5U17" localSheetId="18" hidden="1">#REF!</definedName>
    <definedName name="BExMIRKIPF27SNO82SPFSB3T5U17" localSheetId="19" hidden="1">#REF!</definedName>
    <definedName name="BExMIRKIPF27SNO82SPFSB3T5U17" localSheetId="20" hidden="1">#REF!</definedName>
    <definedName name="BExMIRKIPF27SNO82SPFSB3T5U17" hidden="1">#REF!</definedName>
    <definedName name="BExMITILFEELDXT62AREXCM0DX4R" localSheetId="7" hidden="1">#REF!</definedName>
    <definedName name="BExMITILFEELDXT62AREXCM0DX4R" localSheetId="9" hidden="1">#REF!</definedName>
    <definedName name="BExMITILFEELDXT62AREXCM0DX4R" localSheetId="10" hidden="1">#REF!</definedName>
    <definedName name="BExMITILFEELDXT62AREXCM0DX4R" localSheetId="11" hidden="1">#REF!</definedName>
    <definedName name="BExMITILFEELDXT62AREXCM0DX4R" localSheetId="12" hidden="1">#REF!</definedName>
    <definedName name="BExMITILFEELDXT62AREXCM0DX4R" localSheetId="14" hidden="1">#REF!</definedName>
    <definedName name="BExMITILFEELDXT62AREXCM0DX4R" localSheetId="13" hidden="1">#REF!</definedName>
    <definedName name="BExMITILFEELDXT62AREXCM0DX4R" localSheetId="15" hidden="1">#REF!</definedName>
    <definedName name="BExMITILFEELDXT62AREXCM0DX4R" localSheetId="16" hidden="1">#REF!</definedName>
    <definedName name="BExMITILFEELDXT62AREXCM0DX4R" localSheetId="17" hidden="1">#REF!</definedName>
    <definedName name="BExMITILFEELDXT62AREXCM0DX4R" localSheetId="18" hidden="1">#REF!</definedName>
    <definedName name="BExMITILFEELDXT62AREXCM0DX4R" localSheetId="19" hidden="1">#REF!</definedName>
    <definedName name="BExMITILFEELDXT62AREXCM0DX4R" localSheetId="20" hidden="1">#REF!</definedName>
    <definedName name="BExMITILFEELDXT62AREXCM0DX4R" hidden="1">#REF!</definedName>
    <definedName name="BExMIV0KC8555D5E42ZGWG15Y0MO" localSheetId="7" hidden="1">#REF!</definedName>
    <definedName name="BExMIV0KC8555D5E42ZGWG15Y0MO" localSheetId="9" hidden="1">#REF!</definedName>
    <definedName name="BExMIV0KC8555D5E42ZGWG15Y0MO" localSheetId="10" hidden="1">#REF!</definedName>
    <definedName name="BExMIV0KC8555D5E42ZGWG15Y0MO" localSheetId="11" hidden="1">#REF!</definedName>
    <definedName name="BExMIV0KC8555D5E42ZGWG15Y0MO" localSheetId="12" hidden="1">#REF!</definedName>
    <definedName name="BExMIV0KC8555D5E42ZGWG15Y0MO" localSheetId="14" hidden="1">#REF!</definedName>
    <definedName name="BExMIV0KC8555D5E42ZGWG15Y0MO" localSheetId="13" hidden="1">#REF!</definedName>
    <definedName name="BExMIV0KC8555D5E42ZGWG15Y0MO" localSheetId="15" hidden="1">#REF!</definedName>
    <definedName name="BExMIV0KC8555D5E42ZGWG15Y0MO" localSheetId="16" hidden="1">#REF!</definedName>
    <definedName name="BExMIV0KC8555D5E42ZGWG15Y0MO" localSheetId="17" hidden="1">#REF!</definedName>
    <definedName name="BExMIV0KC8555D5E42ZGWG15Y0MO" localSheetId="18" hidden="1">#REF!</definedName>
    <definedName name="BExMIV0KC8555D5E42ZGWG15Y0MO" localSheetId="19" hidden="1">#REF!</definedName>
    <definedName name="BExMIV0KC8555D5E42ZGWG15Y0MO" localSheetId="20" hidden="1">#REF!</definedName>
    <definedName name="BExMIV0KC8555D5E42ZGWG15Y0MO" hidden="1">#REF!</definedName>
    <definedName name="BExMIZT6AN7E6YMW2S87CTCN2UXH" localSheetId="7" hidden="1">#REF!</definedName>
    <definedName name="BExMIZT6AN7E6YMW2S87CTCN2UXH" localSheetId="9" hidden="1">#REF!</definedName>
    <definedName name="BExMIZT6AN7E6YMW2S87CTCN2UXH" localSheetId="10" hidden="1">#REF!</definedName>
    <definedName name="BExMIZT6AN7E6YMW2S87CTCN2UXH" localSheetId="11" hidden="1">#REF!</definedName>
    <definedName name="BExMIZT6AN7E6YMW2S87CTCN2UXH" localSheetId="12" hidden="1">#REF!</definedName>
    <definedName name="BExMIZT6AN7E6YMW2S87CTCN2UXH" localSheetId="14" hidden="1">#REF!</definedName>
    <definedName name="BExMIZT6AN7E6YMW2S87CTCN2UXH" localSheetId="13" hidden="1">#REF!</definedName>
    <definedName name="BExMIZT6AN7E6YMW2S87CTCN2UXH" localSheetId="15" hidden="1">#REF!</definedName>
    <definedName name="BExMIZT6AN7E6YMW2S87CTCN2UXH" localSheetId="16" hidden="1">#REF!</definedName>
    <definedName name="BExMIZT6AN7E6YMW2S87CTCN2UXH" localSheetId="17" hidden="1">#REF!</definedName>
    <definedName name="BExMIZT6AN7E6YMW2S87CTCN2UXH" localSheetId="18" hidden="1">#REF!</definedName>
    <definedName name="BExMIZT6AN7E6YMW2S87CTCN2UXH" localSheetId="19" hidden="1">#REF!</definedName>
    <definedName name="BExMIZT6AN7E6YMW2S87CTCN2UXH" localSheetId="20" hidden="1">#REF!</definedName>
    <definedName name="BExMIZT6AN7E6YMW2S87CTCN2UXH" hidden="1">#REF!</definedName>
    <definedName name="BExMJ03XNEEQE05W28YBDN4G56JD" localSheetId="7" hidden="1">#REF!</definedName>
    <definedName name="BExMJ03XNEEQE05W28YBDN4G56JD" localSheetId="9" hidden="1">#REF!</definedName>
    <definedName name="BExMJ03XNEEQE05W28YBDN4G56JD" localSheetId="10" hidden="1">#REF!</definedName>
    <definedName name="BExMJ03XNEEQE05W28YBDN4G56JD" localSheetId="11" hidden="1">#REF!</definedName>
    <definedName name="BExMJ03XNEEQE05W28YBDN4G56JD" localSheetId="12" hidden="1">#REF!</definedName>
    <definedName name="BExMJ03XNEEQE05W28YBDN4G56JD" localSheetId="14" hidden="1">#REF!</definedName>
    <definedName name="BExMJ03XNEEQE05W28YBDN4G56JD" localSheetId="13" hidden="1">#REF!</definedName>
    <definedName name="BExMJ03XNEEQE05W28YBDN4G56JD" localSheetId="15" hidden="1">#REF!</definedName>
    <definedName name="BExMJ03XNEEQE05W28YBDN4G56JD" localSheetId="16" hidden="1">#REF!</definedName>
    <definedName name="BExMJ03XNEEQE05W28YBDN4G56JD" localSheetId="17" hidden="1">#REF!</definedName>
    <definedName name="BExMJ03XNEEQE05W28YBDN4G56JD" localSheetId="18" hidden="1">#REF!</definedName>
    <definedName name="BExMJ03XNEEQE05W28YBDN4G56JD" localSheetId="19" hidden="1">#REF!</definedName>
    <definedName name="BExMJ03XNEEQE05W28YBDN4G56JD" localSheetId="20" hidden="1">#REF!</definedName>
    <definedName name="BExMJ03XNEEQE05W28YBDN4G56JD" hidden="1">#REF!</definedName>
    <definedName name="BExMJ15T9F3475M0896SG60TN0SR" localSheetId="7" hidden="1">#REF!</definedName>
    <definedName name="BExMJ15T9F3475M0896SG60TN0SR" localSheetId="9" hidden="1">#REF!</definedName>
    <definedName name="BExMJ15T9F3475M0896SG60TN0SR" localSheetId="10" hidden="1">#REF!</definedName>
    <definedName name="BExMJ15T9F3475M0896SG60TN0SR" localSheetId="11" hidden="1">#REF!</definedName>
    <definedName name="BExMJ15T9F3475M0896SG60TN0SR" localSheetId="12" hidden="1">#REF!</definedName>
    <definedName name="BExMJ15T9F3475M0896SG60TN0SR" localSheetId="14" hidden="1">#REF!</definedName>
    <definedName name="BExMJ15T9F3475M0896SG60TN0SR" localSheetId="13" hidden="1">#REF!</definedName>
    <definedName name="BExMJ15T9F3475M0896SG60TN0SR" localSheetId="15" hidden="1">#REF!</definedName>
    <definedName name="BExMJ15T9F3475M0896SG60TN0SR" localSheetId="16" hidden="1">#REF!</definedName>
    <definedName name="BExMJ15T9F3475M0896SG60TN0SR" localSheetId="17" hidden="1">#REF!</definedName>
    <definedName name="BExMJ15T9F3475M0896SG60TN0SR" localSheetId="18" hidden="1">#REF!</definedName>
    <definedName name="BExMJ15T9F3475M0896SG60TN0SR" localSheetId="19" hidden="1">#REF!</definedName>
    <definedName name="BExMJ15T9F3475M0896SG60TN0SR" localSheetId="20" hidden="1">#REF!</definedName>
    <definedName name="BExMJ15T9F3475M0896SG60TN0SR" hidden="1">#REF!</definedName>
    <definedName name="BExMJ39CRE4I6SJI19LKWDKX3OQ2" localSheetId="7" hidden="1">#REF!</definedName>
    <definedName name="BExMJ39CRE4I6SJI19LKWDKX3OQ2" localSheetId="9" hidden="1">#REF!</definedName>
    <definedName name="BExMJ39CRE4I6SJI19LKWDKX3OQ2" localSheetId="10" hidden="1">#REF!</definedName>
    <definedName name="BExMJ39CRE4I6SJI19LKWDKX3OQ2" localSheetId="11" hidden="1">#REF!</definedName>
    <definedName name="BExMJ39CRE4I6SJI19LKWDKX3OQ2" localSheetId="12" hidden="1">#REF!</definedName>
    <definedName name="BExMJ39CRE4I6SJI19LKWDKX3OQ2" localSheetId="14" hidden="1">#REF!</definedName>
    <definedName name="BExMJ39CRE4I6SJI19LKWDKX3OQ2" localSheetId="13" hidden="1">#REF!</definedName>
    <definedName name="BExMJ39CRE4I6SJI19LKWDKX3OQ2" localSheetId="15" hidden="1">#REF!</definedName>
    <definedName name="BExMJ39CRE4I6SJI19LKWDKX3OQ2" localSheetId="16" hidden="1">#REF!</definedName>
    <definedName name="BExMJ39CRE4I6SJI19LKWDKX3OQ2" localSheetId="17" hidden="1">#REF!</definedName>
    <definedName name="BExMJ39CRE4I6SJI19LKWDKX3OQ2" localSheetId="18" hidden="1">#REF!</definedName>
    <definedName name="BExMJ39CRE4I6SJI19LKWDKX3OQ2" localSheetId="19" hidden="1">#REF!</definedName>
    <definedName name="BExMJ39CRE4I6SJI19LKWDKX3OQ2" localSheetId="20" hidden="1">#REF!</definedName>
    <definedName name="BExMJ39CRE4I6SJI19LKWDKX3OQ2" hidden="1">#REF!</definedName>
    <definedName name="BExMJC8UI1MMXIJR29O1IWETLHH6" localSheetId="7" hidden="1">#REF!</definedName>
    <definedName name="BExMJC8UI1MMXIJR29O1IWETLHH6" localSheetId="9" hidden="1">#REF!</definedName>
    <definedName name="BExMJC8UI1MMXIJR29O1IWETLHH6" localSheetId="10" hidden="1">#REF!</definedName>
    <definedName name="BExMJC8UI1MMXIJR29O1IWETLHH6" localSheetId="11" hidden="1">#REF!</definedName>
    <definedName name="BExMJC8UI1MMXIJR29O1IWETLHH6" localSheetId="12" hidden="1">#REF!</definedName>
    <definedName name="BExMJC8UI1MMXIJR29O1IWETLHH6" localSheetId="14" hidden="1">#REF!</definedName>
    <definedName name="BExMJC8UI1MMXIJR29O1IWETLHH6" localSheetId="13" hidden="1">#REF!</definedName>
    <definedName name="BExMJC8UI1MMXIJR29O1IWETLHH6" localSheetId="15" hidden="1">#REF!</definedName>
    <definedName name="BExMJC8UI1MMXIJR29O1IWETLHH6" localSheetId="16" hidden="1">#REF!</definedName>
    <definedName name="BExMJC8UI1MMXIJR29O1IWETLHH6" localSheetId="17" hidden="1">#REF!</definedName>
    <definedName name="BExMJC8UI1MMXIJR29O1IWETLHH6" localSheetId="18" hidden="1">#REF!</definedName>
    <definedName name="BExMJC8UI1MMXIJR29O1IWETLHH6" localSheetId="19" hidden="1">#REF!</definedName>
    <definedName name="BExMJC8UI1MMXIJR29O1IWETLHH6" localSheetId="20" hidden="1">#REF!</definedName>
    <definedName name="BExMJC8UI1MMXIJR29O1IWETLHH6" hidden="1">#REF!</definedName>
    <definedName name="BExMJNC8ZFB9DRFOJ961ZAJ8U3A8" localSheetId="7" hidden="1">#REF!</definedName>
    <definedName name="BExMJNC8ZFB9DRFOJ961ZAJ8U3A8" localSheetId="9" hidden="1">#REF!</definedName>
    <definedName name="BExMJNC8ZFB9DRFOJ961ZAJ8U3A8" localSheetId="10" hidden="1">#REF!</definedName>
    <definedName name="BExMJNC8ZFB9DRFOJ961ZAJ8U3A8" localSheetId="11" hidden="1">#REF!</definedName>
    <definedName name="BExMJNC8ZFB9DRFOJ961ZAJ8U3A8" localSheetId="12" hidden="1">#REF!</definedName>
    <definedName name="BExMJNC8ZFB9DRFOJ961ZAJ8U3A8" localSheetId="14" hidden="1">#REF!</definedName>
    <definedName name="BExMJNC8ZFB9DRFOJ961ZAJ8U3A8" localSheetId="13" hidden="1">#REF!</definedName>
    <definedName name="BExMJNC8ZFB9DRFOJ961ZAJ8U3A8" localSheetId="15" hidden="1">#REF!</definedName>
    <definedName name="BExMJNC8ZFB9DRFOJ961ZAJ8U3A8" localSheetId="16" hidden="1">#REF!</definedName>
    <definedName name="BExMJNC8ZFB9DRFOJ961ZAJ8U3A8" localSheetId="17" hidden="1">#REF!</definedName>
    <definedName name="BExMJNC8ZFB9DRFOJ961ZAJ8U3A8" localSheetId="18" hidden="1">#REF!</definedName>
    <definedName name="BExMJNC8ZFB9DRFOJ961ZAJ8U3A8" localSheetId="19" hidden="1">#REF!</definedName>
    <definedName name="BExMJNC8ZFB9DRFOJ961ZAJ8U3A8" localSheetId="20" hidden="1">#REF!</definedName>
    <definedName name="BExMJNC8ZFB9DRFOJ961ZAJ8U3A8" hidden="1">#REF!</definedName>
    <definedName name="BExMJSA6JY35531TSI8ZQP6U7CDE" localSheetId="7" hidden="1">#REF!</definedName>
    <definedName name="BExMJSA6JY35531TSI8ZQP6U7CDE" localSheetId="9" hidden="1">#REF!</definedName>
    <definedName name="BExMJSA6JY35531TSI8ZQP6U7CDE" localSheetId="10" hidden="1">#REF!</definedName>
    <definedName name="BExMJSA6JY35531TSI8ZQP6U7CDE" localSheetId="11" hidden="1">#REF!</definedName>
    <definedName name="BExMJSA6JY35531TSI8ZQP6U7CDE" localSheetId="12" hidden="1">#REF!</definedName>
    <definedName name="BExMJSA6JY35531TSI8ZQP6U7CDE" localSheetId="14" hidden="1">#REF!</definedName>
    <definedName name="BExMJSA6JY35531TSI8ZQP6U7CDE" localSheetId="13" hidden="1">#REF!</definedName>
    <definedName name="BExMJSA6JY35531TSI8ZQP6U7CDE" localSheetId="15" hidden="1">#REF!</definedName>
    <definedName name="BExMJSA6JY35531TSI8ZQP6U7CDE" localSheetId="16" hidden="1">#REF!</definedName>
    <definedName name="BExMJSA6JY35531TSI8ZQP6U7CDE" localSheetId="17" hidden="1">#REF!</definedName>
    <definedName name="BExMJSA6JY35531TSI8ZQP6U7CDE" localSheetId="18" hidden="1">#REF!</definedName>
    <definedName name="BExMJSA6JY35531TSI8ZQP6U7CDE" localSheetId="19" hidden="1">#REF!</definedName>
    <definedName name="BExMJSA6JY35531TSI8ZQP6U7CDE" localSheetId="20" hidden="1">#REF!</definedName>
    <definedName name="BExMJSA6JY35531TSI8ZQP6U7CDE" hidden="1">#REF!</definedName>
    <definedName name="BExMJTBV8A3D31W2IQHP9RDFPPHQ" localSheetId="7" hidden="1">#REF!</definedName>
    <definedName name="BExMJTBV8A3D31W2IQHP9RDFPPHQ" localSheetId="9" hidden="1">#REF!</definedName>
    <definedName name="BExMJTBV8A3D31W2IQHP9RDFPPHQ" localSheetId="10" hidden="1">#REF!</definedName>
    <definedName name="BExMJTBV8A3D31W2IQHP9RDFPPHQ" localSheetId="11" hidden="1">#REF!</definedName>
    <definedName name="BExMJTBV8A3D31W2IQHP9RDFPPHQ" localSheetId="12" hidden="1">#REF!</definedName>
    <definedName name="BExMJTBV8A3D31W2IQHP9RDFPPHQ" localSheetId="14" hidden="1">#REF!</definedName>
    <definedName name="BExMJTBV8A3D31W2IQHP9RDFPPHQ" localSheetId="13" hidden="1">#REF!</definedName>
    <definedName name="BExMJTBV8A3D31W2IQHP9RDFPPHQ" localSheetId="15" hidden="1">#REF!</definedName>
    <definedName name="BExMJTBV8A3D31W2IQHP9RDFPPHQ" localSheetId="16" hidden="1">#REF!</definedName>
    <definedName name="BExMJTBV8A3D31W2IQHP9RDFPPHQ" localSheetId="17" hidden="1">#REF!</definedName>
    <definedName name="BExMJTBV8A3D31W2IQHP9RDFPPHQ" localSheetId="18" hidden="1">#REF!</definedName>
    <definedName name="BExMJTBV8A3D31W2IQHP9RDFPPHQ" localSheetId="19" hidden="1">#REF!</definedName>
    <definedName name="BExMJTBV8A3D31W2IQHP9RDFPPHQ" localSheetId="20" hidden="1">#REF!</definedName>
    <definedName name="BExMJTBV8A3D31W2IQHP9RDFPPHQ" hidden="1">#REF!</definedName>
    <definedName name="BExMK2RTXN4QJWEUNX002XK8VQP8" localSheetId="7" hidden="1">#REF!</definedName>
    <definedName name="BExMK2RTXN4QJWEUNX002XK8VQP8" localSheetId="9" hidden="1">#REF!</definedName>
    <definedName name="BExMK2RTXN4QJWEUNX002XK8VQP8" localSheetId="10" hidden="1">#REF!</definedName>
    <definedName name="BExMK2RTXN4QJWEUNX002XK8VQP8" localSheetId="11" hidden="1">#REF!</definedName>
    <definedName name="BExMK2RTXN4QJWEUNX002XK8VQP8" localSheetId="12" hidden="1">#REF!</definedName>
    <definedName name="BExMK2RTXN4QJWEUNX002XK8VQP8" localSheetId="14" hidden="1">#REF!</definedName>
    <definedName name="BExMK2RTXN4QJWEUNX002XK8VQP8" localSheetId="13" hidden="1">#REF!</definedName>
    <definedName name="BExMK2RTXN4QJWEUNX002XK8VQP8" localSheetId="15" hidden="1">#REF!</definedName>
    <definedName name="BExMK2RTXN4QJWEUNX002XK8VQP8" localSheetId="16" hidden="1">#REF!</definedName>
    <definedName name="BExMK2RTXN4QJWEUNX002XK8VQP8" localSheetId="17" hidden="1">#REF!</definedName>
    <definedName name="BExMK2RTXN4QJWEUNX002XK8VQP8" localSheetId="18" hidden="1">#REF!</definedName>
    <definedName name="BExMK2RTXN4QJWEUNX002XK8VQP8" localSheetId="19" hidden="1">#REF!</definedName>
    <definedName name="BExMK2RTXN4QJWEUNX002XK8VQP8" localSheetId="20" hidden="1">#REF!</definedName>
    <definedName name="BExMK2RTXN4QJWEUNX002XK8VQP8" hidden="1">#REF!</definedName>
    <definedName name="BExMK3YZF17HAMXX3PO2KP6S46ZU" localSheetId="7" hidden="1">#REF!</definedName>
    <definedName name="BExMK3YZF17HAMXX3PO2KP6S46ZU" localSheetId="9" hidden="1">#REF!</definedName>
    <definedName name="BExMK3YZF17HAMXX3PO2KP6S46ZU" localSheetId="10" hidden="1">#REF!</definedName>
    <definedName name="BExMK3YZF17HAMXX3PO2KP6S46ZU" localSheetId="11" hidden="1">#REF!</definedName>
    <definedName name="BExMK3YZF17HAMXX3PO2KP6S46ZU" localSheetId="12" hidden="1">#REF!</definedName>
    <definedName name="BExMK3YZF17HAMXX3PO2KP6S46ZU" localSheetId="14" hidden="1">#REF!</definedName>
    <definedName name="BExMK3YZF17HAMXX3PO2KP6S46ZU" localSheetId="13" hidden="1">#REF!</definedName>
    <definedName name="BExMK3YZF17HAMXX3PO2KP6S46ZU" localSheetId="15" hidden="1">#REF!</definedName>
    <definedName name="BExMK3YZF17HAMXX3PO2KP6S46ZU" localSheetId="16" hidden="1">#REF!</definedName>
    <definedName name="BExMK3YZF17HAMXX3PO2KP6S46ZU" localSheetId="17" hidden="1">#REF!</definedName>
    <definedName name="BExMK3YZF17HAMXX3PO2KP6S46ZU" localSheetId="18" hidden="1">#REF!</definedName>
    <definedName name="BExMK3YZF17HAMXX3PO2KP6S46ZU" localSheetId="19" hidden="1">#REF!</definedName>
    <definedName name="BExMK3YZF17HAMXX3PO2KP6S46ZU" localSheetId="20" hidden="1">#REF!</definedName>
    <definedName name="BExMK3YZF17HAMXX3PO2KP6S46ZU" hidden="1">#REF!</definedName>
    <definedName name="BExMKBGQDUZ8AWXYHA3QVMSDVZ3D" localSheetId="7" hidden="1">#REF!</definedName>
    <definedName name="BExMKBGQDUZ8AWXYHA3QVMSDVZ3D" localSheetId="9" hidden="1">#REF!</definedName>
    <definedName name="BExMKBGQDUZ8AWXYHA3QVMSDVZ3D" localSheetId="10" hidden="1">#REF!</definedName>
    <definedName name="BExMKBGQDUZ8AWXYHA3QVMSDVZ3D" localSheetId="11" hidden="1">#REF!</definedName>
    <definedName name="BExMKBGQDUZ8AWXYHA3QVMSDVZ3D" localSheetId="12" hidden="1">#REF!</definedName>
    <definedName name="BExMKBGQDUZ8AWXYHA3QVMSDVZ3D" localSheetId="14" hidden="1">#REF!</definedName>
    <definedName name="BExMKBGQDUZ8AWXYHA3QVMSDVZ3D" localSheetId="13" hidden="1">#REF!</definedName>
    <definedName name="BExMKBGQDUZ8AWXYHA3QVMSDVZ3D" localSheetId="15" hidden="1">#REF!</definedName>
    <definedName name="BExMKBGQDUZ8AWXYHA3QVMSDVZ3D" localSheetId="16" hidden="1">#REF!</definedName>
    <definedName name="BExMKBGQDUZ8AWXYHA3QVMSDVZ3D" localSheetId="17" hidden="1">#REF!</definedName>
    <definedName name="BExMKBGQDUZ8AWXYHA3QVMSDVZ3D" localSheetId="18" hidden="1">#REF!</definedName>
    <definedName name="BExMKBGQDUZ8AWXYHA3QVMSDVZ3D" localSheetId="19" hidden="1">#REF!</definedName>
    <definedName name="BExMKBGQDUZ8AWXYHA3QVMSDVZ3D" localSheetId="20" hidden="1">#REF!</definedName>
    <definedName name="BExMKBGQDUZ8AWXYHA3QVMSDVZ3D" hidden="1">#REF!</definedName>
    <definedName name="BExMKBM1467553LDFZRRKVSHN374" localSheetId="7" hidden="1">#REF!</definedName>
    <definedName name="BExMKBM1467553LDFZRRKVSHN374" localSheetId="9" hidden="1">#REF!</definedName>
    <definedName name="BExMKBM1467553LDFZRRKVSHN374" localSheetId="10" hidden="1">#REF!</definedName>
    <definedName name="BExMKBM1467553LDFZRRKVSHN374" localSheetId="11" hidden="1">#REF!</definedName>
    <definedName name="BExMKBM1467553LDFZRRKVSHN374" localSheetId="12" hidden="1">#REF!</definedName>
    <definedName name="BExMKBM1467553LDFZRRKVSHN374" localSheetId="14" hidden="1">#REF!</definedName>
    <definedName name="BExMKBM1467553LDFZRRKVSHN374" localSheetId="13" hidden="1">#REF!</definedName>
    <definedName name="BExMKBM1467553LDFZRRKVSHN374" localSheetId="15" hidden="1">#REF!</definedName>
    <definedName name="BExMKBM1467553LDFZRRKVSHN374" localSheetId="16" hidden="1">#REF!</definedName>
    <definedName name="BExMKBM1467553LDFZRRKVSHN374" localSheetId="17" hidden="1">#REF!</definedName>
    <definedName name="BExMKBM1467553LDFZRRKVSHN374" localSheetId="18" hidden="1">#REF!</definedName>
    <definedName name="BExMKBM1467553LDFZRRKVSHN374" localSheetId="19" hidden="1">#REF!</definedName>
    <definedName name="BExMKBM1467553LDFZRRKVSHN374" localSheetId="20" hidden="1">#REF!</definedName>
    <definedName name="BExMKBM1467553LDFZRRKVSHN374" hidden="1">#REF!</definedName>
    <definedName name="BExMKGK5FJUC0AU8MABRGDC5ZM70" localSheetId="7" hidden="1">#REF!</definedName>
    <definedName name="BExMKGK5FJUC0AU8MABRGDC5ZM70" localSheetId="9" hidden="1">#REF!</definedName>
    <definedName name="BExMKGK5FJUC0AU8MABRGDC5ZM70" localSheetId="10" hidden="1">#REF!</definedName>
    <definedName name="BExMKGK5FJUC0AU8MABRGDC5ZM70" localSheetId="11" hidden="1">#REF!</definedName>
    <definedName name="BExMKGK5FJUC0AU8MABRGDC5ZM70" localSheetId="12" hidden="1">#REF!</definedName>
    <definedName name="BExMKGK5FJUC0AU8MABRGDC5ZM70" localSheetId="14" hidden="1">#REF!</definedName>
    <definedName name="BExMKGK5FJUC0AU8MABRGDC5ZM70" localSheetId="13" hidden="1">#REF!</definedName>
    <definedName name="BExMKGK5FJUC0AU8MABRGDC5ZM70" localSheetId="15" hidden="1">#REF!</definedName>
    <definedName name="BExMKGK5FJUC0AU8MABRGDC5ZM70" localSheetId="16" hidden="1">#REF!</definedName>
    <definedName name="BExMKGK5FJUC0AU8MABRGDC5ZM70" localSheetId="17" hidden="1">#REF!</definedName>
    <definedName name="BExMKGK5FJUC0AU8MABRGDC5ZM70" localSheetId="18" hidden="1">#REF!</definedName>
    <definedName name="BExMKGK5FJUC0AU8MABRGDC5ZM70" localSheetId="19" hidden="1">#REF!</definedName>
    <definedName name="BExMKGK5FJUC0AU8MABRGDC5ZM70" localSheetId="20" hidden="1">#REF!</definedName>
    <definedName name="BExMKGK5FJUC0AU8MABRGDC5ZM70" hidden="1">#REF!</definedName>
    <definedName name="BExMKISYVO6POIGSJWIW3PHDYL45" localSheetId="7" hidden="1">#REF!</definedName>
    <definedName name="BExMKISYVO6POIGSJWIW3PHDYL45" localSheetId="9" hidden="1">#REF!</definedName>
    <definedName name="BExMKISYVO6POIGSJWIW3PHDYL45" localSheetId="10" hidden="1">#REF!</definedName>
    <definedName name="BExMKISYVO6POIGSJWIW3PHDYL45" localSheetId="11" hidden="1">#REF!</definedName>
    <definedName name="BExMKISYVO6POIGSJWIW3PHDYL45" localSheetId="12" hidden="1">#REF!</definedName>
    <definedName name="BExMKISYVO6POIGSJWIW3PHDYL45" localSheetId="14" hidden="1">#REF!</definedName>
    <definedName name="BExMKISYVO6POIGSJWIW3PHDYL45" localSheetId="13" hidden="1">#REF!</definedName>
    <definedName name="BExMKISYVO6POIGSJWIW3PHDYL45" localSheetId="15" hidden="1">#REF!</definedName>
    <definedName name="BExMKISYVO6POIGSJWIW3PHDYL45" localSheetId="16" hidden="1">#REF!</definedName>
    <definedName name="BExMKISYVO6POIGSJWIW3PHDYL45" localSheetId="17" hidden="1">#REF!</definedName>
    <definedName name="BExMKISYVO6POIGSJWIW3PHDYL45" localSheetId="18" hidden="1">#REF!</definedName>
    <definedName name="BExMKISYVO6POIGSJWIW3PHDYL45" localSheetId="19" hidden="1">#REF!</definedName>
    <definedName name="BExMKISYVO6POIGSJWIW3PHDYL45" localSheetId="20" hidden="1">#REF!</definedName>
    <definedName name="BExMKISYVO6POIGSJWIW3PHDYL45" hidden="1">#REF!</definedName>
    <definedName name="BExMKSP1VOPPTKX4WEPT3LUKE8WQ" localSheetId="7" hidden="1">#REF!</definedName>
    <definedName name="BExMKSP1VOPPTKX4WEPT3LUKE8WQ" localSheetId="9" hidden="1">#REF!</definedName>
    <definedName name="BExMKSP1VOPPTKX4WEPT3LUKE8WQ" localSheetId="10" hidden="1">#REF!</definedName>
    <definedName name="BExMKSP1VOPPTKX4WEPT3LUKE8WQ" localSheetId="11" hidden="1">#REF!</definedName>
    <definedName name="BExMKSP1VOPPTKX4WEPT3LUKE8WQ" localSheetId="12" hidden="1">#REF!</definedName>
    <definedName name="BExMKSP1VOPPTKX4WEPT3LUKE8WQ" localSheetId="14" hidden="1">#REF!</definedName>
    <definedName name="BExMKSP1VOPPTKX4WEPT3LUKE8WQ" localSheetId="13" hidden="1">#REF!</definedName>
    <definedName name="BExMKSP1VOPPTKX4WEPT3LUKE8WQ" localSheetId="15" hidden="1">#REF!</definedName>
    <definedName name="BExMKSP1VOPPTKX4WEPT3LUKE8WQ" localSheetId="16" hidden="1">#REF!</definedName>
    <definedName name="BExMKSP1VOPPTKX4WEPT3LUKE8WQ" localSheetId="17" hidden="1">#REF!</definedName>
    <definedName name="BExMKSP1VOPPTKX4WEPT3LUKE8WQ" localSheetId="18" hidden="1">#REF!</definedName>
    <definedName name="BExMKSP1VOPPTKX4WEPT3LUKE8WQ" localSheetId="19" hidden="1">#REF!</definedName>
    <definedName name="BExMKSP1VOPPTKX4WEPT3LUKE8WQ" localSheetId="20" hidden="1">#REF!</definedName>
    <definedName name="BExMKSP1VOPPTKX4WEPT3LUKE8WQ" hidden="1">#REF!</definedName>
    <definedName name="BExMKTW7R5SOV4PHAFGHU3W73DYE" localSheetId="7" hidden="1">#REF!</definedName>
    <definedName name="BExMKTW7R5SOV4PHAFGHU3W73DYE" localSheetId="9" hidden="1">#REF!</definedName>
    <definedName name="BExMKTW7R5SOV4PHAFGHU3W73DYE" localSheetId="10" hidden="1">#REF!</definedName>
    <definedName name="BExMKTW7R5SOV4PHAFGHU3W73DYE" localSheetId="11" hidden="1">#REF!</definedName>
    <definedName name="BExMKTW7R5SOV4PHAFGHU3W73DYE" localSheetId="12" hidden="1">#REF!</definedName>
    <definedName name="BExMKTW7R5SOV4PHAFGHU3W73DYE" localSheetId="14" hidden="1">#REF!</definedName>
    <definedName name="BExMKTW7R5SOV4PHAFGHU3W73DYE" localSheetId="13" hidden="1">#REF!</definedName>
    <definedName name="BExMKTW7R5SOV4PHAFGHU3W73DYE" localSheetId="15" hidden="1">#REF!</definedName>
    <definedName name="BExMKTW7R5SOV4PHAFGHU3W73DYE" localSheetId="16" hidden="1">#REF!</definedName>
    <definedName name="BExMKTW7R5SOV4PHAFGHU3W73DYE" localSheetId="17" hidden="1">#REF!</definedName>
    <definedName name="BExMKTW7R5SOV4PHAFGHU3W73DYE" localSheetId="18" hidden="1">#REF!</definedName>
    <definedName name="BExMKTW7R5SOV4PHAFGHU3W73DYE" localSheetId="19" hidden="1">#REF!</definedName>
    <definedName name="BExMKTW7R5SOV4PHAFGHU3W73DYE" localSheetId="20" hidden="1">#REF!</definedName>
    <definedName name="BExMKTW7R5SOV4PHAFGHU3W73DYE" hidden="1">#REF!</definedName>
    <definedName name="BExMKU7051J2W1RQXGZGE62NBRUZ" localSheetId="7" hidden="1">#REF!</definedName>
    <definedName name="BExMKU7051J2W1RQXGZGE62NBRUZ" localSheetId="9" hidden="1">#REF!</definedName>
    <definedName name="BExMKU7051J2W1RQXGZGE62NBRUZ" localSheetId="10" hidden="1">#REF!</definedName>
    <definedName name="BExMKU7051J2W1RQXGZGE62NBRUZ" localSheetId="11" hidden="1">#REF!</definedName>
    <definedName name="BExMKU7051J2W1RQXGZGE62NBRUZ" localSheetId="12" hidden="1">#REF!</definedName>
    <definedName name="BExMKU7051J2W1RQXGZGE62NBRUZ" localSheetId="14" hidden="1">#REF!</definedName>
    <definedName name="BExMKU7051J2W1RQXGZGE62NBRUZ" localSheetId="13" hidden="1">#REF!</definedName>
    <definedName name="BExMKU7051J2W1RQXGZGE62NBRUZ" localSheetId="15" hidden="1">#REF!</definedName>
    <definedName name="BExMKU7051J2W1RQXGZGE62NBRUZ" localSheetId="16" hidden="1">#REF!</definedName>
    <definedName name="BExMKU7051J2W1RQXGZGE62NBRUZ" localSheetId="17" hidden="1">#REF!</definedName>
    <definedName name="BExMKU7051J2W1RQXGZGE62NBRUZ" localSheetId="18" hidden="1">#REF!</definedName>
    <definedName name="BExMKU7051J2W1RQXGZGE62NBRUZ" localSheetId="19" hidden="1">#REF!</definedName>
    <definedName name="BExMKU7051J2W1RQXGZGE62NBRUZ" localSheetId="20" hidden="1">#REF!</definedName>
    <definedName name="BExMKU7051J2W1RQXGZGE62NBRUZ" hidden="1">#REF!</definedName>
    <definedName name="BExMKUN3WPECJR2XRID2R7GZRGNX" localSheetId="7" hidden="1">#REF!</definedName>
    <definedName name="BExMKUN3WPECJR2XRID2R7GZRGNX" localSheetId="9" hidden="1">#REF!</definedName>
    <definedName name="BExMKUN3WPECJR2XRID2R7GZRGNX" localSheetId="10" hidden="1">#REF!</definedName>
    <definedName name="BExMKUN3WPECJR2XRID2R7GZRGNX" localSheetId="11" hidden="1">#REF!</definedName>
    <definedName name="BExMKUN3WPECJR2XRID2R7GZRGNX" localSheetId="12" hidden="1">#REF!</definedName>
    <definedName name="BExMKUN3WPECJR2XRID2R7GZRGNX" localSheetId="14" hidden="1">#REF!</definedName>
    <definedName name="BExMKUN3WPECJR2XRID2R7GZRGNX" localSheetId="13" hidden="1">#REF!</definedName>
    <definedName name="BExMKUN3WPECJR2XRID2R7GZRGNX" localSheetId="15" hidden="1">#REF!</definedName>
    <definedName name="BExMKUN3WPECJR2XRID2R7GZRGNX" localSheetId="16" hidden="1">#REF!</definedName>
    <definedName name="BExMKUN3WPECJR2XRID2R7GZRGNX" localSheetId="17" hidden="1">#REF!</definedName>
    <definedName name="BExMKUN3WPECJR2XRID2R7GZRGNX" localSheetId="18" hidden="1">#REF!</definedName>
    <definedName name="BExMKUN3WPECJR2XRID2R7GZRGNX" localSheetId="19" hidden="1">#REF!</definedName>
    <definedName name="BExMKUN3WPECJR2XRID2R7GZRGNX" localSheetId="20" hidden="1">#REF!</definedName>
    <definedName name="BExMKUN3WPECJR2XRID2R7GZRGNX" hidden="1">#REF!</definedName>
    <definedName name="BExMKZ535P011X4TNV16GCOH4H21" localSheetId="7" hidden="1">#REF!</definedName>
    <definedName name="BExMKZ535P011X4TNV16GCOH4H21" localSheetId="9" hidden="1">#REF!</definedName>
    <definedName name="BExMKZ535P011X4TNV16GCOH4H21" localSheetId="10" hidden="1">#REF!</definedName>
    <definedName name="BExMKZ535P011X4TNV16GCOH4H21" localSheetId="11" hidden="1">#REF!</definedName>
    <definedName name="BExMKZ535P011X4TNV16GCOH4H21" localSheetId="12" hidden="1">#REF!</definedName>
    <definedName name="BExMKZ535P011X4TNV16GCOH4H21" localSheetId="14" hidden="1">#REF!</definedName>
    <definedName name="BExMKZ535P011X4TNV16GCOH4H21" localSheetId="13" hidden="1">#REF!</definedName>
    <definedName name="BExMKZ535P011X4TNV16GCOH4H21" localSheetId="15" hidden="1">#REF!</definedName>
    <definedName name="BExMKZ535P011X4TNV16GCOH4H21" localSheetId="16" hidden="1">#REF!</definedName>
    <definedName name="BExMKZ535P011X4TNV16GCOH4H21" localSheetId="17" hidden="1">#REF!</definedName>
    <definedName name="BExMKZ535P011X4TNV16GCOH4H21" localSheetId="18" hidden="1">#REF!</definedName>
    <definedName name="BExMKZ535P011X4TNV16GCOH4H21" localSheetId="19" hidden="1">#REF!</definedName>
    <definedName name="BExMKZ535P011X4TNV16GCOH4H21" localSheetId="20" hidden="1">#REF!</definedName>
    <definedName name="BExMKZ535P011X4TNV16GCOH4H21" hidden="1">#REF!</definedName>
    <definedName name="BExML2VXA0E0WCJ13O00WFMOW4RI" localSheetId="7" hidden="1">#REF!</definedName>
    <definedName name="BExML2VXA0E0WCJ13O00WFMOW4RI" localSheetId="9" hidden="1">#REF!</definedName>
    <definedName name="BExML2VXA0E0WCJ13O00WFMOW4RI" localSheetId="10" hidden="1">#REF!</definedName>
    <definedName name="BExML2VXA0E0WCJ13O00WFMOW4RI" localSheetId="11" hidden="1">#REF!</definedName>
    <definedName name="BExML2VXA0E0WCJ13O00WFMOW4RI" localSheetId="12" hidden="1">#REF!</definedName>
    <definedName name="BExML2VXA0E0WCJ13O00WFMOW4RI" localSheetId="14" hidden="1">#REF!</definedName>
    <definedName name="BExML2VXA0E0WCJ13O00WFMOW4RI" localSheetId="13" hidden="1">#REF!</definedName>
    <definedName name="BExML2VXA0E0WCJ13O00WFMOW4RI" localSheetId="15" hidden="1">#REF!</definedName>
    <definedName name="BExML2VXA0E0WCJ13O00WFMOW4RI" localSheetId="16" hidden="1">#REF!</definedName>
    <definedName name="BExML2VXA0E0WCJ13O00WFMOW4RI" localSheetId="17" hidden="1">#REF!</definedName>
    <definedName name="BExML2VXA0E0WCJ13O00WFMOW4RI" localSheetId="18" hidden="1">#REF!</definedName>
    <definedName name="BExML2VXA0E0WCJ13O00WFMOW4RI" localSheetId="19" hidden="1">#REF!</definedName>
    <definedName name="BExML2VXA0E0WCJ13O00WFMOW4RI" localSheetId="20" hidden="1">#REF!</definedName>
    <definedName name="BExML2VXA0E0WCJ13O00WFMOW4RI" hidden="1">#REF!</definedName>
    <definedName name="BExML3XQNDIMX55ZCHHXKUV3D6E6" localSheetId="7" hidden="1">#REF!</definedName>
    <definedName name="BExML3XQNDIMX55ZCHHXKUV3D6E6" localSheetId="9" hidden="1">#REF!</definedName>
    <definedName name="BExML3XQNDIMX55ZCHHXKUV3D6E6" localSheetId="10" hidden="1">#REF!</definedName>
    <definedName name="BExML3XQNDIMX55ZCHHXKUV3D6E6" localSheetId="11" hidden="1">#REF!</definedName>
    <definedName name="BExML3XQNDIMX55ZCHHXKUV3D6E6" localSheetId="12" hidden="1">#REF!</definedName>
    <definedName name="BExML3XQNDIMX55ZCHHXKUV3D6E6" localSheetId="14" hidden="1">#REF!</definedName>
    <definedName name="BExML3XQNDIMX55ZCHHXKUV3D6E6" localSheetId="13" hidden="1">#REF!</definedName>
    <definedName name="BExML3XQNDIMX55ZCHHXKUV3D6E6" localSheetId="15" hidden="1">#REF!</definedName>
    <definedName name="BExML3XQNDIMX55ZCHHXKUV3D6E6" localSheetId="16" hidden="1">#REF!</definedName>
    <definedName name="BExML3XQNDIMX55ZCHHXKUV3D6E6" localSheetId="17" hidden="1">#REF!</definedName>
    <definedName name="BExML3XQNDIMX55ZCHHXKUV3D6E6" localSheetId="18" hidden="1">#REF!</definedName>
    <definedName name="BExML3XQNDIMX55ZCHHXKUV3D6E6" localSheetId="19" hidden="1">#REF!</definedName>
    <definedName name="BExML3XQNDIMX55ZCHHXKUV3D6E6" localSheetId="20" hidden="1">#REF!</definedName>
    <definedName name="BExML3XQNDIMX55ZCHHXKUV3D6E6" hidden="1">#REF!</definedName>
    <definedName name="BExML5QGSWHLI18BGY4CGOTD3UWH" localSheetId="7" hidden="1">#REF!</definedName>
    <definedName name="BExML5QGSWHLI18BGY4CGOTD3UWH" localSheetId="9" hidden="1">#REF!</definedName>
    <definedName name="BExML5QGSWHLI18BGY4CGOTD3UWH" localSheetId="10" hidden="1">#REF!</definedName>
    <definedName name="BExML5QGSWHLI18BGY4CGOTD3UWH" localSheetId="11" hidden="1">#REF!</definedName>
    <definedName name="BExML5QGSWHLI18BGY4CGOTD3UWH" localSheetId="12" hidden="1">#REF!</definedName>
    <definedName name="BExML5QGSWHLI18BGY4CGOTD3UWH" localSheetId="14" hidden="1">#REF!</definedName>
    <definedName name="BExML5QGSWHLI18BGY4CGOTD3UWH" localSheetId="13" hidden="1">#REF!</definedName>
    <definedName name="BExML5QGSWHLI18BGY4CGOTD3UWH" localSheetId="15" hidden="1">#REF!</definedName>
    <definedName name="BExML5QGSWHLI18BGY4CGOTD3UWH" localSheetId="16" hidden="1">#REF!</definedName>
    <definedName name="BExML5QGSWHLI18BGY4CGOTD3UWH" localSheetId="17" hidden="1">#REF!</definedName>
    <definedName name="BExML5QGSWHLI18BGY4CGOTD3UWH" localSheetId="18" hidden="1">#REF!</definedName>
    <definedName name="BExML5QGSWHLI18BGY4CGOTD3UWH" localSheetId="19" hidden="1">#REF!</definedName>
    <definedName name="BExML5QGSWHLI18BGY4CGOTD3UWH" localSheetId="20" hidden="1">#REF!</definedName>
    <definedName name="BExML5QGSWHLI18BGY4CGOTD3UWH" hidden="1">#REF!</definedName>
    <definedName name="BExML6MTWMIEAK6NWSBVYN98A7G9" localSheetId="7" hidden="1">#REF!</definedName>
    <definedName name="BExML6MTWMIEAK6NWSBVYN98A7G9" localSheetId="9" hidden="1">#REF!</definedName>
    <definedName name="BExML6MTWMIEAK6NWSBVYN98A7G9" localSheetId="10" hidden="1">#REF!</definedName>
    <definedName name="BExML6MTWMIEAK6NWSBVYN98A7G9" localSheetId="11" hidden="1">#REF!</definedName>
    <definedName name="BExML6MTWMIEAK6NWSBVYN98A7G9" localSheetId="12" hidden="1">#REF!</definedName>
    <definedName name="BExML6MTWMIEAK6NWSBVYN98A7G9" localSheetId="14" hidden="1">#REF!</definedName>
    <definedName name="BExML6MTWMIEAK6NWSBVYN98A7G9" localSheetId="13" hidden="1">#REF!</definedName>
    <definedName name="BExML6MTWMIEAK6NWSBVYN98A7G9" localSheetId="15" hidden="1">#REF!</definedName>
    <definedName name="BExML6MTWMIEAK6NWSBVYN98A7G9" localSheetId="16" hidden="1">#REF!</definedName>
    <definedName name="BExML6MTWMIEAK6NWSBVYN98A7G9" localSheetId="17" hidden="1">#REF!</definedName>
    <definedName name="BExML6MTWMIEAK6NWSBVYN98A7G9" localSheetId="18" hidden="1">#REF!</definedName>
    <definedName name="BExML6MTWMIEAK6NWSBVYN98A7G9" localSheetId="19" hidden="1">#REF!</definedName>
    <definedName name="BExML6MTWMIEAK6NWSBVYN98A7G9" localSheetId="20" hidden="1">#REF!</definedName>
    <definedName name="BExML6MTWMIEAK6NWSBVYN98A7G9" hidden="1">#REF!</definedName>
    <definedName name="BExMLO5Z61RE85X8HHX2G4IU3AZW" localSheetId="7" hidden="1">#REF!</definedName>
    <definedName name="BExMLO5Z61RE85X8HHX2G4IU3AZW" localSheetId="9" hidden="1">#REF!</definedName>
    <definedName name="BExMLO5Z61RE85X8HHX2G4IU3AZW" localSheetId="10" hidden="1">#REF!</definedName>
    <definedName name="BExMLO5Z61RE85X8HHX2G4IU3AZW" localSheetId="11" hidden="1">#REF!</definedName>
    <definedName name="BExMLO5Z61RE85X8HHX2G4IU3AZW" localSheetId="12" hidden="1">#REF!</definedName>
    <definedName name="BExMLO5Z61RE85X8HHX2G4IU3AZW" localSheetId="14" hidden="1">#REF!</definedName>
    <definedName name="BExMLO5Z61RE85X8HHX2G4IU3AZW" localSheetId="13" hidden="1">#REF!</definedName>
    <definedName name="BExMLO5Z61RE85X8HHX2G4IU3AZW" localSheetId="15" hidden="1">#REF!</definedName>
    <definedName name="BExMLO5Z61RE85X8HHX2G4IU3AZW" localSheetId="16" hidden="1">#REF!</definedName>
    <definedName name="BExMLO5Z61RE85X8HHX2G4IU3AZW" localSheetId="17" hidden="1">#REF!</definedName>
    <definedName name="BExMLO5Z61RE85X8HHX2G4IU3AZW" localSheetId="18" hidden="1">#REF!</definedName>
    <definedName name="BExMLO5Z61RE85X8HHX2G4IU3AZW" localSheetId="19" hidden="1">#REF!</definedName>
    <definedName name="BExMLO5Z61RE85X8HHX2G4IU3AZW" localSheetId="20" hidden="1">#REF!</definedName>
    <definedName name="BExMLO5Z61RE85X8HHX2G4IU3AZW" hidden="1">#REF!</definedName>
    <definedName name="BExMLVI7UORSHM9FMO8S2EI0TMTS" localSheetId="7" hidden="1">#REF!</definedName>
    <definedName name="BExMLVI7UORSHM9FMO8S2EI0TMTS" localSheetId="9" hidden="1">#REF!</definedName>
    <definedName name="BExMLVI7UORSHM9FMO8S2EI0TMTS" localSheetId="10" hidden="1">#REF!</definedName>
    <definedName name="BExMLVI7UORSHM9FMO8S2EI0TMTS" localSheetId="11" hidden="1">#REF!</definedName>
    <definedName name="BExMLVI7UORSHM9FMO8S2EI0TMTS" localSheetId="12" hidden="1">#REF!</definedName>
    <definedName name="BExMLVI7UORSHM9FMO8S2EI0TMTS" localSheetId="14" hidden="1">#REF!</definedName>
    <definedName name="BExMLVI7UORSHM9FMO8S2EI0TMTS" localSheetId="13" hidden="1">#REF!</definedName>
    <definedName name="BExMLVI7UORSHM9FMO8S2EI0TMTS" localSheetId="15" hidden="1">#REF!</definedName>
    <definedName name="BExMLVI7UORSHM9FMO8S2EI0TMTS" localSheetId="16" hidden="1">#REF!</definedName>
    <definedName name="BExMLVI7UORSHM9FMO8S2EI0TMTS" localSheetId="17" hidden="1">#REF!</definedName>
    <definedName name="BExMLVI7UORSHM9FMO8S2EI0TMTS" localSheetId="18" hidden="1">#REF!</definedName>
    <definedName name="BExMLVI7UORSHM9FMO8S2EI0TMTS" localSheetId="19" hidden="1">#REF!</definedName>
    <definedName name="BExMLVI7UORSHM9FMO8S2EI0TMTS" localSheetId="20" hidden="1">#REF!</definedName>
    <definedName name="BExMLVI7UORSHM9FMO8S2EI0TMTS" hidden="1">#REF!</definedName>
    <definedName name="BExMM5UCOT2HSSN0ZIPZW55GSOVO" localSheetId="7" hidden="1">#REF!</definedName>
    <definedName name="BExMM5UCOT2HSSN0ZIPZW55GSOVO" localSheetId="9" hidden="1">#REF!</definedName>
    <definedName name="BExMM5UCOT2HSSN0ZIPZW55GSOVO" localSheetId="10" hidden="1">#REF!</definedName>
    <definedName name="BExMM5UCOT2HSSN0ZIPZW55GSOVO" localSheetId="11" hidden="1">#REF!</definedName>
    <definedName name="BExMM5UCOT2HSSN0ZIPZW55GSOVO" localSheetId="12" hidden="1">#REF!</definedName>
    <definedName name="BExMM5UCOT2HSSN0ZIPZW55GSOVO" localSheetId="14" hidden="1">#REF!</definedName>
    <definedName name="BExMM5UCOT2HSSN0ZIPZW55GSOVO" localSheetId="13" hidden="1">#REF!</definedName>
    <definedName name="BExMM5UCOT2HSSN0ZIPZW55GSOVO" localSheetId="15" hidden="1">#REF!</definedName>
    <definedName name="BExMM5UCOT2HSSN0ZIPZW55GSOVO" localSheetId="16" hidden="1">#REF!</definedName>
    <definedName name="BExMM5UCOT2HSSN0ZIPZW55GSOVO" localSheetId="17" hidden="1">#REF!</definedName>
    <definedName name="BExMM5UCOT2HSSN0ZIPZW55GSOVO" localSheetId="18" hidden="1">#REF!</definedName>
    <definedName name="BExMM5UCOT2HSSN0ZIPZW55GSOVO" localSheetId="19" hidden="1">#REF!</definedName>
    <definedName name="BExMM5UCOT2HSSN0ZIPZW55GSOVO" localSheetId="20" hidden="1">#REF!</definedName>
    <definedName name="BExMM5UCOT2HSSN0ZIPZW55GSOVO" hidden="1">#REF!</definedName>
    <definedName name="BExMM8ZRS5RQ8H1H55RVPVTDL5NL" localSheetId="7" hidden="1">#REF!</definedName>
    <definedName name="BExMM8ZRS5RQ8H1H55RVPVTDL5NL" localSheetId="9" hidden="1">#REF!</definedName>
    <definedName name="BExMM8ZRS5RQ8H1H55RVPVTDL5NL" localSheetId="10" hidden="1">#REF!</definedName>
    <definedName name="BExMM8ZRS5RQ8H1H55RVPVTDL5NL" localSheetId="11" hidden="1">#REF!</definedName>
    <definedName name="BExMM8ZRS5RQ8H1H55RVPVTDL5NL" localSheetId="12" hidden="1">#REF!</definedName>
    <definedName name="BExMM8ZRS5RQ8H1H55RVPVTDL5NL" localSheetId="14" hidden="1">#REF!</definedName>
    <definedName name="BExMM8ZRS5RQ8H1H55RVPVTDL5NL" localSheetId="13" hidden="1">#REF!</definedName>
    <definedName name="BExMM8ZRS5RQ8H1H55RVPVTDL5NL" localSheetId="15" hidden="1">#REF!</definedName>
    <definedName name="BExMM8ZRS5RQ8H1H55RVPVTDL5NL" localSheetId="16" hidden="1">#REF!</definedName>
    <definedName name="BExMM8ZRS5RQ8H1H55RVPVTDL5NL" localSheetId="17" hidden="1">#REF!</definedName>
    <definedName name="BExMM8ZRS5RQ8H1H55RVPVTDL5NL" localSheetId="18" hidden="1">#REF!</definedName>
    <definedName name="BExMM8ZRS5RQ8H1H55RVPVTDL5NL" localSheetId="19" hidden="1">#REF!</definedName>
    <definedName name="BExMM8ZRS5RQ8H1H55RVPVTDL5NL" localSheetId="20" hidden="1">#REF!</definedName>
    <definedName name="BExMM8ZRS5RQ8H1H55RVPVTDL5NL" hidden="1">#REF!</definedName>
    <definedName name="BExMMH8EAZB09XXQ5X4LR0P4NHG9" localSheetId="7" hidden="1">#REF!</definedName>
    <definedName name="BExMMH8EAZB09XXQ5X4LR0P4NHG9" localSheetId="9" hidden="1">#REF!</definedName>
    <definedName name="BExMMH8EAZB09XXQ5X4LR0P4NHG9" localSheetId="10" hidden="1">#REF!</definedName>
    <definedName name="BExMMH8EAZB09XXQ5X4LR0P4NHG9" localSheetId="11" hidden="1">#REF!</definedName>
    <definedName name="BExMMH8EAZB09XXQ5X4LR0P4NHG9" localSheetId="12" hidden="1">#REF!</definedName>
    <definedName name="BExMMH8EAZB09XXQ5X4LR0P4NHG9" localSheetId="14" hidden="1">#REF!</definedName>
    <definedName name="BExMMH8EAZB09XXQ5X4LR0P4NHG9" localSheetId="13" hidden="1">#REF!</definedName>
    <definedName name="BExMMH8EAZB09XXQ5X4LR0P4NHG9" localSheetId="15" hidden="1">#REF!</definedName>
    <definedName name="BExMMH8EAZB09XXQ5X4LR0P4NHG9" localSheetId="16" hidden="1">#REF!</definedName>
    <definedName name="BExMMH8EAZB09XXQ5X4LR0P4NHG9" localSheetId="17" hidden="1">#REF!</definedName>
    <definedName name="BExMMH8EAZB09XXQ5X4LR0P4NHG9" localSheetId="18" hidden="1">#REF!</definedName>
    <definedName name="BExMMH8EAZB09XXQ5X4LR0P4NHG9" localSheetId="19" hidden="1">#REF!</definedName>
    <definedName name="BExMMH8EAZB09XXQ5X4LR0P4NHG9" localSheetId="20" hidden="1">#REF!</definedName>
    <definedName name="BExMMH8EAZB09XXQ5X4LR0P4NHG9" hidden="1">#REF!</definedName>
    <definedName name="BExMMIQH5BABNZVCIQ7TBCQ10AY5" localSheetId="7" hidden="1">#REF!</definedName>
    <definedName name="BExMMIQH5BABNZVCIQ7TBCQ10AY5" localSheetId="9" hidden="1">#REF!</definedName>
    <definedName name="BExMMIQH5BABNZVCIQ7TBCQ10AY5" localSheetId="10" hidden="1">#REF!</definedName>
    <definedName name="BExMMIQH5BABNZVCIQ7TBCQ10AY5" localSheetId="11" hidden="1">#REF!</definedName>
    <definedName name="BExMMIQH5BABNZVCIQ7TBCQ10AY5" localSheetId="12" hidden="1">#REF!</definedName>
    <definedName name="BExMMIQH5BABNZVCIQ7TBCQ10AY5" localSheetId="14" hidden="1">#REF!</definedName>
    <definedName name="BExMMIQH5BABNZVCIQ7TBCQ10AY5" localSheetId="13" hidden="1">#REF!</definedName>
    <definedName name="BExMMIQH5BABNZVCIQ7TBCQ10AY5" localSheetId="15" hidden="1">#REF!</definedName>
    <definedName name="BExMMIQH5BABNZVCIQ7TBCQ10AY5" localSheetId="16" hidden="1">#REF!</definedName>
    <definedName name="BExMMIQH5BABNZVCIQ7TBCQ10AY5" localSheetId="17" hidden="1">#REF!</definedName>
    <definedName name="BExMMIQH5BABNZVCIQ7TBCQ10AY5" localSheetId="18" hidden="1">#REF!</definedName>
    <definedName name="BExMMIQH5BABNZVCIQ7TBCQ10AY5" localSheetId="19" hidden="1">#REF!</definedName>
    <definedName name="BExMMIQH5BABNZVCIQ7TBCQ10AY5" localSheetId="20" hidden="1">#REF!</definedName>
    <definedName name="BExMMIQH5BABNZVCIQ7TBCQ10AY5" hidden="1">#REF!</definedName>
    <definedName name="BExMMNIZ2T7M22WECMUQXEF4NJ71" localSheetId="7" hidden="1">#REF!</definedName>
    <definedName name="BExMMNIZ2T7M22WECMUQXEF4NJ71" localSheetId="9" hidden="1">#REF!</definedName>
    <definedName name="BExMMNIZ2T7M22WECMUQXEF4NJ71" localSheetId="10" hidden="1">#REF!</definedName>
    <definedName name="BExMMNIZ2T7M22WECMUQXEF4NJ71" localSheetId="11" hidden="1">#REF!</definedName>
    <definedName name="BExMMNIZ2T7M22WECMUQXEF4NJ71" localSheetId="12" hidden="1">#REF!</definedName>
    <definedName name="BExMMNIZ2T7M22WECMUQXEF4NJ71" localSheetId="14" hidden="1">#REF!</definedName>
    <definedName name="BExMMNIZ2T7M22WECMUQXEF4NJ71" localSheetId="13" hidden="1">#REF!</definedName>
    <definedName name="BExMMNIZ2T7M22WECMUQXEF4NJ71" localSheetId="15" hidden="1">#REF!</definedName>
    <definedName name="BExMMNIZ2T7M22WECMUQXEF4NJ71" localSheetId="16" hidden="1">#REF!</definedName>
    <definedName name="BExMMNIZ2T7M22WECMUQXEF4NJ71" localSheetId="17" hidden="1">#REF!</definedName>
    <definedName name="BExMMNIZ2T7M22WECMUQXEF4NJ71" localSheetId="18" hidden="1">#REF!</definedName>
    <definedName name="BExMMNIZ2T7M22WECMUQXEF4NJ71" localSheetId="19" hidden="1">#REF!</definedName>
    <definedName name="BExMMNIZ2T7M22WECMUQXEF4NJ71" localSheetId="20" hidden="1">#REF!</definedName>
    <definedName name="BExMMNIZ2T7M22WECMUQXEF4NJ71" hidden="1">#REF!</definedName>
    <definedName name="BExMMPMIOU7BURTV0L1K6ACW9X73" localSheetId="7" hidden="1">#REF!</definedName>
    <definedName name="BExMMPMIOU7BURTV0L1K6ACW9X73" localSheetId="9" hidden="1">#REF!</definedName>
    <definedName name="BExMMPMIOU7BURTV0L1K6ACW9X73" localSheetId="10" hidden="1">#REF!</definedName>
    <definedName name="BExMMPMIOU7BURTV0L1K6ACW9X73" localSheetId="11" hidden="1">#REF!</definedName>
    <definedName name="BExMMPMIOU7BURTV0L1K6ACW9X73" localSheetId="12" hidden="1">#REF!</definedName>
    <definedName name="BExMMPMIOU7BURTV0L1K6ACW9X73" localSheetId="14" hidden="1">#REF!</definedName>
    <definedName name="BExMMPMIOU7BURTV0L1K6ACW9X73" localSheetId="13" hidden="1">#REF!</definedName>
    <definedName name="BExMMPMIOU7BURTV0L1K6ACW9X73" localSheetId="15" hidden="1">#REF!</definedName>
    <definedName name="BExMMPMIOU7BURTV0L1K6ACW9X73" localSheetId="16" hidden="1">#REF!</definedName>
    <definedName name="BExMMPMIOU7BURTV0L1K6ACW9X73" localSheetId="17" hidden="1">#REF!</definedName>
    <definedName name="BExMMPMIOU7BURTV0L1K6ACW9X73" localSheetId="18" hidden="1">#REF!</definedName>
    <definedName name="BExMMPMIOU7BURTV0L1K6ACW9X73" localSheetId="19" hidden="1">#REF!</definedName>
    <definedName name="BExMMPMIOU7BURTV0L1K6ACW9X73" localSheetId="20" hidden="1">#REF!</definedName>
    <definedName name="BExMMPMIOU7BURTV0L1K6ACW9X73" hidden="1">#REF!</definedName>
    <definedName name="BExMMQ835AJDHS4B419SS645P67Q" localSheetId="7" hidden="1">#REF!</definedName>
    <definedName name="BExMMQ835AJDHS4B419SS645P67Q" localSheetId="9" hidden="1">#REF!</definedName>
    <definedName name="BExMMQ835AJDHS4B419SS645P67Q" localSheetId="10" hidden="1">#REF!</definedName>
    <definedName name="BExMMQ835AJDHS4B419SS645P67Q" localSheetId="11" hidden="1">#REF!</definedName>
    <definedName name="BExMMQ835AJDHS4B419SS645P67Q" localSheetId="12" hidden="1">#REF!</definedName>
    <definedName name="BExMMQ835AJDHS4B419SS645P67Q" localSheetId="14" hidden="1">#REF!</definedName>
    <definedName name="BExMMQ835AJDHS4B419SS645P67Q" localSheetId="13" hidden="1">#REF!</definedName>
    <definedName name="BExMMQ835AJDHS4B419SS645P67Q" localSheetId="15" hidden="1">#REF!</definedName>
    <definedName name="BExMMQ835AJDHS4B419SS645P67Q" localSheetId="16" hidden="1">#REF!</definedName>
    <definedName name="BExMMQ835AJDHS4B419SS645P67Q" localSheetId="17" hidden="1">#REF!</definedName>
    <definedName name="BExMMQ835AJDHS4B419SS645P67Q" localSheetId="18" hidden="1">#REF!</definedName>
    <definedName name="BExMMQ835AJDHS4B419SS645P67Q" localSheetId="19" hidden="1">#REF!</definedName>
    <definedName name="BExMMQ835AJDHS4B419SS645P67Q" localSheetId="20" hidden="1">#REF!</definedName>
    <definedName name="BExMMQ835AJDHS4B419SS645P67Q" hidden="1">#REF!</definedName>
    <definedName name="BExMMQ844A9KG2DK921WGK4O9YPZ" localSheetId="7" hidden="1">#REF!</definedName>
    <definedName name="BExMMQ844A9KG2DK921WGK4O9YPZ" localSheetId="9" hidden="1">#REF!</definedName>
    <definedName name="BExMMQ844A9KG2DK921WGK4O9YPZ" localSheetId="10" hidden="1">#REF!</definedName>
    <definedName name="BExMMQ844A9KG2DK921WGK4O9YPZ" localSheetId="11" hidden="1">#REF!</definedName>
    <definedName name="BExMMQ844A9KG2DK921WGK4O9YPZ" localSheetId="12" hidden="1">#REF!</definedName>
    <definedName name="BExMMQ844A9KG2DK921WGK4O9YPZ" localSheetId="14" hidden="1">#REF!</definedName>
    <definedName name="BExMMQ844A9KG2DK921WGK4O9YPZ" localSheetId="13" hidden="1">#REF!</definedName>
    <definedName name="BExMMQ844A9KG2DK921WGK4O9YPZ" localSheetId="15" hidden="1">#REF!</definedName>
    <definedName name="BExMMQ844A9KG2DK921WGK4O9YPZ" localSheetId="16" hidden="1">#REF!</definedName>
    <definedName name="BExMMQ844A9KG2DK921WGK4O9YPZ" localSheetId="17" hidden="1">#REF!</definedName>
    <definedName name="BExMMQ844A9KG2DK921WGK4O9YPZ" localSheetId="18" hidden="1">#REF!</definedName>
    <definedName name="BExMMQ844A9KG2DK921WGK4O9YPZ" localSheetId="19" hidden="1">#REF!</definedName>
    <definedName name="BExMMQ844A9KG2DK921WGK4O9YPZ" localSheetId="20" hidden="1">#REF!</definedName>
    <definedName name="BExMMQ844A9KG2DK921WGK4O9YPZ" hidden="1">#REF!</definedName>
    <definedName name="BExMMQIUVPCOBISTEJJYNCCLUCPY" localSheetId="7" hidden="1">#REF!</definedName>
    <definedName name="BExMMQIUVPCOBISTEJJYNCCLUCPY" localSheetId="9" hidden="1">#REF!</definedName>
    <definedName name="BExMMQIUVPCOBISTEJJYNCCLUCPY" localSheetId="10" hidden="1">#REF!</definedName>
    <definedName name="BExMMQIUVPCOBISTEJJYNCCLUCPY" localSheetId="11" hidden="1">#REF!</definedName>
    <definedName name="BExMMQIUVPCOBISTEJJYNCCLUCPY" localSheetId="12" hidden="1">#REF!</definedName>
    <definedName name="BExMMQIUVPCOBISTEJJYNCCLUCPY" localSheetId="14" hidden="1">#REF!</definedName>
    <definedName name="BExMMQIUVPCOBISTEJJYNCCLUCPY" localSheetId="13" hidden="1">#REF!</definedName>
    <definedName name="BExMMQIUVPCOBISTEJJYNCCLUCPY" localSheetId="15" hidden="1">#REF!</definedName>
    <definedName name="BExMMQIUVPCOBISTEJJYNCCLUCPY" localSheetId="16" hidden="1">#REF!</definedName>
    <definedName name="BExMMQIUVPCOBISTEJJYNCCLUCPY" localSheetId="17" hidden="1">#REF!</definedName>
    <definedName name="BExMMQIUVPCOBISTEJJYNCCLUCPY" localSheetId="18" hidden="1">#REF!</definedName>
    <definedName name="BExMMQIUVPCOBISTEJJYNCCLUCPY" localSheetId="19" hidden="1">#REF!</definedName>
    <definedName name="BExMMQIUVPCOBISTEJJYNCCLUCPY" localSheetId="20" hidden="1">#REF!</definedName>
    <definedName name="BExMMQIUVPCOBISTEJJYNCCLUCPY" hidden="1">#REF!</definedName>
    <definedName name="BExMMSH37SF6GV4N9O9EW1APAZ1E" localSheetId="7" hidden="1">#REF!</definedName>
    <definedName name="BExMMSH37SF6GV4N9O9EW1APAZ1E" localSheetId="9" hidden="1">#REF!</definedName>
    <definedName name="BExMMSH37SF6GV4N9O9EW1APAZ1E" localSheetId="10" hidden="1">#REF!</definedName>
    <definedName name="BExMMSH37SF6GV4N9O9EW1APAZ1E" localSheetId="11" hidden="1">#REF!</definedName>
    <definedName name="BExMMSH37SF6GV4N9O9EW1APAZ1E" localSheetId="12" hidden="1">#REF!</definedName>
    <definedName name="BExMMSH37SF6GV4N9O9EW1APAZ1E" localSheetId="14" hidden="1">#REF!</definedName>
    <definedName name="BExMMSH37SF6GV4N9O9EW1APAZ1E" localSheetId="13" hidden="1">#REF!</definedName>
    <definedName name="BExMMSH37SF6GV4N9O9EW1APAZ1E" localSheetId="15" hidden="1">#REF!</definedName>
    <definedName name="BExMMSH37SF6GV4N9O9EW1APAZ1E" localSheetId="16" hidden="1">#REF!</definedName>
    <definedName name="BExMMSH37SF6GV4N9O9EW1APAZ1E" localSheetId="17" hidden="1">#REF!</definedName>
    <definedName name="BExMMSH37SF6GV4N9O9EW1APAZ1E" localSheetId="18" hidden="1">#REF!</definedName>
    <definedName name="BExMMSH37SF6GV4N9O9EW1APAZ1E" localSheetId="19" hidden="1">#REF!</definedName>
    <definedName name="BExMMSH37SF6GV4N9O9EW1APAZ1E" localSheetId="20" hidden="1">#REF!</definedName>
    <definedName name="BExMMSH37SF6GV4N9O9EW1APAZ1E" hidden="1">#REF!</definedName>
    <definedName name="BExMMTIXETA5VAKBSOFDD5SRU887" localSheetId="7" hidden="1">#REF!</definedName>
    <definedName name="BExMMTIXETA5VAKBSOFDD5SRU887" localSheetId="9" hidden="1">#REF!</definedName>
    <definedName name="BExMMTIXETA5VAKBSOFDD5SRU887" localSheetId="10" hidden="1">#REF!</definedName>
    <definedName name="BExMMTIXETA5VAKBSOFDD5SRU887" localSheetId="11" hidden="1">#REF!</definedName>
    <definedName name="BExMMTIXETA5VAKBSOFDD5SRU887" localSheetId="12" hidden="1">#REF!</definedName>
    <definedName name="BExMMTIXETA5VAKBSOFDD5SRU887" localSheetId="14" hidden="1">#REF!</definedName>
    <definedName name="BExMMTIXETA5VAKBSOFDD5SRU887" localSheetId="13" hidden="1">#REF!</definedName>
    <definedName name="BExMMTIXETA5VAKBSOFDD5SRU887" localSheetId="15" hidden="1">#REF!</definedName>
    <definedName name="BExMMTIXETA5VAKBSOFDD5SRU887" localSheetId="16" hidden="1">#REF!</definedName>
    <definedName name="BExMMTIXETA5VAKBSOFDD5SRU887" localSheetId="17" hidden="1">#REF!</definedName>
    <definedName name="BExMMTIXETA5VAKBSOFDD5SRU887" localSheetId="18" hidden="1">#REF!</definedName>
    <definedName name="BExMMTIXETA5VAKBSOFDD5SRU887" localSheetId="19" hidden="1">#REF!</definedName>
    <definedName name="BExMMTIXETA5VAKBSOFDD5SRU887" localSheetId="20" hidden="1">#REF!</definedName>
    <definedName name="BExMMTIXETA5VAKBSOFDD5SRU887" hidden="1">#REF!</definedName>
    <definedName name="BExMMV0P6P5YS3C35G0JYYHI7992" localSheetId="7" hidden="1">#REF!</definedName>
    <definedName name="BExMMV0P6P5YS3C35G0JYYHI7992" localSheetId="9" hidden="1">#REF!</definedName>
    <definedName name="BExMMV0P6P5YS3C35G0JYYHI7992" localSheetId="10" hidden="1">#REF!</definedName>
    <definedName name="BExMMV0P6P5YS3C35G0JYYHI7992" localSheetId="11" hidden="1">#REF!</definedName>
    <definedName name="BExMMV0P6P5YS3C35G0JYYHI7992" localSheetId="12" hidden="1">#REF!</definedName>
    <definedName name="BExMMV0P6P5YS3C35G0JYYHI7992" localSheetId="14" hidden="1">#REF!</definedName>
    <definedName name="BExMMV0P6P5YS3C35G0JYYHI7992" localSheetId="13" hidden="1">#REF!</definedName>
    <definedName name="BExMMV0P6P5YS3C35G0JYYHI7992" localSheetId="15" hidden="1">#REF!</definedName>
    <definedName name="BExMMV0P6P5YS3C35G0JYYHI7992" localSheetId="16" hidden="1">#REF!</definedName>
    <definedName name="BExMMV0P6P5YS3C35G0JYYHI7992" localSheetId="17" hidden="1">#REF!</definedName>
    <definedName name="BExMMV0P6P5YS3C35G0JYYHI7992" localSheetId="18" hidden="1">#REF!</definedName>
    <definedName name="BExMMV0P6P5YS3C35G0JYYHI7992" localSheetId="19" hidden="1">#REF!</definedName>
    <definedName name="BExMMV0P6P5YS3C35G0JYYHI7992" localSheetId="20" hidden="1">#REF!</definedName>
    <definedName name="BExMMV0P6P5YS3C35G0JYYHI7992" hidden="1">#REF!</definedName>
    <definedName name="BExMN1WVXE52MEF2NT3IVTY8KJQM" localSheetId="7" hidden="1">#REF!</definedName>
    <definedName name="BExMN1WVXE52MEF2NT3IVTY8KJQM" localSheetId="9" hidden="1">#REF!</definedName>
    <definedName name="BExMN1WVXE52MEF2NT3IVTY8KJQM" localSheetId="10" hidden="1">#REF!</definedName>
    <definedName name="BExMN1WVXE52MEF2NT3IVTY8KJQM" localSheetId="11" hidden="1">#REF!</definedName>
    <definedName name="BExMN1WVXE52MEF2NT3IVTY8KJQM" localSheetId="12" hidden="1">#REF!</definedName>
    <definedName name="BExMN1WVXE52MEF2NT3IVTY8KJQM" localSheetId="14" hidden="1">#REF!</definedName>
    <definedName name="BExMN1WVXE52MEF2NT3IVTY8KJQM" localSheetId="13" hidden="1">#REF!</definedName>
    <definedName name="BExMN1WVXE52MEF2NT3IVTY8KJQM" localSheetId="15" hidden="1">#REF!</definedName>
    <definedName name="BExMN1WVXE52MEF2NT3IVTY8KJQM" localSheetId="16" hidden="1">#REF!</definedName>
    <definedName name="BExMN1WVXE52MEF2NT3IVTY8KJQM" localSheetId="17" hidden="1">#REF!</definedName>
    <definedName name="BExMN1WVXE52MEF2NT3IVTY8KJQM" localSheetId="18" hidden="1">#REF!</definedName>
    <definedName name="BExMN1WVXE52MEF2NT3IVTY8KJQM" localSheetId="19" hidden="1">#REF!</definedName>
    <definedName name="BExMN1WVXE52MEF2NT3IVTY8KJQM" localSheetId="20" hidden="1">#REF!</definedName>
    <definedName name="BExMN1WVXE52MEF2NT3IVTY8KJQM" hidden="1">#REF!</definedName>
    <definedName name="BExMN2IH1J3S3D19MIV7YYZMS9DV" localSheetId="7" hidden="1">#REF!</definedName>
    <definedName name="BExMN2IH1J3S3D19MIV7YYZMS9DV" localSheetId="9" hidden="1">#REF!</definedName>
    <definedName name="BExMN2IH1J3S3D19MIV7YYZMS9DV" localSheetId="10" hidden="1">#REF!</definedName>
    <definedName name="BExMN2IH1J3S3D19MIV7YYZMS9DV" localSheetId="11" hidden="1">#REF!</definedName>
    <definedName name="BExMN2IH1J3S3D19MIV7YYZMS9DV" localSheetId="12" hidden="1">#REF!</definedName>
    <definedName name="BExMN2IH1J3S3D19MIV7YYZMS9DV" localSheetId="14" hidden="1">#REF!</definedName>
    <definedName name="BExMN2IH1J3S3D19MIV7YYZMS9DV" localSheetId="13" hidden="1">#REF!</definedName>
    <definedName name="BExMN2IH1J3S3D19MIV7YYZMS9DV" localSheetId="15" hidden="1">#REF!</definedName>
    <definedName name="BExMN2IH1J3S3D19MIV7YYZMS9DV" localSheetId="16" hidden="1">#REF!</definedName>
    <definedName name="BExMN2IH1J3S3D19MIV7YYZMS9DV" localSheetId="17" hidden="1">#REF!</definedName>
    <definedName name="BExMN2IH1J3S3D19MIV7YYZMS9DV" localSheetId="18" hidden="1">#REF!</definedName>
    <definedName name="BExMN2IH1J3S3D19MIV7YYZMS9DV" localSheetId="19" hidden="1">#REF!</definedName>
    <definedName name="BExMN2IH1J3S3D19MIV7YYZMS9DV" localSheetId="20" hidden="1">#REF!</definedName>
    <definedName name="BExMN2IH1J3S3D19MIV7YYZMS9DV" hidden="1">#REF!</definedName>
    <definedName name="BExMNAWJNSZ1W6QTQUX8O56Y0NF2" localSheetId="7" hidden="1">#REF!</definedName>
    <definedName name="BExMNAWJNSZ1W6QTQUX8O56Y0NF2" localSheetId="9" hidden="1">#REF!</definedName>
    <definedName name="BExMNAWJNSZ1W6QTQUX8O56Y0NF2" localSheetId="10" hidden="1">#REF!</definedName>
    <definedName name="BExMNAWJNSZ1W6QTQUX8O56Y0NF2" localSheetId="11" hidden="1">#REF!</definedName>
    <definedName name="BExMNAWJNSZ1W6QTQUX8O56Y0NF2" localSheetId="14" hidden="1">#REF!</definedName>
    <definedName name="BExMNAWJNSZ1W6QTQUX8O56Y0NF2" localSheetId="13" hidden="1">#REF!</definedName>
    <definedName name="BExMNAWJNSZ1W6QTQUX8O56Y0NF2" localSheetId="16" hidden="1">#REF!</definedName>
    <definedName name="BExMNAWJNSZ1W6QTQUX8O56Y0NF2" localSheetId="17" hidden="1">#REF!</definedName>
    <definedName name="BExMNAWJNSZ1W6QTQUX8O56Y0NF2" localSheetId="20" hidden="1">#REF!</definedName>
    <definedName name="BExMNAWJNSZ1W6QTQUX8O56Y0NF2" hidden="1">#REF!</definedName>
    <definedName name="BExMNDR4V2VG5RFZDGTAGD3Q9PPG" localSheetId="7" hidden="1">#REF!</definedName>
    <definedName name="BExMNDR4V2VG5RFZDGTAGD3Q9PPG" localSheetId="9" hidden="1">#REF!</definedName>
    <definedName name="BExMNDR4V2VG5RFZDGTAGD3Q9PPG" localSheetId="10" hidden="1">#REF!</definedName>
    <definedName name="BExMNDR4V2VG5RFZDGTAGD3Q9PPG" localSheetId="11" hidden="1">#REF!</definedName>
    <definedName name="BExMNDR4V2VG5RFZDGTAGD3Q9PPG" localSheetId="12" hidden="1">#REF!</definedName>
    <definedName name="BExMNDR4V2VG5RFZDGTAGD3Q9PPG" localSheetId="14" hidden="1">#REF!</definedName>
    <definedName name="BExMNDR4V2VG5RFZDGTAGD3Q9PPG" localSheetId="13" hidden="1">#REF!</definedName>
    <definedName name="BExMNDR4V2VG5RFZDGTAGD3Q9PPG" localSheetId="15" hidden="1">#REF!</definedName>
    <definedName name="BExMNDR4V2VG5RFZDGTAGD3Q9PPG" localSheetId="16" hidden="1">#REF!</definedName>
    <definedName name="BExMNDR4V2VG5RFZDGTAGD3Q9PPG" localSheetId="17" hidden="1">#REF!</definedName>
    <definedName name="BExMNDR4V2VG5RFZDGTAGD3Q9PPG" localSheetId="18" hidden="1">#REF!</definedName>
    <definedName name="BExMNDR4V2VG5RFZDGTAGD3Q9PPG" localSheetId="19" hidden="1">#REF!</definedName>
    <definedName name="BExMNDR4V2VG5RFZDGTAGD3Q9PPG" localSheetId="20" hidden="1">#REF!</definedName>
    <definedName name="BExMNDR4V2VG5RFZDGTAGD3Q9PPG" hidden="1">#REF!</definedName>
    <definedName name="BExMNJLFWZBRN9PZF1IO9CYWV1B2" localSheetId="7" hidden="1">#REF!</definedName>
    <definedName name="BExMNJLFWZBRN9PZF1IO9CYWV1B2" localSheetId="9" hidden="1">#REF!</definedName>
    <definedName name="BExMNJLFWZBRN9PZF1IO9CYWV1B2" localSheetId="10" hidden="1">#REF!</definedName>
    <definedName name="BExMNJLFWZBRN9PZF1IO9CYWV1B2" localSheetId="11" hidden="1">#REF!</definedName>
    <definedName name="BExMNJLFWZBRN9PZF1IO9CYWV1B2" localSheetId="12" hidden="1">#REF!</definedName>
    <definedName name="BExMNJLFWZBRN9PZF1IO9CYWV1B2" localSheetId="14" hidden="1">#REF!</definedName>
    <definedName name="BExMNJLFWZBRN9PZF1IO9CYWV1B2" localSheetId="13" hidden="1">#REF!</definedName>
    <definedName name="BExMNJLFWZBRN9PZF1IO9CYWV1B2" localSheetId="15" hidden="1">#REF!</definedName>
    <definedName name="BExMNJLFWZBRN9PZF1IO9CYWV1B2" localSheetId="16" hidden="1">#REF!</definedName>
    <definedName name="BExMNJLFWZBRN9PZF1IO9CYWV1B2" localSheetId="17" hidden="1">#REF!</definedName>
    <definedName name="BExMNJLFWZBRN9PZF1IO9CYWV1B2" localSheetId="18" hidden="1">#REF!</definedName>
    <definedName name="BExMNJLFWZBRN9PZF1IO9CYWV1B2" localSheetId="19" hidden="1">#REF!</definedName>
    <definedName name="BExMNJLFWZBRN9PZF1IO9CYWV1B2" localSheetId="20" hidden="1">#REF!</definedName>
    <definedName name="BExMNJLFWZBRN9PZF1IO9CYWV1B2" hidden="1">#REF!</definedName>
    <definedName name="BExMNKCJ0FA57YEUUAJE43U1QN5P" localSheetId="7" hidden="1">#REF!</definedName>
    <definedName name="BExMNKCJ0FA57YEUUAJE43U1QN5P" localSheetId="9" hidden="1">#REF!</definedName>
    <definedName name="BExMNKCJ0FA57YEUUAJE43U1QN5P" localSheetId="10" hidden="1">#REF!</definedName>
    <definedName name="BExMNKCJ0FA57YEUUAJE43U1QN5P" localSheetId="11" hidden="1">#REF!</definedName>
    <definedName name="BExMNKCJ0FA57YEUUAJE43U1QN5P" localSheetId="12" hidden="1">#REF!</definedName>
    <definedName name="BExMNKCJ0FA57YEUUAJE43U1QN5P" localSheetId="14" hidden="1">#REF!</definedName>
    <definedName name="BExMNKCJ0FA57YEUUAJE43U1QN5P" localSheetId="13" hidden="1">#REF!</definedName>
    <definedName name="BExMNKCJ0FA57YEUUAJE43U1QN5P" localSheetId="15" hidden="1">#REF!</definedName>
    <definedName name="BExMNKCJ0FA57YEUUAJE43U1QN5P" localSheetId="16" hidden="1">#REF!</definedName>
    <definedName name="BExMNKCJ0FA57YEUUAJE43U1QN5P" localSheetId="17" hidden="1">#REF!</definedName>
    <definedName name="BExMNKCJ0FA57YEUUAJE43U1QN5P" localSheetId="18" hidden="1">#REF!</definedName>
    <definedName name="BExMNKCJ0FA57YEUUAJE43U1QN5P" localSheetId="19" hidden="1">#REF!</definedName>
    <definedName name="BExMNKCJ0FA57YEUUAJE43U1QN5P" localSheetId="20" hidden="1">#REF!</definedName>
    <definedName name="BExMNKCJ0FA57YEUUAJE43U1QN5P" hidden="1">#REF!</definedName>
    <definedName name="BExMNKN5D1WEF2OOJVP6LZ6DLU3Y" localSheetId="7" hidden="1">#REF!</definedName>
    <definedName name="BExMNKN5D1WEF2OOJVP6LZ6DLU3Y" localSheetId="9" hidden="1">#REF!</definedName>
    <definedName name="BExMNKN5D1WEF2OOJVP6LZ6DLU3Y" localSheetId="10" hidden="1">#REF!</definedName>
    <definedName name="BExMNKN5D1WEF2OOJVP6LZ6DLU3Y" localSheetId="11" hidden="1">#REF!</definedName>
    <definedName name="BExMNKN5D1WEF2OOJVP6LZ6DLU3Y" localSheetId="12" hidden="1">#REF!</definedName>
    <definedName name="BExMNKN5D1WEF2OOJVP6LZ6DLU3Y" localSheetId="14" hidden="1">#REF!</definedName>
    <definedName name="BExMNKN5D1WEF2OOJVP6LZ6DLU3Y" localSheetId="13" hidden="1">#REF!</definedName>
    <definedName name="BExMNKN5D1WEF2OOJVP6LZ6DLU3Y" localSheetId="15" hidden="1">#REF!</definedName>
    <definedName name="BExMNKN5D1WEF2OOJVP6LZ6DLU3Y" localSheetId="16" hidden="1">#REF!</definedName>
    <definedName name="BExMNKN5D1WEF2OOJVP6LZ6DLU3Y" localSheetId="17" hidden="1">#REF!</definedName>
    <definedName name="BExMNKN5D1WEF2OOJVP6LZ6DLU3Y" localSheetId="18" hidden="1">#REF!</definedName>
    <definedName name="BExMNKN5D1WEF2OOJVP6LZ6DLU3Y" localSheetId="19" hidden="1">#REF!</definedName>
    <definedName name="BExMNKN5D1WEF2OOJVP6LZ6DLU3Y" localSheetId="20" hidden="1">#REF!</definedName>
    <definedName name="BExMNKN5D1WEF2OOJVP6LZ6DLU3Y" hidden="1">#REF!</definedName>
    <definedName name="BExMNR38HMPLWAJRQ9MMS3ZAZ9IU" localSheetId="7" hidden="1">#REF!</definedName>
    <definedName name="BExMNR38HMPLWAJRQ9MMS3ZAZ9IU" localSheetId="9" hidden="1">#REF!</definedName>
    <definedName name="BExMNR38HMPLWAJRQ9MMS3ZAZ9IU" localSheetId="10" hidden="1">#REF!</definedName>
    <definedName name="BExMNR38HMPLWAJRQ9MMS3ZAZ9IU" localSheetId="11" hidden="1">#REF!</definedName>
    <definedName name="BExMNR38HMPLWAJRQ9MMS3ZAZ9IU" localSheetId="12" hidden="1">#REF!</definedName>
    <definedName name="BExMNR38HMPLWAJRQ9MMS3ZAZ9IU" localSheetId="14" hidden="1">#REF!</definedName>
    <definedName name="BExMNR38HMPLWAJRQ9MMS3ZAZ9IU" localSheetId="13" hidden="1">#REF!</definedName>
    <definedName name="BExMNR38HMPLWAJRQ9MMS3ZAZ9IU" localSheetId="15" hidden="1">#REF!</definedName>
    <definedName name="BExMNR38HMPLWAJRQ9MMS3ZAZ9IU" localSheetId="16" hidden="1">#REF!</definedName>
    <definedName name="BExMNR38HMPLWAJRQ9MMS3ZAZ9IU" localSheetId="17" hidden="1">#REF!</definedName>
    <definedName name="BExMNR38HMPLWAJRQ9MMS3ZAZ9IU" localSheetId="18" hidden="1">#REF!</definedName>
    <definedName name="BExMNR38HMPLWAJRQ9MMS3ZAZ9IU" localSheetId="19" hidden="1">#REF!</definedName>
    <definedName name="BExMNR38HMPLWAJRQ9MMS3ZAZ9IU" localSheetId="20" hidden="1">#REF!</definedName>
    <definedName name="BExMNR38HMPLWAJRQ9MMS3ZAZ9IU" hidden="1">#REF!</definedName>
    <definedName name="BExMNRDZULKJMVY2VKIIRM2M5A1M" localSheetId="7" hidden="1">#REF!</definedName>
    <definedName name="BExMNRDZULKJMVY2VKIIRM2M5A1M" localSheetId="9" hidden="1">#REF!</definedName>
    <definedName name="BExMNRDZULKJMVY2VKIIRM2M5A1M" localSheetId="10" hidden="1">#REF!</definedName>
    <definedName name="BExMNRDZULKJMVY2VKIIRM2M5A1M" localSheetId="11" hidden="1">#REF!</definedName>
    <definedName name="BExMNRDZULKJMVY2VKIIRM2M5A1M" localSheetId="12" hidden="1">#REF!</definedName>
    <definedName name="BExMNRDZULKJMVY2VKIIRM2M5A1M" localSheetId="14" hidden="1">#REF!</definedName>
    <definedName name="BExMNRDZULKJMVY2VKIIRM2M5A1M" localSheetId="13" hidden="1">#REF!</definedName>
    <definedName name="BExMNRDZULKJMVY2VKIIRM2M5A1M" localSheetId="15" hidden="1">#REF!</definedName>
    <definedName name="BExMNRDZULKJMVY2VKIIRM2M5A1M" localSheetId="16" hidden="1">#REF!</definedName>
    <definedName name="BExMNRDZULKJMVY2VKIIRM2M5A1M" localSheetId="17" hidden="1">#REF!</definedName>
    <definedName name="BExMNRDZULKJMVY2VKIIRM2M5A1M" localSheetId="18" hidden="1">#REF!</definedName>
    <definedName name="BExMNRDZULKJMVY2VKIIRM2M5A1M" localSheetId="19" hidden="1">#REF!</definedName>
    <definedName name="BExMNRDZULKJMVY2VKIIRM2M5A1M" localSheetId="20" hidden="1">#REF!</definedName>
    <definedName name="BExMNRDZULKJMVY2VKIIRM2M5A1M" hidden="1">#REF!</definedName>
    <definedName name="BExMO9IOWKTWHO8LQJJQI5P3INWY" localSheetId="7" hidden="1">#REF!</definedName>
    <definedName name="BExMO9IOWKTWHO8LQJJQI5P3INWY" localSheetId="9" hidden="1">#REF!</definedName>
    <definedName name="BExMO9IOWKTWHO8LQJJQI5P3INWY" localSheetId="10" hidden="1">#REF!</definedName>
    <definedName name="BExMO9IOWKTWHO8LQJJQI5P3INWY" localSheetId="11" hidden="1">#REF!</definedName>
    <definedName name="BExMO9IOWKTWHO8LQJJQI5P3INWY" localSheetId="12" hidden="1">#REF!</definedName>
    <definedName name="BExMO9IOWKTWHO8LQJJQI5P3INWY" localSheetId="14" hidden="1">#REF!</definedName>
    <definedName name="BExMO9IOWKTWHO8LQJJQI5P3INWY" localSheetId="13" hidden="1">#REF!</definedName>
    <definedName name="BExMO9IOWKTWHO8LQJJQI5P3INWY" localSheetId="15" hidden="1">#REF!</definedName>
    <definedName name="BExMO9IOWKTWHO8LQJJQI5P3INWY" localSheetId="16" hidden="1">#REF!</definedName>
    <definedName name="BExMO9IOWKTWHO8LQJJQI5P3INWY" localSheetId="17" hidden="1">#REF!</definedName>
    <definedName name="BExMO9IOWKTWHO8LQJJQI5P3INWY" localSheetId="18" hidden="1">#REF!</definedName>
    <definedName name="BExMO9IOWKTWHO8LQJJQI5P3INWY" localSheetId="19" hidden="1">#REF!</definedName>
    <definedName name="BExMO9IOWKTWHO8LQJJQI5P3INWY" localSheetId="20" hidden="1">#REF!</definedName>
    <definedName name="BExMO9IOWKTWHO8LQJJQI5P3INWY" hidden="1">#REF!</definedName>
    <definedName name="BExMOI29DOEK5R1A5QZPUDKF7N6T" localSheetId="7" hidden="1">#REF!</definedName>
    <definedName name="BExMOI29DOEK5R1A5QZPUDKF7N6T" localSheetId="9" hidden="1">#REF!</definedName>
    <definedName name="BExMOI29DOEK5R1A5QZPUDKF7N6T" localSheetId="10" hidden="1">#REF!</definedName>
    <definedName name="BExMOI29DOEK5R1A5QZPUDKF7N6T" localSheetId="11" hidden="1">#REF!</definedName>
    <definedName name="BExMOI29DOEK5R1A5QZPUDKF7N6T" localSheetId="12" hidden="1">#REF!</definedName>
    <definedName name="BExMOI29DOEK5R1A5QZPUDKF7N6T" localSheetId="14" hidden="1">#REF!</definedName>
    <definedName name="BExMOI29DOEK5R1A5QZPUDKF7N6T" localSheetId="13" hidden="1">#REF!</definedName>
    <definedName name="BExMOI29DOEK5R1A5QZPUDKF7N6T" localSheetId="15" hidden="1">#REF!</definedName>
    <definedName name="BExMOI29DOEK5R1A5QZPUDKF7N6T" localSheetId="16" hidden="1">#REF!</definedName>
    <definedName name="BExMOI29DOEK5R1A5QZPUDKF7N6T" localSheetId="17" hidden="1">#REF!</definedName>
    <definedName name="BExMOI29DOEK5R1A5QZPUDKF7N6T" localSheetId="18" hidden="1">#REF!</definedName>
    <definedName name="BExMOI29DOEK5R1A5QZPUDKF7N6T" localSheetId="19" hidden="1">#REF!</definedName>
    <definedName name="BExMOI29DOEK5R1A5QZPUDKF7N6T" localSheetId="20" hidden="1">#REF!</definedName>
    <definedName name="BExMOI29DOEK5R1A5QZPUDKF7N6T" hidden="1">#REF!</definedName>
    <definedName name="BExMOIYOIL4KOXZBI7MJYXPIV1QJ" localSheetId="7" hidden="1">#REF!</definedName>
    <definedName name="BExMOIYOIL4KOXZBI7MJYXPIV1QJ" localSheetId="9" hidden="1">#REF!</definedName>
    <definedName name="BExMOIYOIL4KOXZBI7MJYXPIV1QJ" localSheetId="10" hidden="1">#REF!</definedName>
    <definedName name="BExMOIYOIL4KOXZBI7MJYXPIV1QJ" localSheetId="11" hidden="1">#REF!</definedName>
    <definedName name="BExMOIYOIL4KOXZBI7MJYXPIV1QJ" localSheetId="12" hidden="1">#REF!</definedName>
    <definedName name="BExMOIYOIL4KOXZBI7MJYXPIV1QJ" localSheetId="14" hidden="1">#REF!</definedName>
    <definedName name="BExMOIYOIL4KOXZBI7MJYXPIV1QJ" localSheetId="13" hidden="1">#REF!</definedName>
    <definedName name="BExMOIYOIL4KOXZBI7MJYXPIV1QJ" localSheetId="15" hidden="1">#REF!</definedName>
    <definedName name="BExMOIYOIL4KOXZBI7MJYXPIV1QJ" localSheetId="16" hidden="1">#REF!</definedName>
    <definedName name="BExMOIYOIL4KOXZBI7MJYXPIV1QJ" localSheetId="17" hidden="1">#REF!</definedName>
    <definedName name="BExMOIYOIL4KOXZBI7MJYXPIV1QJ" localSheetId="18" hidden="1">#REF!</definedName>
    <definedName name="BExMOIYOIL4KOXZBI7MJYXPIV1QJ" localSheetId="19" hidden="1">#REF!</definedName>
    <definedName name="BExMOIYOIL4KOXZBI7MJYXPIV1QJ" localSheetId="20" hidden="1">#REF!</definedName>
    <definedName name="BExMOIYOIL4KOXZBI7MJYXPIV1QJ" hidden="1">#REF!</definedName>
    <definedName name="BExMORI2ZA9JU0J28GT1ZAXP5A9C" localSheetId="7" hidden="1">#REF!</definedName>
    <definedName name="BExMORI2ZA9JU0J28GT1ZAXP5A9C" localSheetId="9" hidden="1">#REF!</definedName>
    <definedName name="BExMORI2ZA9JU0J28GT1ZAXP5A9C" localSheetId="10" hidden="1">#REF!</definedName>
    <definedName name="BExMORI2ZA9JU0J28GT1ZAXP5A9C" localSheetId="11" hidden="1">#REF!</definedName>
    <definedName name="BExMORI2ZA9JU0J28GT1ZAXP5A9C" localSheetId="12" hidden="1">#REF!</definedName>
    <definedName name="BExMORI2ZA9JU0J28GT1ZAXP5A9C" localSheetId="14" hidden="1">#REF!</definedName>
    <definedName name="BExMORI2ZA9JU0J28GT1ZAXP5A9C" localSheetId="13" hidden="1">#REF!</definedName>
    <definedName name="BExMORI2ZA9JU0J28GT1ZAXP5A9C" localSheetId="15" hidden="1">#REF!</definedName>
    <definedName name="BExMORI2ZA9JU0J28GT1ZAXP5A9C" localSheetId="16" hidden="1">#REF!</definedName>
    <definedName name="BExMORI2ZA9JU0J28GT1ZAXP5A9C" localSheetId="17" hidden="1">#REF!</definedName>
    <definedName name="BExMORI2ZA9JU0J28GT1ZAXP5A9C" localSheetId="18" hidden="1">#REF!</definedName>
    <definedName name="BExMORI2ZA9JU0J28GT1ZAXP5A9C" localSheetId="19" hidden="1">#REF!</definedName>
    <definedName name="BExMORI2ZA9JU0J28GT1ZAXP5A9C" localSheetId="20" hidden="1">#REF!</definedName>
    <definedName name="BExMORI2ZA9JU0J28GT1ZAXP5A9C" hidden="1">#REF!</definedName>
    <definedName name="BExMPAJ5AJAXGKGK3F6H3ODS6RF4" localSheetId="7" hidden="1">#REF!</definedName>
    <definedName name="BExMPAJ5AJAXGKGK3F6H3ODS6RF4" localSheetId="9" hidden="1">#REF!</definedName>
    <definedName name="BExMPAJ5AJAXGKGK3F6H3ODS6RF4" localSheetId="10" hidden="1">#REF!</definedName>
    <definedName name="BExMPAJ5AJAXGKGK3F6H3ODS6RF4" localSheetId="11" hidden="1">#REF!</definedName>
    <definedName name="BExMPAJ5AJAXGKGK3F6H3ODS6RF4" localSheetId="12" hidden="1">#REF!</definedName>
    <definedName name="BExMPAJ5AJAXGKGK3F6H3ODS6RF4" localSheetId="14" hidden="1">#REF!</definedName>
    <definedName name="BExMPAJ5AJAXGKGK3F6H3ODS6RF4" localSheetId="13" hidden="1">#REF!</definedName>
    <definedName name="BExMPAJ5AJAXGKGK3F6H3ODS6RF4" localSheetId="15" hidden="1">#REF!</definedName>
    <definedName name="BExMPAJ5AJAXGKGK3F6H3ODS6RF4" localSheetId="16" hidden="1">#REF!</definedName>
    <definedName name="BExMPAJ5AJAXGKGK3F6H3ODS6RF4" localSheetId="17" hidden="1">#REF!</definedName>
    <definedName name="BExMPAJ5AJAXGKGK3F6H3ODS6RF4" localSheetId="18" hidden="1">#REF!</definedName>
    <definedName name="BExMPAJ5AJAXGKGK3F6H3ODS6RF4" localSheetId="19" hidden="1">#REF!</definedName>
    <definedName name="BExMPAJ5AJAXGKGK3F6H3ODS6RF4" localSheetId="20" hidden="1">#REF!</definedName>
    <definedName name="BExMPAJ5AJAXGKGK3F6H3ODS6RF4" hidden="1">#REF!</definedName>
    <definedName name="BExMPD2X55FFBVJ6CBUKNPROIOEU" localSheetId="7" hidden="1">#REF!</definedName>
    <definedName name="BExMPD2X55FFBVJ6CBUKNPROIOEU" localSheetId="9" hidden="1">#REF!</definedName>
    <definedName name="BExMPD2X55FFBVJ6CBUKNPROIOEU" localSheetId="10" hidden="1">#REF!</definedName>
    <definedName name="BExMPD2X55FFBVJ6CBUKNPROIOEU" localSheetId="11" hidden="1">#REF!</definedName>
    <definedName name="BExMPD2X55FFBVJ6CBUKNPROIOEU" localSheetId="12" hidden="1">#REF!</definedName>
    <definedName name="BExMPD2X55FFBVJ6CBUKNPROIOEU" localSheetId="14" hidden="1">#REF!</definedName>
    <definedName name="BExMPD2X55FFBVJ6CBUKNPROIOEU" localSheetId="13" hidden="1">#REF!</definedName>
    <definedName name="BExMPD2X55FFBVJ6CBUKNPROIOEU" localSheetId="15" hidden="1">#REF!</definedName>
    <definedName name="BExMPD2X55FFBVJ6CBUKNPROIOEU" localSheetId="16" hidden="1">#REF!</definedName>
    <definedName name="BExMPD2X55FFBVJ6CBUKNPROIOEU" localSheetId="17" hidden="1">#REF!</definedName>
    <definedName name="BExMPD2X55FFBVJ6CBUKNPROIOEU" localSheetId="18" hidden="1">#REF!</definedName>
    <definedName name="BExMPD2X55FFBVJ6CBUKNPROIOEU" localSheetId="19" hidden="1">#REF!</definedName>
    <definedName name="BExMPD2X55FFBVJ6CBUKNPROIOEU" localSheetId="20" hidden="1">#REF!</definedName>
    <definedName name="BExMPD2X55FFBVJ6CBUKNPROIOEU" hidden="1">#REF!</definedName>
    <definedName name="BExMPGZ848E38FUH1JBQN97DGWAT" localSheetId="7" hidden="1">#REF!</definedName>
    <definedName name="BExMPGZ848E38FUH1JBQN97DGWAT" localSheetId="9" hidden="1">#REF!</definedName>
    <definedName name="BExMPGZ848E38FUH1JBQN97DGWAT" localSheetId="10" hidden="1">#REF!</definedName>
    <definedName name="BExMPGZ848E38FUH1JBQN97DGWAT" localSheetId="11" hidden="1">#REF!</definedName>
    <definedName name="BExMPGZ848E38FUH1JBQN97DGWAT" localSheetId="12" hidden="1">#REF!</definedName>
    <definedName name="BExMPGZ848E38FUH1JBQN97DGWAT" localSheetId="14" hidden="1">#REF!</definedName>
    <definedName name="BExMPGZ848E38FUH1JBQN97DGWAT" localSheetId="13" hidden="1">#REF!</definedName>
    <definedName name="BExMPGZ848E38FUH1JBQN97DGWAT" localSheetId="15" hidden="1">#REF!</definedName>
    <definedName name="BExMPGZ848E38FUH1JBQN97DGWAT" localSheetId="16" hidden="1">#REF!</definedName>
    <definedName name="BExMPGZ848E38FUH1JBQN97DGWAT" localSheetId="17" hidden="1">#REF!</definedName>
    <definedName name="BExMPGZ848E38FUH1JBQN97DGWAT" localSheetId="18" hidden="1">#REF!</definedName>
    <definedName name="BExMPGZ848E38FUH1JBQN97DGWAT" localSheetId="19" hidden="1">#REF!</definedName>
    <definedName name="BExMPGZ848E38FUH1JBQN97DGWAT" localSheetId="20" hidden="1">#REF!</definedName>
    <definedName name="BExMPGZ848E38FUH1JBQN97DGWAT" hidden="1">#REF!</definedName>
    <definedName name="BExMPMTICOSMQENOFKQ18K0ZT4S8" localSheetId="7" hidden="1">#REF!</definedName>
    <definedName name="BExMPMTICOSMQENOFKQ18K0ZT4S8" localSheetId="9" hidden="1">#REF!</definedName>
    <definedName name="BExMPMTICOSMQENOFKQ18K0ZT4S8" localSheetId="10" hidden="1">#REF!</definedName>
    <definedName name="BExMPMTICOSMQENOFKQ18K0ZT4S8" localSheetId="11" hidden="1">#REF!</definedName>
    <definedName name="BExMPMTICOSMQENOFKQ18K0ZT4S8" localSheetId="12" hidden="1">#REF!</definedName>
    <definedName name="BExMPMTICOSMQENOFKQ18K0ZT4S8" localSheetId="14" hidden="1">#REF!</definedName>
    <definedName name="BExMPMTICOSMQENOFKQ18K0ZT4S8" localSheetId="13" hidden="1">#REF!</definedName>
    <definedName name="BExMPMTICOSMQENOFKQ18K0ZT4S8" localSheetId="15" hidden="1">#REF!</definedName>
    <definedName name="BExMPMTICOSMQENOFKQ18K0ZT4S8" localSheetId="16" hidden="1">#REF!</definedName>
    <definedName name="BExMPMTICOSMQENOFKQ18K0ZT4S8" localSheetId="17" hidden="1">#REF!</definedName>
    <definedName name="BExMPMTICOSMQENOFKQ18K0ZT4S8" localSheetId="18" hidden="1">#REF!</definedName>
    <definedName name="BExMPMTICOSMQENOFKQ18K0ZT4S8" localSheetId="19" hidden="1">#REF!</definedName>
    <definedName name="BExMPMTICOSMQENOFKQ18K0ZT4S8" localSheetId="20" hidden="1">#REF!</definedName>
    <definedName name="BExMPMTICOSMQENOFKQ18K0ZT4S8" hidden="1">#REF!</definedName>
    <definedName name="BExMPMZ07II0R4KGWQQ7PGS3RZS4" localSheetId="7" hidden="1">#REF!</definedName>
    <definedName name="BExMPMZ07II0R4KGWQQ7PGS3RZS4" localSheetId="9" hidden="1">#REF!</definedName>
    <definedName name="BExMPMZ07II0R4KGWQQ7PGS3RZS4" localSheetId="10" hidden="1">#REF!</definedName>
    <definedName name="BExMPMZ07II0R4KGWQQ7PGS3RZS4" localSheetId="11" hidden="1">#REF!</definedName>
    <definedName name="BExMPMZ07II0R4KGWQQ7PGS3RZS4" localSheetId="12" hidden="1">#REF!</definedName>
    <definedName name="BExMPMZ07II0R4KGWQQ7PGS3RZS4" localSheetId="14" hidden="1">#REF!</definedName>
    <definedName name="BExMPMZ07II0R4KGWQQ7PGS3RZS4" localSheetId="13" hidden="1">#REF!</definedName>
    <definedName name="BExMPMZ07II0R4KGWQQ7PGS3RZS4" localSheetId="15" hidden="1">#REF!</definedName>
    <definedName name="BExMPMZ07II0R4KGWQQ7PGS3RZS4" localSheetId="16" hidden="1">#REF!</definedName>
    <definedName name="BExMPMZ07II0R4KGWQQ7PGS3RZS4" localSheetId="17" hidden="1">#REF!</definedName>
    <definedName name="BExMPMZ07II0R4KGWQQ7PGS3RZS4" localSheetId="18" hidden="1">#REF!</definedName>
    <definedName name="BExMPMZ07II0R4KGWQQ7PGS3RZS4" localSheetId="19" hidden="1">#REF!</definedName>
    <definedName name="BExMPMZ07II0R4KGWQQ7PGS3RZS4" localSheetId="20" hidden="1">#REF!</definedName>
    <definedName name="BExMPMZ07II0R4KGWQQ7PGS3RZS4" hidden="1">#REF!</definedName>
    <definedName name="BExMPOBH04JMDO6Z8DMSEJZM4ANN" localSheetId="7" hidden="1">#REF!</definedName>
    <definedName name="BExMPOBH04JMDO6Z8DMSEJZM4ANN" localSheetId="9" hidden="1">#REF!</definedName>
    <definedName name="BExMPOBH04JMDO6Z8DMSEJZM4ANN" localSheetId="10" hidden="1">#REF!</definedName>
    <definedName name="BExMPOBH04JMDO6Z8DMSEJZM4ANN" localSheetId="11" hidden="1">#REF!</definedName>
    <definedName name="BExMPOBH04JMDO6Z8DMSEJZM4ANN" localSheetId="12" hidden="1">#REF!</definedName>
    <definedName name="BExMPOBH04JMDO6Z8DMSEJZM4ANN" localSheetId="14" hidden="1">#REF!</definedName>
    <definedName name="BExMPOBH04JMDO6Z8DMSEJZM4ANN" localSheetId="13" hidden="1">#REF!</definedName>
    <definedName name="BExMPOBH04JMDO6Z8DMSEJZM4ANN" localSheetId="15" hidden="1">#REF!</definedName>
    <definedName name="BExMPOBH04JMDO6Z8DMSEJZM4ANN" localSheetId="16" hidden="1">#REF!</definedName>
    <definedName name="BExMPOBH04JMDO6Z8DMSEJZM4ANN" localSheetId="17" hidden="1">#REF!</definedName>
    <definedName name="BExMPOBH04JMDO6Z8DMSEJZM4ANN" localSheetId="18" hidden="1">#REF!</definedName>
    <definedName name="BExMPOBH04JMDO6Z8DMSEJZM4ANN" localSheetId="19" hidden="1">#REF!</definedName>
    <definedName name="BExMPOBH04JMDO6Z8DMSEJZM4ANN" localSheetId="20" hidden="1">#REF!</definedName>
    <definedName name="BExMPOBH04JMDO6Z8DMSEJZM4ANN" hidden="1">#REF!</definedName>
    <definedName name="BExMPSD77XQ3HA6A4FZOJK8G2JP3" localSheetId="7" hidden="1">#REF!</definedName>
    <definedName name="BExMPSD77XQ3HA6A4FZOJK8G2JP3" localSheetId="9" hidden="1">#REF!</definedName>
    <definedName name="BExMPSD77XQ3HA6A4FZOJK8G2JP3" localSheetId="10" hidden="1">#REF!</definedName>
    <definedName name="BExMPSD77XQ3HA6A4FZOJK8G2JP3" localSheetId="11" hidden="1">#REF!</definedName>
    <definedName name="BExMPSD77XQ3HA6A4FZOJK8G2JP3" localSheetId="12" hidden="1">#REF!</definedName>
    <definedName name="BExMPSD77XQ3HA6A4FZOJK8G2JP3" localSheetId="14" hidden="1">#REF!</definedName>
    <definedName name="BExMPSD77XQ3HA6A4FZOJK8G2JP3" localSheetId="13" hidden="1">#REF!</definedName>
    <definedName name="BExMPSD77XQ3HA6A4FZOJK8G2JP3" localSheetId="15" hidden="1">#REF!</definedName>
    <definedName name="BExMPSD77XQ3HA6A4FZOJK8G2JP3" localSheetId="16" hidden="1">#REF!</definedName>
    <definedName name="BExMPSD77XQ3HA6A4FZOJK8G2JP3" localSheetId="17" hidden="1">#REF!</definedName>
    <definedName name="BExMPSD77XQ3HA6A4FZOJK8G2JP3" localSheetId="18" hidden="1">#REF!</definedName>
    <definedName name="BExMPSD77XQ3HA6A4FZOJK8G2JP3" localSheetId="19" hidden="1">#REF!</definedName>
    <definedName name="BExMPSD77XQ3HA6A4FZOJK8G2JP3" localSheetId="20" hidden="1">#REF!</definedName>
    <definedName name="BExMPSD77XQ3HA6A4FZOJK8G2JP3" hidden="1">#REF!</definedName>
    <definedName name="BExMPT9KA5ZL7QPEO8EJSGDXUSF6" localSheetId="7" hidden="1">#REF!</definedName>
    <definedName name="BExMPT9KA5ZL7QPEO8EJSGDXUSF6" localSheetId="9" hidden="1">#REF!</definedName>
    <definedName name="BExMPT9KA5ZL7QPEO8EJSGDXUSF6" localSheetId="10" hidden="1">#REF!</definedName>
    <definedName name="BExMPT9KA5ZL7QPEO8EJSGDXUSF6" localSheetId="11" hidden="1">#REF!</definedName>
    <definedName name="BExMPT9KA5ZL7QPEO8EJSGDXUSF6" localSheetId="12" hidden="1">#REF!</definedName>
    <definedName name="BExMPT9KA5ZL7QPEO8EJSGDXUSF6" localSheetId="14" hidden="1">#REF!</definedName>
    <definedName name="BExMPT9KA5ZL7QPEO8EJSGDXUSF6" localSheetId="13" hidden="1">#REF!</definedName>
    <definedName name="BExMPT9KA5ZL7QPEO8EJSGDXUSF6" localSheetId="15" hidden="1">#REF!</definedName>
    <definedName name="BExMPT9KA5ZL7QPEO8EJSGDXUSF6" localSheetId="16" hidden="1">#REF!</definedName>
    <definedName name="BExMPT9KA5ZL7QPEO8EJSGDXUSF6" localSheetId="17" hidden="1">#REF!</definedName>
    <definedName name="BExMPT9KA5ZL7QPEO8EJSGDXUSF6" localSheetId="18" hidden="1">#REF!</definedName>
    <definedName name="BExMPT9KA5ZL7QPEO8EJSGDXUSF6" localSheetId="19" hidden="1">#REF!</definedName>
    <definedName name="BExMPT9KA5ZL7QPEO8EJSGDXUSF6" localSheetId="20" hidden="1">#REF!</definedName>
    <definedName name="BExMPT9KA5ZL7QPEO8EJSGDXUSF6" hidden="1">#REF!</definedName>
    <definedName name="BExMQ4I3Q7F0BMPHSFMFW9TZ87UD" localSheetId="7" hidden="1">#REF!</definedName>
    <definedName name="BExMQ4I3Q7F0BMPHSFMFW9TZ87UD" localSheetId="9" hidden="1">#REF!</definedName>
    <definedName name="BExMQ4I3Q7F0BMPHSFMFW9TZ87UD" localSheetId="10" hidden="1">#REF!</definedName>
    <definedName name="BExMQ4I3Q7F0BMPHSFMFW9TZ87UD" localSheetId="11" hidden="1">#REF!</definedName>
    <definedName name="BExMQ4I3Q7F0BMPHSFMFW9TZ87UD" localSheetId="12" hidden="1">#REF!</definedName>
    <definedName name="BExMQ4I3Q7F0BMPHSFMFW9TZ87UD" localSheetId="14" hidden="1">#REF!</definedName>
    <definedName name="BExMQ4I3Q7F0BMPHSFMFW9TZ87UD" localSheetId="13" hidden="1">#REF!</definedName>
    <definedName name="BExMQ4I3Q7F0BMPHSFMFW9TZ87UD" localSheetId="15" hidden="1">#REF!</definedName>
    <definedName name="BExMQ4I3Q7F0BMPHSFMFW9TZ87UD" localSheetId="16" hidden="1">#REF!</definedName>
    <definedName name="BExMQ4I3Q7F0BMPHSFMFW9TZ87UD" localSheetId="17" hidden="1">#REF!</definedName>
    <definedName name="BExMQ4I3Q7F0BMPHSFMFW9TZ87UD" localSheetId="18" hidden="1">#REF!</definedName>
    <definedName name="BExMQ4I3Q7F0BMPHSFMFW9TZ87UD" localSheetId="19" hidden="1">#REF!</definedName>
    <definedName name="BExMQ4I3Q7F0BMPHSFMFW9TZ87UD" localSheetId="20" hidden="1">#REF!</definedName>
    <definedName name="BExMQ4I3Q7F0BMPHSFMFW9TZ87UD" hidden="1">#REF!</definedName>
    <definedName name="BExMQ4SWDWI4N16AZ0T5CJ6HH8WC" localSheetId="7" hidden="1">#REF!</definedName>
    <definedName name="BExMQ4SWDWI4N16AZ0T5CJ6HH8WC" localSheetId="9" hidden="1">#REF!</definedName>
    <definedName name="BExMQ4SWDWI4N16AZ0T5CJ6HH8WC" localSheetId="10" hidden="1">#REF!</definedName>
    <definedName name="BExMQ4SWDWI4N16AZ0T5CJ6HH8WC" localSheetId="11" hidden="1">#REF!</definedName>
    <definedName name="BExMQ4SWDWI4N16AZ0T5CJ6HH8WC" localSheetId="12" hidden="1">#REF!</definedName>
    <definedName name="BExMQ4SWDWI4N16AZ0T5CJ6HH8WC" localSheetId="14" hidden="1">#REF!</definedName>
    <definedName name="BExMQ4SWDWI4N16AZ0T5CJ6HH8WC" localSheetId="13" hidden="1">#REF!</definedName>
    <definedName name="BExMQ4SWDWI4N16AZ0T5CJ6HH8WC" localSheetId="15" hidden="1">#REF!</definedName>
    <definedName name="BExMQ4SWDWI4N16AZ0T5CJ6HH8WC" localSheetId="16" hidden="1">#REF!</definedName>
    <definedName name="BExMQ4SWDWI4N16AZ0T5CJ6HH8WC" localSheetId="17" hidden="1">#REF!</definedName>
    <definedName name="BExMQ4SWDWI4N16AZ0T5CJ6HH8WC" localSheetId="18" hidden="1">#REF!</definedName>
    <definedName name="BExMQ4SWDWI4N16AZ0T5CJ6HH8WC" localSheetId="19" hidden="1">#REF!</definedName>
    <definedName name="BExMQ4SWDWI4N16AZ0T5CJ6HH8WC" localSheetId="20" hidden="1">#REF!</definedName>
    <definedName name="BExMQ4SWDWI4N16AZ0T5CJ6HH8WC" hidden="1">#REF!</definedName>
    <definedName name="BExMQ71WHW50GVX45JU951AGPLFQ" localSheetId="7" hidden="1">#REF!</definedName>
    <definedName name="BExMQ71WHW50GVX45JU951AGPLFQ" localSheetId="9" hidden="1">#REF!</definedName>
    <definedName name="BExMQ71WHW50GVX45JU951AGPLFQ" localSheetId="10" hidden="1">#REF!</definedName>
    <definedName name="BExMQ71WHW50GVX45JU951AGPLFQ" localSheetId="11" hidden="1">#REF!</definedName>
    <definedName name="BExMQ71WHW50GVX45JU951AGPLFQ" localSheetId="12" hidden="1">#REF!</definedName>
    <definedName name="BExMQ71WHW50GVX45JU951AGPLFQ" localSheetId="14" hidden="1">#REF!</definedName>
    <definedName name="BExMQ71WHW50GVX45JU951AGPLFQ" localSheetId="13" hidden="1">#REF!</definedName>
    <definedName name="BExMQ71WHW50GVX45JU951AGPLFQ" localSheetId="15" hidden="1">#REF!</definedName>
    <definedName name="BExMQ71WHW50GVX45JU951AGPLFQ" localSheetId="16" hidden="1">#REF!</definedName>
    <definedName name="BExMQ71WHW50GVX45JU951AGPLFQ" localSheetId="17" hidden="1">#REF!</definedName>
    <definedName name="BExMQ71WHW50GVX45JU951AGPLFQ" localSheetId="18" hidden="1">#REF!</definedName>
    <definedName name="BExMQ71WHW50GVX45JU951AGPLFQ" localSheetId="19" hidden="1">#REF!</definedName>
    <definedName name="BExMQ71WHW50GVX45JU951AGPLFQ" localSheetId="20" hidden="1">#REF!</definedName>
    <definedName name="BExMQ71WHW50GVX45JU951AGPLFQ" hidden="1">#REF!</definedName>
    <definedName name="BExMQGXSLPT4A6N47LE6FBVHWBOF" localSheetId="7" hidden="1">#REF!</definedName>
    <definedName name="BExMQGXSLPT4A6N47LE6FBVHWBOF" localSheetId="9" hidden="1">#REF!</definedName>
    <definedName name="BExMQGXSLPT4A6N47LE6FBVHWBOF" localSheetId="10" hidden="1">#REF!</definedName>
    <definedName name="BExMQGXSLPT4A6N47LE6FBVHWBOF" localSheetId="11" hidden="1">#REF!</definedName>
    <definedName name="BExMQGXSLPT4A6N47LE6FBVHWBOF" localSheetId="12" hidden="1">#REF!</definedName>
    <definedName name="BExMQGXSLPT4A6N47LE6FBVHWBOF" localSheetId="14" hidden="1">#REF!</definedName>
    <definedName name="BExMQGXSLPT4A6N47LE6FBVHWBOF" localSheetId="13" hidden="1">#REF!</definedName>
    <definedName name="BExMQGXSLPT4A6N47LE6FBVHWBOF" localSheetId="15" hidden="1">#REF!</definedName>
    <definedName name="BExMQGXSLPT4A6N47LE6FBVHWBOF" localSheetId="16" hidden="1">#REF!</definedName>
    <definedName name="BExMQGXSLPT4A6N47LE6FBVHWBOF" localSheetId="17" hidden="1">#REF!</definedName>
    <definedName name="BExMQGXSLPT4A6N47LE6FBVHWBOF" localSheetId="18" hidden="1">#REF!</definedName>
    <definedName name="BExMQGXSLPT4A6N47LE6FBVHWBOF" localSheetId="19" hidden="1">#REF!</definedName>
    <definedName name="BExMQGXSLPT4A6N47LE6FBVHWBOF" localSheetId="20" hidden="1">#REF!</definedName>
    <definedName name="BExMQGXSLPT4A6N47LE6FBVHWBOF" hidden="1">#REF!</definedName>
    <definedName name="BExMQSBR7PL4KLB1Q4961QO45Y4G" localSheetId="7" hidden="1">#REF!</definedName>
    <definedName name="BExMQSBR7PL4KLB1Q4961QO45Y4G" localSheetId="9" hidden="1">#REF!</definedName>
    <definedName name="BExMQSBR7PL4KLB1Q4961QO45Y4G" localSheetId="10" hidden="1">#REF!</definedName>
    <definedName name="BExMQSBR7PL4KLB1Q4961QO45Y4G" localSheetId="11" hidden="1">#REF!</definedName>
    <definedName name="BExMQSBR7PL4KLB1Q4961QO45Y4G" localSheetId="12" hidden="1">#REF!</definedName>
    <definedName name="BExMQSBR7PL4KLB1Q4961QO45Y4G" localSheetId="14" hidden="1">#REF!</definedName>
    <definedName name="BExMQSBR7PL4KLB1Q4961QO45Y4G" localSheetId="13" hidden="1">#REF!</definedName>
    <definedName name="BExMQSBR7PL4KLB1Q4961QO45Y4G" localSheetId="15" hidden="1">#REF!</definedName>
    <definedName name="BExMQSBR7PL4KLB1Q4961QO45Y4G" localSheetId="16" hidden="1">#REF!</definedName>
    <definedName name="BExMQSBR7PL4KLB1Q4961QO45Y4G" localSheetId="17" hidden="1">#REF!</definedName>
    <definedName name="BExMQSBR7PL4KLB1Q4961QO45Y4G" localSheetId="18" hidden="1">#REF!</definedName>
    <definedName name="BExMQSBR7PL4KLB1Q4961QO45Y4G" localSheetId="19" hidden="1">#REF!</definedName>
    <definedName name="BExMQSBR7PL4KLB1Q4961QO45Y4G" localSheetId="20" hidden="1">#REF!</definedName>
    <definedName name="BExMQSBR7PL4KLB1Q4961QO45Y4G" hidden="1">#REF!</definedName>
    <definedName name="BExMR1MA4I1X77714ZEPUVC8W398" localSheetId="7" hidden="1">#REF!</definedName>
    <definedName name="BExMR1MA4I1X77714ZEPUVC8W398" localSheetId="9" hidden="1">#REF!</definedName>
    <definedName name="BExMR1MA4I1X77714ZEPUVC8W398" localSheetId="10" hidden="1">#REF!</definedName>
    <definedName name="BExMR1MA4I1X77714ZEPUVC8W398" localSheetId="11" hidden="1">#REF!</definedName>
    <definedName name="BExMR1MA4I1X77714ZEPUVC8W398" localSheetId="12" hidden="1">#REF!</definedName>
    <definedName name="BExMR1MA4I1X77714ZEPUVC8W398" localSheetId="14" hidden="1">#REF!</definedName>
    <definedName name="BExMR1MA4I1X77714ZEPUVC8W398" localSheetId="13" hidden="1">#REF!</definedName>
    <definedName name="BExMR1MA4I1X77714ZEPUVC8W398" localSheetId="15" hidden="1">#REF!</definedName>
    <definedName name="BExMR1MA4I1X77714ZEPUVC8W398" localSheetId="16" hidden="1">#REF!</definedName>
    <definedName name="BExMR1MA4I1X77714ZEPUVC8W398" localSheetId="17" hidden="1">#REF!</definedName>
    <definedName name="BExMR1MA4I1X77714ZEPUVC8W398" localSheetId="18" hidden="1">#REF!</definedName>
    <definedName name="BExMR1MA4I1X77714ZEPUVC8W398" localSheetId="19" hidden="1">#REF!</definedName>
    <definedName name="BExMR1MA4I1X77714ZEPUVC8W398" localSheetId="20" hidden="1">#REF!</definedName>
    <definedName name="BExMR1MA4I1X77714ZEPUVC8W398" hidden="1">#REF!</definedName>
    <definedName name="BExMR8YQHA7N77HGHY4Y6R30I3XT" localSheetId="7" hidden="1">#REF!</definedName>
    <definedName name="BExMR8YQHA7N77HGHY4Y6R30I3XT" localSheetId="9" hidden="1">#REF!</definedName>
    <definedName name="BExMR8YQHA7N77HGHY4Y6R30I3XT" localSheetId="10" hidden="1">#REF!</definedName>
    <definedName name="BExMR8YQHA7N77HGHY4Y6R30I3XT" localSheetId="11" hidden="1">#REF!</definedName>
    <definedName name="BExMR8YQHA7N77HGHY4Y6R30I3XT" localSheetId="12" hidden="1">#REF!</definedName>
    <definedName name="BExMR8YQHA7N77HGHY4Y6R30I3XT" localSheetId="14" hidden="1">#REF!</definedName>
    <definedName name="BExMR8YQHA7N77HGHY4Y6R30I3XT" localSheetId="13" hidden="1">#REF!</definedName>
    <definedName name="BExMR8YQHA7N77HGHY4Y6R30I3XT" localSheetId="15" hidden="1">#REF!</definedName>
    <definedName name="BExMR8YQHA7N77HGHY4Y6R30I3XT" localSheetId="16" hidden="1">#REF!</definedName>
    <definedName name="BExMR8YQHA7N77HGHY4Y6R30I3XT" localSheetId="17" hidden="1">#REF!</definedName>
    <definedName name="BExMR8YQHA7N77HGHY4Y6R30I3XT" localSheetId="18" hidden="1">#REF!</definedName>
    <definedName name="BExMR8YQHA7N77HGHY4Y6R30I3XT" localSheetId="19" hidden="1">#REF!</definedName>
    <definedName name="BExMR8YQHA7N77HGHY4Y6R30I3XT" localSheetId="20" hidden="1">#REF!</definedName>
    <definedName name="BExMR8YQHA7N77HGHY4Y6R30I3XT" hidden="1">#REF!</definedName>
    <definedName name="BExMRENOIARWRYOIVPDIEBVNRDO7" localSheetId="7" hidden="1">#REF!</definedName>
    <definedName name="BExMRENOIARWRYOIVPDIEBVNRDO7" localSheetId="9" hidden="1">#REF!</definedName>
    <definedName name="BExMRENOIARWRYOIVPDIEBVNRDO7" localSheetId="10" hidden="1">#REF!</definedName>
    <definedName name="BExMRENOIARWRYOIVPDIEBVNRDO7" localSheetId="11" hidden="1">#REF!</definedName>
    <definedName name="BExMRENOIARWRYOIVPDIEBVNRDO7" localSheetId="12" hidden="1">#REF!</definedName>
    <definedName name="BExMRENOIARWRYOIVPDIEBVNRDO7" localSheetId="14" hidden="1">#REF!</definedName>
    <definedName name="BExMRENOIARWRYOIVPDIEBVNRDO7" localSheetId="13" hidden="1">#REF!</definedName>
    <definedName name="BExMRENOIARWRYOIVPDIEBVNRDO7" localSheetId="15" hidden="1">#REF!</definedName>
    <definedName name="BExMRENOIARWRYOIVPDIEBVNRDO7" localSheetId="16" hidden="1">#REF!</definedName>
    <definedName name="BExMRENOIARWRYOIVPDIEBVNRDO7" localSheetId="17" hidden="1">#REF!</definedName>
    <definedName name="BExMRENOIARWRYOIVPDIEBVNRDO7" localSheetId="18" hidden="1">#REF!</definedName>
    <definedName name="BExMRENOIARWRYOIVPDIEBVNRDO7" localSheetId="19" hidden="1">#REF!</definedName>
    <definedName name="BExMRENOIARWRYOIVPDIEBVNRDO7" localSheetId="20" hidden="1">#REF!</definedName>
    <definedName name="BExMRENOIARWRYOIVPDIEBVNRDO7" hidden="1">#REF!</definedName>
    <definedName name="BExMRQHUEHGF2FS4LCB0THFELGDI" localSheetId="7" hidden="1">#REF!</definedName>
    <definedName name="BExMRQHUEHGF2FS4LCB0THFELGDI" localSheetId="9" hidden="1">#REF!</definedName>
    <definedName name="BExMRQHUEHGF2FS4LCB0THFELGDI" localSheetId="10" hidden="1">#REF!</definedName>
    <definedName name="BExMRQHUEHGF2FS4LCB0THFELGDI" localSheetId="11" hidden="1">#REF!</definedName>
    <definedName name="BExMRQHUEHGF2FS4LCB0THFELGDI" localSheetId="12" hidden="1">#REF!</definedName>
    <definedName name="BExMRQHUEHGF2FS4LCB0THFELGDI" localSheetId="14" hidden="1">#REF!</definedName>
    <definedName name="BExMRQHUEHGF2FS4LCB0THFELGDI" localSheetId="13" hidden="1">#REF!</definedName>
    <definedName name="BExMRQHUEHGF2FS4LCB0THFELGDI" localSheetId="15" hidden="1">#REF!</definedName>
    <definedName name="BExMRQHUEHGF2FS4LCB0THFELGDI" localSheetId="16" hidden="1">#REF!</definedName>
    <definedName name="BExMRQHUEHGF2FS4LCB0THFELGDI" localSheetId="17" hidden="1">#REF!</definedName>
    <definedName name="BExMRQHUEHGF2FS4LCB0THFELGDI" localSheetId="18" hidden="1">#REF!</definedName>
    <definedName name="BExMRQHUEHGF2FS4LCB0THFELGDI" localSheetId="19" hidden="1">#REF!</definedName>
    <definedName name="BExMRQHUEHGF2FS4LCB0THFELGDI" localSheetId="20" hidden="1">#REF!</definedName>
    <definedName name="BExMRQHUEHGF2FS4LCB0THFELGDI" hidden="1">#REF!</definedName>
    <definedName name="BExMRRJNUMGRSDD5GGKKGEIZ6FTS" localSheetId="7" hidden="1">#REF!</definedName>
    <definedName name="BExMRRJNUMGRSDD5GGKKGEIZ6FTS" localSheetId="9" hidden="1">#REF!</definedName>
    <definedName name="BExMRRJNUMGRSDD5GGKKGEIZ6FTS" localSheetId="10" hidden="1">#REF!</definedName>
    <definedName name="BExMRRJNUMGRSDD5GGKKGEIZ6FTS" localSheetId="11" hidden="1">#REF!</definedName>
    <definedName name="BExMRRJNUMGRSDD5GGKKGEIZ6FTS" localSheetId="12" hidden="1">#REF!</definedName>
    <definedName name="BExMRRJNUMGRSDD5GGKKGEIZ6FTS" localSheetId="14" hidden="1">#REF!</definedName>
    <definedName name="BExMRRJNUMGRSDD5GGKKGEIZ6FTS" localSheetId="13" hidden="1">#REF!</definedName>
    <definedName name="BExMRRJNUMGRSDD5GGKKGEIZ6FTS" localSheetId="15" hidden="1">#REF!</definedName>
    <definedName name="BExMRRJNUMGRSDD5GGKKGEIZ6FTS" localSheetId="16" hidden="1">#REF!</definedName>
    <definedName name="BExMRRJNUMGRSDD5GGKKGEIZ6FTS" localSheetId="17" hidden="1">#REF!</definedName>
    <definedName name="BExMRRJNUMGRSDD5GGKKGEIZ6FTS" localSheetId="18" hidden="1">#REF!</definedName>
    <definedName name="BExMRRJNUMGRSDD5GGKKGEIZ6FTS" localSheetId="19" hidden="1">#REF!</definedName>
    <definedName name="BExMRRJNUMGRSDD5GGKKGEIZ6FTS" localSheetId="20" hidden="1">#REF!</definedName>
    <definedName name="BExMRRJNUMGRSDD5GGKKGEIZ6FTS" hidden="1">#REF!</definedName>
    <definedName name="BExMRU3ACIU0RD2BNWO55LH5U2BR" localSheetId="7" hidden="1">#REF!</definedName>
    <definedName name="BExMRU3ACIU0RD2BNWO55LH5U2BR" localSheetId="9" hidden="1">#REF!</definedName>
    <definedName name="BExMRU3ACIU0RD2BNWO55LH5U2BR" localSheetId="10" hidden="1">#REF!</definedName>
    <definedName name="BExMRU3ACIU0RD2BNWO55LH5U2BR" localSheetId="11" hidden="1">#REF!</definedName>
    <definedName name="BExMRU3ACIU0RD2BNWO55LH5U2BR" localSheetId="12" hidden="1">#REF!</definedName>
    <definedName name="BExMRU3ACIU0RD2BNWO55LH5U2BR" localSheetId="14" hidden="1">#REF!</definedName>
    <definedName name="BExMRU3ACIU0RD2BNWO55LH5U2BR" localSheetId="13" hidden="1">#REF!</definedName>
    <definedName name="BExMRU3ACIU0RD2BNWO55LH5U2BR" localSheetId="15" hidden="1">#REF!</definedName>
    <definedName name="BExMRU3ACIU0RD2BNWO55LH5U2BR" localSheetId="16" hidden="1">#REF!</definedName>
    <definedName name="BExMRU3ACIU0RD2BNWO55LH5U2BR" localSheetId="17" hidden="1">#REF!</definedName>
    <definedName name="BExMRU3ACIU0RD2BNWO55LH5U2BR" localSheetId="18" hidden="1">#REF!</definedName>
    <definedName name="BExMRU3ACIU0RD2BNWO55LH5U2BR" localSheetId="19" hidden="1">#REF!</definedName>
    <definedName name="BExMRU3ACIU0RD2BNWO55LH5U2BR" localSheetId="20" hidden="1">#REF!</definedName>
    <definedName name="BExMRU3ACIU0RD2BNWO55LH5U2BR" hidden="1">#REF!</definedName>
    <definedName name="BExMS86DS3IHF2GL3USMAG2JZHWC" localSheetId="7" hidden="1">#REF!</definedName>
    <definedName name="BExMS86DS3IHF2GL3USMAG2JZHWC" localSheetId="9" hidden="1">#REF!</definedName>
    <definedName name="BExMS86DS3IHF2GL3USMAG2JZHWC" localSheetId="10" hidden="1">#REF!</definedName>
    <definedName name="BExMS86DS3IHF2GL3USMAG2JZHWC" localSheetId="11" hidden="1">#REF!</definedName>
    <definedName name="BExMS86DS3IHF2GL3USMAG2JZHWC" localSheetId="12" hidden="1">#REF!</definedName>
    <definedName name="BExMS86DS3IHF2GL3USMAG2JZHWC" localSheetId="14" hidden="1">#REF!</definedName>
    <definedName name="BExMS86DS3IHF2GL3USMAG2JZHWC" localSheetId="13" hidden="1">#REF!</definedName>
    <definedName name="BExMS86DS3IHF2GL3USMAG2JZHWC" localSheetId="15" hidden="1">#REF!</definedName>
    <definedName name="BExMS86DS3IHF2GL3USMAG2JZHWC" localSheetId="16" hidden="1">#REF!</definedName>
    <definedName name="BExMS86DS3IHF2GL3USMAG2JZHWC" localSheetId="17" hidden="1">#REF!</definedName>
    <definedName name="BExMS86DS3IHF2GL3USMAG2JZHWC" localSheetId="18" hidden="1">#REF!</definedName>
    <definedName name="BExMS86DS3IHF2GL3USMAG2JZHWC" localSheetId="19" hidden="1">#REF!</definedName>
    <definedName name="BExMS86DS3IHF2GL3USMAG2JZHWC" localSheetId="20" hidden="1">#REF!</definedName>
    <definedName name="BExMS86DS3IHF2GL3USMAG2JZHWC" hidden="1">#REF!</definedName>
    <definedName name="BExMSCO8TZ680ZEYN2WP0KB738IZ" localSheetId="7" hidden="1">#REF!</definedName>
    <definedName name="BExMSCO8TZ680ZEYN2WP0KB738IZ" localSheetId="9" hidden="1">#REF!</definedName>
    <definedName name="BExMSCO8TZ680ZEYN2WP0KB738IZ" localSheetId="10" hidden="1">#REF!</definedName>
    <definedName name="BExMSCO8TZ680ZEYN2WP0KB738IZ" localSheetId="11" hidden="1">#REF!</definedName>
    <definedName name="BExMSCO8TZ680ZEYN2WP0KB738IZ" localSheetId="12" hidden="1">#REF!</definedName>
    <definedName name="BExMSCO8TZ680ZEYN2WP0KB738IZ" localSheetId="14" hidden="1">#REF!</definedName>
    <definedName name="BExMSCO8TZ680ZEYN2WP0KB738IZ" localSheetId="13" hidden="1">#REF!</definedName>
    <definedName name="BExMSCO8TZ680ZEYN2WP0KB738IZ" localSheetId="15" hidden="1">#REF!</definedName>
    <definedName name="BExMSCO8TZ680ZEYN2WP0KB738IZ" localSheetId="16" hidden="1">#REF!</definedName>
    <definedName name="BExMSCO8TZ680ZEYN2WP0KB738IZ" localSheetId="17" hidden="1">#REF!</definedName>
    <definedName name="BExMSCO8TZ680ZEYN2WP0KB738IZ" localSheetId="18" hidden="1">#REF!</definedName>
    <definedName name="BExMSCO8TZ680ZEYN2WP0KB738IZ" localSheetId="19" hidden="1">#REF!</definedName>
    <definedName name="BExMSCO8TZ680ZEYN2WP0KB738IZ" localSheetId="20" hidden="1">#REF!</definedName>
    <definedName name="BExMSCO8TZ680ZEYN2WP0KB738IZ" hidden="1">#REF!</definedName>
    <definedName name="BExMSQRCC40AP8BDUPL2I2DNC210" localSheetId="7" hidden="1">#REF!</definedName>
    <definedName name="BExMSQRCC40AP8BDUPL2I2DNC210" localSheetId="9" hidden="1">#REF!</definedName>
    <definedName name="BExMSQRCC40AP8BDUPL2I2DNC210" localSheetId="10" hidden="1">#REF!</definedName>
    <definedName name="BExMSQRCC40AP8BDUPL2I2DNC210" localSheetId="11" hidden="1">#REF!</definedName>
    <definedName name="BExMSQRCC40AP8BDUPL2I2DNC210" localSheetId="12" hidden="1">#REF!</definedName>
    <definedName name="BExMSQRCC40AP8BDUPL2I2DNC210" localSheetId="14" hidden="1">#REF!</definedName>
    <definedName name="BExMSQRCC40AP8BDUPL2I2DNC210" localSheetId="13" hidden="1">#REF!</definedName>
    <definedName name="BExMSQRCC40AP8BDUPL2I2DNC210" localSheetId="15" hidden="1">#REF!</definedName>
    <definedName name="BExMSQRCC40AP8BDUPL2I2DNC210" localSheetId="16" hidden="1">#REF!</definedName>
    <definedName name="BExMSQRCC40AP8BDUPL2I2DNC210" localSheetId="17" hidden="1">#REF!</definedName>
    <definedName name="BExMSQRCC40AP8BDUPL2I2DNC210" localSheetId="18" hidden="1">#REF!</definedName>
    <definedName name="BExMSQRCC40AP8BDUPL2I2DNC210" localSheetId="19" hidden="1">#REF!</definedName>
    <definedName name="BExMSQRCC40AP8BDUPL2I2DNC210" localSheetId="20" hidden="1">#REF!</definedName>
    <definedName name="BExMSQRCC40AP8BDUPL2I2DNC210" hidden="1">#REF!</definedName>
    <definedName name="BExO4J9LR712G00TVA82VNTG8O7H" localSheetId="7" hidden="1">#REF!</definedName>
    <definedName name="BExO4J9LR712G00TVA82VNTG8O7H" localSheetId="9" hidden="1">#REF!</definedName>
    <definedName name="BExO4J9LR712G00TVA82VNTG8O7H" localSheetId="10" hidden="1">#REF!</definedName>
    <definedName name="BExO4J9LR712G00TVA82VNTG8O7H" localSheetId="11" hidden="1">#REF!</definedName>
    <definedName name="BExO4J9LR712G00TVA82VNTG8O7H" localSheetId="12" hidden="1">#REF!</definedName>
    <definedName name="BExO4J9LR712G00TVA82VNTG8O7H" localSheetId="14" hidden="1">#REF!</definedName>
    <definedName name="BExO4J9LR712G00TVA82VNTG8O7H" localSheetId="13" hidden="1">#REF!</definedName>
    <definedName name="BExO4J9LR712G00TVA82VNTG8O7H" localSheetId="15" hidden="1">#REF!</definedName>
    <definedName name="BExO4J9LR712G00TVA82VNTG8O7H" localSheetId="16" hidden="1">#REF!</definedName>
    <definedName name="BExO4J9LR712G00TVA82VNTG8O7H" localSheetId="17" hidden="1">#REF!</definedName>
    <definedName name="BExO4J9LR712G00TVA82VNTG8O7H" localSheetId="18" hidden="1">#REF!</definedName>
    <definedName name="BExO4J9LR712G00TVA82VNTG8O7H" localSheetId="19" hidden="1">#REF!</definedName>
    <definedName name="BExO4J9LR712G00TVA82VNTG8O7H" localSheetId="20" hidden="1">#REF!</definedName>
    <definedName name="BExO4J9LR712G00TVA82VNTG8O7H" hidden="1">#REF!</definedName>
    <definedName name="BExO4WGD4T7PXNGQYFD65V3BP906" localSheetId="7" hidden="1">#REF!</definedName>
    <definedName name="BExO4WGD4T7PXNGQYFD65V3BP906" localSheetId="9" hidden="1">#REF!</definedName>
    <definedName name="BExO4WGD4T7PXNGQYFD65V3BP906" localSheetId="10" hidden="1">#REF!</definedName>
    <definedName name="BExO4WGD4T7PXNGQYFD65V3BP906" localSheetId="11" hidden="1">#REF!</definedName>
    <definedName name="BExO4WGD4T7PXNGQYFD65V3BP906" localSheetId="14" hidden="1">#REF!</definedName>
    <definedName name="BExO4WGD4T7PXNGQYFD65V3BP906" localSheetId="13" hidden="1">#REF!</definedName>
    <definedName name="BExO4WGD4T7PXNGQYFD65V3BP906" localSheetId="16" hidden="1">#REF!</definedName>
    <definedName name="BExO4WGD4T7PXNGQYFD65V3BP906" localSheetId="17" hidden="1">#REF!</definedName>
    <definedName name="BExO4WGD4T7PXNGQYFD65V3BP906" localSheetId="20" hidden="1">#REF!</definedName>
    <definedName name="BExO4WGD4T7PXNGQYFD65V3BP906" hidden="1">#REF!</definedName>
    <definedName name="BExO55G2KVZ7MIJ30N827CLH0I2A" localSheetId="7" hidden="1">#REF!</definedName>
    <definedName name="BExO55G2KVZ7MIJ30N827CLH0I2A" localSheetId="9" hidden="1">#REF!</definedName>
    <definedName name="BExO55G2KVZ7MIJ30N827CLH0I2A" localSheetId="10" hidden="1">#REF!</definedName>
    <definedName name="BExO55G2KVZ7MIJ30N827CLH0I2A" localSheetId="11" hidden="1">#REF!</definedName>
    <definedName name="BExO55G2KVZ7MIJ30N827CLH0I2A" localSheetId="12" hidden="1">#REF!</definedName>
    <definedName name="BExO55G2KVZ7MIJ30N827CLH0I2A" localSheetId="14" hidden="1">#REF!</definedName>
    <definedName name="BExO55G2KVZ7MIJ30N827CLH0I2A" localSheetId="13" hidden="1">#REF!</definedName>
    <definedName name="BExO55G2KVZ7MIJ30N827CLH0I2A" localSheetId="15" hidden="1">#REF!</definedName>
    <definedName name="BExO55G2KVZ7MIJ30N827CLH0I2A" localSheetId="16" hidden="1">#REF!</definedName>
    <definedName name="BExO55G2KVZ7MIJ30N827CLH0I2A" localSheetId="17" hidden="1">#REF!</definedName>
    <definedName name="BExO55G2KVZ7MIJ30N827CLH0I2A" localSheetId="18" hidden="1">#REF!</definedName>
    <definedName name="BExO55G2KVZ7MIJ30N827CLH0I2A" localSheetId="19" hidden="1">#REF!</definedName>
    <definedName name="BExO55G2KVZ7MIJ30N827CLH0I2A" localSheetId="20" hidden="1">#REF!</definedName>
    <definedName name="BExO55G2KVZ7MIJ30N827CLH0I2A" hidden="1">#REF!</definedName>
    <definedName name="BExO5A8PZD9EUHC5CMPU6N3SQ15L" localSheetId="7" hidden="1">#REF!</definedName>
    <definedName name="BExO5A8PZD9EUHC5CMPU6N3SQ15L" localSheetId="9" hidden="1">#REF!</definedName>
    <definedName name="BExO5A8PZD9EUHC5CMPU6N3SQ15L" localSheetId="10" hidden="1">#REF!</definedName>
    <definedName name="BExO5A8PZD9EUHC5CMPU6N3SQ15L" localSheetId="11" hidden="1">#REF!</definedName>
    <definedName name="BExO5A8PZD9EUHC5CMPU6N3SQ15L" localSheetId="12" hidden="1">#REF!</definedName>
    <definedName name="BExO5A8PZD9EUHC5CMPU6N3SQ15L" localSheetId="14" hidden="1">#REF!</definedName>
    <definedName name="BExO5A8PZD9EUHC5CMPU6N3SQ15L" localSheetId="13" hidden="1">#REF!</definedName>
    <definedName name="BExO5A8PZD9EUHC5CMPU6N3SQ15L" localSheetId="15" hidden="1">#REF!</definedName>
    <definedName name="BExO5A8PZD9EUHC5CMPU6N3SQ15L" localSheetId="16" hidden="1">#REF!</definedName>
    <definedName name="BExO5A8PZD9EUHC5CMPU6N3SQ15L" localSheetId="17" hidden="1">#REF!</definedName>
    <definedName name="BExO5A8PZD9EUHC5CMPU6N3SQ15L" localSheetId="18" hidden="1">#REF!</definedName>
    <definedName name="BExO5A8PZD9EUHC5CMPU6N3SQ15L" localSheetId="19" hidden="1">#REF!</definedName>
    <definedName name="BExO5A8PZD9EUHC5CMPU6N3SQ15L" localSheetId="20" hidden="1">#REF!</definedName>
    <definedName name="BExO5A8PZD9EUHC5CMPU6N3SQ15L" hidden="1">#REF!</definedName>
    <definedName name="BExO5XMAHL7CY3X0B1OPKZ28DCJ5" localSheetId="7" hidden="1">#REF!</definedName>
    <definedName name="BExO5XMAHL7CY3X0B1OPKZ28DCJ5" localSheetId="9" hidden="1">#REF!</definedName>
    <definedName name="BExO5XMAHL7CY3X0B1OPKZ28DCJ5" localSheetId="10" hidden="1">#REF!</definedName>
    <definedName name="BExO5XMAHL7CY3X0B1OPKZ28DCJ5" localSheetId="11" hidden="1">#REF!</definedName>
    <definedName name="BExO5XMAHL7CY3X0B1OPKZ28DCJ5" localSheetId="12" hidden="1">#REF!</definedName>
    <definedName name="BExO5XMAHL7CY3X0B1OPKZ28DCJ5" localSheetId="14" hidden="1">#REF!</definedName>
    <definedName name="BExO5XMAHL7CY3X0B1OPKZ28DCJ5" localSheetId="13" hidden="1">#REF!</definedName>
    <definedName name="BExO5XMAHL7CY3X0B1OPKZ28DCJ5" localSheetId="15" hidden="1">#REF!</definedName>
    <definedName name="BExO5XMAHL7CY3X0B1OPKZ28DCJ5" localSheetId="16" hidden="1">#REF!</definedName>
    <definedName name="BExO5XMAHL7CY3X0B1OPKZ28DCJ5" localSheetId="17" hidden="1">#REF!</definedName>
    <definedName name="BExO5XMAHL7CY3X0B1OPKZ28DCJ5" localSheetId="18" hidden="1">#REF!</definedName>
    <definedName name="BExO5XMAHL7CY3X0B1OPKZ28DCJ5" localSheetId="19" hidden="1">#REF!</definedName>
    <definedName name="BExO5XMAHL7CY3X0B1OPKZ28DCJ5" localSheetId="20" hidden="1">#REF!</definedName>
    <definedName name="BExO5XMAHL7CY3X0B1OPKZ28DCJ5" hidden="1">#REF!</definedName>
    <definedName name="BExO64NREBN75DKW0OMYAUWYVY5S" localSheetId="7" hidden="1">#REF!</definedName>
    <definedName name="BExO64NREBN75DKW0OMYAUWYVY5S" localSheetId="9" hidden="1">#REF!</definedName>
    <definedName name="BExO64NREBN75DKW0OMYAUWYVY5S" localSheetId="10" hidden="1">#REF!</definedName>
    <definedName name="BExO64NREBN75DKW0OMYAUWYVY5S" localSheetId="11" hidden="1">#REF!</definedName>
    <definedName name="BExO64NREBN75DKW0OMYAUWYVY5S" localSheetId="12" hidden="1">#REF!</definedName>
    <definedName name="BExO64NREBN75DKW0OMYAUWYVY5S" localSheetId="14" hidden="1">#REF!</definedName>
    <definedName name="BExO64NREBN75DKW0OMYAUWYVY5S" localSheetId="13" hidden="1">#REF!</definedName>
    <definedName name="BExO64NREBN75DKW0OMYAUWYVY5S" localSheetId="15" hidden="1">#REF!</definedName>
    <definedName name="BExO64NREBN75DKW0OMYAUWYVY5S" localSheetId="16" hidden="1">#REF!</definedName>
    <definedName name="BExO64NREBN75DKW0OMYAUWYVY5S" localSheetId="17" hidden="1">#REF!</definedName>
    <definedName name="BExO64NREBN75DKW0OMYAUWYVY5S" localSheetId="18" hidden="1">#REF!</definedName>
    <definedName name="BExO64NREBN75DKW0OMYAUWYVY5S" localSheetId="19" hidden="1">#REF!</definedName>
    <definedName name="BExO64NREBN75DKW0OMYAUWYVY5S" localSheetId="20" hidden="1">#REF!</definedName>
    <definedName name="BExO64NREBN75DKW0OMYAUWYVY5S" hidden="1">#REF!</definedName>
    <definedName name="BExO66LZJKY4PTQVREELI6POS4AY" localSheetId="7" hidden="1">#REF!</definedName>
    <definedName name="BExO66LZJKY4PTQVREELI6POS4AY" localSheetId="9" hidden="1">#REF!</definedName>
    <definedName name="BExO66LZJKY4PTQVREELI6POS4AY" localSheetId="10" hidden="1">#REF!</definedName>
    <definedName name="BExO66LZJKY4PTQVREELI6POS4AY" localSheetId="11" hidden="1">#REF!</definedName>
    <definedName name="BExO66LZJKY4PTQVREELI6POS4AY" localSheetId="12" hidden="1">#REF!</definedName>
    <definedName name="BExO66LZJKY4PTQVREELI6POS4AY" localSheetId="14" hidden="1">#REF!</definedName>
    <definedName name="BExO66LZJKY4PTQVREELI6POS4AY" localSheetId="13" hidden="1">#REF!</definedName>
    <definedName name="BExO66LZJKY4PTQVREELI6POS4AY" localSheetId="15" hidden="1">#REF!</definedName>
    <definedName name="BExO66LZJKY4PTQVREELI6POS4AY" localSheetId="16" hidden="1">#REF!</definedName>
    <definedName name="BExO66LZJKY4PTQVREELI6POS4AY" localSheetId="17" hidden="1">#REF!</definedName>
    <definedName name="BExO66LZJKY4PTQVREELI6POS4AY" localSheetId="18" hidden="1">#REF!</definedName>
    <definedName name="BExO66LZJKY4PTQVREELI6POS4AY" localSheetId="19" hidden="1">#REF!</definedName>
    <definedName name="BExO66LZJKY4PTQVREELI6POS4AY" localSheetId="20" hidden="1">#REF!</definedName>
    <definedName name="BExO66LZJKY4PTQVREELI6POS4AY" hidden="1">#REF!</definedName>
    <definedName name="BExO6LLHCYTF7CIVHKAO0NMET14Q" localSheetId="7" hidden="1">#REF!</definedName>
    <definedName name="BExO6LLHCYTF7CIVHKAO0NMET14Q" localSheetId="9" hidden="1">#REF!</definedName>
    <definedName name="BExO6LLHCYTF7CIVHKAO0NMET14Q" localSheetId="10" hidden="1">#REF!</definedName>
    <definedName name="BExO6LLHCYTF7CIVHKAO0NMET14Q" localSheetId="11" hidden="1">#REF!</definedName>
    <definedName name="BExO6LLHCYTF7CIVHKAO0NMET14Q" localSheetId="12" hidden="1">#REF!</definedName>
    <definedName name="BExO6LLHCYTF7CIVHKAO0NMET14Q" localSheetId="14" hidden="1">#REF!</definedName>
    <definedName name="BExO6LLHCYTF7CIVHKAO0NMET14Q" localSheetId="13" hidden="1">#REF!</definedName>
    <definedName name="BExO6LLHCYTF7CIVHKAO0NMET14Q" localSheetId="15" hidden="1">#REF!</definedName>
    <definedName name="BExO6LLHCYTF7CIVHKAO0NMET14Q" localSheetId="16" hidden="1">#REF!</definedName>
    <definedName name="BExO6LLHCYTF7CIVHKAO0NMET14Q" localSheetId="17" hidden="1">#REF!</definedName>
    <definedName name="BExO6LLHCYTF7CIVHKAO0NMET14Q" localSheetId="18" hidden="1">#REF!</definedName>
    <definedName name="BExO6LLHCYTF7CIVHKAO0NMET14Q" localSheetId="19" hidden="1">#REF!</definedName>
    <definedName name="BExO6LLHCYTF7CIVHKAO0NMET14Q" localSheetId="20" hidden="1">#REF!</definedName>
    <definedName name="BExO6LLHCYTF7CIVHKAO0NMET14Q" hidden="1">#REF!</definedName>
    <definedName name="BExO6QE36OX39618EFGY819YKS0N" localSheetId="7" hidden="1">#REF!</definedName>
    <definedName name="BExO6QE36OX39618EFGY819YKS0N" localSheetId="9" hidden="1">#REF!</definedName>
    <definedName name="BExO6QE36OX39618EFGY819YKS0N" localSheetId="10" hidden="1">#REF!</definedName>
    <definedName name="BExO6QE36OX39618EFGY819YKS0N" localSheetId="11" hidden="1">#REF!</definedName>
    <definedName name="BExO6QE36OX39618EFGY819YKS0N" localSheetId="12" hidden="1">#REF!</definedName>
    <definedName name="BExO6QE36OX39618EFGY819YKS0N" localSheetId="14" hidden="1">#REF!</definedName>
    <definedName name="BExO6QE36OX39618EFGY819YKS0N" localSheetId="13" hidden="1">#REF!</definedName>
    <definedName name="BExO6QE36OX39618EFGY819YKS0N" localSheetId="15" hidden="1">#REF!</definedName>
    <definedName name="BExO6QE36OX39618EFGY819YKS0N" localSheetId="16" hidden="1">#REF!</definedName>
    <definedName name="BExO6QE36OX39618EFGY819YKS0N" localSheetId="17" hidden="1">#REF!</definedName>
    <definedName name="BExO6QE36OX39618EFGY819YKS0N" localSheetId="18" hidden="1">#REF!</definedName>
    <definedName name="BExO6QE36OX39618EFGY819YKS0N" localSheetId="19" hidden="1">#REF!</definedName>
    <definedName name="BExO6QE36OX39618EFGY819YKS0N" localSheetId="20" hidden="1">#REF!</definedName>
    <definedName name="BExO6QE36OX39618EFGY819YKS0N" hidden="1">#REF!</definedName>
    <definedName name="BExO6Y6LB0P6L4JTH4J6TCB4OHW8" localSheetId="7" hidden="1">#REF!</definedName>
    <definedName name="BExO6Y6LB0P6L4JTH4J6TCB4OHW8" localSheetId="9" hidden="1">#REF!</definedName>
    <definedName name="BExO6Y6LB0P6L4JTH4J6TCB4OHW8" localSheetId="10" hidden="1">#REF!</definedName>
    <definedName name="BExO6Y6LB0P6L4JTH4J6TCB4OHW8" localSheetId="11" hidden="1">#REF!</definedName>
    <definedName name="BExO6Y6LB0P6L4JTH4J6TCB4OHW8" localSheetId="12" hidden="1">#REF!</definedName>
    <definedName name="BExO6Y6LB0P6L4JTH4J6TCB4OHW8" localSheetId="14" hidden="1">#REF!</definedName>
    <definedName name="BExO6Y6LB0P6L4JTH4J6TCB4OHW8" localSheetId="13" hidden="1">#REF!</definedName>
    <definedName name="BExO6Y6LB0P6L4JTH4J6TCB4OHW8" localSheetId="15" hidden="1">#REF!</definedName>
    <definedName name="BExO6Y6LB0P6L4JTH4J6TCB4OHW8" localSheetId="16" hidden="1">#REF!</definedName>
    <definedName name="BExO6Y6LB0P6L4JTH4J6TCB4OHW8" localSheetId="17" hidden="1">#REF!</definedName>
    <definedName name="BExO6Y6LB0P6L4JTH4J6TCB4OHW8" localSheetId="18" hidden="1">#REF!</definedName>
    <definedName name="BExO6Y6LB0P6L4JTH4J6TCB4OHW8" localSheetId="19" hidden="1">#REF!</definedName>
    <definedName name="BExO6Y6LB0P6L4JTH4J6TCB4OHW8" localSheetId="20" hidden="1">#REF!</definedName>
    <definedName name="BExO6Y6LB0P6L4JTH4J6TCB4OHW8" hidden="1">#REF!</definedName>
    <definedName name="BExO7OUQS3XTUQ2LDKGQ8AAQ3OJJ" localSheetId="7" hidden="1">#REF!</definedName>
    <definedName name="BExO7OUQS3XTUQ2LDKGQ8AAQ3OJJ" localSheetId="9" hidden="1">#REF!</definedName>
    <definedName name="BExO7OUQS3XTUQ2LDKGQ8AAQ3OJJ" localSheetId="10" hidden="1">#REF!</definedName>
    <definedName name="BExO7OUQS3XTUQ2LDKGQ8AAQ3OJJ" localSheetId="11" hidden="1">#REF!</definedName>
    <definedName name="BExO7OUQS3XTUQ2LDKGQ8AAQ3OJJ" localSheetId="12" hidden="1">#REF!</definedName>
    <definedName name="BExO7OUQS3XTUQ2LDKGQ8AAQ3OJJ" localSheetId="14" hidden="1">#REF!</definedName>
    <definedName name="BExO7OUQS3XTUQ2LDKGQ8AAQ3OJJ" localSheetId="13" hidden="1">#REF!</definedName>
    <definedName name="BExO7OUQS3XTUQ2LDKGQ8AAQ3OJJ" localSheetId="15" hidden="1">#REF!</definedName>
    <definedName name="BExO7OUQS3XTUQ2LDKGQ8AAQ3OJJ" localSheetId="16" hidden="1">#REF!</definedName>
    <definedName name="BExO7OUQS3XTUQ2LDKGQ8AAQ3OJJ" localSheetId="17" hidden="1">#REF!</definedName>
    <definedName name="BExO7OUQS3XTUQ2LDKGQ8AAQ3OJJ" localSheetId="18" hidden="1">#REF!</definedName>
    <definedName name="BExO7OUQS3XTUQ2LDKGQ8AAQ3OJJ" localSheetId="19" hidden="1">#REF!</definedName>
    <definedName name="BExO7OUQS3XTUQ2LDKGQ8AAQ3OJJ" localSheetId="20" hidden="1">#REF!</definedName>
    <definedName name="BExO7OUQS3XTUQ2LDKGQ8AAQ3OJJ" hidden="1">#REF!</definedName>
    <definedName name="BExO7RUSODZC2NQZMT2AFSMV2ONF" localSheetId="7" hidden="1">#REF!</definedName>
    <definedName name="BExO7RUSODZC2NQZMT2AFSMV2ONF" localSheetId="9" hidden="1">#REF!</definedName>
    <definedName name="BExO7RUSODZC2NQZMT2AFSMV2ONF" localSheetId="10" hidden="1">#REF!</definedName>
    <definedName name="BExO7RUSODZC2NQZMT2AFSMV2ONF" localSheetId="11" hidden="1">#REF!</definedName>
    <definedName name="BExO7RUSODZC2NQZMT2AFSMV2ONF" localSheetId="12" hidden="1">#REF!</definedName>
    <definedName name="BExO7RUSODZC2NQZMT2AFSMV2ONF" localSheetId="14" hidden="1">#REF!</definedName>
    <definedName name="BExO7RUSODZC2NQZMT2AFSMV2ONF" localSheetId="13" hidden="1">#REF!</definedName>
    <definedName name="BExO7RUSODZC2NQZMT2AFSMV2ONF" localSheetId="15" hidden="1">#REF!</definedName>
    <definedName name="BExO7RUSODZC2NQZMT2AFSMV2ONF" localSheetId="16" hidden="1">#REF!</definedName>
    <definedName name="BExO7RUSODZC2NQZMT2AFSMV2ONF" localSheetId="17" hidden="1">#REF!</definedName>
    <definedName name="BExO7RUSODZC2NQZMT2AFSMV2ONF" localSheetId="18" hidden="1">#REF!</definedName>
    <definedName name="BExO7RUSODZC2NQZMT2AFSMV2ONF" localSheetId="19" hidden="1">#REF!</definedName>
    <definedName name="BExO7RUSODZC2NQZMT2AFSMV2ONF" localSheetId="20" hidden="1">#REF!</definedName>
    <definedName name="BExO7RUSODZC2NQZMT2AFSMV2ONF" hidden="1">#REF!</definedName>
    <definedName name="BExO7VLLWHHV7J25Z3RPF2PK6D8H" localSheetId="7" hidden="1">#REF!</definedName>
    <definedName name="BExO7VLLWHHV7J25Z3RPF2PK6D8H" localSheetId="9" hidden="1">#REF!</definedName>
    <definedName name="BExO7VLLWHHV7J25Z3RPF2PK6D8H" localSheetId="10" hidden="1">#REF!</definedName>
    <definedName name="BExO7VLLWHHV7J25Z3RPF2PK6D8H" localSheetId="11" hidden="1">#REF!</definedName>
    <definedName name="BExO7VLLWHHV7J25Z3RPF2PK6D8H" localSheetId="12" hidden="1">#REF!</definedName>
    <definedName name="BExO7VLLWHHV7J25Z3RPF2PK6D8H" localSheetId="14" hidden="1">#REF!</definedName>
    <definedName name="BExO7VLLWHHV7J25Z3RPF2PK6D8H" localSheetId="13" hidden="1">#REF!</definedName>
    <definedName name="BExO7VLLWHHV7J25Z3RPF2PK6D8H" localSheetId="15" hidden="1">#REF!</definedName>
    <definedName name="BExO7VLLWHHV7J25Z3RPF2PK6D8H" localSheetId="16" hidden="1">#REF!</definedName>
    <definedName name="BExO7VLLWHHV7J25Z3RPF2PK6D8H" localSheetId="17" hidden="1">#REF!</definedName>
    <definedName name="BExO7VLLWHHV7J25Z3RPF2PK6D8H" localSheetId="18" hidden="1">#REF!</definedName>
    <definedName name="BExO7VLLWHHV7J25Z3RPF2PK6D8H" localSheetId="19" hidden="1">#REF!</definedName>
    <definedName name="BExO7VLLWHHV7J25Z3RPF2PK6D8H" localSheetId="20" hidden="1">#REF!</definedName>
    <definedName name="BExO7VLLWHHV7J25Z3RPF2PK6D8H" hidden="1">#REF!</definedName>
    <definedName name="BExO7WNA0JRE553ALPEZODW1ICID" localSheetId="7" hidden="1">#REF!</definedName>
    <definedName name="BExO7WNA0JRE553ALPEZODW1ICID" localSheetId="9" hidden="1">#REF!</definedName>
    <definedName name="BExO7WNA0JRE553ALPEZODW1ICID" localSheetId="10" hidden="1">#REF!</definedName>
    <definedName name="BExO7WNA0JRE553ALPEZODW1ICID" localSheetId="11" hidden="1">#REF!</definedName>
    <definedName name="BExO7WNA0JRE553ALPEZODW1ICID" localSheetId="12" hidden="1">#REF!</definedName>
    <definedName name="BExO7WNA0JRE553ALPEZODW1ICID" localSheetId="14" hidden="1">#REF!</definedName>
    <definedName name="BExO7WNA0JRE553ALPEZODW1ICID" localSheetId="13" hidden="1">#REF!</definedName>
    <definedName name="BExO7WNA0JRE553ALPEZODW1ICID" localSheetId="15" hidden="1">#REF!</definedName>
    <definedName name="BExO7WNA0JRE553ALPEZODW1ICID" localSheetId="16" hidden="1">#REF!</definedName>
    <definedName name="BExO7WNA0JRE553ALPEZODW1ICID" localSheetId="17" hidden="1">#REF!</definedName>
    <definedName name="BExO7WNA0JRE553ALPEZODW1ICID" localSheetId="18" hidden="1">#REF!</definedName>
    <definedName name="BExO7WNA0JRE553ALPEZODW1ICID" localSheetId="19" hidden="1">#REF!</definedName>
    <definedName name="BExO7WNA0JRE553ALPEZODW1ICID" localSheetId="20" hidden="1">#REF!</definedName>
    <definedName name="BExO7WNA0JRE553ALPEZODW1ICID" hidden="1">#REF!</definedName>
    <definedName name="BExO85HMYXZJ7SONWBKKIAXMCI3C" localSheetId="7" hidden="1">#REF!</definedName>
    <definedName name="BExO85HMYXZJ7SONWBKKIAXMCI3C" localSheetId="9" hidden="1">#REF!</definedName>
    <definedName name="BExO85HMYXZJ7SONWBKKIAXMCI3C" localSheetId="10" hidden="1">#REF!</definedName>
    <definedName name="BExO85HMYXZJ7SONWBKKIAXMCI3C" localSheetId="11" hidden="1">#REF!</definedName>
    <definedName name="BExO85HMYXZJ7SONWBKKIAXMCI3C" localSheetId="12" hidden="1">#REF!</definedName>
    <definedName name="BExO85HMYXZJ7SONWBKKIAXMCI3C" localSheetId="14" hidden="1">#REF!</definedName>
    <definedName name="BExO85HMYXZJ7SONWBKKIAXMCI3C" localSheetId="13" hidden="1">#REF!</definedName>
    <definedName name="BExO85HMYXZJ7SONWBKKIAXMCI3C" localSheetId="15" hidden="1">#REF!</definedName>
    <definedName name="BExO85HMYXZJ7SONWBKKIAXMCI3C" localSheetId="16" hidden="1">#REF!</definedName>
    <definedName name="BExO85HMYXZJ7SONWBKKIAXMCI3C" localSheetId="17" hidden="1">#REF!</definedName>
    <definedName name="BExO85HMYXZJ7SONWBKKIAXMCI3C" localSheetId="18" hidden="1">#REF!</definedName>
    <definedName name="BExO85HMYXZJ7SONWBKKIAXMCI3C" localSheetId="19" hidden="1">#REF!</definedName>
    <definedName name="BExO85HMYXZJ7SONWBKKIAXMCI3C" localSheetId="20" hidden="1">#REF!</definedName>
    <definedName name="BExO85HMYXZJ7SONWBKKIAXMCI3C" hidden="1">#REF!</definedName>
    <definedName name="BExO863922O4PBGQMUNEQKGN3K96" localSheetId="7" hidden="1">#REF!</definedName>
    <definedName name="BExO863922O4PBGQMUNEQKGN3K96" localSheetId="9" hidden="1">#REF!</definedName>
    <definedName name="BExO863922O4PBGQMUNEQKGN3K96" localSheetId="10" hidden="1">#REF!</definedName>
    <definedName name="BExO863922O4PBGQMUNEQKGN3K96" localSheetId="11" hidden="1">#REF!</definedName>
    <definedName name="BExO863922O4PBGQMUNEQKGN3K96" localSheetId="12" hidden="1">#REF!</definedName>
    <definedName name="BExO863922O4PBGQMUNEQKGN3K96" localSheetId="14" hidden="1">#REF!</definedName>
    <definedName name="BExO863922O4PBGQMUNEQKGN3K96" localSheetId="13" hidden="1">#REF!</definedName>
    <definedName name="BExO863922O4PBGQMUNEQKGN3K96" localSheetId="15" hidden="1">#REF!</definedName>
    <definedName name="BExO863922O4PBGQMUNEQKGN3K96" localSheetId="16" hidden="1">#REF!</definedName>
    <definedName name="BExO863922O4PBGQMUNEQKGN3K96" localSheetId="17" hidden="1">#REF!</definedName>
    <definedName name="BExO863922O4PBGQMUNEQKGN3K96" localSheetId="18" hidden="1">#REF!</definedName>
    <definedName name="BExO863922O4PBGQMUNEQKGN3K96" localSheetId="19" hidden="1">#REF!</definedName>
    <definedName name="BExO863922O4PBGQMUNEQKGN3K96" localSheetId="20" hidden="1">#REF!</definedName>
    <definedName name="BExO863922O4PBGQMUNEQKGN3K96" hidden="1">#REF!</definedName>
    <definedName name="BExO89ZIOXN0HOKHY24F7HDZ87UT" localSheetId="7" hidden="1">#REF!</definedName>
    <definedName name="BExO89ZIOXN0HOKHY24F7HDZ87UT" localSheetId="9" hidden="1">#REF!</definedName>
    <definedName name="BExO89ZIOXN0HOKHY24F7HDZ87UT" localSheetId="10" hidden="1">#REF!</definedName>
    <definedName name="BExO89ZIOXN0HOKHY24F7HDZ87UT" localSheetId="11" hidden="1">#REF!</definedName>
    <definedName name="BExO89ZIOXN0HOKHY24F7HDZ87UT" localSheetId="12" hidden="1">#REF!</definedName>
    <definedName name="BExO89ZIOXN0HOKHY24F7HDZ87UT" localSheetId="14" hidden="1">#REF!</definedName>
    <definedName name="BExO89ZIOXN0HOKHY24F7HDZ87UT" localSheetId="13" hidden="1">#REF!</definedName>
    <definedName name="BExO89ZIOXN0HOKHY24F7HDZ87UT" localSheetId="15" hidden="1">#REF!</definedName>
    <definedName name="BExO89ZIOXN0HOKHY24F7HDZ87UT" localSheetId="16" hidden="1">#REF!</definedName>
    <definedName name="BExO89ZIOXN0HOKHY24F7HDZ87UT" localSheetId="17" hidden="1">#REF!</definedName>
    <definedName name="BExO89ZIOXN0HOKHY24F7HDZ87UT" localSheetId="18" hidden="1">#REF!</definedName>
    <definedName name="BExO89ZIOXN0HOKHY24F7HDZ87UT" localSheetId="19" hidden="1">#REF!</definedName>
    <definedName name="BExO89ZIOXN0HOKHY24F7HDZ87UT" localSheetId="20" hidden="1">#REF!</definedName>
    <definedName name="BExO89ZIOXN0HOKHY24F7HDZ87UT" hidden="1">#REF!</definedName>
    <definedName name="BExO8BXK76C9VFPKRARWMK6YTJ6O" localSheetId="7" hidden="1">#REF!</definedName>
    <definedName name="BExO8BXK76C9VFPKRARWMK6YTJ6O" localSheetId="9" hidden="1">#REF!</definedName>
    <definedName name="BExO8BXK76C9VFPKRARWMK6YTJ6O" localSheetId="10" hidden="1">#REF!</definedName>
    <definedName name="BExO8BXK76C9VFPKRARWMK6YTJ6O" localSheetId="11" hidden="1">#REF!</definedName>
    <definedName name="BExO8BXK76C9VFPKRARWMK6YTJ6O" localSheetId="12" hidden="1">#REF!</definedName>
    <definedName name="BExO8BXK76C9VFPKRARWMK6YTJ6O" localSheetId="14" hidden="1">#REF!</definedName>
    <definedName name="BExO8BXK76C9VFPKRARWMK6YTJ6O" localSheetId="13" hidden="1">#REF!</definedName>
    <definedName name="BExO8BXK76C9VFPKRARWMK6YTJ6O" localSheetId="15" hidden="1">#REF!</definedName>
    <definedName name="BExO8BXK76C9VFPKRARWMK6YTJ6O" localSheetId="16" hidden="1">#REF!</definedName>
    <definedName name="BExO8BXK76C9VFPKRARWMK6YTJ6O" localSheetId="17" hidden="1">#REF!</definedName>
    <definedName name="BExO8BXK76C9VFPKRARWMK6YTJ6O" localSheetId="18" hidden="1">#REF!</definedName>
    <definedName name="BExO8BXK76C9VFPKRARWMK6YTJ6O" localSheetId="19" hidden="1">#REF!</definedName>
    <definedName name="BExO8BXK76C9VFPKRARWMK6YTJ6O" localSheetId="20" hidden="1">#REF!</definedName>
    <definedName name="BExO8BXK76C9VFPKRARWMK6YTJ6O" hidden="1">#REF!</definedName>
    <definedName name="BExO8CDTBCABLEUD6PE2UM2EZ6C4" localSheetId="7" hidden="1">#REF!</definedName>
    <definedName name="BExO8CDTBCABLEUD6PE2UM2EZ6C4" localSheetId="9" hidden="1">#REF!</definedName>
    <definedName name="BExO8CDTBCABLEUD6PE2UM2EZ6C4" localSheetId="10" hidden="1">#REF!</definedName>
    <definedName name="BExO8CDTBCABLEUD6PE2UM2EZ6C4" localSheetId="11" hidden="1">#REF!</definedName>
    <definedName name="BExO8CDTBCABLEUD6PE2UM2EZ6C4" localSheetId="12" hidden="1">#REF!</definedName>
    <definedName name="BExO8CDTBCABLEUD6PE2UM2EZ6C4" localSheetId="14" hidden="1">#REF!</definedName>
    <definedName name="BExO8CDTBCABLEUD6PE2UM2EZ6C4" localSheetId="13" hidden="1">#REF!</definedName>
    <definedName name="BExO8CDTBCABLEUD6PE2UM2EZ6C4" localSheetId="15" hidden="1">#REF!</definedName>
    <definedName name="BExO8CDTBCABLEUD6PE2UM2EZ6C4" localSheetId="16" hidden="1">#REF!</definedName>
    <definedName name="BExO8CDTBCABLEUD6PE2UM2EZ6C4" localSheetId="17" hidden="1">#REF!</definedName>
    <definedName name="BExO8CDTBCABLEUD6PE2UM2EZ6C4" localSheetId="18" hidden="1">#REF!</definedName>
    <definedName name="BExO8CDTBCABLEUD6PE2UM2EZ6C4" localSheetId="19" hidden="1">#REF!</definedName>
    <definedName name="BExO8CDTBCABLEUD6PE2UM2EZ6C4" localSheetId="20" hidden="1">#REF!</definedName>
    <definedName name="BExO8CDTBCABLEUD6PE2UM2EZ6C4" hidden="1">#REF!</definedName>
    <definedName name="BExO8I85NBW303RBA7RZM8Q42KKU" localSheetId="7" hidden="1">#REF!</definedName>
    <definedName name="BExO8I85NBW303RBA7RZM8Q42KKU" localSheetId="9" hidden="1">#REF!</definedName>
    <definedName name="BExO8I85NBW303RBA7RZM8Q42KKU" localSheetId="10" hidden="1">#REF!</definedName>
    <definedName name="BExO8I85NBW303RBA7RZM8Q42KKU" localSheetId="11" hidden="1">#REF!</definedName>
    <definedName name="BExO8I85NBW303RBA7RZM8Q42KKU" localSheetId="12" hidden="1">#REF!</definedName>
    <definedName name="BExO8I85NBW303RBA7RZM8Q42KKU" localSheetId="14" hidden="1">#REF!</definedName>
    <definedName name="BExO8I85NBW303RBA7RZM8Q42KKU" localSheetId="13" hidden="1">#REF!</definedName>
    <definedName name="BExO8I85NBW303RBA7RZM8Q42KKU" localSheetId="15" hidden="1">#REF!</definedName>
    <definedName name="BExO8I85NBW303RBA7RZM8Q42KKU" localSheetId="16" hidden="1">#REF!</definedName>
    <definedName name="BExO8I85NBW303RBA7RZM8Q42KKU" localSheetId="17" hidden="1">#REF!</definedName>
    <definedName name="BExO8I85NBW303RBA7RZM8Q42KKU" localSheetId="18" hidden="1">#REF!</definedName>
    <definedName name="BExO8I85NBW303RBA7RZM8Q42KKU" localSheetId="19" hidden="1">#REF!</definedName>
    <definedName name="BExO8I85NBW303RBA7RZM8Q42KKU" localSheetId="20" hidden="1">#REF!</definedName>
    <definedName name="BExO8I85NBW303RBA7RZM8Q42KKU" hidden="1">#REF!</definedName>
    <definedName name="BExO8IZ05ZG0XVOL3W41KBQE176A" localSheetId="7" hidden="1">#REF!</definedName>
    <definedName name="BExO8IZ05ZG0XVOL3W41KBQE176A" localSheetId="9" hidden="1">#REF!</definedName>
    <definedName name="BExO8IZ05ZG0XVOL3W41KBQE176A" localSheetId="10" hidden="1">#REF!</definedName>
    <definedName name="BExO8IZ05ZG0XVOL3W41KBQE176A" localSheetId="11" hidden="1">#REF!</definedName>
    <definedName name="BExO8IZ05ZG0XVOL3W41KBQE176A" localSheetId="12" hidden="1">#REF!</definedName>
    <definedName name="BExO8IZ05ZG0XVOL3W41KBQE176A" localSheetId="14" hidden="1">#REF!</definedName>
    <definedName name="BExO8IZ05ZG0XVOL3W41KBQE176A" localSheetId="13" hidden="1">#REF!</definedName>
    <definedName name="BExO8IZ05ZG0XVOL3W41KBQE176A" localSheetId="15" hidden="1">#REF!</definedName>
    <definedName name="BExO8IZ05ZG0XVOL3W41KBQE176A" localSheetId="16" hidden="1">#REF!</definedName>
    <definedName name="BExO8IZ05ZG0XVOL3W41KBQE176A" localSheetId="17" hidden="1">#REF!</definedName>
    <definedName name="BExO8IZ05ZG0XVOL3W41KBQE176A" localSheetId="18" hidden="1">#REF!</definedName>
    <definedName name="BExO8IZ05ZG0XVOL3W41KBQE176A" localSheetId="19" hidden="1">#REF!</definedName>
    <definedName name="BExO8IZ05ZG0XVOL3W41KBQE176A" localSheetId="20" hidden="1">#REF!</definedName>
    <definedName name="BExO8IZ05ZG0XVOL3W41KBQE176A" hidden="1">#REF!</definedName>
    <definedName name="BExO8SK9JB6X989C2E50VDFI9589" localSheetId="7" hidden="1">#REF!</definedName>
    <definedName name="BExO8SK9JB6X989C2E50VDFI9589" localSheetId="9" hidden="1">#REF!</definedName>
    <definedName name="BExO8SK9JB6X989C2E50VDFI9589" localSheetId="10" hidden="1">#REF!</definedName>
    <definedName name="BExO8SK9JB6X989C2E50VDFI9589" localSheetId="11" hidden="1">#REF!</definedName>
    <definedName name="BExO8SK9JB6X989C2E50VDFI9589" localSheetId="12" hidden="1">#REF!</definedName>
    <definedName name="BExO8SK9JB6X989C2E50VDFI9589" localSheetId="14" hidden="1">#REF!</definedName>
    <definedName name="BExO8SK9JB6X989C2E50VDFI9589" localSheetId="13" hidden="1">#REF!</definedName>
    <definedName name="BExO8SK9JB6X989C2E50VDFI9589" localSheetId="15" hidden="1">#REF!</definedName>
    <definedName name="BExO8SK9JB6X989C2E50VDFI9589" localSheetId="16" hidden="1">#REF!</definedName>
    <definedName name="BExO8SK9JB6X989C2E50VDFI9589" localSheetId="17" hidden="1">#REF!</definedName>
    <definedName name="BExO8SK9JB6X989C2E50VDFI9589" localSheetId="18" hidden="1">#REF!</definedName>
    <definedName name="BExO8SK9JB6X989C2E50VDFI9589" localSheetId="19" hidden="1">#REF!</definedName>
    <definedName name="BExO8SK9JB6X989C2E50VDFI9589" localSheetId="20" hidden="1">#REF!</definedName>
    <definedName name="BExO8SK9JB6X989C2E50VDFI9589" hidden="1">#REF!</definedName>
    <definedName name="BExO8SPR4QWYLQRJDDPI2HTYU64C" localSheetId="7" hidden="1">#REF!</definedName>
    <definedName name="BExO8SPR4QWYLQRJDDPI2HTYU64C" localSheetId="9" hidden="1">#REF!</definedName>
    <definedName name="BExO8SPR4QWYLQRJDDPI2HTYU64C" localSheetId="10" hidden="1">#REF!</definedName>
    <definedName name="BExO8SPR4QWYLQRJDDPI2HTYU64C" localSheetId="11" hidden="1">#REF!</definedName>
    <definedName name="BExO8SPR4QWYLQRJDDPI2HTYU64C" localSheetId="12" hidden="1">#REF!</definedName>
    <definedName name="BExO8SPR4QWYLQRJDDPI2HTYU64C" localSheetId="14" hidden="1">#REF!</definedName>
    <definedName name="BExO8SPR4QWYLQRJDDPI2HTYU64C" localSheetId="13" hidden="1">#REF!</definedName>
    <definedName name="BExO8SPR4QWYLQRJDDPI2HTYU64C" localSheetId="15" hidden="1">#REF!</definedName>
    <definedName name="BExO8SPR4QWYLQRJDDPI2HTYU64C" localSheetId="16" hidden="1">#REF!</definedName>
    <definedName name="BExO8SPR4QWYLQRJDDPI2HTYU64C" localSheetId="17" hidden="1">#REF!</definedName>
    <definedName name="BExO8SPR4QWYLQRJDDPI2HTYU64C" localSheetId="18" hidden="1">#REF!</definedName>
    <definedName name="BExO8SPR4QWYLQRJDDPI2HTYU64C" localSheetId="19" hidden="1">#REF!</definedName>
    <definedName name="BExO8SPR4QWYLQRJDDPI2HTYU64C" localSheetId="20" hidden="1">#REF!</definedName>
    <definedName name="BExO8SPR4QWYLQRJDDPI2HTYU64C" hidden="1">#REF!</definedName>
    <definedName name="BExO8UTAGQWDBQZEEF4HUNMLQCVU" localSheetId="7" hidden="1">#REF!</definedName>
    <definedName name="BExO8UTAGQWDBQZEEF4HUNMLQCVU" localSheetId="9" hidden="1">#REF!</definedName>
    <definedName name="BExO8UTAGQWDBQZEEF4HUNMLQCVU" localSheetId="10" hidden="1">#REF!</definedName>
    <definedName name="BExO8UTAGQWDBQZEEF4HUNMLQCVU" localSheetId="11" hidden="1">#REF!</definedName>
    <definedName name="BExO8UTAGQWDBQZEEF4HUNMLQCVU" localSheetId="12" hidden="1">#REF!</definedName>
    <definedName name="BExO8UTAGQWDBQZEEF4HUNMLQCVU" localSheetId="14" hidden="1">#REF!</definedName>
    <definedName name="BExO8UTAGQWDBQZEEF4HUNMLQCVU" localSheetId="13" hidden="1">#REF!</definedName>
    <definedName name="BExO8UTAGQWDBQZEEF4HUNMLQCVU" localSheetId="15" hidden="1">#REF!</definedName>
    <definedName name="BExO8UTAGQWDBQZEEF4HUNMLQCVU" localSheetId="16" hidden="1">#REF!</definedName>
    <definedName name="BExO8UTAGQWDBQZEEF4HUNMLQCVU" localSheetId="17" hidden="1">#REF!</definedName>
    <definedName name="BExO8UTAGQWDBQZEEF4HUNMLQCVU" localSheetId="18" hidden="1">#REF!</definedName>
    <definedName name="BExO8UTAGQWDBQZEEF4HUNMLQCVU" localSheetId="19" hidden="1">#REF!</definedName>
    <definedName name="BExO8UTAGQWDBQZEEF4HUNMLQCVU" localSheetId="20" hidden="1">#REF!</definedName>
    <definedName name="BExO8UTAGQWDBQZEEF4HUNMLQCVU" hidden="1">#REF!</definedName>
    <definedName name="BExO8ZWPPH977G7OJO9G8JR25ZG1" localSheetId="7" hidden="1">#REF!</definedName>
    <definedName name="BExO8ZWPPH977G7OJO9G8JR25ZG1" localSheetId="9" hidden="1">#REF!</definedName>
    <definedName name="BExO8ZWPPH977G7OJO9G8JR25ZG1" localSheetId="10" hidden="1">#REF!</definedName>
    <definedName name="BExO8ZWPPH977G7OJO9G8JR25ZG1" localSheetId="11" hidden="1">#REF!</definedName>
    <definedName name="BExO8ZWPPH977G7OJO9G8JR25ZG1" localSheetId="12" hidden="1">#REF!</definedName>
    <definedName name="BExO8ZWPPH977G7OJO9G8JR25ZG1" localSheetId="14" hidden="1">#REF!</definedName>
    <definedName name="BExO8ZWPPH977G7OJO9G8JR25ZG1" localSheetId="13" hidden="1">#REF!</definedName>
    <definedName name="BExO8ZWPPH977G7OJO9G8JR25ZG1" localSheetId="15" hidden="1">#REF!</definedName>
    <definedName name="BExO8ZWPPH977G7OJO9G8JR25ZG1" localSheetId="16" hidden="1">#REF!</definedName>
    <definedName name="BExO8ZWPPH977G7OJO9G8JR25ZG1" localSheetId="17" hidden="1">#REF!</definedName>
    <definedName name="BExO8ZWPPH977G7OJO9G8JR25ZG1" localSheetId="18" hidden="1">#REF!</definedName>
    <definedName name="BExO8ZWPPH977G7OJO9G8JR25ZG1" localSheetId="19" hidden="1">#REF!</definedName>
    <definedName name="BExO8ZWPPH977G7OJO9G8JR25ZG1" localSheetId="20" hidden="1">#REF!</definedName>
    <definedName name="BExO8ZWPPH977G7OJO9G8JR25ZG1" hidden="1">#REF!</definedName>
    <definedName name="BExO937E20IHMGQOZMECL3VZC7OX" localSheetId="7" hidden="1">#REF!</definedName>
    <definedName name="BExO937E20IHMGQOZMECL3VZC7OX" localSheetId="9" hidden="1">#REF!</definedName>
    <definedName name="BExO937E20IHMGQOZMECL3VZC7OX" localSheetId="10" hidden="1">#REF!</definedName>
    <definedName name="BExO937E20IHMGQOZMECL3VZC7OX" localSheetId="11" hidden="1">#REF!</definedName>
    <definedName name="BExO937E20IHMGQOZMECL3VZC7OX" localSheetId="12" hidden="1">#REF!</definedName>
    <definedName name="BExO937E20IHMGQOZMECL3VZC7OX" localSheetId="14" hidden="1">#REF!</definedName>
    <definedName name="BExO937E20IHMGQOZMECL3VZC7OX" localSheetId="13" hidden="1">#REF!</definedName>
    <definedName name="BExO937E20IHMGQOZMECL3VZC7OX" localSheetId="15" hidden="1">#REF!</definedName>
    <definedName name="BExO937E20IHMGQOZMECL3VZC7OX" localSheetId="16" hidden="1">#REF!</definedName>
    <definedName name="BExO937E20IHMGQOZMECL3VZC7OX" localSheetId="17" hidden="1">#REF!</definedName>
    <definedName name="BExO937E20IHMGQOZMECL3VZC7OX" localSheetId="18" hidden="1">#REF!</definedName>
    <definedName name="BExO937E20IHMGQOZMECL3VZC7OX" localSheetId="19" hidden="1">#REF!</definedName>
    <definedName name="BExO937E20IHMGQOZMECL3VZC7OX" localSheetId="20" hidden="1">#REF!</definedName>
    <definedName name="BExO937E20IHMGQOZMECL3VZC7OX" hidden="1">#REF!</definedName>
    <definedName name="BExO94UTJKQQ7TJTTJRTSR70YVJC" localSheetId="7" hidden="1">#REF!</definedName>
    <definedName name="BExO94UTJKQQ7TJTTJRTSR70YVJC" localSheetId="9" hidden="1">#REF!</definedName>
    <definedName name="BExO94UTJKQQ7TJTTJRTSR70YVJC" localSheetId="10" hidden="1">#REF!</definedName>
    <definedName name="BExO94UTJKQQ7TJTTJRTSR70YVJC" localSheetId="11" hidden="1">#REF!</definedName>
    <definedName name="BExO94UTJKQQ7TJTTJRTSR70YVJC" localSheetId="12" hidden="1">#REF!</definedName>
    <definedName name="BExO94UTJKQQ7TJTTJRTSR70YVJC" localSheetId="14" hidden="1">#REF!</definedName>
    <definedName name="BExO94UTJKQQ7TJTTJRTSR70YVJC" localSheetId="13" hidden="1">#REF!</definedName>
    <definedName name="BExO94UTJKQQ7TJTTJRTSR70YVJC" localSheetId="15" hidden="1">#REF!</definedName>
    <definedName name="BExO94UTJKQQ7TJTTJRTSR70YVJC" localSheetId="16" hidden="1">#REF!</definedName>
    <definedName name="BExO94UTJKQQ7TJTTJRTSR70YVJC" localSheetId="17" hidden="1">#REF!</definedName>
    <definedName name="BExO94UTJKQQ7TJTTJRTSR70YVJC" localSheetId="18" hidden="1">#REF!</definedName>
    <definedName name="BExO94UTJKQQ7TJTTJRTSR70YVJC" localSheetId="19" hidden="1">#REF!</definedName>
    <definedName name="BExO94UTJKQQ7TJTTJRTSR70YVJC" localSheetId="20" hidden="1">#REF!</definedName>
    <definedName name="BExO94UTJKQQ7TJTTJRTSR70YVJC" hidden="1">#REF!</definedName>
    <definedName name="BExO9AZXF5CN7MTM11IM5SV2RXHY" localSheetId="7" hidden="1">#REF!</definedName>
    <definedName name="BExO9AZXF5CN7MTM11IM5SV2RXHY" localSheetId="9" hidden="1">#REF!</definedName>
    <definedName name="BExO9AZXF5CN7MTM11IM5SV2RXHY" localSheetId="10" hidden="1">#REF!</definedName>
    <definedName name="BExO9AZXF5CN7MTM11IM5SV2RXHY" localSheetId="11" hidden="1">#REF!</definedName>
    <definedName name="BExO9AZXF5CN7MTM11IM5SV2RXHY" localSheetId="12" hidden="1">#REF!</definedName>
    <definedName name="BExO9AZXF5CN7MTM11IM5SV2RXHY" localSheetId="14" hidden="1">#REF!</definedName>
    <definedName name="BExO9AZXF5CN7MTM11IM5SV2RXHY" localSheetId="13" hidden="1">#REF!</definedName>
    <definedName name="BExO9AZXF5CN7MTM11IM5SV2RXHY" localSheetId="15" hidden="1">#REF!</definedName>
    <definedName name="BExO9AZXF5CN7MTM11IM5SV2RXHY" localSheetId="16" hidden="1">#REF!</definedName>
    <definedName name="BExO9AZXF5CN7MTM11IM5SV2RXHY" localSheetId="17" hidden="1">#REF!</definedName>
    <definedName name="BExO9AZXF5CN7MTM11IM5SV2RXHY" localSheetId="18" hidden="1">#REF!</definedName>
    <definedName name="BExO9AZXF5CN7MTM11IM5SV2RXHY" localSheetId="19" hidden="1">#REF!</definedName>
    <definedName name="BExO9AZXF5CN7MTM11IM5SV2RXHY" localSheetId="20" hidden="1">#REF!</definedName>
    <definedName name="BExO9AZXF5CN7MTM11IM5SV2RXHY" hidden="1">#REF!</definedName>
    <definedName name="BExO9J3A438976RXIUX5U9SU5T55" localSheetId="7" hidden="1">#REF!</definedName>
    <definedName name="BExO9J3A438976RXIUX5U9SU5T55" localSheetId="9" hidden="1">#REF!</definedName>
    <definedName name="BExO9J3A438976RXIUX5U9SU5T55" localSheetId="10" hidden="1">#REF!</definedName>
    <definedName name="BExO9J3A438976RXIUX5U9SU5T55" localSheetId="11" hidden="1">#REF!</definedName>
    <definedName name="BExO9J3A438976RXIUX5U9SU5T55" localSheetId="12" hidden="1">#REF!</definedName>
    <definedName name="BExO9J3A438976RXIUX5U9SU5T55" localSheetId="14" hidden="1">#REF!</definedName>
    <definedName name="BExO9J3A438976RXIUX5U9SU5T55" localSheetId="13" hidden="1">#REF!</definedName>
    <definedName name="BExO9J3A438976RXIUX5U9SU5T55" localSheetId="15" hidden="1">#REF!</definedName>
    <definedName name="BExO9J3A438976RXIUX5U9SU5T55" localSheetId="16" hidden="1">#REF!</definedName>
    <definedName name="BExO9J3A438976RXIUX5U9SU5T55" localSheetId="17" hidden="1">#REF!</definedName>
    <definedName name="BExO9J3A438976RXIUX5U9SU5T55" localSheetId="18" hidden="1">#REF!</definedName>
    <definedName name="BExO9J3A438976RXIUX5U9SU5T55" localSheetId="19" hidden="1">#REF!</definedName>
    <definedName name="BExO9J3A438976RXIUX5U9SU5T55" localSheetId="20" hidden="1">#REF!</definedName>
    <definedName name="BExO9J3A438976RXIUX5U9SU5T55" hidden="1">#REF!</definedName>
    <definedName name="BExO9RS5RXFJ1911HL3CCK6M74EP" localSheetId="7" hidden="1">#REF!</definedName>
    <definedName name="BExO9RS5RXFJ1911HL3CCK6M74EP" localSheetId="9" hidden="1">#REF!</definedName>
    <definedName name="BExO9RS5RXFJ1911HL3CCK6M74EP" localSheetId="10" hidden="1">#REF!</definedName>
    <definedName name="BExO9RS5RXFJ1911HL3CCK6M74EP" localSheetId="11" hidden="1">#REF!</definedName>
    <definedName name="BExO9RS5RXFJ1911HL3CCK6M74EP" localSheetId="12" hidden="1">#REF!</definedName>
    <definedName name="BExO9RS5RXFJ1911HL3CCK6M74EP" localSheetId="14" hidden="1">#REF!</definedName>
    <definedName name="BExO9RS5RXFJ1911HL3CCK6M74EP" localSheetId="13" hidden="1">#REF!</definedName>
    <definedName name="BExO9RS5RXFJ1911HL3CCK6M74EP" localSheetId="15" hidden="1">#REF!</definedName>
    <definedName name="BExO9RS5RXFJ1911HL3CCK6M74EP" localSheetId="16" hidden="1">#REF!</definedName>
    <definedName name="BExO9RS5RXFJ1911HL3CCK6M74EP" localSheetId="17" hidden="1">#REF!</definedName>
    <definedName name="BExO9RS5RXFJ1911HL3CCK6M74EP" localSheetId="18" hidden="1">#REF!</definedName>
    <definedName name="BExO9RS5RXFJ1911HL3CCK6M74EP" localSheetId="19" hidden="1">#REF!</definedName>
    <definedName name="BExO9RS5RXFJ1911HL3CCK6M74EP" localSheetId="20" hidden="1">#REF!</definedName>
    <definedName name="BExO9RS5RXFJ1911HL3CCK6M74EP" hidden="1">#REF!</definedName>
    <definedName name="BExO9SDRI1M6KMHXSG3AE5L0F2U3" localSheetId="7" hidden="1">#REF!</definedName>
    <definedName name="BExO9SDRI1M6KMHXSG3AE5L0F2U3" localSheetId="9" hidden="1">#REF!</definedName>
    <definedName name="BExO9SDRI1M6KMHXSG3AE5L0F2U3" localSheetId="10" hidden="1">#REF!</definedName>
    <definedName name="BExO9SDRI1M6KMHXSG3AE5L0F2U3" localSheetId="11" hidden="1">#REF!</definedName>
    <definedName name="BExO9SDRI1M6KMHXSG3AE5L0F2U3" localSheetId="12" hidden="1">#REF!</definedName>
    <definedName name="BExO9SDRI1M6KMHXSG3AE5L0F2U3" localSheetId="14" hidden="1">#REF!</definedName>
    <definedName name="BExO9SDRI1M6KMHXSG3AE5L0F2U3" localSheetId="13" hidden="1">#REF!</definedName>
    <definedName name="BExO9SDRI1M6KMHXSG3AE5L0F2U3" localSheetId="15" hidden="1">#REF!</definedName>
    <definedName name="BExO9SDRI1M6KMHXSG3AE5L0F2U3" localSheetId="16" hidden="1">#REF!</definedName>
    <definedName name="BExO9SDRI1M6KMHXSG3AE5L0F2U3" localSheetId="17" hidden="1">#REF!</definedName>
    <definedName name="BExO9SDRI1M6KMHXSG3AE5L0F2U3" localSheetId="18" hidden="1">#REF!</definedName>
    <definedName name="BExO9SDRI1M6KMHXSG3AE5L0F2U3" localSheetId="19" hidden="1">#REF!</definedName>
    <definedName name="BExO9SDRI1M6KMHXSG3AE5L0F2U3" localSheetId="20" hidden="1">#REF!</definedName>
    <definedName name="BExO9SDRI1M6KMHXSG3AE5L0F2U3" hidden="1">#REF!</definedName>
    <definedName name="BExO9V2U2YXAY904GYYGU6TD8Y7M" localSheetId="7" hidden="1">#REF!</definedName>
    <definedName name="BExO9V2U2YXAY904GYYGU6TD8Y7M" localSheetId="9" hidden="1">#REF!</definedName>
    <definedName name="BExO9V2U2YXAY904GYYGU6TD8Y7M" localSheetId="10" hidden="1">#REF!</definedName>
    <definedName name="BExO9V2U2YXAY904GYYGU6TD8Y7M" localSheetId="11" hidden="1">#REF!</definedName>
    <definedName name="BExO9V2U2YXAY904GYYGU6TD8Y7M" localSheetId="12" hidden="1">#REF!</definedName>
    <definedName name="BExO9V2U2YXAY904GYYGU6TD8Y7M" localSheetId="14" hidden="1">#REF!</definedName>
    <definedName name="BExO9V2U2YXAY904GYYGU6TD8Y7M" localSheetId="13" hidden="1">#REF!</definedName>
    <definedName name="BExO9V2U2YXAY904GYYGU6TD8Y7M" localSheetId="15" hidden="1">#REF!</definedName>
    <definedName name="BExO9V2U2YXAY904GYYGU6TD8Y7M" localSheetId="16" hidden="1">#REF!</definedName>
    <definedName name="BExO9V2U2YXAY904GYYGU6TD8Y7M" localSheetId="17" hidden="1">#REF!</definedName>
    <definedName name="BExO9V2U2YXAY904GYYGU6TD8Y7M" localSheetId="18" hidden="1">#REF!</definedName>
    <definedName name="BExO9V2U2YXAY904GYYGU6TD8Y7M" localSheetId="19" hidden="1">#REF!</definedName>
    <definedName name="BExO9V2U2YXAY904GYYGU6TD8Y7M" localSheetId="20" hidden="1">#REF!</definedName>
    <definedName name="BExO9V2U2YXAY904GYYGU6TD8Y7M" hidden="1">#REF!</definedName>
    <definedName name="BExOAQ3GKCT7YZW1EMVU3EILSZL2" localSheetId="7" hidden="1">#REF!</definedName>
    <definedName name="BExOAQ3GKCT7YZW1EMVU3EILSZL2" localSheetId="9" hidden="1">#REF!</definedName>
    <definedName name="BExOAQ3GKCT7YZW1EMVU3EILSZL2" localSheetId="10" hidden="1">#REF!</definedName>
    <definedName name="BExOAQ3GKCT7YZW1EMVU3EILSZL2" localSheetId="11" hidden="1">#REF!</definedName>
    <definedName name="BExOAQ3GKCT7YZW1EMVU3EILSZL2" localSheetId="12" hidden="1">#REF!</definedName>
    <definedName name="BExOAQ3GKCT7YZW1EMVU3EILSZL2" localSheetId="14" hidden="1">#REF!</definedName>
    <definedName name="BExOAQ3GKCT7YZW1EMVU3EILSZL2" localSheetId="13" hidden="1">#REF!</definedName>
    <definedName name="BExOAQ3GKCT7YZW1EMVU3EILSZL2" localSheetId="15" hidden="1">#REF!</definedName>
    <definedName name="BExOAQ3GKCT7YZW1EMVU3EILSZL2" localSheetId="16" hidden="1">#REF!</definedName>
    <definedName name="BExOAQ3GKCT7YZW1EMVU3EILSZL2" localSheetId="17" hidden="1">#REF!</definedName>
    <definedName name="BExOAQ3GKCT7YZW1EMVU3EILSZL2" localSheetId="18" hidden="1">#REF!</definedName>
    <definedName name="BExOAQ3GKCT7YZW1EMVU3EILSZL2" localSheetId="19" hidden="1">#REF!</definedName>
    <definedName name="BExOAQ3GKCT7YZW1EMVU3EILSZL2" localSheetId="20" hidden="1">#REF!</definedName>
    <definedName name="BExOAQ3GKCT7YZW1EMVU3EILSZL2" hidden="1">#REF!</definedName>
    <definedName name="BExOAULC4L2CQJSFPGMEJUUTI5B1" localSheetId="7" hidden="1">#REF!</definedName>
    <definedName name="BExOAULC4L2CQJSFPGMEJUUTI5B1" localSheetId="9" hidden="1">#REF!</definedName>
    <definedName name="BExOAULC4L2CQJSFPGMEJUUTI5B1" localSheetId="10" hidden="1">#REF!</definedName>
    <definedName name="BExOAULC4L2CQJSFPGMEJUUTI5B1" localSheetId="11" hidden="1">#REF!</definedName>
    <definedName name="BExOAULC4L2CQJSFPGMEJUUTI5B1" localSheetId="12" hidden="1">#REF!</definedName>
    <definedName name="BExOAULC4L2CQJSFPGMEJUUTI5B1" localSheetId="14" hidden="1">#REF!</definedName>
    <definedName name="BExOAULC4L2CQJSFPGMEJUUTI5B1" localSheetId="13" hidden="1">#REF!</definedName>
    <definedName name="BExOAULC4L2CQJSFPGMEJUUTI5B1" localSheetId="15" hidden="1">#REF!</definedName>
    <definedName name="BExOAULC4L2CQJSFPGMEJUUTI5B1" localSheetId="16" hidden="1">#REF!</definedName>
    <definedName name="BExOAULC4L2CQJSFPGMEJUUTI5B1" localSheetId="17" hidden="1">#REF!</definedName>
    <definedName name="BExOAULC4L2CQJSFPGMEJUUTI5B1" localSheetId="18" hidden="1">#REF!</definedName>
    <definedName name="BExOAULC4L2CQJSFPGMEJUUTI5B1" localSheetId="19" hidden="1">#REF!</definedName>
    <definedName name="BExOAULC4L2CQJSFPGMEJUUTI5B1" localSheetId="20" hidden="1">#REF!</definedName>
    <definedName name="BExOAULC4L2CQJSFPGMEJUUTI5B1" hidden="1">#REF!</definedName>
    <definedName name="BExOAZU2Y521ZUPN4R2HWBIUQKKR" localSheetId="7" hidden="1">#REF!</definedName>
    <definedName name="BExOAZU2Y521ZUPN4R2HWBIUQKKR" localSheetId="9" hidden="1">#REF!</definedName>
    <definedName name="BExOAZU2Y521ZUPN4R2HWBIUQKKR" localSheetId="10" hidden="1">#REF!</definedName>
    <definedName name="BExOAZU2Y521ZUPN4R2HWBIUQKKR" localSheetId="11" hidden="1">#REF!</definedName>
    <definedName name="BExOAZU2Y521ZUPN4R2HWBIUQKKR" localSheetId="12" hidden="1">#REF!</definedName>
    <definedName name="BExOAZU2Y521ZUPN4R2HWBIUQKKR" localSheetId="14" hidden="1">#REF!</definedName>
    <definedName name="BExOAZU2Y521ZUPN4R2HWBIUQKKR" localSheetId="13" hidden="1">#REF!</definedName>
    <definedName name="BExOAZU2Y521ZUPN4R2HWBIUQKKR" localSheetId="15" hidden="1">#REF!</definedName>
    <definedName name="BExOAZU2Y521ZUPN4R2HWBIUQKKR" localSheetId="16" hidden="1">#REF!</definedName>
    <definedName name="BExOAZU2Y521ZUPN4R2HWBIUQKKR" localSheetId="17" hidden="1">#REF!</definedName>
    <definedName name="BExOAZU2Y521ZUPN4R2HWBIUQKKR" localSheetId="18" hidden="1">#REF!</definedName>
    <definedName name="BExOAZU2Y521ZUPN4R2HWBIUQKKR" localSheetId="19" hidden="1">#REF!</definedName>
    <definedName name="BExOAZU2Y521ZUPN4R2HWBIUQKKR" localSheetId="20" hidden="1">#REF!</definedName>
    <definedName name="BExOAZU2Y521ZUPN4R2HWBIUQKKR" hidden="1">#REF!</definedName>
    <definedName name="BExOB9KT2THGV4SPLDVFTFXS4B14" localSheetId="7" hidden="1">#REF!</definedName>
    <definedName name="BExOB9KT2THGV4SPLDVFTFXS4B14" localSheetId="9" hidden="1">#REF!</definedName>
    <definedName name="BExOB9KT2THGV4SPLDVFTFXS4B14" localSheetId="10" hidden="1">#REF!</definedName>
    <definedName name="BExOB9KT2THGV4SPLDVFTFXS4B14" localSheetId="11" hidden="1">#REF!</definedName>
    <definedName name="BExOB9KT2THGV4SPLDVFTFXS4B14" localSheetId="12" hidden="1">#REF!</definedName>
    <definedName name="BExOB9KT2THGV4SPLDVFTFXS4B14" localSheetId="14" hidden="1">#REF!</definedName>
    <definedName name="BExOB9KT2THGV4SPLDVFTFXS4B14" localSheetId="13" hidden="1">#REF!</definedName>
    <definedName name="BExOB9KT2THGV4SPLDVFTFXS4B14" localSheetId="15" hidden="1">#REF!</definedName>
    <definedName name="BExOB9KT2THGV4SPLDVFTFXS4B14" localSheetId="16" hidden="1">#REF!</definedName>
    <definedName name="BExOB9KT2THGV4SPLDVFTFXS4B14" localSheetId="17" hidden="1">#REF!</definedName>
    <definedName name="BExOB9KT2THGV4SPLDVFTFXS4B14" localSheetId="18" hidden="1">#REF!</definedName>
    <definedName name="BExOB9KT2THGV4SPLDVFTFXS4B14" localSheetId="19" hidden="1">#REF!</definedName>
    <definedName name="BExOB9KT2THGV4SPLDVFTFXS4B14" localSheetId="20" hidden="1">#REF!</definedName>
    <definedName name="BExOB9KT2THGV4SPLDVFTFXS4B14" hidden="1">#REF!</definedName>
    <definedName name="BExOBEZ0IE2WBEYY3D3CMRI72N1K" localSheetId="7" hidden="1">#REF!</definedName>
    <definedName name="BExOBEZ0IE2WBEYY3D3CMRI72N1K" localSheetId="9" hidden="1">#REF!</definedName>
    <definedName name="BExOBEZ0IE2WBEYY3D3CMRI72N1K" localSheetId="10" hidden="1">#REF!</definedName>
    <definedName name="BExOBEZ0IE2WBEYY3D3CMRI72N1K" localSheetId="11" hidden="1">#REF!</definedName>
    <definedName name="BExOBEZ0IE2WBEYY3D3CMRI72N1K" localSheetId="12" hidden="1">#REF!</definedName>
    <definedName name="BExOBEZ0IE2WBEYY3D3CMRI72N1K" localSheetId="14" hidden="1">#REF!</definedName>
    <definedName name="BExOBEZ0IE2WBEYY3D3CMRI72N1K" localSheetId="13" hidden="1">#REF!</definedName>
    <definedName name="BExOBEZ0IE2WBEYY3D3CMRI72N1K" localSheetId="15" hidden="1">#REF!</definedName>
    <definedName name="BExOBEZ0IE2WBEYY3D3CMRI72N1K" localSheetId="16" hidden="1">#REF!</definedName>
    <definedName name="BExOBEZ0IE2WBEYY3D3CMRI72N1K" localSheetId="17" hidden="1">#REF!</definedName>
    <definedName name="BExOBEZ0IE2WBEYY3D3CMRI72N1K" localSheetId="18" hidden="1">#REF!</definedName>
    <definedName name="BExOBEZ0IE2WBEYY3D3CMRI72N1K" localSheetId="19" hidden="1">#REF!</definedName>
    <definedName name="BExOBEZ0IE2WBEYY3D3CMRI72N1K" localSheetId="20" hidden="1">#REF!</definedName>
    <definedName name="BExOBEZ0IE2WBEYY3D3CMRI72N1K" hidden="1">#REF!</definedName>
    <definedName name="BExOBIPU8760ITY0C8N27XZ3KWEF" localSheetId="7" hidden="1">#REF!</definedName>
    <definedName name="BExOBIPU8760ITY0C8N27XZ3KWEF" localSheetId="9" hidden="1">#REF!</definedName>
    <definedName name="BExOBIPU8760ITY0C8N27XZ3KWEF" localSheetId="10" hidden="1">#REF!</definedName>
    <definedName name="BExOBIPU8760ITY0C8N27XZ3KWEF" localSheetId="11" hidden="1">#REF!</definedName>
    <definedName name="BExOBIPU8760ITY0C8N27XZ3KWEF" localSheetId="12" hidden="1">#REF!</definedName>
    <definedName name="BExOBIPU8760ITY0C8N27XZ3KWEF" localSheetId="14" hidden="1">#REF!</definedName>
    <definedName name="BExOBIPU8760ITY0C8N27XZ3KWEF" localSheetId="13" hidden="1">#REF!</definedName>
    <definedName name="BExOBIPU8760ITY0C8N27XZ3KWEF" localSheetId="15" hidden="1">#REF!</definedName>
    <definedName name="BExOBIPU8760ITY0C8N27XZ3KWEF" localSheetId="16" hidden="1">#REF!</definedName>
    <definedName name="BExOBIPU8760ITY0C8N27XZ3KWEF" localSheetId="17" hidden="1">#REF!</definedName>
    <definedName name="BExOBIPU8760ITY0C8N27XZ3KWEF" localSheetId="18" hidden="1">#REF!</definedName>
    <definedName name="BExOBIPU8760ITY0C8N27XZ3KWEF" localSheetId="19" hidden="1">#REF!</definedName>
    <definedName name="BExOBIPU8760ITY0C8N27XZ3KWEF" localSheetId="20" hidden="1">#REF!</definedName>
    <definedName name="BExOBIPU8760ITY0C8N27XZ3KWEF" hidden="1">#REF!</definedName>
    <definedName name="BExOBM0I5L0MZ1G4H9MGMD87SBMZ" localSheetId="7" hidden="1">#REF!</definedName>
    <definedName name="BExOBM0I5L0MZ1G4H9MGMD87SBMZ" localSheetId="9" hidden="1">#REF!</definedName>
    <definedName name="BExOBM0I5L0MZ1G4H9MGMD87SBMZ" localSheetId="10" hidden="1">#REF!</definedName>
    <definedName name="BExOBM0I5L0MZ1G4H9MGMD87SBMZ" localSheetId="11" hidden="1">#REF!</definedName>
    <definedName name="BExOBM0I5L0MZ1G4H9MGMD87SBMZ" localSheetId="12" hidden="1">#REF!</definedName>
    <definedName name="BExOBM0I5L0MZ1G4H9MGMD87SBMZ" localSheetId="14" hidden="1">#REF!</definedName>
    <definedName name="BExOBM0I5L0MZ1G4H9MGMD87SBMZ" localSheetId="13" hidden="1">#REF!</definedName>
    <definedName name="BExOBM0I5L0MZ1G4H9MGMD87SBMZ" localSheetId="15" hidden="1">#REF!</definedName>
    <definedName name="BExOBM0I5L0MZ1G4H9MGMD87SBMZ" localSheetId="16" hidden="1">#REF!</definedName>
    <definedName name="BExOBM0I5L0MZ1G4H9MGMD87SBMZ" localSheetId="17" hidden="1">#REF!</definedName>
    <definedName name="BExOBM0I5L0MZ1G4H9MGMD87SBMZ" localSheetId="18" hidden="1">#REF!</definedName>
    <definedName name="BExOBM0I5L0MZ1G4H9MGMD87SBMZ" localSheetId="19" hidden="1">#REF!</definedName>
    <definedName name="BExOBM0I5L0MZ1G4H9MGMD87SBMZ" localSheetId="20" hidden="1">#REF!</definedName>
    <definedName name="BExOBM0I5L0MZ1G4H9MGMD87SBMZ" hidden="1">#REF!</definedName>
    <definedName name="BExOBOUXMP88KJY2BX2JLUJH5N0K" localSheetId="7" hidden="1">#REF!</definedName>
    <definedName name="BExOBOUXMP88KJY2BX2JLUJH5N0K" localSheetId="9" hidden="1">#REF!</definedName>
    <definedName name="BExOBOUXMP88KJY2BX2JLUJH5N0K" localSheetId="10" hidden="1">#REF!</definedName>
    <definedName name="BExOBOUXMP88KJY2BX2JLUJH5N0K" localSheetId="11" hidden="1">#REF!</definedName>
    <definedName name="BExOBOUXMP88KJY2BX2JLUJH5N0K" localSheetId="12" hidden="1">#REF!</definedName>
    <definedName name="BExOBOUXMP88KJY2BX2JLUJH5N0K" localSheetId="14" hidden="1">#REF!</definedName>
    <definedName name="BExOBOUXMP88KJY2BX2JLUJH5N0K" localSheetId="13" hidden="1">#REF!</definedName>
    <definedName name="BExOBOUXMP88KJY2BX2JLUJH5N0K" localSheetId="15" hidden="1">#REF!</definedName>
    <definedName name="BExOBOUXMP88KJY2BX2JLUJH5N0K" localSheetId="16" hidden="1">#REF!</definedName>
    <definedName name="BExOBOUXMP88KJY2BX2JLUJH5N0K" localSheetId="17" hidden="1">#REF!</definedName>
    <definedName name="BExOBOUXMP88KJY2BX2JLUJH5N0K" localSheetId="18" hidden="1">#REF!</definedName>
    <definedName name="BExOBOUXMP88KJY2BX2JLUJH5N0K" localSheetId="19" hidden="1">#REF!</definedName>
    <definedName name="BExOBOUXMP88KJY2BX2JLUJH5N0K" localSheetId="20" hidden="1">#REF!</definedName>
    <definedName name="BExOBOUXMP88KJY2BX2JLUJH5N0K" hidden="1">#REF!</definedName>
    <definedName name="BExOBP0FKQ4SVR59FB48UNLKCOR6" localSheetId="7" hidden="1">#REF!</definedName>
    <definedName name="BExOBP0FKQ4SVR59FB48UNLKCOR6" localSheetId="9" hidden="1">#REF!</definedName>
    <definedName name="BExOBP0FKQ4SVR59FB48UNLKCOR6" localSheetId="10" hidden="1">#REF!</definedName>
    <definedName name="BExOBP0FKQ4SVR59FB48UNLKCOR6" localSheetId="11" hidden="1">#REF!</definedName>
    <definedName name="BExOBP0FKQ4SVR59FB48UNLKCOR6" localSheetId="12" hidden="1">#REF!</definedName>
    <definedName name="BExOBP0FKQ4SVR59FB48UNLKCOR6" localSheetId="14" hidden="1">#REF!</definedName>
    <definedName name="BExOBP0FKQ4SVR59FB48UNLKCOR6" localSheetId="13" hidden="1">#REF!</definedName>
    <definedName name="BExOBP0FKQ4SVR59FB48UNLKCOR6" localSheetId="15" hidden="1">#REF!</definedName>
    <definedName name="BExOBP0FKQ4SVR59FB48UNLKCOR6" localSheetId="16" hidden="1">#REF!</definedName>
    <definedName name="BExOBP0FKQ4SVR59FB48UNLKCOR6" localSheetId="17" hidden="1">#REF!</definedName>
    <definedName name="BExOBP0FKQ4SVR59FB48UNLKCOR6" localSheetId="18" hidden="1">#REF!</definedName>
    <definedName name="BExOBP0FKQ4SVR59FB48UNLKCOR6" localSheetId="19" hidden="1">#REF!</definedName>
    <definedName name="BExOBP0FKQ4SVR59FB48UNLKCOR6" localSheetId="20" hidden="1">#REF!</definedName>
    <definedName name="BExOBP0FKQ4SVR59FB48UNLKCOR6" hidden="1">#REF!</definedName>
    <definedName name="BExOBXURJP8XL4VX0LAH1M4VR4VL" localSheetId="7" hidden="1">#REF!</definedName>
    <definedName name="BExOBXURJP8XL4VX0LAH1M4VR4VL" localSheetId="9" hidden="1">#REF!</definedName>
    <definedName name="BExOBXURJP8XL4VX0LAH1M4VR4VL" localSheetId="10" hidden="1">#REF!</definedName>
    <definedName name="BExOBXURJP8XL4VX0LAH1M4VR4VL" localSheetId="11" hidden="1">#REF!</definedName>
    <definedName name="BExOBXURJP8XL4VX0LAH1M4VR4VL" localSheetId="12" hidden="1">#REF!</definedName>
    <definedName name="BExOBXURJP8XL4VX0LAH1M4VR4VL" localSheetId="14" hidden="1">#REF!</definedName>
    <definedName name="BExOBXURJP8XL4VX0LAH1M4VR4VL" localSheetId="13" hidden="1">#REF!</definedName>
    <definedName name="BExOBXURJP8XL4VX0LAH1M4VR4VL" localSheetId="15" hidden="1">#REF!</definedName>
    <definedName name="BExOBXURJP8XL4VX0LAH1M4VR4VL" localSheetId="16" hidden="1">#REF!</definedName>
    <definedName name="BExOBXURJP8XL4VX0LAH1M4VR4VL" localSheetId="17" hidden="1">#REF!</definedName>
    <definedName name="BExOBXURJP8XL4VX0LAH1M4VR4VL" localSheetId="18" hidden="1">#REF!</definedName>
    <definedName name="BExOBXURJP8XL4VX0LAH1M4VR4VL" localSheetId="19" hidden="1">#REF!</definedName>
    <definedName name="BExOBXURJP8XL4VX0LAH1M4VR4VL" localSheetId="20" hidden="1">#REF!</definedName>
    <definedName name="BExOBXURJP8XL4VX0LAH1M4VR4VL" hidden="1">#REF!</definedName>
    <definedName name="BExOBYAVUCQ0IGM0Y6A75QHP0Q1A" localSheetId="7" hidden="1">#REF!</definedName>
    <definedName name="BExOBYAVUCQ0IGM0Y6A75QHP0Q1A" localSheetId="9" hidden="1">#REF!</definedName>
    <definedName name="BExOBYAVUCQ0IGM0Y6A75QHP0Q1A" localSheetId="10" hidden="1">#REF!</definedName>
    <definedName name="BExOBYAVUCQ0IGM0Y6A75QHP0Q1A" localSheetId="11" hidden="1">#REF!</definedName>
    <definedName name="BExOBYAVUCQ0IGM0Y6A75QHP0Q1A" localSheetId="12" hidden="1">#REF!</definedName>
    <definedName name="BExOBYAVUCQ0IGM0Y6A75QHP0Q1A" localSheetId="14" hidden="1">#REF!</definedName>
    <definedName name="BExOBYAVUCQ0IGM0Y6A75QHP0Q1A" localSheetId="13" hidden="1">#REF!</definedName>
    <definedName name="BExOBYAVUCQ0IGM0Y6A75QHP0Q1A" localSheetId="15" hidden="1">#REF!</definedName>
    <definedName name="BExOBYAVUCQ0IGM0Y6A75QHP0Q1A" localSheetId="16" hidden="1">#REF!</definedName>
    <definedName name="BExOBYAVUCQ0IGM0Y6A75QHP0Q1A" localSheetId="17" hidden="1">#REF!</definedName>
    <definedName name="BExOBYAVUCQ0IGM0Y6A75QHP0Q1A" localSheetId="18" hidden="1">#REF!</definedName>
    <definedName name="BExOBYAVUCQ0IGM0Y6A75QHP0Q1A" localSheetId="19" hidden="1">#REF!</definedName>
    <definedName name="BExOBYAVUCQ0IGM0Y6A75QHP0Q1A" localSheetId="20" hidden="1">#REF!</definedName>
    <definedName name="BExOBYAVUCQ0IGM0Y6A75QHP0Q1A" hidden="1">#REF!</definedName>
    <definedName name="BExOC3UEHB1CZNINSQHZANWJYKR8" localSheetId="7" hidden="1">#REF!</definedName>
    <definedName name="BExOC3UEHB1CZNINSQHZANWJYKR8" localSheetId="9" hidden="1">#REF!</definedName>
    <definedName name="BExOC3UEHB1CZNINSQHZANWJYKR8" localSheetId="10" hidden="1">#REF!</definedName>
    <definedName name="BExOC3UEHB1CZNINSQHZANWJYKR8" localSheetId="11" hidden="1">#REF!</definedName>
    <definedName name="BExOC3UEHB1CZNINSQHZANWJYKR8" localSheetId="12" hidden="1">#REF!</definedName>
    <definedName name="BExOC3UEHB1CZNINSQHZANWJYKR8" localSheetId="14" hidden="1">#REF!</definedName>
    <definedName name="BExOC3UEHB1CZNINSQHZANWJYKR8" localSheetId="13" hidden="1">#REF!</definedName>
    <definedName name="BExOC3UEHB1CZNINSQHZANWJYKR8" localSheetId="15" hidden="1">#REF!</definedName>
    <definedName name="BExOC3UEHB1CZNINSQHZANWJYKR8" localSheetId="16" hidden="1">#REF!</definedName>
    <definedName name="BExOC3UEHB1CZNINSQHZANWJYKR8" localSheetId="17" hidden="1">#REF!</definedName>
    <definedName name="BExOC3UEHB1CZNINSQHZANWJYKR8" localSheetId="18" hidden="1">#REF!</definedName>
    <definedName name="BExOC3UEHB1CZNINSQHZANWJYKR8" localSheetId="19" hidden="1">#REF!</definedName>
    <definedName name="BExOC3UEHB1CZNINSQHZANWJYKR8" localSheetId="20" hidden="1">#REF!</definedName>
    <definedName name="BExOC3UEHB1CZNINSQHZANWJYKR8" hidden="1">#REF!</definedName>
    <definedName name="BExOCBSF3XGO9YJ23LX2H78VOUR7" localSheetId="7" hidden="1">#REF!</definedName>
    <definedName name="BExOCBSF3XGO9YJ23LX2H78VOUR7" localSheetId="9" hidden="1">#REF!</definedName>
    <definedName name="BExOCBSF3XGO9YJ23LX2H78VOUR7" localSheetId="10" hidden="1">#REF!</definedName>
    <definedName name="BExOCBSF3XGO9YJ23LX2H78VOUR7" localSheetId="11" hidden="1">#REF!</definedName>
    <definedName name="BExOCBSF3XGO9YJ23LX2H78VOUR7" localSheetId="12" hidden="1">#REF!</definedName>
    <definedName name="BExOCBSF3XGO9YJ23LX2H78VOUR7" localSheetId="14" hidden="1">#REF!</definedName>
    <definedName name="BExOCBSF3XGO9YJ23LX2H78VOUR7" localSheetId="13" hidden="1">#REF!</definedName>
    <definedName name="BExOCBSF3XGO9YJ23LX2H78VOUR7" localSheetId="15" hidden="1">#REF!</definedName>
    <definedName name="BExOCBSF3XGO9YJ23LX2H78VOUR7" localSheetId="16" hidden="1">#REF!</definedName>
    <definedName name="BExOCBSF3XGO9YJ23LX2H78VOUR7" localSheetId="17" hidden="1">#REF!</definedName>
    <definedName name="BExOCBSF3XGO9YJ23LX2H78VOUR7" localSheetId="18" hidden="1">#REF!</definedName>
    <definedName name="BExOCBSF3XGO9YJ23LX2H78VOUR7" localSheetId="19" hidden="1">#REF!</definedName>
    <definedName name="BExOCBSF3XGO9YJ23LX2H78VOUR7" localSheetId="20" hidden="1">#REF!</definedName>
    <definedName name="BExOCBSF3XGO9YJ23LX2H78VOUR7" hidden="1">#REF!</definedName>
    <definedName name="BExOCHBYK42SX24MJ239H6G9OJ8E" localSheetId="7" hidden="1">#REF!</definedName>
    <definedName name="BExOCHBYK42SX24MJ239H6G9OJ8E" localSheetId="9" hidden="1">#REF!</definedName>
    <definedName name="BExOCHBYK42SX24MJ239H6G9OJ8E" localSheetId="10" hidden="1">#REF!</definedName>
    <definedName name="BExOCHBYK42SX24MJ239H6G9OJ8E" localSheetId="11" hidden="1">#REF!</definedName>
    <definedName name="BExOCHBYK42SX24MJ239H6G9OJ8E" localSheetId="12" hidden="1">#REF!</definedName>
    <definedName name="BExOCHBYK42SX24MJ239H6G9OJ8E" localSheetId="14" hidden="1">#REF!</definedName>
    <definedName name="BExOCHBYK42SX24MJ239H6G9OJ8E" localSheetId="13" hidden="1">#REF!</definedName>
    <definedName name="BExOCHBYK42SX24MJ239H6G9OJ8E" localSheetId="15" hidden="1">#REF!</definedName>
    <definedName name="BExOCHBYK42SX24MJ239H6G9OJ8E" localSheetId="16" hidden="1">#REF!</definedName>
    <definedName name="BExOCHBYK42SX24MJ239H6G9OJ8E" localSheetId="17" hidden="1">#REF!</definedName>
    <definedName name="BExOCHBYK42SX24MJ239H6G9OJ8E" localSheetId="18" hidden="1">#REF!</definedName>
    <definedName name="BExOCHBYK42SX24MJ239H6G9OJ8E" localSheetId="19" hidden="1">#REF!</definedName>
    <definedName name="BExOCHBYK42SX24MJ239H6G9OJ8E" localSheetId="20" hidden="1">#REF!</definedName>
    <definedName name="BExOCHBYK42SX24MJ239H6G9OJ8E" hidden="1">#REF!</definedName>
    <definedName name="BExOCKXFMOW6WPFEVX1I7R7FNDSS" localSheetId="7" hidden="1">#REF!</definedName>
    <definedName name="BExOCKXFMOW6WPFEVX1I7R7FNDSS" localSheetId="9" hidden="1">#REF!</definedName>
    <definedName name="BExOCKXFMOW6WPFEVX1I7R7FNDSS" localSheetId="10" hidden="1">#REF!</definedName>
    <definedName name="BExOCKXFMOW6WPFEVX1I7R7FNDSS" localSheetId="11" hidden="1">#REF!</definedName>
    <definedName name="BExOCKXFMOW6WPFEVX1I7R7FNDSS" localSheetId="12" hidden="1">#REF!</definedName>
    <definedName name="BExOCKXFMOW6WPFEVX1I7R7FNDSS" localSheetId="14" hidden="1">#REF!</definedName>
    <definedName name="BExOCKXFMOW6WPFEVX1I7R7FNDSS" localSheetId="13" hidden="1">#REF!</definedName>
    <definedName name="BExOCKXFMOW6WPFEVX1I7R7FNDSS" localSheetId="15" hidden="1">#REF!</definedName>
    <definedName name="BExOCKXFMOW6WPFEVX1I7R7FNDSS" localSheetId="16" hidden="1">#REF!</definedName>
    <definedName name="BExOCKXFMOW6WPFEVX1I7R7FNDSS" localSheetId="17" hidden="1">#REF!</definedName>
    <definedName name="BExOCKXFMOW6WPFEVX1I7R7FNDSS" localSheetId="18" hidden="1">#REF!</definedName>
    <definedName name="BExOCKXFMOW6WPFEVX1I7R7FNDSS" localSheetId="19" hidden="1">#REF!</definedName>
    <definedName name="BExOCKXFMOW6WPFEVX1I7R7FNDSS" localSheetId="20" hidden="1">#REF!</definedName>
    <definedName name="BExOCKXFMOW6WPFEVX1I7R7FNDSS" hidden="1">#REF!</definedName>
    <definedName name="BExOCYEXOB95DH5NOB0M5NOYX398" localSheetId="7" hidden="1">#REF!</definedName>
    <definedName name="BExOCYEXOB95DH5NOB0M5NOYX398" localSheetId="9" hidden="1">#REF!</definedName>
    <definedName name="BExOCYEXOB95DH5NOB0M5NOYX398" localSheetId="10" hidden="1">#REF!</definedName>
    <definedName name="BExOCYEXOB95DH5NOB0M5NOYX398" localSheetId="11" hidden="1">#REF!</definedName>
    <definedName name="BExOCYEXOB95DH5NOB0M5NOYX398" localSheetId="12" hidden="1">#REF!</definedName>
    <definedName name="BExOCYEXOB95DH5NOB0M5NOYX398" localSheetId="14" hidden="1">#REF!</definedName>
    <definedName name="BExOCYEXOB95DH5NOB0M5NOYX398" localSheetId="13" hidden="1">#REF!</definedName>
    <definedName name="BExOCYEXOB95DH5NOB0M5NOYX398" localSheetId="15" hidden="1">#REF!</definedName>
    <definedName name="BExOCYEXOB95DH5NOB0M5NOYX398" localSheetId="16" hidden="1">#REF!</definedName>
    <definedName name="BExOCYEXOB95DH5NOB0M5NOYX398" localSheetId="17" hidden="1">#REF!</definedName>
    <definedName name="BExOCYEXOB95DH5NOB0M5NOYX398" localSheetId="18" hidden="1">#REF!</definedName>
    <definedName name="BExOCYEXOB95DH5NOB0M5NOYX398" localSheetId="19" hidden="1">#REF!</definedName>
    <definedName name="BExOCYEXOB95DH5NOB0M5NOYX398" localSheetId="20" hidden="1">#REF!</definedName>
    <definedName name="BExOCYEXOB95DH5NOB0M5NOYX398" hidden="1">#REF!</definedName>
    <definedName name="BExOD4ERMDMFD8X1016N4EXOUR0S" localSheetId="7" hidden="1">#REF!</definedName>
    <definedName name="BExOD4ERMDMFD8X1016N4EXOUR0S" localSheetId="9" hidden="1">#REF!</definedName>
    <definedName name="BExOD4ERMDMFD8X1016N4EXOUR0S" localSheetId="10" hidden="1">#REF!</definedName>
    <definedName name="BExOD4ERMDMFD8X1016N4EXOUR0S" localSheetId="11" hidden="1">#REF!</definedName>
    <definedName name="BExOD4ERMDMFD8X1016N4EXOUR0S" localSheetId="12" hidden="1">#REF!</definedName>
    <definedName name="BExOD4ERMDMFD8X1016N4EXOUR0S" localSheetId="14" hidden="1">#REF!</definedName>
    <definedName name="BExOD4ERMDMFD8X1016N4EXOUR0S" localSheetId="13" hidden="1">#REF!</definedName>
    <definedName name="BExOD4ERMDMFD8X1016N4EXOUR0S" localSheetId="15" hidden="1">#REF!</definedName>
    <definedName name="BExOD4ERMDMFD8X1016N4EXOUR0S" localSheetId="16" hidden="1">#REF!</definedName>
    <definedName name="BExOD4ERMDMFD8X1016N4EXOUR0S" localSheetId="17" hidden="1">#REF!</definedName>
    <definedName name="BExOD4ERMDMFD8X1016N4EXOUR0S" localSheetId="18" hidden="1">#REF!</definedName>
    <definedName name="BExOD4ERMDMFD8X1016N4EXOUR0S" localSheetId="19" hidden="1">#REF!</definedName>
    <definedName name="BExOD4ERMDMFD8X1016N4EXOUR0S" localSheetId="20" hidden="1">#REF!</definedName>
    <definedName name="BExOD4ERMDMFD8X1016N4EXOUR0S" hidden="1">#REF!</definedName>
    <definedName name="BExOD55RS7BQUHRQ6H3USVGKR0P7" localSheetId="7" hidden="1">#REF!</definedName>
    <definedName name="BExOD55RS7BQUHRQ6H3USVGKR0P7" localSheetId="9" hidden="1">#REF!</definedName>
    <definedName name="BExOD55RS7BQUHRQ6H3USVGKR0P7" localSheetId="10" hidden="1">#REF!</definedName>
    <definedName name="BExOD55RS7BQUHRQ6H3USVGKR0P7" localSheetId="11" hidden="1">#REF!</definedName>
    <definedName name="BExOD55RS7BQUHRQ6H3USVGKR0P7" localSheetId="12" hidden="1">#REF!</definedName>
    <definedName name="BExOD55RS7BQUHRQ6H3USVGKR0P7" localSheetId="14" hidden="1">#REF!</definedName>
    <definedName name="BExOD55RS7BQUHRQ6H3USVGKR0P7" localSheetId="13" hidden="1">#REF!</definedName>
    <definedName name="BExOD55RS7BQUHRQ6H3USVGKR0P7" localSheetId="15" hidden="1">#REF!</definedName>
    <definedName name="BExOD55RS7BQUHRQ6H3USVGKR0P7" localSheetId="16" hidden="1">#REF!</definedName>
    <definedName name="BExOD55RS7BQUHRQ6H3USVGKR0P7" localSheetId="17" hidden="1">#REF!</definedName>
    <definedName name="BExOD55RS7BQUHRQ6H3USVGKR0P7" localSheetId="18" hidden="1">#REF!</definedName>
    <definedName name="BExOD55RS7BQUHRQ6H3USVGKR0P7" localSheetId="19" hidden="1">#REF!</definedName>
    <definedName name="BExOD55RS7BQUHRQ6H3USVGKR0P7" localSheetId="20" hidden="1">#REF!</definedName>
    <definedName name="BExOD55RS7BQUHRQ6H3USVGKR0P7" hidden="1">#REF!</definedName>
    <definedName name="BExOD7UQ6G3P86ZLZV0GY79H7VLL" localSheetId="7" hidden="1">#REF!</definedName>
    <definedName name="BExOD7UQ6G3P86ZLZV0GY79H7VLL" localSheetId="9" hidden="1">#REF!</definedName>
    <definedName name="BExOD7UQ6G3P86ZLZV0GY79H7VLL" localSheetId="10" hidden="1">#REF!</definedName>
    <definedName name="BExOD7UQ6G3P86ZLZV0GY79H7VLL" localSheetId="11" hidden="1">#REF!</definedName>
    <definedName name="BExOD7UQ6G3P86ZLZV0GY79H7VLL" localSheetId="12" hidden="1">#REF!</definedName>
    <definedName name="BExOD7UQ6G3P86ZLZV0GY79H7VLL" localSheetId="14" hidden="1">#REF!</definedName>
    <definedName name="BExOD7UQ6G3P86ZLZV0GY79H7VLL" localSheetId="13" hidden="1">#REF!</definedName>
    <definedName name="BExOD7UQ6G3P86ZLZV0GY79H7VLL" localSheetId="15" hidden="1">#REF!</definedName>
    <definedName name="BExOD7UQ6G3P86ZLZV0GY79H7VLL" localSheetId="16" hidden="1">#REF!</definedName>
    <definedName name="BExOD7UQ6G3P86ZLZV0GY79H7VLL" localSheetId="17" hidden="1">#REF!</definedName>
    <definedName name="BExOD7UQ6G3P86ZLZV0GY79H7VLL" localSheetId="18" hidden="1">#REF!</definedName>
    <definedName name="BExOD7UQ6G3P86ZLZV0GY79H7VLL" localSheetId="19" hidden="1">#REF!</definedName>
    <definedName name="BExOD7UQ6G3P86ZLZV0GY79H7VLL" localSheetId="20" hidden="1">#REF!</definedName>
    <definedName name="BExOD7UQ6G3P86ZLZV0GY79H7VLL" hidden="1">#REF!</definedName>
    <definedName name="BExODEWDDEABM4ZY3XREJIBZ8IVP" localSheetId="7" hidden="1">#REF!</definedName>
    <definedName name="BExODEWDDEABM4ZY3XREJIBZ8IVP" localSheetId="9" hidden="1">#REF!</definedName>
    <definedName name="BExODEWDDEABM4ZY3XREJIBZ8IVP" localSheetId="10" hidden="1">#REF!</definedName>
    <definedName name="BExODEWDDEABM4ZY3XREJIBZ8IVP" localSheetId="11" hidden="1">#REF!</definedName>
    <definedName name="BExODEWDDEABM4ZY3XREJIBZ8IVP" localSheetId="12" hidden="1">#REF!</definedName>
    <definedName name="BExODEWDDEABM4ZY3XREJIBZ8IVP" localSheetId="14" hidden="1">#REF!</definedName>
    <definedName name="BExODEWDDEABM4ZY3XREJIBZ8IVP" localSheetId="13" hidden="1">#REF!</definedName>
    <definedName name="BExODEWDDEABM4ZY3XREJIBZ8IVP" localSheetId="15" hidden="1">#REF!</definedName>
    <definedName name="BExODEWDDEABM4ZY3XREJIBZ8IVP" localSheetId="16" hidden="1">#REF!</definedName>
    <definedName name="BExODEWDDEABM4ZY3XREJIBZ8IVP" localSheetId="17" hidden="1">#REF!</definedName>
    <definedName name="BExODEWDDEABM4ZY3XREJIBZ8IVP" localSheetId="18" hidden="1">#REF!</definedName>
    <definedName name="BExODEWDDEABM4ZY3XREJIBZ8IVP" localSheetId="19" hidden="1">#REF!</definedName>
    <definedName name="BExODEWDDEABM4ZY3XREJIBZ8IVP" localSheetId="20" hidden="1">#REF!</definedName>
    <definedName name="BExODEWDDEABM4ZY3XREJIBZ8IVP" hidden="1">#REF!</definedName>
    <definedName name="BExODNLAA1L7WQ9ZQX6A1ZOXK9VR" localSheetId="7" hidden="1">#REF!</definedName>
    <definedName name="BExODNLAA1L7WQ9ZQX6A1ZOXK9VR" localSheetId="9" hidden="1">#REF!</definedName>
    <definedName name="BExODNLAA1L7WQ9ZQX6A1ZOXK9VR" localSheetId="10" hidden="1">#REF!</definedName>
    <definedName name="BExODNLAA1L7WQ9ZQX6A1ZOXK9VR" localSheetId="11" hidden="1">#REF!</definedName>
    <definedName name="BExODNLAA1L7WQ9ZQX6A1ZOXK9VR" localSheetId="12" hidden="1">#REF!</definedName>
    <definedName name="BExODNLAA1L7WQ9ZQX6A1ZOXK9VR" localSheetId="14" hidden="1">#REF!</definedName>
    <definedName name="BExODNLAA1L7WQ9ZQX6A1ZOXK9VR" localSheetId="13" hidden="1">#REF!</definedName>
    <definedName name="BExODNLAA1L7WQ9ZQX6A1ZOXK9VR" localSheetId="15" hidden="1">#REF!</definedName>
    <definedName name="BExODNLAA1L7WQ9ZQX6A1ZOXK9VR" localSheetId="16" hidden="1">#REF!</definedName>
    <definedName name="BExODNLAA1L7WQ9ZQX6A1ZOXK9VR" localSheetId="17" hidden="1">#REF!</definedName>
    <definedName name="BExODNLAA1L7WQ9ZQX6A1ZOXK9VR" localSheetId="18" hidden="1">#REF!</definedName>
    <definedName name="BExODNLAA1L7WQ9ZQX6A1ZOXK9VR" localSheetId="19" hidden="1">#REF!</definedName>
    <definedName name="BExODNLAA1L7WQ9ZQX6A1ZOXK9VR" localSheetId="20" hidden="1">#REF!</definedName>
    <definedName name="BExODNLAA1L7WQ9ZQX6A1ZOXK9VR" hidden="1">#REF!</definedName>
    <definedName name="BExODZFEIWV26E8RFU7XQYX1J458" localSheetId="7" hidden="1">#REF!</definedName>
    <definedName name="BExODZFEIWV26E8RFU7XQYX1J458" localSheetId="9" hidden="1">#REF!</definedName>
    <definedName name="BExODZFEIWV26E8RFU7XQYX1J458" localSheetId="10" hidden="1">#REF!</definedName>
    <definedName name="BExODZFEIWV26E8RFU7XQYX1J458" localSheetId="11" hidden="1">#REF!</definedName>
    <definedName name="BExODZFEIWV26E8RFU7XQYX1J458" localSheetId="12" hidden="1">#REF!</definedName>
    <definedName name="BExODZFEIWV26E8RFU7XQYX1J458" localSheetId="14" hidden="1">#REF!</definedName>
    <definedName name="BExODZFEIWV26E8RFU7XQYX1J458" localSheetId="13" hidden="1">#REF!</definedName>
    <definedName name="BExODZFEIWV26E8RFU7XQYX1J458" localSheetId="15" hidden="1">#REF!</definedName>
    <definedName name="BExODZFEIWV26E8RFU7XQYX1J458" localSheetId="16" hidden="1">#REF!</definedName>
    <definedName name="BExODZFEIWV26E8RFU7XQYX1J458" localSheetId="17" hidden="1">#REF!</definedName>
    <definedName name="BExODZFEIWV26E8RFU7XQYX1J458" localSheetId="18" hidden="1">#REF!</definedName>
    <definedName name="BExODZFEIWV26E8RFU7XQYX1J458" localSheetId="19" hidden="1">#REF!</definedName>
    <definedName name="BExODZFEIWV26E8RFU7XQYX1J458" localSheetId="20" hidden="1">#REF!</definedName>
    <definedName name="BExODZFEIWV26E8RFU7XQYX1J458" hidden="1">#REF!</definedName>
    <definedName name="BExOEBKG55EROA2VL360A06LKASE" localSheetId="7" hidden="1">#REF!</definedName>
    <definedName name="BExOEBKG55EROA2VL360A06LKASE" localSheetId="9" hidden="1">#REF!</definedName>
    <definedName name="BExOEBKG55EROA2VL360A06LKASE" localSheetId="10" hidden="1">#REF!</definedName>
    <definedName name="BExOEBKG55EROA2VL360A06LKASE" localSheetId="11" hidden="1">#REF!</definedName>
    <definedName name="BExOEBKG55EROA2VL360A06LKASE" localSheetId="12" hidden="1">#REF!</definedName>
    <definedName name="BExOEBKG55EROA2VL360A06LKASE" localSheetId="14" hidden="1">#REF!</definedName>
    <definedName name="BExOEBKG55EROA2VL360A06LKASE" localSheetId="13" hidden="1">#REF!</definedName>
    <definedName name="BExOEBKG55EROA2VL360A06LKASE" localSheetId="15" hidden="1">#REF!</definedName>
    <definedName name="BExOEBKG55EROA2VL360A06LKASE" localSheetId="16" hidden="1">#REF!</definedName>
    <definedName name="BExOEBKG55EROA2VL360A06LKASE" localSheetId="17" hidden="1">#REF!</definedName>
    <definedName name="BExOEBKG55EROA2VL360A06LKASE" localSheetId="18" hidden="1">#REF!</definedName>
    <definedName name="BExOEBKG55EROA2VL360A06LKASE" localSheetId="19" hidden="1">#REF!</definedName>
    <definedName name="BExOEBKG55EROA2VL360A06LKASE" localSheetId="20" hidden="1">#REF!</definedName>
    <definedName name="BExOEBKG55EROA2VL360A06LKASE" hidden="1">#REF!</definedName>
    <definedName name="BExOED2F7B5GEHKVIWGRV2BCDE2Y" localSheetId="7" hidden="1">#REF!</definedName>
    <definedName name="BExOED2F7B5GEHKVIWGRV2BCDE2Y" localSheetId="9" hidden="1">#REF!</definedName>
    <definedName name="BExOED2F7B5GEHKVIWGRV2BCDE2Y" localSheetId="10" hidden="1">#REF!</definedName>
    <definedName name="BExOED2F7B5GEHKVIWGRV2BCDE2Y" localSheetId="11" hidden="1">#REF!</definedName>
    <definedName name="BExOED2F7B5GEHKVIWGRV2BCDE2Y" localSheetId="12" hidden="1">#REF!</definedName>
    <definedName name="BExOED2F7B5GEHKVIWGRV2BCDE2Y" localSheetId="14" hidden="1">#REF!</definedName>
    <definedName name="BExOED2F7B5GEHKVIWGRV2BCDE2Y" localSheetId="13" hidden="1">#REF!</definedName>
    <definedName name="BExOED2F7B5GEHKVIWGRV2BCDE2Y" localSheetId="15" hidden="1">#REF!</definedName>
    <definedName name="BExOED2F7B5GEHKVIWGRV2BCDE2Y" localSheetId="16" hidden="1">#REF!</definedName>
    <definedName name="BExOED2F7B5GEHKVIWGRV2BCDE2Y" localSheetId="17" hidden="1">#REF!</definedName>
    <definedName name="BExOED2F7B5GEHKVIWGRV2BCDE2Y" localSheetId="18" hidden="1">#REF!</definedName>
    <definedName name="BExOED2F7B5GEHKVIWGRV2BCDE2Y" localSheetId="19" hidden="1">#REF!</definedName>
    <definedName name="BExOED2F7B5GEHKVIWGRV2BCDE2Y" localSheetId="20" hidden="1">#REF!</definedName>
    <definedName name="BExOED2F7B5GEHKVIWGRV2BCDE2Y" hidden="1">#REF!</definedName>
    <definedName name="BExOERG5LWXYYEN1DY1H2FWRJS9T" localSheetId="7" hidden="1">#REF!</definedName>
    <definedName name="BExOERG5LWXYYEN1DY1H2FWRJS9T" localSheetId="9" hidden="1">#REF!</definedName>
    <definedName name="BExOERG5LWXYYEN1DY1H2FWRJS9T" localSheetId="10" hidden="1">#REF!</definedName>
    <definedName name="BExOERG5LWXYYEN1DY1H2FWRJS9T" localSheetId="11" hidden="1">#REF!</definedName>
    <definedName name="BExOERG5LWXYYEN1DY1H2FWRJS9T" localSheetId="12" hidden="1">#REF!</definedName>
    <definedName name="BExOERG5LWXYYEN1DY1H2FWRJS9T" localSheetId="14" hidden="1">#REF!</definedName>
    <definedName name="BExOERG5LWXYYEN1DY1H2FWRJS9T" localSheetId="13" hidden="1">#REF!</definedName>
    <definedName name="BExOERG5LWXYYEN1DY1H2FWRJS9T" localSheetId="15" hidden="1">#REF!</definedName>
    <definedName name="BExOERG5LWXYYEN1DY1H2FWRJS9T" localSheetId="16" hidden="1">#REF!</definedName>
    <definedName name="BExOERG5LWXYYEN1DY1H2FWRJS9T" localSheetId="17" hidden="1">#REF!</definedName>
    <definedName name="BExOERG5LWXYYEN1DY1H2FWRJS9T" localSheetId="18" hidden="1">#REF!</definedName>
    <definedName name="BExOERG5LWXYYEN1DY1H2FWRJS9T" localSheetId="19" hidden="1">#REF!</definedName>
    <definedName name="BExOERG5LWXYYEN1DY1H2FWRJS9T" localSheetId="20" hidden="1">#REF!</definedName>
    <definedName name="BExOERG5LWXYYEN1DY1H2FWRJS9T" hidden="1">#REF!</definedName>
    <definedName name="BExOEV1S6JJVO5PP4BZ20SNGZR7D" localSheetId="7" hidden="1">#REF!</definedName>
    <definedName name="BExOEV1S6JJVO5PP4BZ20SNGZR7D" localSheetId="9" hidden="1">#REF!</definedName>
    <definedName name="BExOEV1S6JJVO5PP4BZ20SNGZR7D" localSheetId="10" hidden="1">#REF!</definedName>
    <definedName name="BExOEV1S6JJVO5PP4BZ20SNGZR7D" localSheetId="11" hidden="1">#REF!</definedName>
    <definedName name="BExOEV1S6JJVO5PP4BZ20SNGZR7D" localSheetId="12" hidden="1">#REF!</definedName>
    <definedName name="BExOEV1S6JJVO5PP4BZ20SNGZR7D" localSheetId="14" hidden="1">#REF!</definedName>
    <definedName name="BExOEV1S6JJVO5PP4BZ20SNGZR7D" localSheetId="13" hidden="1">#REF!</definedName>
    <definedName name="BExOEV1S6JJVO5PP4BZ20SNGZR7D" localSheetId="15" hidden="1">#REF!</definedName>
    <definedName name="BExOEV1S6JJVO5PP4BZ20SNGZR7D" localSheetId="16" hidden="1">#REF!</definedName>
    <definedName name="BExOEV1S6JJVO5PP4BZ20SNGZR7D" localSheetId="17" hidden="1">#REF!</definedName>
    <definedName name="BExOEV1S6JJVO5PP4BZ20SNGZR7D" localSheetId="18" hidden="1">#REF!</definedName>
    <definedName name="BExOEV1S6JJVO5PP4BZ20SNGZR7D" localSheetId="19" hidden="1">#REF!</definedName>
    <definedName name="BExOEV1S6JJVO5PP4BZ20SNGZR7D" localSheetId="20" hidden="1">#REF!</definedName>
    <definedName name="BExOEV1S6JJVO5PP4BZ20SNGZR7D" hidden="1">#REF!</definedName>
    <definedName name="BExOF2U4Y5JYM0GUBGC0U2UH931Y" localSheetId="7" hidden="1">#REF!</definedName>
    <definedName name="BExOF2U4Y5JYM0GUBGC0U2UH931Y" localSheetId="9" hidden="1">#REF!</definedName>
    <definedName name="BExOF2U4Y5JYM0GUBGC0U2UH931Y" localSheetId="10" hidden="1">#REF!</definedName>
    <definedName name="BExOF2U4Y5JYM0GUBGC0U2UH931Y" localSheetId="11" hidden="1">#REF!</definedName>
    <definedName name="BExOF2U4Y5JYM0GUBGC0U2UH931Y" localSheetId="12" hidden="1">#REF!</definedName>
    <definedName name="BExOF2U4Y5JYM0GUBGC0U2UH931Y" localSheetId="14" hidden="1">#REF!</definedName>
    <definedName name="BExOF2U4Y5JYM0GUBGC0U2UH931Y" localSheetId="13" hidden="1">#REF!</definedName>
    <definedName name="BExOF2U4Y5JYM0GUBGC0U2UH931Y" localSheetId="15" hidden="1">#REF!</definedName>
    <definedName name="BExOF2U4Y5JYM0GUBGC0U2UH931Y" localSheetId="16" hidden="1">#REF!</definedName>
    <definedName name="BExOF2U4Y5JYM0GUBGC0U2UH931Y" localSheetId="17" hidden="1">#REF!</definedName>
    <definedName name="BExOF2U4Y5JYM0GUBGC0U2UH931Y" localSheetId="18" hidden="1">#REF!</definedName>
    <definedName name="BExOF2U4Y5JYM0GUBGC0U2UH931Y" localSheetId="19" hidden="1">#REF!</definedName>
    <definedName name="BExOF2U4Y5JYM0GUBGC0U2UH931Y" localSheetId="20" hidden="1">#REF!</definedName>
    <definedName name="BExOF2U4Y5JYM0GUBGC0U2UH931Y" hidden="1">#REF!</definedName>
    <definedName name="BExOF6VWODFNH2HUFTQI5L0UHNQ9" localSheetId="7" hidden="1">#REF!</definedName>
    <definedName name="BExOF6VWODFNH2HUFTQI5L0UHNQ9" localSheetId="9" hidden="1">#REF!</definedName>
    <definedName name="BExOF6VWODFNH2HUFTQI5L0UHNQ9" localSheetId="10" hidden="1">#REF!</definedName>
    <definedName name="BExOF6VWODFNH2HUFTQI5L0UHNQ9" localSheetId="11" hidden="1">#REF!</definedName>
    <definedName name="BExOF6VWODFNH2HUFTQI5L0UHNQ9" localSheetId="14" hidden="1">#REF!</definedName>
    <definedName name="BExOF6VWODFNH2HUFTQI5L0UHNQ9" localSheetId="13" hidden="1">#REF!</definedName>
    <definedName name="BExOF6VWODFNH2HUFTQI5L0UHNQ9" localSheetId="16" hidden="1">#REF!</definedName>
    <definedName name="BExOF6VWODFNH2HUFTQI5L0UHNQ9" localSheetId="17" hidden="1">#REF!</definedName>
    <definedName name="BExOF6VWODFNH2HUFTQI5L0UHNQ9" localSheetId="20" hidden="1">#REF!</definedName>
    <definedName name="BExOF6VWODFNH2HUFTQI5L0UHNQ9" hidden="1">#REF!</definedName>
    <definedName name="BExOFEDNCYI2TPTMQ8SJN3AW4YMF" localSheetId="7" hidden="1">#REF!</definedName>
    <definedName name="BExOFEDNCYI2TPTMQ8SJN3AW4YMF" localSheetId="9" hidden="1">#REF!</definedName>
    <definedName name="BExOFEDNCYI2TPTMQ8SJN3AW4YMF" localSheetId="10" hidden="1">#REF!</definedName>
    <definedName name="BExOFEDNCYI2TPTMQ8SJN3AW4YMF" localSheetId="11" hidden="1">#REF!</definedName>
    <definedName name="BExOFEDNCYI2TPTMQ8SJN3AW4YMF" localSheetId="12" hidden="1">#REF!</definedName>
    <definedName name="BExOFEDNCYI2TPTMQ8SJN3AW4YMF" localSheetId="14" hidden="1">#REF!</definedName>
    <definedName name="BExOFEDNCYI2TPTMQ8SJN3AW4YMF" localSheetId="13" hidden="1">#REF!</definedName>
    <definedName name="BExOFEDNCYI2TPTMQ8SJN3AW4YMF" localSheetId="15" hidden="1">#REF!</definedName>
    <definedName name="BExOFEDNCYI2TPTMQ8SJN3AW4YMF" localSheetId="16" hidden="1">#REF!</definedName>
    <definedName name="BExOFEDNCYI2TPTMQ8SJN3AW4YMF" localSheetId="17" hidden="1">#REF!</definedName>
    <definedName name="BExOFEDNCYI2TPTMQ8SJN3AW4YMF" localSheetId="18" hidden="1">#REF!</definedName>
    <definedName name="BExOFEDNCYI2TPTMQ8SJN3AW4YMF" localSheetId="19" hidden="1">#REF!</definedName>
    <definedName name="BExOFEDNCYI2TPTMQ8SJN3AW4YMF" localSheetId="20" hidden="1">#REF!</definedName>
    <definedName name="BExOFEDNCYI2TPTMQ8SJN3AW4YMF" hidden="1">#REF!</definedName>
    <definedName name="BExOFGRSPF8UTG0K1OGA8LX12P37" localSheetId="7" hidden="1">#REF!</definedName>
    <definedName name="BExOFGRSPF8UTG0K1OGA8LX12P37" localSheetId="9" hidden="1">#REF!</definedName>
    <definedName name="BExOFGRSPF8UTG0K1OGA8LX12P37" localSheetId="10" hidden="1">#REF!</definedName>
    <definedName name="BExOFGRSPF8UTG0K1OGA8LX12P37" localSheetId="11" hidden="1">#REF!</definedName>
    <definedName name="BExOFGRSPF8UTG0K1OGA8LX12P37" localSheetId="12" hidden="1">#REF!</definedName>
    <definedName name="BExOFGRSPF8UTG0K1OGA8LX12P37" localSheetId="14" hidden="1">#REF!</definedName>
    <definedName name="BExOFGRSPF8UTG0K1OGA8LX12P37" localSheetId="13" hidden="1">#REF!</definedName>
    <definedName name="BExOFGRSPF8UTG0K1OGA8LX12P37" localSheetId="15" hidden="1">#REF!</definedName>
    <definedName name="BExOFGRSPF8UTG0K1OGA8LX12P37" localSheetId="16" hidden="1">#REF!</definedName>
    <definedName name="BExOFGRSPF8UTG0K1OGA8LX12P37" localSheetId="17" hidden="1">#REF!</definedName>
    <definedName name="BExOFGRSPF8UTG0K1OGA8LX12P37" localSheetId="18" hidden="1">#REF!</definedName>
    <definedName name="BExOFGRSPF8UTG0K1OGA8LX12P37" localSheetId="19" hidden="1">#REF!</definedName>
    <definedName name="BExOFGRSPF8UTG0K1OGA8LX12P37" localSheetId="20" hidden="1">#REF!</definedName>
    <definedName name="BExOFGRSPF8UTG0K1OGA8LX12P37" hidden="1">#REF!</definedName>
    <definedName name="BExOFVLXVD6RVHSQO8KZOOACSV24" localSheetId="7" hidden="1">#REF!</definedName>
    <definedName name="BExOFVLXVD6RVHSQO8KZOOACSV24" localSheetId="9" hidden="1">#REF!</definedName>
    <definedName name="BExOFVLXVD6RVHSQO8KZOOACSV24" localSheetId="10" hidden="1">#REF!</definedName>
    <definedName name="BExOFVLXVD6RVHSQO8KZOOACSV24" localSheetId="11" hidden="1">#REF!</definedName>
    <definedName name="BExOFVLXVD6RVHSQO8KZOOACSV24" localSheetId="12" hidden="1">#REF!</definedName>
    <definedName name="BExOFVLXVD6RVHSQO8KZOOACSV24" localSheetId="14" hidden="1">#REF!</definedName>
    <definedName name="BExOFVLXVD6RVHSQO8KZOOACSV24" localSheetId="13" hidden="1">#REF!</definedName>
    <definedName name="BExOFVLXVD6RVHSQO8KZOOACSV24" localSheetId="15" hidden="1">#REF!</definedName>
    <definedName name="BExOFVLXVD6RVHSQO8KZOOACSV24" localSheetId="16" hidden="1">#REF!</definedName>
    <definedName name="BExOFVLXVD6RVHSQO8KZOOACSV24" localSheetId="17" hidden="1">#REF!</definedName>
    <definedName name="BExOFVLXVD6RVHSQO8KZOOACSV24" localSheetId="18" hidden="1">#REF!</definedName>
    <definedName name="BExOFVLXVD6RVHSQO8KZOOACSV24" localSheetId="19" hidden="1">#REF!</definedName>
    <definedName name="BExOFVLXVD6RVHSQO8KZOOACSV24" localSheetId="20" hidden="1">#REF!</definedName>
    <definedName name="BExOFVLXVD6RVHSQO8KZOOACSV24" hidden="1">#REF!</definedName>
    <definedName name="BExOG2SW3XOGP9VAPQ3THV3VWV12" localSheetId="7" hidden="1">#REF!</definedName>
    <definedName name="BExOG2SW3XOGP9VAPQ3THV3VWV12" localSheetId="9" hidden="1">#REF!</definedName>
    <definedName name="BExOG2SW3XOGP9VAPQ3THV3VWV12" localSheetId="10" hidden="1">#REF!</definedName>
    <definedName name="BExOG2SW3XOGP9VAPQ3THV3VWV12" localSheetId="11" hidden="1">#REF!</definedName>
    <definedName name="BExOG2SW3XOGP9VAPQ3THV3VWV12" localSheetId="12" hidden="1">#REF!</definedName>
    <definedName name="BExOG2SW3XOGP9VAPQ3THV3VWV12" localSheetId="14" hidden="1">#REF!</definedName>
    <definedName name="BExOG2SW3XOGP9VAPQ3THV3VWV12" localSheetId="13" hidden="1">#REF!</definedName>
    <definedName name="BExOG2SW3XOGP9VAPQ3THV3VWV12" localSheetId="15" hidden="1">#REF!</definedName>
    <definedName name="BExOG2SW3XOGP9VAPQ3THV3VWV12" localSheetId="16" hidden="1">#REF!</definedName>
    <definedName name="BExOG2SW3XOGP9VAPQ3THV3VWV12" localSheetId="17" hidden="1">#REF!</definedName>
    <definedName name="BExOG2SW3XOGP9VAPQ3THV3VWV12" localSheetId="18" hidden="1">#REF!</definedName>
    <definedName name="BExOG2SW3XOGP9VAPQ3THV3VWV12" localSheetId="19" hidden="1">#REF!</definedName>
    <definedName name="BExOG2SW3XOGP9VAPQ3THV3VWV12" localSheetId="20" hidden="1">#REF!</definedName>
    <definedName name="BExOG2SW3XOGP9VAPQ3THV3VWV12" hidden="1">#REF!</definedName>
    <definedName name="BExOG45J81K4OPA40KW5VQU54KY3" localSheetId="7" hidden="1">#REF!</definedName>
    <definedName name="BExOG45J81K4OPA40KW5VQU54KY3" localSheetId="9" hidden="1">#REF!</definedName>
    <definedName name="BExOG45J81K4OPA40KW5VQU54KY3" localSheetId="10" hidden="1">#REF!</definedName>
    <definedName name="BExOG45J81K4OPA40KW5VQU54KY3" localSheetId="11" hidden="1">#REF!</definedName>
    <definedName name="BExOG45J81K4OPA40KW5VQU54KY3" localSheetId="12" hidden="1">#REF!</definedName>
    <definedName name="BExOG45J81K4OPA40KW5VQU54KY3" localSheetId="14" hidden="1">#REF!</definedName>
    <definedName name="BExOG45J81K4OPA40KW5VQU54KY3" localSheetId="13" hidden="1">#REF!</definedName>
    <definedName name="BExOG45J81K4OPA40KW5VQU54KY3" localSheetId="15" hidden="1">#REF!</definedName>
    <definedName name="BExOG45J81K4OPA40KW5VQU54KY3" localSheetId="16" hidden="1">#REF!</definedName>
    <definedName name="BExOG45J81K4OPA40KW5VQU54KY3" localSheetId="17" hidden="1">#REF!</definedName>
    <definedName name="BExOG45J81K4OPA40KW5VQU54KY3" localSheetId="18" hidden="1">#REF!</definedName>
    <definedName name="BExOG45J81K4OPA40KW5VQU54KY3" localSheetId="19" hidden="1">#REF!</definedName>
    <definedName name="BExOG45J81K4OPA40KW5VQU54KY3" localSheetId="20" hidden="1">#REF!</definedName>
    <definedName name="BExOG45J81K4OPA40KW5VQU54KY3" hidden="1">#REF!</definedName>
    <definedName name="BExOGBXX51PO4FXDL42WFPKYU6Y9" localSheetId="7" hidden="1">#REF!</definedName>
    <definedName name="BExOGBXX51PO4FXDL42WFPKYU6Y9" localSheetId="9" hidden="1">#REF!</definedName>
    <definedName name="BExOGBXX51PO4FXDL42WFPKYU6Y9" localSheetId="10" hidden="1">#REF!</definedName>
    <definedName name="BExOGBXX51PO4FXDL42WFPKYU6Y9" localSheetId="11" hidden="1">#REF!</definedName>
    <definedName name="BExOGBXX51PO4FXDL42WFPKYU6Y9" localSheetId="12" hidden="1">#REF!</definedName>
    <definedName name="BExOGBXX51PO4FXDL42WFPKYU6Y9" localSheetId="14" hidden="1">#REF!</definedName>
    <definedName name="BExOGBXX51PO4FXDL42WFPKYU6Y9" localSheetId="13" hidden="1">#REF!</definedName>
    <definedName name="BExOGBXX51PO4FXDL42WFPKYU6Y9" localSheetId="15" hidden="1">#REF!</definedName>
    <definedName name="BExOGBXX51PO4FXDL42WFPKYU6Y9" localSheetId="16" hidden="1">#REF!</definedName>
    <definedName name="BExOGBXX51PO4FXDL42WFPKYU6Y9" localSheetId="17" hidden="1">#REF!</definedName>
    <definedName name="BExOGBXX51PO4FXDL42WFPKYU6Y9" localSheetId="18" hidden="1">#REF!</definedName>
    <definedName name="BExOGBXX51PO4FXDL42WFPKYU6Y9" localSheetId="19" hidden="1">#REF!</definedName>
    <definedName name="BExOGBXX51PO4FXDL42WFPKYU6Y9" localSheetId="20" hidden="1">#REF!</definedName>
    <definedName name="BExOGBXX51PO4FXDL42WFPKYU6Y9" hidden="1">#REF!</definedName>
    <definedName name="BExOGFE2SCL8HHT4DFAXKLUTJZOG" localSheetId="7" hidden="1">#REF!</definedName>
    <definedName name="BExOGFE2SCL8HHT4DFAXKLUTJZOG" localSheetId="9" hidden="1">#REF!</definedName>
    <definedName name="BExOGFE2SCL8HHT4DFAXKLUTJZOG" localSheetId="10" hidden="1">#REF!</definedName>
    <definedName name="BExOGFE2SCL8HHT4DFAXKLUTJZOG" localSheetId="11" hidden="1">#REF!</definedName>
    <definedName name="BExOGFE2SCL8HHT4DFAXKLUTJZOG" localSheetId="12" hidden="1">#REF!</definedName>
    <definedName name="BExOGFE2SCL8HHT4DFAXKLUTJZOG" localSheetId="14" hidden="1">#REF!</definedName>
    <definedName name="BExOGFE2SCL8HHT4DFAXKLUTJZOG" localSheetId="13" hidden="1">#REF!</definedName>
    <definedName name="BExOGFE2SCL8HHT4DFAXKLUTJZOG" localSheetId="15" hidden="1">#REF!</definedName>
    <definedName name="BExOGFE2SCL8HHT4DFAXKLUTJZOG" localSheetId="16" hidden="1">#REF!</definedName>
    <definedName name="BExOGFE2SCL8HHT4DFAXKLUTJZOG" localSheetId="17" hidden="1">#REF!</definedName>
    <definedName name="BExOGFE2SCL8HHT4DFAXKLUTJZOG" localSheetId="18" hidden="1">#REF!</definedName>
    <definedName name="BExOGFE2SCL8HHT4DFAXKLUTJZOG" localSheetId="19" hidden="1">#REF!</definedName>
    <definedName name="BExOGFE2SCL8HHT4DFAXKLUTJZOG" localSheetId="20" hidden="1">#REF!</definedName>
    <definedName name="BExOGFE2SCL8HHT4DFAXKLUTJZOG" hidden="1">#REF!</definedName>
    <definedName name="BExOGT6D0LJ3C22RDW8COECKB1J5" localSheetId="7" hidden="1">#REF!</definedName>
    <definedName name="BExOGT6D0LJ3C22RDW8COECKB1J5" localSheetId="9" hidden="1">#REF!</definedName>
    <definedName name="BExOGT6D0LJ3C22RDW8COECKB1J5" localSheetId="10" hidden="1">#REF!</definedName>
    <definedName name="BExOGT6D0LJ3C22RDW8COECKB1J5" localSheetId="11" hidden="1">#REF!</definedName>
    <definedName name="BExOGT6D0LJ3C22RDW8COECKB1J5" localSheetId="12" hidden="1">#REF!</definedName>
    <definedName name="BExOGT6D0LJ3C22RDW8COECKB1J5" localSheetId="14" hidden="1">#REF!</definedName>
    <definedName name="BExOGT6D0LJ3C22RDW8COECKB1J5" localSheetId="13" hidden="1">#REF!</definedName>
    <definedName name="BExOGT6D0LJ3C22RDW8COECKB1J5" localSheetId="15" hidden="1">#REF!</definedName>
    <definedName name="BExOGT6D0LJ3C22RDW8COECKB1J5" localSheetId="16" hidden="1">#REF!</definedName>
    <definedName name="BExOGT6D0LJ3C22RDW8COECKB1J5" localSheetId="17" hidden="1">#REF!</definedName>
    <definedName name="BExOGT6D0LJ3C22RDW8COECKB1J5" localSheetId="18" hidden="1">#REF!</definedName>
    <definedName name="BExOGT6D0LJ3C22RDW8COECKB1J5" localSheetId="19" hidden="1">#REF!</definedName>
    <definedName name="BExOGT6D0LJ3C22RDW8COECKB1J5" localSheetId="20" hidden="1">#REF!</definedName>
    <definedName name="BExOGT6D0LJ3C22RDW8COECKB1J5" hidden="1">#REF!</definedName>
    <definedName name="BExOGTMI1HT31M1RGWVRAVHAK7DE" localSheetId="7" hidden="1">#REF!</definedName>
    <definedName name="BExOGTMI1HT31M1RGWVRAVHAK7DE" localSheetId="9" hidden="1">#REF!</definedName>
    <definedName name="BExOGTMI1HT31M1RGWVRAVHAK7DE" localSheetId="10" hidden="1">#REF!</definedName>
    <definedName name="BExOGTMI1HT31M1RGWVRAVHAK7DE" localSheetId="11" hidden="1">#REF!</definedName>
    <definedName name="BExOGTMI1HT31M1RGWVRAVHAK7DE" localSheetId="12" hidden="1">#REF!</definedName>
    <definedName name="BExOGTMI1HT31M1RGWVRAVHAK7DE" localSheetId="14" hidden="1">#REF!</definedName>
    <definedName name="BExOGTMI1HT31M1RGWVRAVHAK7DE" localSheetId="13" hidden="1">#REF!</definedName>
    <definedName name="BExOGTMI1HT31M1RGWVRAVHAK7DE" localSheetId="15" hidden="1">#REF!</definedName>
    <definedName name="BExOGTMI1HT31M1RGWVRAVHAK7DE" localSheetId="16" hidden="1">#REF!</definedName>
    <definedName name="BExOGTMI1HT31M1RGWVRAVHAK7DE" localSheetId="17" hidden="1">#REF!</definedName>
    <definedName name="BExOGTMI1HT31M1RGWVRAVHAK7DE" localSheetId="18" hidden="1">#REF!</definedName>
    <definedName name="BExOGTMI1HT31M1RGWVRAVHAK7DE" localSheetId="19" hidden="1">#REF!</definedName>
    <definedName name="BExOGTMI1HT31M1RGWVRAVHAK7DE" localSheetId="20" hidden="1">#REF!</definedName>
    <definedName name="BExOGTMI1HT31M1RGWVRAVHAK7DE" hidden="1">#REF!</definedName>
    <definedName name="BExOGXO9JE5XSE9GC3I6O21UEKAO" localSheetId="7" hidden="1">#REF!</definedName>
    <definedName name="BExOGXO9JE5XSE9GC3I6O21UEKAO" localSheetId="9" hidden="1">#REF!</definedName>
    <definedName name="BExOGXO9JE5XSE9GC3I6O21UEKAO" localSheetId="10" hidden="1">#REF!</definedName>
    <definedName name="BExOGXO9JE5XSE9GC3I6O21UEKAO" localSheetId="11" hidden="1">#REF!</definedName>
    <definedName name="BExOGXO9JE5XSE9GC3I6O21UEKAO" localSheetId="12" hidden="1">#REF!</definedName>
    <definedName name="BExOGXO9JE5XSE9GC3I6O21UEKAO" localSheetId="14" hidden="1">#REF!</definedName>
    <definedName name="BExOGXO9JE5XSE9GC3I6O21UEKAO" localSheetId="13" hidden="1">#REF!</definedName>
    <definedName name="BExOGXO9JE5XSE9GC3I6O21UEKAO" localSheetId="15" hidden="1">#REF!</definedName>
    <definedName name="BExOGXO9JE5XSE9GC3I6O21UEKAO" localSheetId="16" hidden="1">#REF!</definedName>
    <definedName name="BExOGXO9JE5XSE9GC3I6O21UEKAO" localSheetId="17" hidden="1">#REF!</definedName>
    <definedName name="BExOGXO9JE5XSE9GC3I6O21UEKAO" localSheetId="18" hidden="1">#REF!</definedName>
    <definedName name="BExOGXO9JE5XSE9GC3I6O21UEKAO" localSheetId="19" hidden="1">#REF!</definedName>
    <definedName name="BExOGXO9JE5XSE9GC3I6O21UEKAO" localSheetId="20" hidden="1">#REF!</definedName>
    <definedName name="BExOGXO9JE5XSE9GC3I6O21UEKAO" hidden="1">#REF!</definedName>
    <definedName name="BExOH9ICZ13C1LAW8OTYTR9S7ZP3" localSheetId="7" hidden="1">#REF!</definedName>
    <definedName name="BExOH9ICZ13C1LAW8OTYTR9S7ZP3" localSheetId="9" hidden="1">#REF!</definedName>
    <definedName name="BExOH9ICZ13C1LAW8OTYTR9S7ZP3" localSheetId="10" hidden="1">#REF!</definedName>
    <definedName name="BExOH9ICZ13C1LAW8OTYTR9S7ZP3" localSheetId="11" hidden="1">#REF!</definedName>
    <definedName name="BExOH9ICZ13C1LAW8OTYTR9S7ZP3" localSheetId="12" hidden="1">#REF!</definedName>
    <definedName name="BExOH9ICZ13C1LAW8OTYTR9S7ZP3" localSheetId="14" hidden="1">#REF!</definedName>
    <definedName name="BExOH9ICZ13C1LAW8OTYTR9S7ZP3" localSheetId="13" hidden="1">#REF!</definedName>
    <definedName name="BExOH9ICZ13C1LAW8OTYTR9S7ZP3" localSheetId="15" hidden="1">#REF!</definedName>
    <definedName name="BExOH9ICZ13C1LAW8OTYTR9S7ZP3" localSheetId="16" hidden="1">#REF!</definedName>
    <definedName name="BExOH9ICZ13C1LAW8OTYTR9S7ZP3" localSheetId="17" hidden="1">#REF!</definedName>
    <definedName name="BExOH9ICZ13C1LAW8OTYTR9S7ZP3" localSheetId="18" hidden="1">#REF!</definedName>
    <definedName name="BExOH9ICZ13C1LAW8OTYTR9S7ZP3" localSheetId="19" hidden="1">#REF!</definedName>
    <definedName name="BExOH9ICZ13C1LAW8OTYTR9S7ZP3" localSheetId="20" hidden="1">#REF!</definedName>
    <definedName name="BExOH9ICZ13C1LAW8OTYTR9S7ZP3" hidden="1">#REF!</definedName>
    <definedName name="BExOHCI9MFNF9Y2P8D4LJGJ5B5CB" localSheetId="7" hidden="1">#REF!</definedName>
    <definedName name="BExOHCI9MFNF9Y2P8D4LJGJ5B5CB" localSheetId="9" hidden="1">#REF!</definedName>
    <definedName name="BExOHCI9MFNF9Y2P8D4LJGJ5B5CB" localSheetId="10" hidden="1">#REF!</definedName>
    <definedName name="BExOHCI9MFNF9Y2P8D4LJGJ5B5CB" localSheetId="11" hidden="1">#REF!</definedName>
    <definedName name="BExOHCI9MFNF9Y2P8D4LJGJ5B5CB" localSheetId="12" hidden="1">#REF!</definedName>
    <definedName name="BExOHCI9MFNF9Y2P8D4LJGJ5B5CB" localSheetId="14" hidden="1">#REF!</definedName>
    <definedName name="BExOHCI9MFNF9Y2P8D4LJGJ5B5CB" localSheetId="13" hidden="1">#REF!</definedName>
    <definedName name="BExOHCI9MFNF9Y2P8D4LJGJ5B5CB" localSheetId="15" hidden="1">#REF!</definedName>
    <definedName name="BExOHCI9MFNF9Y2P8D4LJGJ5B5CB" localSheetId="16" hidden="1">#REF!</definedName>
    <definedName name="BExOHCI9MFNF9Y2P8D4LJGJ5B5CB" localSheetId="17" hidden="1">#REF!</definedName>
    <definedName name="BExOHCI9MFNF9Y2P8D4LJGJ5B5CB" localSheetId="18" hidden="1">#REF!</definedName>
    <definedName name="BExOHCI9MFNF9Y2P8D4LJGJ5B5CB" localSheetId="19" hidden="1">#REF!</definedName>
    <definedName name="BExOHCI9MFNF9Y2P8D4LJGJ5B5CB" localSheetId="20" hidden="1">#REF!</definedName>
    <definedName name="BExOHCI9MFNF9Y2P8D4LJGJ5B5CB" hidden="1">#REF!</definedName>
    <definedName name="BExOHL75H3OT4WAKKPUXIVXWFVDS" localSheetId="7" hidden="1">#REF!</definedName>
    <definedName name="BExOHL75H3OT4WAKKPUXIVXWFVDS" localSheetId="9" hidden="1">#REF!</definedName>
    <definedName name="BExOHL75H3OT4WAKKPUXIVXWFVDS" localSheetId="10" hidden="1">#REF!</definedName>
    <definedName name="BExOHL75H3OT4WAKKPUXIVXWFVDS" localSheetId="11" hidden="1">#REF!</definedName>
    <definedName name="BExOHL75H3OT4WAKKPUXIVXWFVDS" localSheetId="12" hidden="1">#REF!</definedName>
    <definedName name="BExOHL75H3OT4WAKKPUXIVXWFVDS" localSheetId="14" hidden="1">#REF!</definedName>
    <definedName name="BExOHL75H3OT4WAKKPUXIVXWFVDS" localSheetId="13" hidden="1">#REF!</definedName>
    <definedName name="BExOHL75H3OT4WAKKPUXIVXWFVDS" localSheetId="15" hidden="1">#REF!</definedName>
    <definedName name="BExOHL75H3OT4WAKKPUXIVXWFVDS" localSheetId="16" hidden="1">#REF!</definedName>
    <definedName name="BExOHL75H3OT4WAKKPUXIVXWFVDS" localSheetId="17" hidden="1">#REF!</definedName>
    <definedName name="BExOHL75H3OT4WAKKPUXIVXWFVDS" localSheetId="18" hidden="1">#REF!</definedName>
    <definedName name="BExOHL75H3OT4WAKKPUXIVXWFVDS" localSheetId="19" hidden="1">#REF!</definedName>
    <definedName name="BExOHL75H3OT4WAKKPUXIVXWFVDS" localSheetId="20" hidden="1">#REF!</definedName>
    <definedName name="BExOHL75H3OT4WAKKPUXIVXWFVDS" hidden="1">#REF!</definedName>
    <definedName name="BExOHLHXXJL6363CC082M9M5VVXQ" localSheetId="7" hidden="1">#REF!</definedName>
    <definedName name="BExOHLHXXJL6363CC082M9M5VVXQ" localSheetId="9" hidden="1">#REF!</definedName>
    <definedName name="BExOHLHXXJL6363CC082M9M5VVXQ" localSheetId="10" hidden="1">#REF!</definedName>
    <definedName name="BExOHLHXXJL6363CC082M9M5VVXQ" localSheetId="11" hidden="1">#REF!</definedName>
    <definedName name="BExOHLHXXJL6363CC082M9M5VVXQ" localSheetId="12" hidden="1">#REF!</definedName>
    <definedName name="BExOHLHXXJL6363CC082M9M5VVXQ" localSheetId="14" hidden="1">#REF!</definedName>
    <definedName name="BExOHLHXXJL6363CC082M9M5VVXQ" localSheetId="13" hidden="1">#REF!</definedName>
    <definedName name="BExOHLHXXJL6363CC082M9M5VVXQ" localSheetId="15" hidden="1">#REF!</definedName>
    <definedName name="BExOHLHXXJL6363CC082M9M5VVXQ" localSheetId="16" hidden="1">#REF!</definedName>
    <definedName name="BExOHLHXXJL6363CC082M9M5VVXQ" localSheetId="17" hidden="1">#REF!</definedName>
    <definedName name="BExOHLHXXJL6363CC082M9M5VVXQ" localSheetId="18" hidden="1">#REF!</definedName>
    <definedName name="BExOHLHXXJL6363CC082M9M5VVXQ" localSheetId="19" hidden="1">#REF!</definedName>
    <definedName name="BExOHLHXXJL6363CC082M9M5VVXQ" localSheetId="20" hidden="1">#REF!</definedName>
    <definedName name="BExOHLHXXJL6363CC082M9M5VVXQ" hidden="1">#REF!</definedName>
    <definedName name="BExOHNAO5UDXSO73BK2ARHWKS90Y" localSheetId="7" hidden="1">#REF!</definedName>
    <definedName name="BExOHNAO5UDXSO73BK2ARHWKS90Y" localSheetId="9" hidden="1">#REF!</definedName>
    <definedName name="BExOHNAO5UDXSO73BK2ARHWKS90Y" localSheetId="10" hidden="1">#REF!</definedName>
    <definedName name="BExOHNAO5UDXSO73BK2ARHWKS90Y" localSheetId="11" hidden="1">#REF!</definedName>
    <definedName name="BExOHNAO5UDXSO73BK2ARHWKS90Y" localSheetId="12" hidden="1">#REF!</definedName>
    <definedName name="BExOHNAO5UDXSO73BK2ARHWKS90Y" localSheetId="14" hidden="1">#REF!</definedName>
    <definedName name="BExOHNAO5UDXSO73BK2ARHWKS90Y" localSheetId="13" hidden="1">#REF!</definedName>
    <definedName name="BExOHNAO5UDXSO73BK2ARHWKS90Y" localSheetId="15" hidden="1">#REF!</definedName>
    <definedName name="BExOHNAO5UDXSO73BK2ARHWKS90Y" localSheetId="16" hidden="1">#REF!</definedName>
    <definedName name="BExOHNAO5UDXSO73BK2ARHWKS90Y" localSheetId="17" hidden="1">#REF!</definedName>
    <definedName name="BExOHNAO5UDXSO73BK2ARHWKS90Y" localSheetId="18" hidden="1">#REF!</definedName>
    <definedName name="BExOHNAO5UDXSO73BK2ARHWKS90Y" localSheetId="19" hidden="1">#REF!</definedName>
    <definedName name="BExOHNAO5UDXSO73BK2ARHWKS90Y" localSheetId="20" hidden="1">#REF!</definedName>
    <definedName name="BExOHNAO5UDXSO73BK2ARHWKS90Y" hidden="1">#REF!</definedName>
    <definedName name="BExOHNLFZGEVXCTJ9CWMJJS7C98A" localSheetId="7" hidden="1">#REF!</definedName>
    <definedName name="BExOHNLFZGEVXCTJ9CWMJJS7C98A" localSheetId="9" hidden="1">#REF!</definedName>
    <definedName name="BExOHNLFZGEVXCTJ9CWMJJS7C98A" localSheetId="10" hidden="1">#REF!</definedName>
    <definedName name="BExOHNLFZGEVXCTJ9CWMJJS7C98A" localSheetId="11" hidden="1">#REF!</definedName>
    <definedName name="BExOHNLFZGEVXCTJ9CWMJJS7C98A" localSheetId="12" hidden="1">#REF!</definedName>
    <definedName name="BExOHNLFZGEVXCTJ9CWMJJS7C98A" localSheetId="14" hidden="1">#REF!</definedName>
    <definedName name="BExOHNLFZGEVXCTJ9CWMJJS7C98A" localSheetId="13" hidden="1">#REF!</definedName>
    <definedName name="BExOHNLFZGEVXCTJ9CWMJJS7C98A" localSheetId="15" hidden="1">#REF!</definedName>
    <definedName name="BExOHNLFZGEVXCTJ9CWMJJS7C98A" localSheetId="16" hidden="1">#REF!</definedName>
    <definedName name="BExOHNLFZGEVXCTJ9CWMJJS7C98A" localSheetId="17" hidden="1">#REF!</definedName>
    <definedName name="BExOHNLFZGEVXCTJ9CWMJJS7C98A" localSheetId="18" hidden="1">#REF!</definedName>
    <definedName name="BExOHNLFZGEVXCTJ9CWMJJS7C98A" localSheetId="19" hidden="1">#REF!</definedName>
    <definedName name="BExOHNLFZGEVXCTJ9CWMJJS7C98A" localSheetId="20" hidden="1">#REF!</definedName>
    <definedName name="BExOHNLFZGEVXCTJ9CWMJJS7C98A" hidden="1">#REF!</definedName>
    <definedName name="BExOHR1G1I9A9CI1HG94EWBLWNM2" localSheetId="7" hidden="1">#REF!</definedName>
    <definedName name="BExOHR1G1I9A9CI1HG94EWBLWNM2" localSheetId="9" hidden="1">#REF!</definedName>
    <definedName name="BExOHR1G1I9A9CI1HG94EWBLWNM2" localSheetId="10" hidden="1">#REF!</definedName>
    <definedName name="BExOHR1G1I9A9CI1HG94EWBLWNM2" localSheetId="11" hidden="1">#REF!</definedName>
    <definedName name="BExOHR1G1I9A9CI1HG94EWBLWNM2" localSheetId="12" hidden="1">#REF!</definedName>
    <definedName name="BExOHR1G1I9A9CI1HG94EWBLWNM2" localSheetId="14" hidden="1">#REF!</definedName>
    <definedName name="BExOHR1G1I9A9CI1HG94EWBLWNM2" localSheetId="13" hidden="1">#REF!</definedName>
    <definedName name="BExOHR1G1I9A9CI1HG94EWBLWNM2" localSheetId="15" hidden="1">#REF!</definedName>
    <definedName name="BExOHR1G1I9A9CI1HG94EWBLWNM2" localSheetId="16" hidden="1">#REF!</definedName>
    <definedName name="BExOHR1G1I9A9CI1HG94EWBLWNM2" localSheetId="17" hidden="1">#REF!</definedName>
    <definedName name="BExOHR1G1I9A9CI1HG94EWBLWNM2" localSheetId="18" hidden="1">#REF!</definedName>
    <definedName name="BExOHR1G1I9A9CI1HG94EWBLWNM2" localSheetId="19" hidden="1">#REF!</definedName>
    <definedName name="BExOHR1G1I9A9CI1HG94EWBLWNM2" localSheetId="20" hidden="1">#REF!</definedName>
    <definedName name="BExOHR1G1I9A9CI1HG94EWBLWNM2" hidden="1">#REF!</definedName>
    <definedName name="BExOHTQPP8LQ98L6PYUI6QW08YID" localSheetId="7" hidden="1">#REF!</definedName>
    <definedName name="BExOHTQPP8LQ98L6PYUI6QW08YID" localSheetId="9" hidden="1">#REF!</definedName>
    <definedName name="BExOHTQPP8LQ98L6PYUI6QW08YID" localSheetId="10" hidden="1">#REF!</definedName>
    <definedName name="BExOHTQPP8LQ98L6PYUI6QW08YID" localSheetId="11" hidden="1">#REF!</definedName>
    <definedName name="BExOHTQPP8LQ98L6PYUI6QW08YID" localSheetId="12" hidden="1">#REF!</definedName>
    <definedName name="BExOHTQPP8LQ98L6PYUI6QW08YID" localSheetId="14" hidden="1">#REF!</definedName>
    <definedName name="BExOHTQPP8LQ98L6PYUI6QW08YID" localSheetId="13" hidden="1">#REF!</definedName>
    <definedName name="BExOHTQPP8LQ98L6PYUI6QW08YID" localSheetId="15" hidden="1">#REF!</definedName>
    <definedName name="BExOHTQPP8LQ98L6PYUI6QW08YID" localSheetId="16" hidden="1">#REF!</definedName>
    <definedName name="BExOHTQPP8LQ98L6PYUI6QW08YID" localSheetId="17" hidden="1">#REF!</definedName>
    <definedName name="BExOHTQPP8LQ98L6PYUI6QW08YID" localSheetId="18" hidden="1">#REF!</definedName>
    <definedName name="BExOHTQPP8LQ98L6PYUI6QW08YID" localSheetId="19" hidden="1">#REF!</definedName>
    <definedName name="BExOHTQPP8LQ98L6PYUI6QW08YID" localSheetId="20" hidden="1">#REF!</definedName>
    <definedName name="BExOHTQPP8LQ98L6PYUI6QW08YID" hidden="1">#REF!</definedName>
    <definedName name="BExOHX6Q6NJI793PGX59O5EKTP4G" localSheetId="7" hidden="1">#REF!</definedName>
    <definedName name="BExOHX6Q6NJI793PGX59O5EKTP4G" localSheetId="9" hidden="1">#REF!</definedName>
    <definedName name="BExOHX6Q6NJI793PGX59O5EKTP4G" localSheetId="10" hidden="1">#REF!</definedName>
    <definedName name="BExOHX6Q6NJI793PGX59O5EKTP4G" localSheetId="11" hidden="1">#REF!</definedName>
    <definedName name="BExOHX6Q6NJI793PGX59O5EKTP4G" localSheetId="12" hidden="1">#REF!</definedName>
    <definedName name="BExOHX6Q6NJI793PGX59O5EKTP4G" localSheetId="14" hidden="1">#REF!</definedName>
    <definedName name="BExOHX6Q6NJI793PGX59O5EKTP4G" localSheetId="13" hidden="1">#REF!</definedName>
    <definedName name="BExOHX6Q6NJI793PGX59O5EKTP4G" localSheetId="15" hidden="1">#REF!</definedName>
    <definedName name="BExOHX6Q6NJI793PGX59O5EKTP4G" localSheetId="16" hidden="1">#REF!</definedName>
    <definedName name="BExOHX6Q6NJI793PGX59O5EKTP4G" localSheetId="17" hidden="1">#REF!</definedName>
    <definedName name="BExOHX6Q6NJI793PGX59O5EKTP4G" localSheetId="18" hidden="1">#REF!</definedName>
    <definedName name="BExOHX6Q6NJI793PGX59O5EKTP4G" localSheetId="19" hidden="1">#REF!</definedName>
    <definedName name="BExOHX6Q6NJI793PGX59O5EKTP4G" localSheetId="20" hidden="1">#REF!</definedName>
    <definedName name="BExOHX6Q6NJI793PGX59O5EKTP4G" hidden="1">#REF!</definedName>
    <definedName name="BExOI5VMTHH7Y8MQQ1N635CHYI0P" localSheetId="7" hidden="1">#REF!</definedName>
    <definedName name="BExOI5VMTHH7Y8MQQ1N635CHYI0P" localSheetId="9" hidden="1">#REF!</definedName>
    <definedName name="BExOI5VMTHH7Y8MQQ1N635CHYI0P" localSheetId="10" hidden="1">#REF!</definedName>
    <definedName name="BExOI5VMTHH7Y8MQQ1N635CHYI0P" localSheetId="11" hidden="1">#REF!</definedName>
    <definedName name="BExOI5VMTHH7Y8MQQ1N635CHYI0P" localSheetId="12" hidden="1">#REF!</definedName>
    <definedName name="BExOI5VMTHH7Y8MQQ1N635CHYI0P" localSheetId="14" hidden="1">#REF!</definedName>
    <definedName name="BExOI5VMTHH7Y8MQQ1N635CHYI0P" localSheetId="13" hidden="1">#REF!</definedName>
    <definedName name="BExOI5VMTHH7Y8MQQ1N635CHYI0P" localSheetId="15" hidden="1">#REF!</definedName>
    <definedName name="BExOI5VMTHH7Y8MQQ1N635CHYI0P" localSheetId="16" hidden="1">#REF!</definedName>
    <definedName name="BExOI5VMTHH7Y8MQQ1N635CHYI0P" localSheetId="17" hidden="1">#REF!</definedName>
    <definedName name="BExOI5VMTHH7Y8MQQ1N635CHYI0P" localSheetId="18" hidden="1">#REF!</definedName>
    <definedName name="BExOI5VMTHH7Y8MQQ1N635CHYI0P" localSheetId="19" hidden="1">#REF!</definedName>
    <definedName name="BExOI5VMTHH7Y8MQQ1N635CHYI0P" localSheetId="20" hidden="1">#REF!</definedName>
    <definedName name="BExOI5VMTHH7Y8MQQ1N635CHYI0P" hidden="1">#REF!</definedName>
    <definedName name="BExOIEVCP4Y6VDS23AK84MCYYHRT" localSheetId="7" hidden="1">#REF!</definedName>
    <definedName name="BExOIEVCP4Y6VDS23AK84MCYYHRT" localSheetId="9" hidden="1">#REF!</definedName>
    <definedName name="BExOIEVCP4Y6VDS23AK84MCYYHRT" localSheetId="10" hidden="1">#REF!</definedName>
    <definedName name="BExOIEVCP4Y6VDS23AK84MCYYHRT" localSheetId="11" hidden="1">#REF!</definedName>
    <definedName name="BExOIEVCP4Y6VDS23AK84MCYYHRT" localSheetId="12" hidden="1">#REF!</definedName>
    <definedName name="BExOIEVCP4Y6VDS23AK84MCYYHRT" localSheetId="14" hidden="1">#REF!</definedName>
    <definedName name="BExOIEVCP4Y6VDS23AK84MCYYHRT" localSheetId="13" hidden="1">#REF!</definedName>
    <definedName name="BExOIEVCP4Y6VDS23AK84MCYYHRT" localSheetId="15" hidden="1">#REF!</definedName>
    <definedName name="BExOIEVCP4Y6VDS23AK84MCYYHRT" localSheetId="16" hidden="1">#REF!</definedName>
    <definedName name="BExOIEVCP4Y6VDS23AK84MCYYHRT" localSheetId="17" hidden="1">#REF!</definedName>
    <definedName name="BExOIEVCP4Y6VDS23AK84MCYYHRT" localSheetId="18" hidden="1">#REF!</definedName>
    <definedName name="BExOIEVCP4Y6VDS23AK84MCYYHRT" localSheetId="19" hidden="1">#REF!</definedName>
    <definedName name="BExOIEVCP4Y6VDS23AK84MCYYHRT" localSheetId="20" hidden="1">#REF!</definedName>
    <definedName name="BExOIEVCP4Y6VDS23AK84MCYYHRT" hidden="1">#REF!</definedName>
    <definedName name="BExOIHPQIXR0NDR5WD01BZKPKEO3" localSheetId="7" hidden="1">#REF!</definedName>
    <definedName name="BExOIHPQIXR0NDR5WD01BZKPKEO3" localSheetId="9" hidden="1">#REF!</definedName>
    <definedName name="BExOIHPQIXR0NDR5WD01BZKPKEO3" localSheetId="10" hidden="1">#REF!</definedName>
    <definedName name="BExOIHPQIXR0NDR5WD01BZKPKEO3" localSheetId="11" hidden="1">#REF!</definedName>
    <definedName name="BExOIHPQIXR0NDR5WD01BZKPKEO3" localSheetId="12" hidden="1">#REF!</definedName>
    <definedName name="BExOIHPQIXR0NDR5WD01BZKPKEO3" localSheetId="14" hidden="1">#REF!</definedName>
    <definedName name="BExOIHPQIXR0NDR5WD01BZKPKEO3" localSheetId="13" hidden="1">#REF!</definedName>
    <definedName name="BExOIHPQIXR0NDR5WD01BZKPKEO3" localSheetId="15" hidden="1">#REF!</definedName>
    <definedName name="BExOIHPQIXR0NDR5WD01BZKPKEO3" localSheetId="16" hidden="1">#REF!</definedName>
    <definedName name="BExOIHPQIXR0NDR5WD01BZKPKEO3" localSheetId="17" hidden="1">#REF!</definedName>
    <definedName name="BExOIHPQIXR0NDR5WD01BZKPKEO3" localSheetId="18" hidden="1">#REF!</definedName>
    <definedName name="BExOIHPQIXR0NDR5WD01BZKPKEO3" localSheetId="19" hidden="1">#REF!</definedName>
    <definedName name="BExOIHPQIXR0NDR5WD01BZKPKEO3" localSheetId="20" hidden="1">#REF!</definedName>
    <definedName name="BExOIHPQIXR0NDR5WD01BZKPKEO3" hidden="1">#REF!</definedName>
    <definedName name="BExOIK437LIDQQW9LPBD4ZIP504X" localSheetId="7" hidden="1">#REF!</definedName>
    <definedName name="BExOIK437LIDQQW9LPBD4ZIP504X" localSheetId="9" hidden="1">#REF!</definedName>
    <definedName name="BExOIK437LIDQQW9LPBD4ZIP504X" localSheetId="10" hidden="1">#REF!</definedName>
    <definedName name="BExOIK437LIDQQW9LPBD4ZIP504X" localSheetId="11" hidden="1">#REF!</definedName>
    <definedName name="BExOIK437LIDQQW9LPBD4ZIP504X" localSheetId="12" hidden="1">#REF!</definedName>
    <definedName name="BExOIK437LIDQQW9LPBD4ZIP504X" localSheetId="14" hidden="1">#REF!</definedName>
    <definedName name="BExOIK437LIDQQW9LPBD4ZIP504X" localSheetId="13" hidden="1">#REF!</definedName>
    <definedName name="BExOIK437LIDQQW9LPBD4ZIP504X" localSheetId="15" hidden="1">#REF!</definedName>
    <definedName name="BExOIK437LIDQQW9LPBD4ZIP504X" localSheetId="16" hidden="1">#REF!</definedName>
    <definedName name="BExOIK437LIDQQW9LPBD4ZIP504X" localSheetId="17" hidden="1">#REF!</definedName>
    <definedName name="BExOIK437LIDQQW9LPBD4ZIP504X" localSheetId="18" hidden="1">#REF!</definedName>
    <definedName name="BExOIK437LIDQQW9LPBD4ZIP504X" localSheetId="19" hidden="1">#REF!</definedName>
    <definedName name="BExOIK437LIDQQW9LPBD4ZIP504X" localSheetId="20" hidden="1">#REF!</definedName>
    <definedName name="BExOIK437LIDQQW9LPBD4ZIP504X" hidden="1">#REF!</definedName>
    <definedName name="BExOIM7L0Z3LSII9P7ZTV4KJ8RMA" localSheetId="7" hidden="1">#REF!</definedName>
    <definedName name="BExOIM7L0Z3LSII9P7ZTV4KJ8RMA" localSheetId="9" hidden="1">#REF!</definedName>
    <definedName name="BExOIM7L0Z3LSII9P7ZTV4KJ8RMA" localSheetId="10" hidden="1">#REF!</definedName>
    <definedName name="BExOIM7L0Z3LSII9P7ZTV4KJ8RMA" localSheetId="11" hidden="1">#REF!</definedName>
    <definedName name="BExOIM7L0Z3LSII9P7ZTV4KJ8RMA" localSheetId="12" hidden="1">#REF!</definedName>
    <definedName name="BExOIM7L0Z3LSII9P7ZTV4KJ8RMA" localSheetId="14" hidden="1">#REF!</definedName>
    <definedName name="BExOIM7L0Z3LSII9P7ZTV4KJ8RMA" localSheetId="13" hidden="1">#REF!</definedName>
    <definedName name="BExOIM7L0Z3LSII9P7ZTV4KJ8RMA" localSheetId="15" hidden="1">#REF!</definedName>
    <definedName name="BExOIM7L0Z3LSII9P7ZTV4KJ8RMA" localSheetId="16" hidden="1">#REF!</definedName>
    <definedName name="BExOIM7L0Z3LSII9P7ZTV4KJ8RMA" localSheetId="17" hidden="1">#REF!</definedName>
    <definedName name="BExOIM7L0Z3LSII9P7ZTV4KJ8RMA" localSheetId="18" hidden="1">#REF!</definedName>
    <definedName name="BExOIM7L0Z3LSII9P7ZTV4KJ8RMA" localSheetId="19" hidden="1">#REF!</definedName>
    <definedName name="BExOIM7L0Z3LSII9P7ZTV4KJ8RMA" localSheetId="20" hidden="1">#REF!</definedName>
    <definedName name="BExOIM7L0Z3LSII9P7ZTV4KJ8RMA" hidden="1">#REF!</definedName>
    <definedName name="BExOIRR9MU1G575D1ZA3HFPLOPHO" localSheetId="7" hidden="1">#REF!</definedName>
    <definedName name="BExOIRR9MU1G575D1ZA3HFPLOPHO" localSheetId="9" hidden="1">#REF!</definedName>
    <definedName name="BExOIRR9MU1G575D1ZA3HFPLOPHO" localSheetId="10" hidden="1">#REF!</definedName>
    <definedName name="BExOIRR9MU1G575D1ZA3HFPLOPHO" localSheetId="11" hidden="1">#REF!</definedName>
    <definedName name="BExOIRR9MU1G575D1ZA3HFPLOPHO" localSheetId="12" hidden="1">#REF!</definedName>
    <definedName name="BExOIRR9MU1G575D1ZA3HFPLOPHO" localSheetId="14" hidden="1">#REF!</definedName>
    <definedName name="BExOIRR9MU1G575D1ZA3HFPLOPHO" localSheetId="13" hidden="1">#REF!</definedName>
    <definedName name="BExOIRR9MU1G575D1ZA3HFPLOPHO" localSheetId="15" hidden="1">#REF!</definedName>
    <definedName name="BExOIRR9MU1G575D1ZA3HFPLOPHO" localSheetId="16" hidden="1">#REF!</definedName>
    <definedName name="BExOIRR9MU1G575D1ZA3HFPLOPHO" localSheetId="17" hidden="1">#REF!</definedName>
    <definedName name="BExOIRR9MU1G575D1ZA3HFPLOPHO" localSheetId="18" hidden="1">#REF!</definedName>
    <definedName name="BExOIRR9MU1G575D1ZA3HFPLOPHO" localSheetId="19" hidden="1">#REF!</definedName>
    <definedName name="BExOIRR9MU1G575D1ZA3HFPLOPHO" localSheetId="20" hidden="1">#REF!</definedName>
    <definedName name="BExOIRR9MU1G575D1ZA3HFPLOPHO" hidden="1">#REF!</definedName>
    <definedName name="BExOIWJVMJ6MG6JC4SPD1L00OHU1" localSheetId="7" hidden="1">#REF!</definedName>
    <definedName name="BExOIWJVMJ6MG6JC4SPD1L00OHU1" localSheetId="9" hidden="1">#REF!</definedName>
    <definedName name="BExOIWJVMJ6MG6JC4SPD1L00OHU1" localSheetId="10" hidden="1">#REF!</definedName>
    <definedName name="BExOIWJVMJ6MG6JC4SPD1L00OHU1" localSheetId="11" hidden="1">#REF!</definedName>
    <definedName name="BExOIWJVMJ6MG6JC4SPD1L00OHU1" localSheetId="12" hidden="1">#REF!</definedName>
    <definedName name="BExOIWJVMJ6MG6JC4SPD1L00OHU1" localSheetId="14" hidden="1">#REF!</definedName>
    <definedName name="BExOIWJVMJ6MG6JC4SPD1L00OHU1" localSheetId="13" hidden="1">#REF!</definedName>
    <definedName name="BExOIWJVMJ6MG6JC4SPD1L00OHU1" localSheetId="15" hidden="1">#REF!</definedName>
    <definedName name="BExOIWJVMJ6MG6JC4SPD1L00OHU1" localSheetId="16" hidden="1">#REF!</definedName>
    <definedName name="BExOIWJVMJ6MG6JC4SPD1L00OHU1" localSheetId="17" hidden="1">#REF!</definedName>
    <definedName name="BExOIWJVMJ6MG6JC4SPD1L00OHU1" localSheetId="18" hidden="1">#REF!</definedName>
    <definedName name="BExOIWJVMJ6MG6JC4SPD1L00OHU1" localSheetId="19" hidden="1">#REF!</definedName>
    <definedName name="BExOIWJVMJ6MG6JC4SPD1L00OHU1" localSheetId="20" hidden="1">#REF!</definedName>
    <definedName name="BExOIWJVMJ6MG6JC4SPD1L00OHU1" hidden="1">#REF!</definedName>
    <definedName name="BExOIYCN8Z4JK3OOG86KYUCV0ME8" localSheetId="7" hidden="1">#REF!</definedName>
    <definedName name="BExOIYCN8Z4JK3OOG86KYUCV0ME8" localSheetId="9" hidden="1">#REF!</definedName>
    <definedName name="BExOIYCN8Z4JK3OOG86KYUCV0ME8" localSheetId="10" hidden="1">#REF!</definedName>
    <definedName name="BExOIYCN8Z4JK3OOG86KYUCV0ME8" localSheetId="11" hidden="1">#REF!</definedName>
    <definedName name="BExOIYCN8Z4JK3OOG86KYUCV0ME8" localSheetId="12" hidden="1">#REF!</definedName>
    <definedName name="BExOIYCN8Z4JK3OOG86KYUCV0ME8" localSheetId="14" hidden="1">#REF!</definedName>
    <definedName name="BExOIYCN8Z4JK3OOG86KYUCV0ME8" localSheetId="13" hidden="1">#REF!</definedName>
    <definedName name="BExOIYCN8Z4JK3OOG86KYUCV0ME8" localSheetId="15" hidden="1">#REF!</definedName>
    <definedName name="BExOIYCN8Z4JK3OOG86KYUCV0ME8" localSheetId="16" hidden="1">#REF!</definedName>
    <definedName name="BExOIYCN8Z4JK3OOG86KYUCV0ME8" localSheetId="17" hidden="1">#REF!</definedName>
    <definedName name="BExOIYCN8Z4JK3OOG86KYUCV0ME8" localSheetId="18" hidden="1">#REF!</definedName>
    <definedName name="BExOIYCN8Z4JK3OOG86KYUCV0ME8" localSheetId="19" hidden="1">#REF!</definedName>
    <definedName name="BExOIYCN8Z4JK3OOG86KYUCV0ME8" localSheetId="20" hidden="1">#REF!</definedName>
    <definedName name="BExOIYCN8Z4JK3OOG86KYUCV0ME8" hidden="1">#REF!</definedName>
    <definedName name="BExOJ1HV93EOH7BOVAII53VPS2G2" localSheetId="7" hidden="1">#REF!</definedName>
    <definedName name="BExOJ1HV93EOH7BOVAII53VPS2G2" localSheetId="9" hidden="1">#REF!</definedName>
    <definedName name="BExOJ1HV93EOH7BOVAII53VPS2G2" localSheetId="10" hidden="1">#REF!</definedName>
    <definedName name="BExOJ1HV93EOH7BOVAII53VPS2G2" localSheetId="11" hidden="1">#REF!</definedName>
    <definedName name="BExOJ1HV93EOH7BOVAII53VPS2G2" localSheetId="12" hidden="1">#REF!</definedName>
    <definedName name="BExOJ1HV93EOH7BOVAII53VPS2G2" localSheetId="14" hidden="1">#REF!</definedName>
    <definedName name="BExOJ1HV93EOH7BOVAII53VPS2G2" localSheetId="13" hidden="1">#REF!</definedName>
    <definedName name="BExOJ1HV93EOH7BOVAII53VPS2G2" localSheetId="15" hidden="1">#REF!</definedName>
    <definedName name="BExOJ1HV93EOH7BOVAII53VPS2G2" localSheetId="16" hidden="1">#REF!</definedName>
    <definedName name="BExOJ1HV93EOH7BOVAII53VPS2G2" localSheetId="17" hidden="1">#REF!</definedName>
    <definedName name="BExOJ1HV93EOH7BOVAII53VPS2G2" localSheetId="18" hidden="1">#REF!</definedName>
    <definedName name="BExOJ1HV93EOH7BOVAII53VPS2G2" localSheetId="19" hidden="1">#REF!</definedName>
    <definedName name="BExOJ1HV93EOH7BOVAII53VPS2G2" localSheetId="20" hidden="1">#REF!</definedName>
    <definedName name="BExOJ1HV93EOH7BOVAII53VPS2G2" hidden="1">#REF!</definedName>
    <definedName name="BExOJ3AKZ9BCBZT3KD8WMSLK6MN2" localSheetId="7" hidden="1">#REF!</definedName>
    <definedName name="BExOJ3AKZ9BCBZT3KD8WMSLK6MN2" localSheetId="9" hidden="1">#REF!</definedName>
    <definedName name="BExOJ3AKZ9BCBZT3KD8WMSLK6MN2" localSheetId="10" hidden="1">#REF!</definedName>
    <definedName name="BExOJ3AKZ9BCBZT3KD8WMSLK6MN2" localSheetId="11" hidden="1">#REF!</definedName>
    <definedName name="BExOJ3AKZ9BCBZT3KD8WMSLK6MN2" localSheetId="12" hidden="1">#REF!</definedName>
    <definedName name="BExOJ3AKZ9BCBZT3KD8WMSLK6MN2" localSheetId="14" hidden="1">#REF!</definedName>
    <definedName name="BExOJ3AKZ9BCBZT3KD8WMSLK6MN2" localSheetId="13" hidden="1">#REF!</definedName>
    <definedName name="BExOJ3AKZ9BCBZT3KD8WMSLK6MN2" localSheetId="15" hidden="1">#REF!</definedName>
    <definedName name="BExOJ3AKZ9BCBZT3KD8WMSLK6MN2" localSheetId="16" hidden="1">#REF!</definedName>
    <definedName name="BExOJ3AKZ9BCBZT3KD8WMSLK6MN2" localSheetId="17" hidden="1">#REF!</definedName>
    <definedName name="BExOJ3AKZ9BCBZT3KD8WMSLK6MN2" localSheetId="18" hidden="1">#REF!</definedName>
    <definedName name="BExOJ3AKZ9BCBZT3KD8WMSLK6MN2" localSheetId="19" hidden="1">#REF!</definedName>
    <definedName name="BExOJ3AKZ9BCBZT3KD8WMSLK6MN2" localSheetId="20" hidden="1">#REF!</definedName>
    <definedName name="BExOJ3AKZ9BCBZT3KD8WMSLK6MN2" hidden="1">#REF!</definedName>
    <definedName name="BExOJ3FWAWMR29DR11VER2OQPUJT" localSheetId="7" hidden="1">#REF!</definedName>
    <definedName name="BExOJ3FWAWMR29DR11VER2OQPUJT" localSheetId="9" hidden="1">#REF!</definedName>
    <definedName name="BExOJ3FWAWMR29DR11VER2OQPUJT" localSheetId="10" hidden="1">#REF!</definedName>
    <definedName name="BExOJ3FWAWMR29DR11VER2OQPUJT" localSheetId="11" hidden="1">#REF!</definedName>
    <definedName name="BExOJ3FWAWMR29DR11VER2OQPUJT" localSheetId="12" hidden="1">#REF!</definedName>
    <definedName name="BExOJ3FWAWMR29DR11VER2OQPUJT" localSheetId="14" hidden="1">#REF!</definedName>
    <definedName name="BExOJ3FWAWMR29DR11VER2OQPUJT" localSheetId="13" hidden="1">#REF!</definedName>
    <definedName name="BExOJ3FWAWMR29DR11VER2OQPUJT" localSheetId="15" hidden="1">#REF!</definedName>
    <definedName name="BExOJ3FWAWMR29DR11VER2OQPUJT" localSheetId="16" hidden="1">#REF!</definedName>
    <definedName name="BExOJ3FWAWMR29DR11VER2OQPUJT" localSheetId="17" hidden="1">#REF!</definedName>
    <definedName name="BExOJ3FWAWMR29DR11VER2OQPUJT" localSheetId="18" hidden="1">#REF!</definedName>
    <definedName name="BExOJ3FWAWMR29DR11VER2OQPUJT" localSheetId="19" hidden="1">#REF!</definedName>
    <definedName name="BExOJ3FWAWMR29DR11VER2OQPUJT" localSheetId="20" hidden="1">#REF!</definedName>
    <definedName name="BExOJ3FWAWMR29DR11VER2OQPUJT" hidden="1">#REF!</definedName>
    <definedName name="BExOJ7XQK71I4YZDD29AKOOWZ47E" localSheetId="7" hidden="1">#REF!</definedName>
    <definedName name="BExOJ7XQK71I4YZDD29AKOOWZ47E" localSheetId="9" hidden="1">#REF!</definedName>
    <definedName name="BExOJ7XQK71I4YZDD29AKOOWZ47E" localSheetId="10" hidden="1">#REF!</definedName>
    <definedName name="BExOJ7XQK71I4YZDD29AKOOWZ47E" localSheetId="11" hidden="1">#REF!</definedName>
    <definedName name="BExOJ7XQK71I4YZDD29AKOOWZ47E" localSheetId="12" hidden="1">#REF!</definedName>
    <definedName name="BExOJ7XQK71I4YZDD29AKOOWZ47E" localSheetId="14" hidden="1">#REF!</definedName>
    <definedName name="BExOJ7XQK71I4YZDD29AKOOWZ47E" localSheetId="13" hidden="1">#REF!</definedName>
    <definedName name="BExOJ7XQK71I4YZDD29AKOOWZ47E" localSheetId="15" hidden="1">#REF!</definedName>
    <definedName name="BExOJ7XQK71I4YZDD29AKOOWZ47E" localSheetId="16" hidden="1">#REF!</definedName>
    <definedName name="BExOJ7XQK71I4YZDD29AKOOWZ47E" localSheetId="17" hidden="1">#REF!</definedName>
    <definedName name="BExOJ7XQK71I4YZDD29AKOOWZ47E" localSheetId="18" hidden="1">#REF!</definedName>
    <definedName name="BExOJ7XQK71I4YZDD29AKOOWZ47E" localSheetId="19" hidden="1">#REF!</definedName>
    <definedName name="BExOJ7XQK71I4YZDD29AKOOWZ47E" localSheetId="20" hidden="1">#REF!</definedName>
    <definedName name="BExOJ7XQK71I4YZDD29AKOOWZ47E" hidden="1">#REF!</definedName>
    <definedName name="BExOJM0W6XGSW5MXPTTX0GNF6SFT" localSheetId="7" hidden="1">#REF!</definedName>
    <definedName name="BExOJM0W6XGSW5MXPTTX0GNF6SFT" localSheetId="9" hidden="1">#REF!</definedName>
    <definedName name="BExOJM0W6XGSW5MXPTTX0GNF6SFT" localSheetId="10" hidden="1">#REF!</definedName>
    <definedName name="BExOJM0W6XGSW5MXPTTX0GNF6SFT" localSheetId="11" hidden="1">#REF!</definedName>
    <definedName name="BExOJM0W6XGSW5MXPTTX0GNF6SFT" localSheetId="12" hidden="1">#REF!</definedName>
    <definedName name="BExOJM0W6XGSW5MXPTTX0GNF6SFT" localSheetId="14" hidden="1">#REF!</definedName>
    <definedName name="BExOJM0W6XGSW5MXPTTX0GNF6SFT" localSheetId="13" hidden="1">#REF!</definedName>
    <definedName name="BExOJM0W6XGSW5MXPTTX0GNF6SFT" localSheetId="15" hidden="1">#REF!</definedName>
    <definedName name="BExOJM0W6XGSW5MXPTTX0GNF6SFT" localSheetId="16" hidden="1">#REF!</definedName>
    <definedName name="BExOJM0W6XGSW5MXPTTX0GNF6SFT" localSheetId="17" hidden="1">#REF!</definedName>
    <definedName name="BExOJM0W6XGSW5MXPTTX0GNF6SFT" localSheetId="18" hidden="1">#REF!</definedName>
    <definedName name="BExOJM0W6XGSW5MXPTTX0GNF6SFT" localSheetId="19" hidden="1">#REF!</definedName>
    <definedName name="BExOJM0W6XGSW5MXPTTX0GNF6SFT" localSheetId="20" hidden="1">#REF!</definedName>
    <definedName name="BExOJM0W6XGSW5MXPTTX0GNF6SFT" hidden="1">#REF!</definedName>
    <definedName name="BExOJXEUJJ9SYRJXKYYV2NCCDT2R" localSheetId="7" hidden="1">#REF!</definedName>
    <definedName name="BExOJXEUJJ9SYRJXKYYV2NCCDT2R" localSheetId="9" hidden="1">#REF!</definedName>
    <definedName name="BExOJXEUJJ9SYRJXKYYV2NCCDT2R" localSheetId="10" hidden="1">#REF!</definedName>
    <definedName name="BExOJXEUJJ9SYRJXKYYV2NCCDT2R" localSheetId="11" hidden="1">#REF!</definedName>
    <definedName name="BExOJXEUJJ9SYRJXKYYV2NCCDT2R" localSheetId="12" hidden="1">#REF!</definedName>
    <definedName name="BExOJXEUJJ9SYRJXKYYV2NCCDT2R" localSheetId="14" hidden="1">#REF!</definedName>
    <definedName name="BExOJXEUJJ9SYRJXKYYV2NCCDT2R" localSheetId="13" hidden="1">#REF!</definedName>
    <definedName name="BExOJXEUJJ9SYRJXKYYV2NCCDT2R" localSheetId="15" hidden="1">#REF!</definedName>
    <definedName name="BExOJXEUJJ9SYRJXKYYV2NCCDT2R" localSheetId="16" hidden="1">#REF!</definedName>
    <definedName name="BExOJXEUJJ9SYRJXKYYV2NCCDT2R" localSheetId="17" hidden="1">#REF!</definedName>
    <definedName name="BExOJXEUJJ9SYRJXKYYV2NCCDT2R" localSheetId="18" hidden="1">#REF!</definedName>
    <definedName name="BExOJXEUJJ9SYRJXKYYV2NCCDT2R" localSheetId="19" hidden="1">#REF!</definedName>
    <definedName name="BExOJXEUJJ9SYRJXKYYV2NCCDT2R" localSheetId="20" hidden="1">#REF!</definedName>
    <definedName name="BExOJXEUJJ9SYRJXKYYV2NCCDT2R" hidden="1">#REF!</definedName>
    <definedName name="BExOK0EQYM9JUMAGWOUN7QDH7VMZ" localSheetId="7" hidden="1">#REF!</definedName>
    <definedName name="BExOK0EQYM9JUMAGWOUN7QDH7VMZ" localSheetId="9" hidden="1">#REF!</definedName>
    <definedName name="BExOK0EQYM9JUMAGWOUN7QDH7VMZ" localSheetId="10" hidden="1">#REF!</definedName>
    <definedName name="BExOK0EQYM9JUMAGWOUN7QDH7VMZ" localSheetId="11" hidden="1">#REF!</definedName>
    <definedName name="BExOK0EQYM9JUMAGWOUN7QDH7VMZ" localSheetId="12" hidden="1">#REF!</definedName>
    <definedName name="BExOK0EQYM9JUMAGWOUN7QDH7VMZ" localSheetId="14" hidden="1">#REF!</definedName>
    <definedName name="BExOK0EQYM9JUMAGWOUN7QDH7VMZ" localSheetId="13" hidden="1">#REF!</definedName>
    <definedName name="BExOK0EQYM9JUMAGWOUN7QDH7VMZ" localSheetId="15" hidden="1">#REF!</definedName>
    <definedName name="BExOK0EQYM9JUMAGWOUN7QDH7VMZ" localSheetId="16" hidden="1">#REF!</definedName>
    <definedName name="BExOK0EQYM9JUMAGWOUN7QDH7VMZ" localSheetId="17" hidden="1">#REF!</definedName>
    <definedName name="BExOK0EQYM9JUMAGWOUN7QDH7VMZ" localSheetId="18" hidden="1">#REF!</definedName>
    <definedName name="BExOK0EQYM9JUMAGWOUN7QDH7VMZ" localSheetId="19" hidden="1">#REF!</definedName>
    <definedName name="BExOK0EQYM9JUMAGWOUN7QDH7VMZ" localSheetId="20" hidden="1">#REF!</definedName>
    <definedName name="BExOK0EQYM9JUMAGWOUN7QDH7VMZ" hidden="1">#REF!</definedName>
    <definedName name="BExOK4WM9O7QNG6O57FOASI5QSN1" localSheetId="7" hidden="1">#REF!</definedName>
    <definedName name="BExOK4WM9O7QNG6O57FOASI5QSN1" localSheetId="9" hidden="1">#REF!</definedName>
    <definedName name="BExOK4WM9O7QNG6O57FOASI5QSN1" localSheetId="10" hidden="1">#REF!</definedName>
    <definedName name="BExOK4WM9O7QNG6O57FOASI5QSN1" localSheetId="11" hidden="1">#REF!</definedName>
    <definedName name="BExOK4WM9O7QNG6O57FOASI5QSN1" localSheetId="12" hidden="1">#REF!</definedName>
    <definedName name="BExOK4WM9O7QNG6O57FOASI5QSN1" localSheetId="14" hidden="1">#REF!</definedName>
    <definedName name="BExOK4WM9O7QNG6O57FOASI5QSN1" localSheetId="13" hidden="1">#REF!</definedName>
    <definedName name="BExOK4WM9O7QNG6O57FOASI5QSN1" localSheetId="15" hidden="1">#REF!</definedName>
    <definedName name="BExOK4WM9O7QNG6O57FOASI5QSN1" localSheetId="16" hidden="1">#REF!</definedName>
    <definedName name="BExOK4WM9O7QNG6O57FOASI5QSN1" localSheetId="17" hidden="1">#REF!</definedName>
    <definedName name="BExOK4WM9O7QNG6O57FOASI5QSN1" localSheetId="18" hidden="1">#REF!</definedName>
    <definedName name="BExOK4WM9O7QNG6O57FOASI5QSN1" localSheetId="19" hidden="1">#REF!</definedName>
    <definedName name="BExOK4WM9O7QNG6O57FOASI5QSN1" localSheetId="20" hidden="1">#REF!</definedName>
    <definedName name="BExOK4WM9O7QNG6O57FOASI5QSN1" hidden="1">#REF!</definedName>
    <definedName name="BExOK6EKT2189GVNUAT82OZYA3XB" localSheetId="7" hidden="1">#REF!</definedName>
    <definedName name="BExOK6EKT2189GVNUAT82OZYA3XB" localSheetId="9" hidden="1">#REF!</definedName>
    <definedName name="BExOK6EKT2189GVNUAT82OZYA3XB" localSheetId="10" hidden="1">#REF!</definedName>
    <definedName name="BExOK6EKT2189GVNUAT82OZYA3XB" localSheetId="11" hidden="1">#REF!</definedName>
    <definedName name="BExOK6EKT2189GVNUAT82OZYA3XB" localSheetId="12" hidden="1">#REF!</definedName>
    <definedName name="BExOK6EKT2189GVNUAT82OZYA3XB" localSheetId="14" hidden="1">#REF!</definedName>
    <definedName name="BExOK6EKT2189GVNUAT82OZYA3XB" localSheetId="13" hidden="1">#REF!</definedName>
    <definedName name="BExOK6EKT2189GVNUAT82OZYA3XB" localSheetId="15" hidden="1">#REF!</definedName>
    <definedName name="BExOK6EKT2189GVNUAT82OZYA3XB" localSheetId="16" hidden="1">#REF!</definedName>
    <definedName name="BExOK6EKT2189GVNUAT82OZYA3XB" localSheetId="17" hidden="1">#REF!</definedName>
    <definedName name="BExOK6EKT2189GVNUAT82OZYA3XB" localSheetId="18" hidden="1">#REF!</definedName>
    <definedName name="BExOK6EKT2189GVNUAT82OZYA3XB" localSheetId="19" hidden="1">#REF!</definedName>
    <definedName name="BExOK6EKT2189GVNUAT82OZYA3XB" localSheetId="20" hidden="1">#REF!</definedName>
    <definedName name="BExOK6EKT2189GVNUAT82OZYA3XB" hidden="1">#REF!</definedName>
    <definedName name="BExOKFUDO7FXT8ZXISPIKAJYI0CO" localSheetId="7" hidden="1">#REF!</definedName>
    <definedName name="BExOKFUDO7FXT8ZXISPIKAJYI0CO" localSheetId="9" hidden="1">#REF!</definedName>
    <definedName name="BExOKFUDO7FXT8ZXISPIKAJYI0CO" localSheetId="10" hidden="1">#REF!</definedName>
    <definedName name="BExOKFUDO7FXT8ZXISPIKAJYI0CO" localSheetId="11" hidden="1">#REF!</definedName>
    <definedName name="BExOKFUDO7FXT8ZXISPIKAJYI0CO" localSheetId="12" hidden="1">#REF!</definedName>
    <definedName name="BExOKFUDO7FXT8ZXISPIKAJYI0CO" localSheetId="14" hidden="1">#REF!</definedName>
    <definedName name="BExOKFUDO7FXT8ZXISPIKAJYI0CO" localSheetId="13" hidden="1">#REF!</definedName>
    <definedName name="BExOKFUDO7FXT8ZXISPIKAJYI0CO" localSheetId="15" hidden="1">#REF!</definedName>
    <definedName name="BExOKFUDO7FXT8ZXISPIKAJYI0CO" localSheetId="16" hidden="1">#REF!</definedName>
    <definedName name="BExOKFUDO7FXT8ZXISPIKAJYI0CO" localSheetId="17" hidden="1">#REF!</definedName>
    <definedName name="BExOKFUDO7FXT8ZXISPIKAJYI0CO" localSheetId="18" hidden="1">#REF!</definedName>
    <definedName name="BExOKFUDO7FXT8ZXISPIKAJYI0CO" localSheetId="19" hidden="1">#REF!</definedName>
    <definedName name="BExOKFUDO7FXT8ZXISPIKAJYI0CO" localSheetId="20" hidden="1">#REF!</definedName>
    <definedName name="BExOKFUDO7FXT8ZXISPIKAJYI0CO" hidden="1">#REF!</definedName>
    <definedName name="BExOKI3C3DWTNF6PRKG2XY34A3JA" localSheetId="7" hidden="1">#REF!</definedName>
    <definedName name="BExOKI3C3DWTNF6PRKG2XY34A3JA" localSheetId="9" hidden="1">#REF!</definedName>
    <definedName name="BExOKI3C3DWTNF6PRKG2XY34A3JA" localSheetId="10" hidden="1">#REF!</definedName>
    <definedName name="BExOKI3C3DWTNF6PRKG2XY34A3JA" localSheetId="11" hidden="1">#REF!</definedName>
    <definedName name="BExOKI3C3DWTNF6PRKG2XY34A3JA" localSheetId="12" hidden="1">#REF!</definedName>
    <definedName name="BExOKI3C3DWTNF6PRKG2XY34A3JA" localSheetId="14" hidden="1">#REF!</definedName>
    <definedName name="BExOKI3C3DWTNF6PRKG2XY34A3JA" localSheetId="13" hidden="1">#REF!</definedName>
    <definedName name="BExOKI3C3DWTNF6PRKG2XY34A3JA" localSheetId="15" hidden="1">#REF!</definedName>
    <definedName name="BExOKI3C3DWTNF6PRKG2XY34A3JA" localSheetId="16" hidden="1">#REF!</definedName>
    <definedName name="BExOKI3C3DWTNF6PRKG2XY34A3JA" localSheetId="17" hidden="1">#REF!</definedName>
    <definedName name="BExOKI3C3DWTNF6PRKG2XY34A3JA" localSheetId="18" hidden="1">#REF!</definedName>
    <definedName name="BExOKI3C3DWTNF6PRKG2XY34A3JA" localSheetId="19" hidden="1">#REF!</definedName>
    <definedName name="BExOKI3C3DWTNF6PRKG2XY34A3JA" localSheetId="20" hidden="1">#REF!</definedName>
    <definedName name="BExOKI3C3DWTNF6PRKG2XY34A3JA" hidden="1">#REF!</definedName>
    <definedName name="BExOKKHOPWUVRJGQJ5ONR2U40JX8" localSheetId="7" hidden="1">#REF!</definedName>
    <definedName name="BExOKKHOPWUVRJGQJ5ONR2U40JX8" localSheetId="9" hidden="1">#REF!</definedName>
    <definedName name="BExOKKHOPWUVRJGQJ5ONR2U40JX8" localSheetId="10" hidden="1">#REF!</definedName>
    <definedName name="BExOKKHOPWUVRJGQJ5ONR2U40JX8" localSheetId="11" hidden="1">#REF!</definedName>
    <definedName name="BExOKKHOPWUVRJGQJ5ONR2U40JX8" localSheetId="12" hidden="1">#REF!</definedName>
    <definedName name="BExOKKHOPWUVRJGQJ5ONR2U40JX8" localSheetId="14" hidden="1">#REF!</definedName>
    <definedName name="BExOKKHOPWUVRJGQJ5ONR2U40JX8" localSheetId="13" hidden="1">#REF!</definedName>
    <definedName name="BExOKKHOPWUVRJGQJ5ONR2U40JX8" localSheetId="15" hidden="1">#REF!</definedName>
    <definedName name="BExOKKHOPWUVRJGQJ5ONR2U40JX8" localSheetId="16" hidden="1">#REF!</definedName>
    <definedName name="BExOKKHOPWUVRJGQJ5ONR2U40JX8" localSheetId="17" hidden="1">#REF!</definedName>
    <definedName name="BExOKKHOPWUVRJGQJ5ONR2U40JX8" localSheetId="18" hidden="1">#REF!</definedName>
    <definedName name="BExOKKHOPWUVRJGQJ5ONR2U40JX8" localSheetId="19" hidden="1">#REF!</definedName>
    <definedName name="BExOKKHOPWUVRJGQJ5ONR2U40JX8" localSheetId="20" hidden="1">#REF!</definedName>
    <definedName name="BExOKKHOPWUVRJGQJ5ONR2U40JX8" hidden="1">#REF!</definedName>
    <definedName name="BExOKTXMJP351VXKH8VT6SXUNIMF" localSheetId="7" hidden="1">#REF!</definedName>
    <definedName name="BExOKTXMJP351VXKH8VT6SXUNIMF" localSheetId="9" hidden="1">#REF!</definedName>
    <definedName name="BExOKTXMJP351VXKH8VT6SXUNIMF" localSheetId="10" hidden="1">#REF!</definedName>
    <definedName name="BExOKTXMJP351VXKH8VT6SXUNIMF" localSheetId="11" hidden="1">#REF!</definedName>
    <definedName name="BExOKTXMJP351VXKH8VT6SXUNIMF" localSheetId="12" hidden="1">#REF!</definedName>
    <definedName name="BExOKTXMJP351VXKH8VT6SXUNIMF" localSheetId="14" hidden="1">#REF!</definedName>
    <definedName name="BExOKTXMJP351VXKH8VT6SXUNIMF" localSheetId="13" hidden="1">#REF!</definedName>
    <definedName name="BExOKTXMJP351VXKH8VT6SXUNIMF" localSheetId="15" hidden="1">#REF!</definedName>
    <definedName name="BExOKTXMJP351VXKH8VT6SXUNIMF" localSheetId="16" hidden="1">#REF!</definedName>
    <definedName name="BExOKTXMJP351VXKH8VT6SXUNIMF" localSheetId="17" hidden="1">#REF!</definedName>
    <definedName name="BExOKTXMJP351VXKH8VT6SXUNIMF" localSheetId="18" hidden="1">#REF!</definedName>
    <definedName name="BExOKTXMJP351VXKH8VT6SXUNIMF" localSheetId="19" hidden="1">#REF!</definedName>
    <definedName name="BExOKTXMJP351VXKH8VT6SXUNIMF" localSheetId="20" hidden="1">#REF!</definedName>
    <definedName name="BExOKTXMJP351VXKH8VT6SXUNIMF" hidden="1">#REF!</definedName>
    <definedName name="BExOKU8GMLOCNVORDE329819XN67" localSheetId="7" hidden="1">#REF!</definedName>
    <definedName name="BExOKU8GMLOCNVORDE329819XN67" localSheetId="9" hidden="1">#REF!</definedName>
    <definedName name="BExOKU8GMLOCNVORDE329819XN67" localSheetId="10" hidden="1">#REF!</definedName>
    <definedName name="BExOKU8GMLOCNVORDE329819XN67" localSheetId="11" hidden="1">#REF!</definedName>
    <definedName name="BExOKU8GMLOCNVORDE329819XN67" localSheetId="12" hidden="1">#REF!</definedName>
    <definedName name="BExOKU8GMLOCNVORDE329819XN67" localSheetId="14" hidden="1">#REF!</definedName>
    <definedName name="BExOKU8GMLOCNVORDE329819XN67" localSheetId="13" hidden="1">#REF!</definedName>
    <definedName name="BExOKU8GMLOCNVORDE329819XN67" localSheetId="15" hidden="1">#REF!</definedName>
    <definedName name="BExOKU8GMLOCNVORDE329819XN67" localSheetId="16" hidden="1">#REF!</definedName>
    <definedName name="BExOKU8GMLOCNVORDE329819XN67" localSheetId="17" hidden="1">#REF!</definedName>
    <definedName name="BExOKU8GMLOCNVORDE329819XN67" localSheetId="18" hidden="1">#REF!</definedName>
    <definedName name="BExOKU8GMLOCNVORDE329819XN67" localSheetId="19" hidden="1">#REF!</definedName>
    <definedName name="BExOKU8GMLOCNVORDE329819XN67" localSheetId="20" hidden="1">#REF!</definedName>
    <definedName name="BExOKU8GMLOCNVORDE329819XN67" hidden="1">#REF!</definedName>
    <definedName name="BExOL0Z3Z7IAMHPB91EO2MF49U57" localSheetId="7" hidden="1">#REF!</definedName>
    <definedName name="BExOL0Z3Z7IAMHPB91EO2MF49U57" localSheetId="9" hidden="1">#REF!</definedName>
    <definedName name="BExOL0Z3Z7IAMHPB91EO2MF49U57" localSheetId="10" hidden="1">#REF!</definedName>
    <definedName name="BExOL0Z3Z7IAMHPB91EO2MF49U57" localSheetId="11" hidden="1">#REF!</definedName>
    <definedName name="BExOL0Z3Z7IAMHPB91EO2MF49U57" localSheetId="12" hidden="1">#REF!</definedName>
    <definedName name="BExOL0Z3Z7IAMHPB91EO2MF49U57" localSheetId="14" hidden="1">#REF!</definedName>
    <definedName name="BExOL0Z3Z7IAMHPB91EO2MF49U57" localSheetId="13" hidden="1">#REF!</definedName>
    <definedName name="BExOL0Z3Z7IAMHPB91EO2MF49U57" localSheetId="15" hidden="1">#REF!</definedName>
    <definedName name="BExOL0Z3Z7IAMHPB91EO2MF49U57" localSheetId="16" hidden="1">#REF!</definedName>
    <definedName name="BExOL0Z3Z7IAMHPB91EO2MF49U57" localSheetId="17" hidden="1">#REF!</definedName>
    <definedName name="BExOL0Z3Z7IAMHPB91EO2MF49U57" localSheetId="18" hidden="1">#REF!</definedName>
    <definedName name="BExOL0Z3Z7IAMHPB91EO2MF49U57" localSheetId="19" hidden="1">#REF!</definedName>
    <definedName name="BExOL0Z3Z7IAMHPB91EO2MF49U57" localSheetId="20" hidden="1">#REF!</definedName>
    <definedName name="BExOL0Z3Z7IAMHPB91EO2MF49U57" hidden="1">#REF!</definedName>
    <definedName name="BExOL7KH12VAR0LG741SIOJTLWFD" localSheetId="7" hidden="1">#REF!</definedName>
    <definedName name="BExOL7KH12VAR0LG741SIOJTLWFD" localSheetId="9" hidden="1">#REF!</definedName>
    <definedName name="BExOL7KH12VAR0LG741SIOJTLWFD" localSheetId="10" hidden="1">#REF!</definedName>
    <definedName name="BExOL7KH12VAR0LG741SIOJTLWFD" localSheetId="11" hidden="1">#REF!</definedName>
    <definedName name="BExOL7KH12VAR0LG741SIOJTLWFD" localSheetId="12" hidden="1">#REF!</definedName>
    <definedName name="BExOL7KH12VAR0LG741SIOJTLWFD" localSheetId="14" hidden="1">#REF!</definedName>
    <definedName name="BExOL7KH12VAR0LG741SIOJTLWFD" localSheetId="13" hidden="1">#REF!</definedName>
    <definedName name="BExOL7KH12VAR0LG741SIOJTLWFD" localSheetId="15" hidden="1">#REF!</definedName>
    <definedName name="BExOL7KH12VAR0LG741SIOJTLWFD" localSheetId="16" hidden="1">#REF!</definedName>
    <definedName name="BExOL7KH12VAR0LG741SIOJTLWFD" localSheetId="17" hidden="1">#REF!</definedName>
    <definedName name="BExOL7KH12VAR0LG741SIOJTLWFD" localSheetId="18" hidden="1">#REF!</definedName>
    <definedName name="BExOL7KH12VAR0LG741SIOJTLWFD" localSheetId="19" hidden="1">#REF!</definedName>
    <definedName name="BExOL7KH12VAR0LG741SIOJTLWFD" localSheetId="20" hidden="1">#REF!</definedName>
    <definedName name="BExOL7KH12VAR0LG741SIOJTLWFD" hidden="1">#REF!</definedName>
    <definedName name="BExOLICXFHJLILCJVFMJE5MGGWKR" localSheetId="7" hidden="1">#REF!</definedName>
    <definedName name="BExOLICXFHJLILCJVFMJE5MGGWKR" localSheetId="9" hidden="1">#REF!</definedName>
    <definedName name="BExOLICXFHJLILCJVFMJE5MGGWKR" localSheetId="10" hidden="1">#REF!</definedName>
    <definedName name="BExOLICXFHJLILCJVFMJE5MGGWKR" localSheetId="11" hidden="1">#REF!</definedName>
    <definedName name="BExOLICXFHJLILCJVFMJE5MGGWKR" localSheetId="12" hidden="1">#REF!</definedName>
    <definedName name="BExOLICXFHJLILCJVFMJE5MGGWKR" localSheetId="14" hidden="1">#REF!</definedName>
    <definedName name="BExOLICXFHJLILCJVFMJE5MGGWKR" localSheetId="13" hidden="1">#REF!</definedName>
    <definedName name="BExOLICXFHJLILCJVFMJE5MGGWKR" localSheetId="15" hidden="1">#REF!</definedName>
    <definedName name="BExOLICXFHJLILCJVFMJE5MGGWKR" localSheetId="16" hidden="1">#REF!</definedName>
    <definedName name="BExOLICXFHJLILCJVFMJE5MGGWKR" localSheetId="17" hidden="1">#REF!</definedName>
    <definedName name="BExOLICXFHJLILCJVFMJE5MGGWKR" localSheetId="18" hidden="1">#REF!</definedName>
    <definedName name="BExOLICXFHJLILCJVFMJE5MGGWKR" localSheetId="19" hidden="1">#REF!</definedName>
    <definedName name="BExOLICXFHJLILCJVFMJE5MGGWKR" localSheetId="20" hidden="1">#REF!</definedName>
    <definedName name="BExOLICXFHJLILCJVFMJE5MGGWKR" hidden="1">#REF!</definedName>
    <definedName name="BExOLOI0WJS3QC12I3ISL0D9AWOF" localSheetId="7" hidden="1">#REF!</definedName>
    <definedName name="BExOLOI0WJS3QC12I3ISL0D9AWOF" localSheetId="9" hidden="1">#REF!</definedName>
    <definedName name="BExOLOI0WJS3QC12I3ISL0D9AWOF" localSheetId="10" hidden="1">#REF!</definedName>
    <definedName name="BExOLOI0WJS3QC12I3ISL0D9AWOF" localSheetId="11" hidden="1">#REF!</definedName>
    <definedName name="BExOLOI0WJS3QC12I3ISL0D9AWOF" localSheetId="12" hidden="1">#REF!</definedName>
    <definedName name="BExOLOI0WJS3QC12I3ISL0D9AWOF" localSheetId="14" hidden="1">#REF!</definedName>
    <definedName name="BExOLOI0WJS3QC12I3ISL0D9AWOF" localSheetId="13" hidden="1">#REF!</definedName>
    <definedName name="BExOLOI0WJS3QC12I3ISL0D9AWOF" localSheetId="15" hidden="1">#REF!</definedName>
    <definedName name="BExOLOI0WJS3QC12I3ISL0D9AWOF" localSheetId="16" hidden="1">#REF!</definedName>
    <definedName name="BExOLOI0WJS3QC12I3ISL0D9AWOF" localSheetId="17" hidden="1">#REF!</definedName>
    <definedName name="BExOLOI0WJS3QC12I3ISL0D9AWOF" localSheetId="18" hidden="1">#REF!</definedName>
    <definedName name="BExOLOI0WJS3QC12I3ISL0D9AWOF" localSheetId="19" hidden="1">#REF!</definedName>
    <definedName name="BExOLOI0WJS3QC12I3ISL0D9AWOF" localSheetId="20" hidden="1">#REF!</definedName>
    <definedName name="BExOLOI0WJS3QC12I3ISL0D9AWOF" hidden="1">#REF!</definedName>
    <definedName name="BExOLUCCA6OM4TBUAJHS6O1UU6TO" localSheetId="7" hidden="1">#REF!</definedName>
    <definedName name="BExOLUCCA6OM4TBUAJHS6O1UU6TO" localSheetId="9" hidden="1">#REF!</definedName>
    <definedName name="BExOLUCCA6OM4TBUAJHS6O1UU6TO" localSheetId="10" hidden="1">#REF!</definedName>
    <definedName name="BExOLUCCA6OM4TBUAJHS6O1UU6TO" localSheetId="11" hidden="1">#REF!</definedName>
    <definedName name="BExOLUCCA6OM4TBUAJHS6O1UU6TO" localSheetId="12" hidden="1">#REF!</definedName>
    <definedName name="BExOLUCCA6OM4TBUAJHS6O1UU6TO" localSheetId="14" hidden="1">#REF!</definedName>
    <definedName name="BExOLUCCA6OM4TBUAJHS6O1UU6TO" localSheetId="13" hidden="1">#REF!</definedName>
    <definedName name="BExOLUCCA6OM4TBUAJHS6O1UU6TO" localSheetId="15" hidden="1">#REF!</definedName>
    <definedName name="BExOLUCCA6OM4TBUAJHS6O1UU6TO" localSheetId="16" hidden="1">#REF!</definedName>
    <definedName name="BExOLUCCA6OM4TBUAJHS6O1UU6TO" localSheetId="17" hidden="1">#REF!</definedName>
    <definedName name="BExOLUCCA6OM4TBUAJHS6O1UU6TO" localSheetId="18" hidden="1">#REF!</definedName>
    <definedName name="BExOLUCCA6OM4TBUAJHS6O1UU6TO" localSheetId="19" hidden="1">#REF!</definedName>
    <definedName name="BExOLUCCA6OM4TBUAJHS6O1UU6TO" localSheetId="20" hidden="1">#REF!</definedName>
    <definedName name="BExOLUCCA6OM4TBUAJHS6O1UU6TO" hidden="1">#REF!</definedName>
    <definedName name="BExOLYZNG5RBD0BTS1OEZJNU92Q5" localSheetId="7" hidden="1">#REF!</definedName>
    <definedName name="BExOLYZNG5RBD0BTS1OEZJNU92Q5" localSheetId="9" hidden="1">#REF!</definedName>
    <definedName name="BExOLYZNG5RBD0BTS1OEZJNU92Q5" localSheetId="10" hidden="1">#REF!</definedName>
    <definedName name="BExOLYZNG5RBD0BTS1OEZJNU92Q5" localSheetId="11" hidden="1">#REF!</definedName>
    <definedName name="BExOLYZNG5RBD0BTS1OEZJNU92Q5" localSheetId="12" hidden="1">#REF!</definedName>
    <definedName name="BExOLYZNG5RBD0BTS1OEZJNU92Q5" localSheetId="14" hidden="1">#REF!</definedName>
    <definedName name="BExOLYZNG5RBD0BTS1OEZJNU92Q5" localSheetId="13" hidden="1">#REF!</definedName>
    <definedName name="BExOLYZNG5RBD0BTS1OEZJNU92Q5" localSheetId="15" hidden="1">#REF!</definedName>
    <definedName name="BExOLYZNG5RBD0BTS1OEZJNU92Q5" localSheetId="16" hidden="1">#REF!</definedName>
    <definedName name="BExOLYZNG5RBD0BTS1OEZJNU92Q5" localSheetId="17" hidden="1">#REF!</definedName>
    <definedName name="BExOLYZNG5RBD0BTS1OEZJNU92Q5" localSheetId="18" hidden="1">#REF!</definedName>
    <definedName name="BExOLYZNG5RBD0BTS1OEZJNU92Q5" localSheetId="19" hidden="1">#REF!</definedName>
    <definedName name="BExOLYZNG5RBD0BTS1OEZJNU92Q5" localSheetId="20" hidden="1">#REF!</definedName>
    <definedName name="BExOLYZNG5RBD0BTS1OEZJNU92Q5" hidden="1">#REF!</definedName>
    <definedName name="BExOM3HIJ3UZPOKJI68KPBJAHPDC" localSheetId="7" hidden="1">#REF!</definedName>
    <definedName name="BExOM3HIJ3UZPOKJI68KPBJAHPDC" localSheetId="9" hidden="1">#REF!</definedName>
    <definedName name="BExOM3HIJ3UZPOKJI68KPBJAHPDC" localSheetId="10" hidden="1">#REF!</definedName>
    <definedName name="BExOM3HIJ3UZPOKJI68KPBJAHPDC" localSheetId="11" hidden="1">#REF!</definedName>
    <definedName name="BExOM3HIJ3UZPOKJI68KPBJAHPDC" localSheetId="12" hidden="1">#REF!</definedName>
    <definedName name="BExOM3HIJ3UZPOKJI68KPBJAHPDC" localSheetId="14" hidden="1">#REF!</definedName>
    <definedName name="BExOM3HIJ3UZPOKJI68KPBJAHPDC" localSheetId="13" hidden="1">#REF!</definedName>
    <definedName name="BExOM3HIJ3UZPOKJI68KPBJAHPDC" localSheetId="15" hidden="1">#REF!</definedName>
    <definedName name="BExOM3HIJ3UZPOKJI68KPBJAHPDC" localSheetId="16" hidden="1">#REF!</definedName>
    <definedName name="BExOM3HIJ3UZPOKJI68KPBJAHPDC" localSheetId="17" hidden="1">#REF!</definedName>
    <definedName name="BExOM3HIJ3UZPOKJI68KPBJAHPDC" localSheetId="18" hidden="1">#REF!</definedName>
    <definedName name="BExOM3HIJ3UZPOKJI68KPBJAHPDC" localSheetId="19" hidden="1">#REF!</definedName>
    <definedName name="BExOM3HIJ3UZPOKJI68KPBJAHPDC" localSheetId="20" hidden="1">#REF!</definedName>
    <definedName name="BExOM3HIJ3UZPOKJI68KPBJAHPDC" hidden="1">#REF!</definedName>
    <definedName name="BExOM8VPAS5WZAM0QNYW8ZY56VAP" localSheetId="7" hidden="1">#REF!</definedName>
    <definedName name="BExOM8VPAS5WZAM0QNYW8ZY56VAP" localSheetId="9" hidden="1">#REF!</definedName>
    <definedName name="BExOM8VPAS5WZAM0QNYW8ZY56VAP" localSheetId="10" hidden="1">#REF!</definedName>
    <definedName name="BExOM8VPAS5WZAM0QNYW8ZY56VAP" localSheetId="11" hidden="1">#REF!</definedName>
    <definedName name="BExOM8VPAS5WZAM0QNYW8ZY56VAP" localSheetId="12" hidden="1">#REF!</definedName>
    <definedName name="BExOM8VPAS5WZAM0QNYW8ZY56VAP" localSheetId="14" hidden="1">#REF!</definedName>
    <definedName name="BExOM8VPAS5WZAM0QNYW8ZY56VAP" localSheetId="13" hidden="1">#REF!</definedName>
    <definedName name="BExOM8VPAS5WZAM0QNYW8ZY56VAP" localSheetId="15" hidden="1">#REF!</definedName>
    <definedName name="BExOM8VPAS5WZAM0QNYW8ZY56VAP" localSheetId="16" hidden="1">#REF!</definedName>
    <definedName name="BExOM8VPAS5WZAM0QNYW8ZY56VAP" localSheetId="17" hidden="1">#REF!</definedName>
    <definedName name="BExOM8VPAS5WZAM0QNYW8ZY56VAP" localSheetId="18" hidden="1">#REF!</definedName>
    <definedName name="BExOM8VPAS5WZAM0QNYW8ZY56VAP" localSheetId="19" hidden="1">#REF!</definedName>
    <definedName name="BExOM8VPAS5WZAM0QNYW8ZY56VAP" localSheetId="20" hidden="1">#REF!</definedName>
    <definedName name="BExOM8VPAS5WZAM0QNYW8ZY56VAP" hidden="1">#REF!</definedName>
    <definedName name="BExOMKPURE33YQ3K1JG9NVQD4W49" localSheetId="7" hidden="1">#REF!</definedName>
    <definedName name="BExOMKPURE33YQ3K1JG9NVQD4W49" localSheetId="9" hidden="1">#REF!</definedName>
    <definedName name="BExOMKPURE33YQ3K1JG9NVQD4W49" localSheetId="10" hidden="1">#REF!</definedName>
    <definedName name="BExOMKPURE33YQ3K1JG9NVQD4W49" localSheetId="11" hidden="1">#REF!</definedName>
    <definedName name="BExOMKPURE33YQ3K1JG9NVQD4W49" localSheetId="12" hidden="1">#REF!</definedName>
    <definedName name="BExOMKPURE33YQ3K1JG9NVQD4W49" localSheetId="14" hidden="1">#REF!</definedName>
    <definedName name="BExOMKPURE33YQ3K1JG9NVQD4W49" localSheetId="13" hidden="1">#REF!</definedName>
    <definedName name="BExOMKPURE33YQ3K1JG9NVQD4W49" localSheetId="15" hidden="1">#REF!</definedName>
    <definedName name="BExOMKPURE33YQ3K1JG9NVQD4W49" localSheetId="16" hidden="1">#REF!</definedName>
    <definedName name="BExOMKPURE33YQ3K1JG9NVQD4W49" localSheetId="17" hidden="1">#REF!</definedName>
    <definedName name="BExOMKPURE33YQ3K1JG9NVQD4W49" localSheetId="18" hidden="1">#REF!</definedName>
    <definedName name="BExOMKPURE33YQ3K1JG9NVQD4W49" localSheetId="19" hidden="1">#REF!</definedName>
    <definedName name="BExOMKPURE33YQ3K1JG9NVQD4W49" localSheetId="20" hidden="1">#REF!</definedName>
    <definedName name="BExOMKPURE33YQ3K1JG9NVQD4W49" hidden="1">#REF!</definedName>
    <definedName name="BExOMP7NGCLUNFK50QD2LPKRG078" localSheetId="7" hidden="1">#REF!</definedName>
    <definedName name="BExOMP7NGCLUNFK50QD2LPKRG078" localSheetId="9" hidden="1">#REF!</definedName>
    <definedName name="BExOMP7NGCLUNFK50QD2LPKRG078" localSheetId="10" hidden="1">#REF!</definedName>
    <definedName name="BExOMP7NGCLUNFK50QD2LPKRG078" localSheetId="11" hidden="1">#REF!</definedName>
    <definedName name="BExOMP7NGCLUNFK50QD2LPKRG078" localSheetId="12" hidden="1">#REF!</definedName>
    <definedName name="BExOMP7NGCLUNFK50QD2LPKRG078" localSheetId="14" hidden="1">#REF!</definedName>
    <definedName name="BExOMP7NGCLUNFK50QD2LPKRG078" localSheetId="13" hidden="1">#REF!</definedName>
    <definedName name="BExOMP7NGCLUNFK50QD2LPKRG078" localSheetId="15" hidden="1">#REF!</definedName>
    <definedName name="BExOMP7NGCLUNFK50QD2LPKRG078" localSheetId="16" hidden="1">#REF!</definedName>
    <definedName name="BExOMP7NGCLUNFK50QD2LPKRG078" localSheetId="17" hidden="1">#REF!</definedName>
    <definedName name="BExOMP7NGCLUNFK50QD2LPKRG078" localSheetId="18" hidden="1">#REF!</definedName>
    <definedName name="BExOMP7NGCLUNFK50QD2LPKRG078" localSheetId="19" hidden="1">#REF!</definedName>
    <definedName name="BExOMP7NGCLUNFK50QD2LPKRG078" localSheetId="20" hidden="1">#REF!</definedName>
    <definedName name="BExOMP7NGCLUNFK50QD2LPKRG078" hidden="1">#REF!</definedName>
    <definedName name="BExOMU0A6XMY48SZRYL4WQZD13BI" localSheetId="7" hidden="1">#REF!</definedName>
    <definedName name="BExOMU0A6XMY48SZRYL4WQZD13BI" localSheetId="9" hidden="1">#REF!</definedName>
    <definedName name="BExOMU0A6XMY48SZRYL4WQZD13BI" localSheetId="10" hidden="1">#REF!</definedName>
    <definedName name="BExOMU0A6XMY48SZRYL4WQZD13BI" localSheetId="11" hidden="1">#REF!</definedName>
    <definedName name="BExOMU0A6XMY48SZRYL4WQZD13BI" localSheetId="12" hidden="1">#REF!</definedName>
    <definedName name="BExOMU0A6XMY48SZRYL4WQZD13BI" localSheetId="14" hidden="1">#REF!</definedName>
    <definedName name="BExOMU0A6XMY48SZRYL4WQZD13BI" localSheetId="13" hidden="1">#REF!</definedName>
    <definedName name="BExOMU0A6XMY48SZRYL4WQZD13BI" localSheetId="15" hidden="1">#REF!</definedName>
    <definedName name="BExOMU0A6XMY48SZRYL4WQZD13BI" localSheetId="16" hidden="1">#REF!</definedName>
    <definedName name="BExOMU0A6XMY48SZRYL4WQZD13BI" localSheetId="17" hidden="1">#REF!</definedName>
    <definedName name="BExOMU0A6XMY48SZRYL4WQZD13BI" localSheetId="18" hidden="1">#REF!</definedName>
    <definedName name="BExOMU0A6XMY48SZRYL4WQZD13BI" localSheetId="19" hidden="1">#REF!</definedName>
    <definedName name="BExOMU0A6XMY48SZRYL4WQZD13BI" localSheetId="20" hidden="1">#REF!</definedName>
    <definedName name="BExOMU0A6XMY48SZRYL4WQZD13BI" hidden="1">#REF!</definedName>
    <definedName name="BExOMVT0HSNC59DJP4CLISASGHKL" localSheetId="7" hidden="1">#REF!</definedName>
    <definedName name="BExOMVT0HSNC59DJP4CLISASGHKL" localSheetId="9" hidden="1">#REF!</definedName>
    <definedName name="BExOMVT0HSNC59DJP4CLISASGHKL" localSheetId="10" hidden="1">#REF!</definedName>
    <definedName name="BExOMVT0HSNC59DJP4CLISASGHKL" localSheetId="11" hidden="1">#REF!</definedName>
    <definedName name="BExOMVT0HSNC59DJP4CLISASGHKL" localSheetId="12" hidden="1">#REF!</definedName>
    <definedName name="BExOMVT0HSNC59DJP4CLISASGHKL" localSheetId="14" hidden="1">#REF!</definedName>
    <definedName name="BExOMVT0HSNC59DJP4CLISASGHKL" localSheetId="13" hidden="1">#REF!</definedName>
    <definedName name="BExOMVT0HSNC59DJP4CLISASGHKL" localSheetId="15" hidden="1">#REF!</definedName>
    <definedName name="BExOMVT0HSNC59DJP4CLISASGHKL" localSheetId="16" hidden="1">#REF!</definedName>
    <definedName name="BExOMVT0HSNC59DJP4CLISASGHKL" localSheetId="17" hidden="1">#REF!</definedName>
    <definedName name="BExOMVT0HSNC59DJP4CLISASGHKL" localSheetId="18" hidden="1">#REF!</definedName>
    <definedName name="BExOMVT0HSNC59DJP4CLISASGHKL" localSheetId="19" hidden="1">#REF!</definedName>
    <definedName name="BExOMVT0HSNC59DJP4CLISASGHKL" localSheetId="20" hidden="1">#REF!</definedName>
    <definedName name="BExOMVT0HSNC59DJP4CLISASGHKL" hidden="1">#REF!</definedName>
    <definedName name="BExON0AX35F2SI0UCVMGWGVIUNI3" localSheetId="7" hidden="1">#REF!</definedName>
    <definedName name="BExON0AX35F2SI0UCVMGWGVIUNI3" localSheetId="9" hidden="1">#REF!</definedName>
    <definedName name="BExON0AX35F2SI0UCVMGWGVIUNI3" localSheetId="10" hidden="1">#REF!</definedName>
    <definedName name="BExON0AX35F2SI0UCVMGWGVIUNI3" localSheetId="11" hidden="1">#REF!</definedName>
    <definedName name="BExON0AX35F2SI0UCVMGWGVIUNI3" localSheetId="12" hidden="1">#REF!</definedName>
    <definedName name="BExON0AX35F2SI0UCVMGWGVIUNI3" localSheetId="14" hidden="1">#REF!</definedName>
    <definedName name="BExON0AX35F2SI0UCVMGWGVIUNI3" localSheetId="13" hidden="1">#REF!</definedName>
    <definedName name="BExON0AX35F2SI0UCVMGWGVIUNI3" localSheetId="15" hidden="1">#REF!</definedName>
    <definedName name="BExON0AX35F2SI0UCVMGWGVIUNI3" localSheetId="16" hidden="1">#REF!</definedName>
    <definedName name="BExON0AX35F2SI0UCVMGWGVIUNI3" localSheetId="17" hidden="1">#REF!</definedName>
    <definedName name="BExON0AX35F2SI0UCVMGWGVIUNI3" localSheetId="18" hidden="1">#REF!</definedName>
    <definedName name="BExON0AX35F2SI0UCVMGWGVIUNI3" localSheetId="19" hidden="1">#REF!</definedName>
    <definedName name="BExON0AX35F2SI0UCVMGWGVIUNI3" localSheetId="20" hidden="1">#REF!</definedName>
    <definedName name="BExON0AX35F2SI0UCVMGWGVIUNI3" hidden="1">#REF!</definedName>
    <definedName name="BExON41U4296DV3DPG6I5EF3OEYF" localSheetId="7" hidden="1">#REF!</definedName>
    <definedName name="BExON41U4296DV3DPG6I5EF3OEYF" localSheetId="9" hidden="1">#REF!</definedName>
    <definedName name="BExON41U4296DV3DPG6I5EF3OEYF" localSheetId="10" hidden="1">#REF!</definedName>
    <definedName name="BExON41U4296DV3DPG6I5EF3OEYF" localSheetId="11" hidden="1">#REF!</definedName>
    <definedName name="BExON41U4296DV3DPG6I5EF3OEYF" localSheetId="12" hidden="1">#REF!</definedName>
    <definedName name="BExON41U4296DV3DPG6I5EF3OEYF" localSheetId="14" hidden="1">#REF!</definedName>
    <definedName name="BExON41U4296DV3DPG6I5EF3OEYF" localSheetId="13" hidden="1">#REF!</definedName>
    <definedName name="BExON41U4296DV3DPG6I5EF3OEYF" localSheetId="15" hidden="1">#REF!</definedName>
    <definedName name="BExON41U4296DV3DPG6I5EF3OEYF" localSheetId="16" hidden="1">#REF!</definedName>
    <definedName name="BExON41U4296DV3DPG6I5EF3OEYF" localSheetId="17" hidden="1">#REF!</definedName>
    <definedName name="BExON41U4296DV3DPG6I5EF3OEYF" localSheetId="18" hidden="1">#REF!</definedName>
    <definedName name="BExON41U4296DV3DPG6I5EF3OEYF" localSheetId="19" hidden="1">#REF!</definedName>
    <definedName name="BExON41U4296DV3DPG6I5EF3OEYF" localSheetId="20" hidden="1">#REF!</definedName>
    <definedName name="BExON41U4296DV3DPG6I5EF3OEYF" hidden="1">#REF!</definedName>
    <definedName name="BExONB3A7CO4YD8RB41PHC93BQ9M" localSheetId="7" hidden="1">#REF!</definedName>
    <definedName name="BExONB3A7CO4YD8RB41PHC93BQ9M" localSheetId="9" hidden="1">#REF!</definedName>
    <definedName name="BExONB3A7CO4YD8RB41PHC93BQ9M" localSheetId="10" hidden="1">#REF!</definedName>
    <definedName name="BExONB3A7CO4YD8RB41PHC93BQ9M" localSheetId="11" hidden="1">#REF!</definedName>
    <definedName name="BExONB3A7CO4YD8RB41PHC93BQ9M" localSheetId="12" hidden="1">#REF!</definedName>
    <definedName name="BExONB3A7CO4YD8RB41PHC93BQ9M" localSheetId="14" hidden="1">#REF!</definedName>
    <definedName name="BExONB3A7CO4YD8RB41PHC93BQ9M" localSheetId="13" hidden="1">#REF!</definedName>
    <definedName name="BExONB3A7CO4YD8RB41PHC93BQ9M" localSheetId="15" hidden="1">#REF!</definedName>
    <definedName name="BExONB3A7CO4YD8RB41PHC93BQ9M" localSheetId="16" hidden="1">#REF!</definedName>
    <definedName name="BExONB3A7CO4YD8RB41PHC93BQ9M" localSheetId="17" hidden="1">#REF!</definedName>
    <definedName name="BExONB3A7CO4YD8RB41PHC93BQ9M" localSheetId="18" hidden="1">#REF!</definedName>
    <definedName name="BExONB3A7CO4YD8RB41PHC93BQ9M" localSheetId="19" hidden="1">#REF!</definedName>
    <definedName name="BExONB3A7CO4YD8RB41PHC93BQ9M" localSheetId="20" hidden="1">#REF!</definedName>
    <definedName name="BExONB3A7CO4YD8RB41PHC93BQ9M" hidden="1">#REF!</definedName>
    <definedName name="BExONDSE2SJ2Q00MS22HA9D59305" localSheetId="7" hidden="1">#REF!</definedName>
    <definedName name="BExONDSE2SJ2Q00MS22HA9D59305" localSheetId="9" hidden="1">#REF!</definedName>
    <definedName name="BExONDSE2SJ2Q00MS22HA9D59305" localSheetId="10" hidden="1">#REF!</definedName>
    <definedName name="BExONDSE2SJ2Q00MS22HA9D59305" localSheetId="11" hidden="1">#REF!</definedName>
    <definedName name="BExONDSE2SJ2Q00MS22HA9D59305" localSheetId="12" hidden="1">#REF!</definedName>
    <definedName name="BExONDSE2SJ2Q00MS22HA9D59305" localSheetId="14" hidden="1">#REF!</definedName>
    <definedName name="BExONDSE2SJ2Q00MS22HA9D59305" localSheetId="13" hidden="1">#REF!</definedName>
    <definedName name="BExONDSE2SJ2Q00MS22HA9D59305" localSheetId="15" hidden="1">#REF!</definedName>
    <definedName name="BExONDSE2SJ2Q00MS22HA9D59305" localSheetId="16" hidden="1">#REF!</definedName>
    <definedName name="BExONDSE2SJ2Q00MS22HA9D59305" localSheetId="17" hidden="1">#REF!</definedName>
    <definedName name="BExONDSE2SJ2Q00MS22HA9D59305" localSheetId="18" hidden="1">#REF!</definedName>
    <definedName name="BExONDSE2SJ2Q00MS22HA9D59305" localSheetId="19" hidden="1">#REF!</definedName>
    <definedName name="BExONDSE2SJ2Q00MS22HA9D59305" localSheetId="20" hidden="1">#REF!</definedName>
    <definedName name="BExONDSE2SJ2Q00MS22HA9D59305" hidden="1">#REF!</definedName>
    <definedName name="BExONFQH6UUXF8V0GI4BRIST9RFO" localSheetId="7" hidden="1">#REF!</definedName>
    <definedName name="BExONFQH6UUXF8V0GI4BRIST9RFO" localSheetId="9" hidden="1">#REF!</definedName>
    <definedName name="BExONFQH6UUXF8V0GI4BRIST9RFO" localSheetId="10" hidden="1">#REF!</definedName>
    <definedName name="BExONFQH6UUXF8V0GI4BRIST9RFO" localSheetId="11" hidden="1">#REF!</definedName>
    <definedName name="BExONFQH6UUXF8V0GI4BRIST9RFO" localSheetId="12" hidden="1">#REF!</definedName>
    <definedName name="BExONFQH6UUXF8V0GI4BRIST9RFO" localSheetId="14" hidden="1">#REF!</definedName>
    <definedName name="BExONFQH6UUXF8V0GI4BRIST9RFO" localSheetId="13" hidden="1">#REF!</definedName>
    <definedName name="BExONFQH6UUXF8V0GI4BRIST9RFO" localSheetId="15" hidden="1">#REF!</definedName>
    <definedName name="BExONFQH6UUXF8V0GI4BRIST9RFO" localSheetId="16" hidden="1">#REF!</definedName>
    <definedName name="BExONFQH6UUXF8V0GI4BRIST9RFO" localSheetId="17" hidden="1">#REF!</definedName>
    <definedName name="BExONFQH6UUXF8V0GI4BRIST9RFO" localSheetId="18" hidden="1">#REF!</definedName>
    <definedName name="BExONFQH6UUXF8V0GI4BRIST9RFO" localSheetId="19" hidden="1">#REF!</definedName>
    <definedName name="BExONFQH6UUXF8V0GI4BRIST9RFO" localSheetId="20" hidden="1">#REF!</definedName>
    <definedName name="BExONFQH6UUXF8V0GI4BRIST9RFO" hidden="1">#REF!</definedName>
    <definedName name="BExONIL31DZWU7IFVN3VV0XTXJA1" localSheetId="7" hidden="1">#REF!</definedName>
    <definedName name="BExONIL31DZWU7IFVN3VV0XTXJA1" localSheetId="9" hidden="1">#REF!</definedName>
    <definedName name="BExONIL31DZWU7IFVN3VV0XTXJA1" localSheetId="10" hidden="1">#REF!</definedName>
    <definedName name="BExONIL31DZWU7IFVN3VV0XTXJA1" localSheetId="11" hidden="1">#REF!</definedName>
    <definedName name="BExONIL31DZWU7IFVN3VV0XTXJA1" localSheetId="12" hidden="1">#REF!</definedName>
    <definedName name="BExONIL31DZWU7IFVN3VV0XTXJA1" localSheetId="14" hidden="1">#REF!</definedName>
    <definedName name="BExONIL31DZWU7IFVN3VV0XTXJA1" localSheetId="13" hidden="1">#REF!</definedName>
    <definedName name="BExONIL31DZWU7IFVN3VV0XTXJA1" localSheetId="15" hidden="1">#REF!</definedName>
    <definedName name="BExONIL31DZWU7IFVN3VV0XTXJA1" localSheetId="16" hidden="1">#REF!</definedName>
    <definedName name="BExONIL31DZWU7IFVN3VV0XTXJA1" localSheetId="17" hidden="1">#REF!</definedName>
    <definedName name="BExONIL31DZWU7IFVN3VV0XTXJA1" localSheetId="18" hidden="1">#REF!</definedName>
    <definedName name="BExONIL31DZWU7IFVN3VV0XTXJA1" localSheetId="19" hidden="1">#REF!</definedName>
    <definedName name="BExONIL31DZWU7IFVN3VV0XTXJA1" localSheetId="20" hidden="1">#REF!</definedName>
    <definedName name="BExONIL31DZWU7IFVN3VV0XTXJA1" hidden="1">#REF!</definedName>
    <definedName name="BExONJ1BU17R0F5A2UP1UGJBOGKS" localSheetId="7" hidden="1">#REF!</definedName>
    <definedName name="BExONJ1BU17R0F5A2UP1UGJBOGKS" localSheetId="9" hidden="1">#REF!</definedName>
    <definedName name="BExONJ1BU17R0F5A2UP1UGJBOGKS" localSheetId="10" hidden="1">#REF!</definedName>
    <definedName name="BExONJ1BU17R0F5A2UP1UGJBOGKS" localSheetId="11" hidden="1">#REF!</definedName>
    <definedName name="BExONJ1BU17R0F5A2UP1UGJBOGKS" localSheetId="12" hidden="1">#REF!</definedName>
    <definedName name="BExONJ1BU17R0F5A2UP1UGJBOGKS" localSheetId="14" hidden="1">#REF!</definedName>
    <definedName name="BExONJ1BU17R0F5A2UP1UGJBOGKS" localSheetId="13" hidden="1">#REF!</definedName>
    <definedName name="BExONJ1BU17R0F5A2UP1UGJBOGKS" localSheetId="15" hidden="1">#REF!</definedName>
    <definedName name="BExONJ1BU17R0F5A2UP1UGJBOGKS" localSheetId="16" hidden="1">#REF!</definedName>
    <definedName name="BExONJ1BU17R0F5A2UP1UGJBOGKS" localSheetId="17" hidden="1">#REF!</definedName>
    <definedName name="BExONJ1BU17R0F5A2UP1UGJBOGKS" localSheetId="18" hidden="1">#REF!</definedName>
    <definedName name="BExONJ1BU17R0F5A2UP1UGJBOGKS" localSheetId="19" hidden="1">#REF!</definedName>
    <definedName name="BExONJ1BU17R0F5A2UP1UGJBOGKS" localSheetId="20" hidden="1">#REF!</definedName>
    <definedName name="BExONJ1BU17R0F5A2UP1UGJBOGKS" hidden="1">#REF!</definedName>
    <definedName name="BExONNZ9VMHVX3J6NLNJY7KZA61O" localSheetId="7" hidden="1">#REF!</definedName>
    <definedName name="BExONNZ9VMHVX3J6NLNJY7KZA61O" localSheetId="9" hidden="1">#REF!</definedName>
    <definedName name="BExONNZ9VMHVX3J6NLNJY7KZA61O" localSheetId="10" hidden="1">#REF!</definedName>
    <definedName name="BExONNZ9VMHVX3J6NLNJY7KZA61O" localSheetId="11" hidden="1">#REF!</definedName>
    <definedName name="BExONNZ9VMHVX3J6NLNJY7KZA61O" localSheetId="12" hidden="1">#REF!</definedName>
    <definedName name="BExONNZ9VMHVX3J6NLNJY7KZA61O" localSheetId="14" hidden="1">#REF!</definedName>
    <definedName name="BExONNZ9VMHVX3J6NLNJY7KZA61O" localSheetId="13" hidden="1">#REF!</definedName>
    <definedName name="BExONNZ9VMHVX3J6NLNJY7KZA61O" localSheetId="15" hidden="1">#REF!</definedName>
    <definedName name="BExONNZ9VMHVX3J6NLNJY7KZA61O" localSheetId="16" hidden="1">#REF!</definedName>
    <definedName name="BExONNZ9VMHVX3J6NLNJY7KZA61O" localSheetId="17" hidden="1">#REF!</definedName>
    <definedName name="BExONNZ9VMHVX3J6NLNJY7KZA61O" localSheetId="18" hidden="1">#REF!</definedName>
    <definedName name="BExONNZ9VMHVX3J6NLNJY7KZA61O" localSheetId="19" hidden="1">#REF!</definedName>
    <definedName name="BExONNZ9VMHVX3J6NLNJY7KZA61O" localSheetId="20" hidden="1">#REF!</definedName>
    <definedName name="BExONNZ9VMHVX3J6NLNJY7KZA61O" hidden="1">#REF!</definedName>
    <definedName name="BExONRQ1BAA4F3TXP2MYQ4YCZ09S" localSheetId="7" hidden="1">#REF!</definedName>
    <definedName name="BExONRQ1BAA4F3TXP2MYQ4YCZ09S" localSheetId="9" hidden="1">#REF!</definedName>
    <definedName name="BExONRQ1BAA4F3TXP2MYQ4YCZ09S" localSheetId="10" hidden="1">#REF!</definedName>
    <definedName name="BExONRQ1BAA4F3TXP2MYQ4YCZ09S" localSheetId="11" hidden="1">#REF!</definedName>
    <definedName name="BExONRQ1BAA4F3TXP2MYQ4YCZ09S" localSheetId="12" hidden="1">#REF!</definedName>
    <definedName name="BExONRQ1BAA4F3TXP2MYQ4YCZ09S" localSheetId="14" hidden="1">#REF!</definedName>
    <definedName name="BExONRQ1BAA4F3TXP2MYQ4YCZ09S" localSheetId="13" hidden="1">#REF!</definedName>
    <definedName name="BExONRQ1BAA4F3TXP2MYQ4YCZ09S" localSheetId="15" hidden="1">#REF!</definedName>
    <definedName name="BExONRQ1BAA4F3TXP2MYQ4YCZ09S" localSheetId="16" hidden="1">#REF!</definedName>
    <definedName name="BExONRQ1BAA4F3TXP2MYQ4YCZ09S" localSheetId="17" hidden="1">#REF!</definedName>
    <definedName name="BExONRQ1BAA4F3TXP2MYQ4YCZ09S" localSheetId="18" hidden="1">#REF!</definedName>
    <definedName name="BExONRQ1BAA4F3TXP2MYQ4YCZ09S" localSheetId="19" hidden="1">#REF!</definedName>
    <definedName name="BExONRQ1BAA4F3TXP2MYQ4YCZ09S" localSheetId="20" hidden="1">#REF!</definedName>
    <definedName name="BExONRQ1BAA4F3TXP2MYQ4YCZ09S" hidden="1">#REF!</definedName>
    <definedName name="BExOO0EYS79NAIW0WEELRXCYS9GK" localSheetId="7" hidden="1">#REF!</definedName>
    <definedName name="BExOO0EYS79NAIW0WEELRXCYS9GK" localSheetId="9" hidden="1">#REF!</definedName>
    <definedName name="BExOO0EYS79NAIW0WEELRXCYS9GK" localSheetId="10" hidden="1">#REF!</definedName>
    <definedName name="BExOO0EYS79NAIW0WEELRXCYS9GK" localSheetId="11" hidden="1">#REF!</definedName>
    <definedName name="BExOO0EYS79NAIW0WEELRXCYS9GK" localSheetId="14" hidden="1">#REF!</definedName>
    <definedName name="BExOO0EYS79NAIW0WEELRXCYS9GK" localSheetId="13" hidden="1">#REF!</definedName>
    <definedName name="BExOO0EYS79NAIW0WEELRXCYS9GK" localSheetId="16" hidden="1">#REF!</definedName>
    <definedName name="BExOO0EYS79NAIW0WEELRXCYS9GK" localSheetId="17" hidden="1">#REF!</definedName>
    <definedName name="BExOO0EYS79NAIW0WEELRXCYS9GK" localSheetId="20" hidden="1">#REF!</definedName>
    <definedName name="BExOO0EYS79NAIW0WEELRXCYS9GK" hidden="1">#REF!</definedName>
    <definedName name="BExOO1WWIZSGB0YTGKESB45TSVMZ" localSheetId="7" hidden="1">#REF!</definedName>
    <definedName name="BExOO1WWIZSGB0YTGKESB45TSVMZ" localSheetId="9" hidden="1">#REF!</definedName>
    <definedName name="BExOO1WWIZSGB0YTGKESB45TSVMZ" localSheetId="10" hidden="1">#REF!</definedName>
    <definedName name="BExOO1WWIZSGB0YTGKESB45TSVMZ" localSheetId="11" hidden="1">#REF!</definedName>
    <definedName name="BExOO1WWIZSGB0YTGKESB45TSVMZ" localSheetId="12" hidden="1">#REF!</definedName>
    <definedName name="BExOO1WWIZSGB0YTGKESB45TSVMZ" localSheetId="14" hidden="1">#REF!</definedName>
    <definedName name="BExOO1WWIZSGB0YTGKESB45TSVMZ" localSheetId="13" hidden="1">#REF!</definedName>
    <definedName name="BExOO1WWIZSGB0YTGKESB45TSVMZ" localSheetId="15" hidden="1">#REF!</definedName>
    <definedName name="BExOO1WWIZSGB0YTGKESB45TSVMZ" localSheetId="16" hidden="1">#REF!</definedName>
    <definedName name="BExOO1WWIZSGB0YTGKESB45TSVMZ" localSheetId="17" hidden="1">#REF!</definedName>
    <definedName name="BExOO1WWIZSGB0YTGKESB45TSVMZ" localSheetId="18" hidden="1">#REF!</definedName>
    <definedName name="BExOO1WWIZSGB0YTGKESB45TSVMZ" localSheetId="19" hidden="1">#REF!</definedName>
    <definedName name="BExOO1WWIZSGB0YTGKESB45TSVMZ" localSheetId="20" hidden="1">#REF!</definedName>
    <definedName name="BExOO1WWIZSGB0YTGKESB45TSVMZ" hidden="1">#REF!</definedName>
    <definedName name="BExOO4B8FPAFYPHCTYTX37P1TQM5" localSheetId="7" hidden="1">#REF!</definedName>
    <definedName name="BExOO4B8FPAFYPHCTYTX37P1TQM5" localSheetId="9" hidden="1">#REF!</definedName>
    <definedName name="BExOO4B8FPAFYPHCTYTX37P1TQM5" localSheetId="10" hidden="1">#REF!</definedName>
    <definedName name="BExOO4B8FPAFYPHCTYTX37P1TQM5" localSheetId="11" hidden="1">#REF!</definedName>
    <definedName name="BExOO4B8FPAFYPHCTYTX37P1TQM5" localSheetId="12" hidden="1">#REF!</definedName>
    <definedName name="BExOO4B8FPAFYPHCTYTX37P1TQM5" localSheetId="14" hidden="1">#REF!</definedName>
    <definedName name="BExOO4B8FPAFYPHCTYTX37P1TQM5" localSheetId="13" hidden="1">#REF!</definedName>
    <definedName name="BExOO4B8FPAFYPHCTYTX37P1TQM5" localSheetId="15" hidden="1">#REF!</definedName>
    <definedName name="BExOO4B8FPAFYPHCTYTX37P1TQM5" localSheetId="16" hidden="1">#REF!</definedName>
    <definedName name="BExOO4B8FPAFYPHCTYTX37P1TQM5" localSheetId="17" hidden="1">#REF!</definedName>
    <definedName name="BExOO4B8FPAFYPHCTYTX37P1TQM5" localSheetId="18" hidden="1">#REF!</definedName>
    <definedName name="BExOO4B8FPAFYPHCTYTX37P1TQM5" localSheetId="19" hidden="1">#REF!</definedName>
    <definedName name="BExOO4B8FPAFYPHCTYTX37P1TQM5" localSheetId="20" hidden="1">#REF!</definedName>
    <definedName name="BExOO4B8FPAFYPHCTYTX37P1TQM5" hidden="1">#REF!</definedName>
    <definedName name="BExOO5D2QZREOU0YQCGPBXBS4YQ1" localSheetId="7" hidden="1">#REF!</definedName>
    <definedName name="BExOO5D2QZREOU0YQCGPBXBS4YQ1" localSheetId="9" hidden="1">#REF!</definedName>
    <definedName name="BExOO5D2QZREOU0YQCGPBXBS4YQ1" localSheetId="10" hidden="1">#REF!</definedName>
    <definedName name="BExOO5D2QZREOU0YQCGPBXBS4YQ1" localSheetId="11" hidden="1">#REF!</definedName>
    <definedName name="BExOO5D2QZREOU0YQCGPBXBS4YQ1" localSheetId="12" hidden="1">#REF!</definedName>
    <definedName name="BExOO5D2QZREOU0YQCGPBXBS4YQ1" localSheetId="14" hidden="1">#REF!</definedName>
    <definedName name="BExOO5D2QZREOU0YQCGPBXBS4YQ1" localSheetId="13" hidden="1">#REF!</definedName>
    <definedName name="BExOO5D2QZREOU0YQCGPBXBS4YQ1" localSheetId="15" hidden="1">#REF!</definedName>
    <definedName name="BExOO5D2QZREOU0YQCGPBXBS4YQ1" localSheetId="16" hidden="1">#REF!</definedName>
    <definedName name="BExOO5D2QZREOU0YQCGPBXBS4YQ1" localSheetId="17" hidden="1">#REF!</definedName>
    <definedName name="BExOO5D2QZREOU0YQCGPBXBS4YQ1" localSheetId="18" hidden="1">#REF!</definedName>
    <definedName name="BExOO5D2QZREOU0YQCGPBXBS4YQ1" localSheetId="19" hidden="1">#REF!</definedName>
    <definedName name="BExOO5D2QZREOU0YQCGPBXBS4YQ1" localSheetId="20" hidden="1">#REF!</definedName>
    <definedName name="BExOO5D2QZREOU0YQCGPBXBS4YQ1" hidden="1">#REF!</definedName>
    <definedName name="BExOO6ERU9G120RGLKYWC09LZ5RE" localSheetId="7" hidden="1">#REF!</definedName>
    <definedName name="BExOO6ERU9G120RGLKYWC09LZ5RE" localSheetId="9" hidden="1">#REF!</definedName>
    <definedName name="BExOO6ERU9G120RGLKYWC09LZ5RE" localSheetId="10" hidden="1">#REF!</definedName>
    <definedName name="BExOO6ERU9G120RGLKYWC09LZ5RE" localSheetId="11" hidden="1">#REF!</definedName>
    <definedName name="BExOO6ERU9G120RGLKYWC09LZ5RE" localSheetId="12" hidden="1">#REF!</definedName>
    <definedName name="BExOO6ERU9G120RGLKYWC09LZ5RE" localSheetId="14" hidden="1">#REF!</definedName>
    <definedName name="BExOO6ERU9G120RGLKYWC09LZ5RE" localSheetId="13" hidden="1">#REF!</definedName>
    <definedName name="BExOO6ERU9G120RGLKYWC09LZ5RE" localSheetId="15" hidden="1">#REF!</definedName>
    <definedName name="BExOO6ERU9G120RGLKYWC09LZ5RE" localSheetId="16" hidden="1">#REF!</definedName>
    <definedName name="BExOO6ERU9G120RGLKYWC09LZ5RE" localSheetId="17" hidden="1">#REF!</definedName>
    <definedName name="BExOO6ERU9G120RGLKYWC09LZ5RE" localSheetId="18" hidden="1">#REF!</definedName>
    <definedName name="BExOO6ERU9G120RGLKYWC09LZ5RE" localSheetId="19" hidden="1">#REF!</definedName>
    <definedName name="BExOO6ERU9G120RGLKYWC09LZ5RE" localSheetId="20" hidden="1">#REF!</definedName>
    <definedName name="BExOO6ERU9G120RGLKYWC09LZ5RE" hidden="1">#REF!</definedName>
    <definedName name="BExOO824YWJ12GSXLC07K7266C14" localSheetId="7" hidden="1">#REF!</definedName>
    <definedName name="BExOO824YWJ12GSXLC07K7266C14" localSheetId="9" hidden="1">#REF!</definedName>
    <definedName name="BExOO824YWJ12GSXLC07K7266C14" localSheetId="10" hidden="1">#REF!</definedName>
    <definedName name="BExOO824YWJ12GSXLC07K7266C14" localSheetId="11" hidden="1">#REF!</definedName>
    <definedName name="BExOO824YWJ12GSXLC07K7266C14" localSheetId="12" hidden="1">#REF!</definedName>
    <definedName name="BExOO824YWJ12GSXLC07K7266C14" localSheetId="14" hidden="1">#REF!</definedName>
    <definedName name="BExOO824YWJ12GSXLC07K7266C14" localSheetId="13" hidden="1">#REF!</definedName>
    <definedName name="BExOO824YWJ12GSXLC07K7266C14" localSheetId="15" hidden="1">#REF!</definedName>
    <definedName name="BExOO824YWJ12GSXLC07K7266C14" localSheetId="16" hidden="1">#REF!</definedName>
    <definedName name="BExOO824YWJ12GSXLC07K7266C14" localSheetId="17" hidden="1">#REF!</definedName>
    <definedName name="BExOO824YWJ12GSXLC07K7266C14" localSheetId="18" hidden="1">#REF!</definedName>
    <definedName name="BExOO824YWJ12GSXLC07K7266C14" localSheetId="19" hidden="1">#REF!</definedName>
    <definedName name="BExOO824YWJ12GSXLC07K7266C14" localSheetId="20" hidden="1">#REF!</definedName>
    <definedName name="BExOO824YWJ12GSXLC07K7266C14" hidden="1">#REF!</definedName>
    <definedName name="BExOOIULUDOJRMYABWV5CCL906X6" localSheetId="7" hidden="1">#REF!</definedName>
    <definedName name="BExOOIULUDOJRMYABWV5CCL906X6" localSheetId="9" hidden="1">#REF!</definedName>
    <definedName name="BExOOIULUDOJRMYABWV5CCL906X6" localSheetId="10" hidden="1">#REF!</definedName>
    <definedName name="BExOOIULUDOJRMYABWV5CCL906X6" localSheetId="11" hidden="1">#REF!</definedName>
    <definedName name="BExOOIULUDOJRMYABWV5CCL906X6" localSheetId="12" hidden="1">#REF!</definedName>
    <definedName name="BExOOIULUDOJRMYABWV5CCL906X6" localSheetId="14" hidden="1">#REF!</definedName>
    <definedName name="BExOOIULUDOJRMYABWV5CCL906X6" localSheetId="13" hidden="1">#REF!</definedName>
    <definedName name="BExOOIULUDOJRMYABWV5CCL906X6" localSheetId="15" hidden="1">#REF!</definedName>
    <definedName name="BExOOIULUDOJRMYABWV5CCL906X6" localSheetId="16" hidden="1">#REF!</definedName>
    <definedName name="BExOOIULUDOJRMYABWV5CCL906X6" localSheetId="17" hidden="1">#REF!</definedName>
    <definedName name="BExOOIULUDOJRMYABWV5CCL906X6" localSheetId="18" hidden="1">#REF!</definedName>
    <definedName name="BExOOIULUDOJRMYABWV5CCL906X6" localSheetId="19" hidden="1">#REF!</definedName>
    <definedName name="BExOOIULUDOJRMYABWV5CCL906X6" localSheetId="20" hidden="1">#REF!</definedName>
    <definedName name="BExOOIULUDOJRMYABWV5CCL906X6" hidden="1">#REF!</definedName>
    <definedName name="BExOOLE93DKM88V3PQ8ELSMZCHUA" localSheetId="7" hidden="1">#REF!</definedName>
    <definedName name="BExOOLE93DKM88V3PQ8ELSMZCHUA" localSheetId="9" hidden="1">#REF!</definedName>
    <definedName name="BExOOLE93DKM88V3PQ8ELSMZCHUA" localSheetId="10" hidden="1">#REF!</definedName>
    <definedName name="BExOOLE93DKM88V3PQ8ELSMZCHUA" localSheetId="11" hidden="1">#REF!</definedName>
    <definedName name="BExOOLE93DKM88V3PQ8ELSMZCHUA" localSheetId="12" hidden="1">#REF!</definedName>
    <definedName name="BExOOLE93DKM88V3PQ8ELSMZCHUA" localSheetId="14" hidden="1">#REF!</definedName>
    <definedName name="BExOOLE93DKM88V3PQ8ELSMZCHUA" localSheetId="13" hidden="1">#REF!</definedName>
    <definedName name="BExOOLE93DKM88V3PQ8ELSMZCHUA" localSheetId="15" hidden="1">#REF!</definedName>
    <definedName name="BExOOLE93DKM88V3PQ8ELSMZCHUA" localSheetId="16" hidden="1">#REF!</definedName>
    <definedName name="BExOOLE93DKM88V3PQ8ELSMZCHUA" localSheetId="17" hidden="1">#REF!</definedName>
    <definedName name="BExOOLE93DKM88V3PQ8ELSMZCHUA" localSheetId="18" hidden="1">#REF!</definedName>
    <definedName name="BExOOLE93DKM88V3PQ8ELSMZCHUA" localSheetId="19" hidden="1">#REF!</definedName>
    <definedName name="BExOOLE93DKM88V3PQ8ELSMZCHUA" localSheetId="20" hidden="1">#REF!</definedName>
    <definedName name="BExOOLE93DKM88V3PQ8ELSMZCHUA" hidden="1">#REF!</definedName>
    <definedName name="BExOOTN0KTXJCL7E476XBN1CJ553" localSheetId="7" hidden="1">#REF!</definedName>
    <definedName name="BExOOTN0KTXJCL7E476XBN1CJ553" localSheetId="9" hidden="1">#REF!</definedName>
    <definedName name="BExOOTN0KTXJCL7E476XBN1CJ553" localSheetId="10" hidden="1">#REF!</definedName>
    <definedName name="BExOOTN0KTXJCL7E476XBN1CJ553" localSheetId="11" hidden="1">#REF!</definedName>
    <definedName name="BExOOTN0KTXJCL7E476XBN1CJ553" localSheetId="12" hidden="1">#REF!</definedName>
    <definedName name="BExOOTN0KTXJCL7E476XBN1CJ553" localSheetId="14" hidden="1">#REF!</definedName>
    <definedName name="BExOOTN0KTXJCL7E476XBN1CJ553" localSheetId="13" hidden="1">#REF!</definedName>
    <definedName name="BExOOTN0KTXJCL7E476XBN1CJ553" localSheetId="15" hidden="1">#REF!</definedName>
    <definedName name="BExOOTN0KTXJCL7E476XBN1CJ553" localSheetId="16" hidden="1">#REF!</definedName>
    <definedName name="BExOOTN0KTXJCL7E476XBN1CJ553" localSheetId="17" hidden="1">#REF!</definedName>
    <definedName name="BExOOTN0KTXJCL7E476XBN1CJ553" localSheetId="18" hidden="1">#REF!</definedName>
    <definedName name="BExOOTN0KTXJCL7E476XBN1CJ553" localSheetId="19" hidden="1">#REF!</definedName>
    <definedName name="BExOOTN0KTXJCL7E476XBN1CJ553" localSheetId="20" hidden="1">#REF!</definedName>
    <definedName name="BExOOTN0KTXJCL7E476XBN1CJ553" hidden="1">#REF!</definedName>
    <definedName name="BExOP9DEBV5W5P4Q25J3XCJBP5S9" localSheetId="7" hidden="1">#REF!</definedName>
    <definedName name="BExOP9DEBV5W5P4Q25J3XCJBP5S9" localSheetId="9" hidden="1">#REF!</definedName>
    <definedName name="BExOP9DEBV5W5P4Q25J3XCJBP5S9" localSheetId="10" hidden="1">#REF!</definedName>
    <definedName name="BExOP9DEBV5W5P4Q25J3XCJBP5S9" localSheetId="11" hidden="1">#REF!</definedName>
    <definedName name="BExOP9DEBV5W5P4Q25J3XCJBP5S9" localSheetId="12" hidden="1">#REF!</definedName>
    <definedName name="BExOP9DEBV5W5P4Q25J3XCJBP5S9" localSheetId="14" hidden="1">#REF!</definedName>
    <definedName name="BExOP9DEBV5W5P4Q25J3XCJBP5S9" localSheetId="13" hidden="1">#REF!</definedName>
    <definedName name="BExOP9DEBV5W5P4Q25J3XCJBP5S9" localSheetId="15" hidden="1">#REF!</definedName>
    <definedName name="BExOP9DEBV5W5P4Q25J3XCJBP5S9" localSheetId="16" hidden="1">#REF!</definedName>
    <definedName name="BExOP9DEBV5W5P4Q25J3XCJBP5S9" localSheetId="17" hidden="1">#REF!</definedName>
    <definedName name="BExOP9DEBV5W5P4Q25J3XCJBP5S9" localSheetId="18" hidden="1">#REF!</definedName>
    <definedName name="BExOP9DEBV5W5P4Q25J3XCJBP5S9" localSheetId="19" hidden="1">#REF!</definedName>
    <definedName name="BExOP9DEBV5W5P4Q25J3XCJBP5S9" localSheetId="20" hidden="1">#REF!</definedName>
    <definedName name="BExOP9DEBV5W5P4Q25J3XCJBP5S9" hidden="1">#REF!</definedName>
    <definedName name="BExOPFNYRBL0BFM23LZBJTADNOE4" localSheetId="7" hidden="1">#REF!</definedName>
    <definedName name="BExOPFNYRBL0BFM23LZBJTADNOE4" localSheetId="9" hidden="1">#REF!</definedName>
    <definedName name="BExOPFNYRBL0BFM23LZBJTADNOE4" localSheetId="10" hidden="1">#REF!</definedName>
    <definedName name="BExOPFNYRBL0BFM23LZBJTADNOE4" localSheetId="11" hidden="1">#REF!</definedName>
    <definedName name="BExOPFNYRBL0BFM23LZBJTADNOE4" localSheetId="12" hidden="1">#REF!</definedName>
    <definedName name="BExOPFNYRBL0BFM23LZBJTADNOE4" localSheetId="14" hidden="1">#REF!</definedName>
    <definedName name="BExOPFNYRBL0BFM23LZBJTADNOE4" localSheetId="13" hidden="1">#REF!</definedName>
    <definedName name="BExOPFNYRBL0BFM23LZBJTADNOE4" localSheetId="15" hidden="1">#REF!</definedName>
    <definedName name="BExOPFNYRBL0BFM23LZBJTADNOE4" localSheetId="16" hidden="1">#REF!</definedName>
    <definedName name="BExOPFNYRBL0BFM23LZBJTADNOE4" localSheetId="17" hidden="1">#REF!</definedName>
    <definedName name="BExOPFNYRBL0BFM23LZBJTADNOE4" localSheetId="18" hidden="1">#REF!</definedName>
    <definedName name="BExOPFNYRBL0BFM23LZBJTADNOE4" localSheetId="19" hidden="1">#REF!</definedName>
    <definedName name="BExOPFNYRBL0BFM23LZBJTADNOE4" localSheetId="20" hidden="1">#REF!</definedName>
    <definedName name="BExOPFNYRBL0BFM23LZBJTADNOE4" hidden="1">#REF!</definedName>
    <definedName name="BExOPINVFSIZMCVT9YGT2AODVCX3" localSheetId="7" hidden="1">#REF!</definedName>
    <definedName name="BExOPINVFSIZMCVT9YGT2AODVCX3" localSheetId="9" hidden="1">#REF!</definedName>
    <definedName name="BExOPINVFSIZMCVT9YGT2AODVCX3" localSheetId="10" hidden="1">#REF!</definedName>
    <definedName name="BExOPINVFSIZMCVT9YGT2AODVCX3" localSheetId="11" hidden="1">#REF!</definedName>
    <definedName name="BExOPINVFSIZMCVT9YGT2AODVCX3" localSheetId="12" hidden="1">#REF!</definedName>
    <definedName name="BExOPINVFSIZMCVT9YGT2AODVCX3" localSheetId="14" hidden="1">#REF!</definedName>
    <definedName name="BExOPINVFSIZMCVT9YGT2AODVCX3" localSheetId="13" hidden="1">#REF!</definedName>
    <definedName name="BExOPINVFSIZMCVT9YGT2AODVCX3" localSheetId="15" hidden="1">#REF!</definedName>
    <definedName name="BExOPINVFSIZMCVT9YGT2AODVCX3" localSheetId="16" hidden="1">#REF!</definedName>
    <definedName name="BExOPINVFSIZMCVT9YGT2AODVCX3" localSheetId="17" hidden="1">#REF!</definedName>
    <definedName name="BExOPINVFSIZMCVT9YGT2AODVCX3" localSheetId="18" hidden="1">#REF!</definedName>
    <definedName name="BExOPINVFSIZMCVT9YGT2AODVCX3" localSheetId="19" hidden="1">#REF!</definedName>
    <definedName name="BExOPINVFSIZMCVT9YGT2AODVCX3" localSheetId="20" hidden="1">#REF!</definedName>
    <definedName name="BExOPINVFSIZMCVT9YGT2AODVCX3" hidden="1">#REF!</definedName>
    <definedName name="BExOQ1JN4SAC44RTMZIGHSW023WA" localSheetId="7" hidden="1">#REF!</definedName>
    <definedName name="BExOQ1JN4SAC44RTMZIGHSW023WA" localSheetId="9" hidden="1">#REF!</definedName>
    <definedName name="BExOQ1JN4SAC44RTMZIGHSW023WA" localSheetId="10" hidden="1">#REF!</definedName>
    <definedName name="BExOQ1JN4SAC44RTMZIGHSW023WA" localSheetId="11" hidden="1">#REF!</definedName>
    <definedName name="BExOQ1JN4SAC44RTMZIGHSW023WA" localSheetId="12" hidden="1">#REF!</definedName>
    <definedName name="BExOQ1JN4SAC44RTMZIGHSW023WA" localSheetId="14" hidden="1">#REF!</definedName>
    <definedName name="BExOQ1JN4SAC44RTMZIGHSW023WA" localSheetId="13" hidden="1">#REF!</definedName>
    <definedName name="BExOQ1JN4SAC44RTMZIGHSW023WA" localSheetId="15" hidden="1">#REF!</definedName>
    <definedName name="BExOQ1JN4SAC44RTMZIGHSW023WA" localSheetId="16" hidden="1">#REF!</definedName>
    <definedName name="BExOQ1JN4SAC44RTMZIGHSW023WA" localSheetId="17" hidden="1">#REF!</definedName>
    <definedName name="BExOQ1JN4SAC44RTMZIGHSW023WA" localSheetId="18" hidden="1">#REF!</definedName>
    <definedName name="BExOQ1JN4SAC44RTMZIGHSW023WA" localSheetId="19" hidden="1">#REF!</definedName>
    <definedName name="BExOQ1JN4SAC44RTMZIGHSW023WA" localSheetId="20" hidden="1">#REF!</definedName>
    <definedName name="BExOQ1JN4SAC44RTMZIGHSW023WA" hidden="1">#REF!</definedName>
    <definedName name="BExOQ256YMF115DJL3KBPNKABJ90" localSheetId="7" hidden="1">#REF!</definedName>
    <definedName name="BExOQ256YMF115DJL3KBPNKABJ90" localSheetId="9" hidden="1">#REF!</definedName>
    <definedName name="BExOQ256YMF115DJL3KBPNKABJ90" localSheetId="10" hidden="1">#REF!</definedName>
    <definedName name="BExOQ256YMF115DJL3KBPNKABJ90" localSheetId="11" hidden="1">#REF!</definedName>
    <definedName name="BExOQ256YMF115DJL3KBPNKABJ90" localSheetId="12" hidden="1">#REF!</definedName>
    <definedName name="BExOQ256YMF115DJL3KBPNKABJ90" localSheetId="14" hidden="1">#REF!</definedName>
    <definedName name="BExOQ256YMF115DJL3KBPNKABJ90" localSheetId="13" hidden="1">#REF!</definedName>
    <definedName name="BExOQ256YMF115DJL3KBPNKABJ90" localSheetId="15" hidden="1">#REF!</definedName>
    <definedName name="BExOQ256YMF115DJL3KBPNKABJ90" localSheetId="16" hidden="1">#REF!</definedName>
    <definedName name="BExOQ256YMF115DJL3KBPNKABJ90" localSheetId="17" hidden="1">#REF!</definedName>
    <definedName name="BExOQ256YMF115DJL3KBPNKABJ90" localSheetId="18" hidden="1">#REF!</definedName>
    <definedName name="BExOQ256YMF115DJL3KBPNKABJ90" localSheetId="19" hidden="1">#REF!</definedName>
    <definedName name="BExOQ256YMF115DJL3KBPNKABJ90" localSheetId="20" hidden="1">#REF!</definedName>
    <definedName name="BExOQ256YMF115DJL3KBPNKABJ90" hidden="1">#REF!</definedName>
    <definedName name="BExQ19DEUOLC11IW32E2AMVZLFF1" localSheetId="7" hidden="1">#REF!</definedName>
    <definedName name="BExQ19DEUOLC11IW32E2AMVZLFF1" localSheetId="9" hidden="1">#REF!</definedName>
    <definedName name="BExQ19DEUOLC11IW32E2AMVZLFF1" localSheetId="10" hidden="1">#REF!</definedName>
    <definedName name="BExQ19DEUOLC11IW32E2AMVZLFF1" localSheetId="11" hidden="1">#REF!</definedName>
    <definedName name="BExQ19DEUOLC11IW32E2AMVZLFF1" localSheetId="12" hidden="1">#REF!</definedName>
    <definedName name="BExQ19DEUOLC11IW32E2AMVZLFF1" localSheetId="14" hidden="1">#REF!</definedName>
    <definedName name="BExQ19DEUOLC11IW32E2AMVZLFF1" localSheetId="13" hidden="1">#REF!</definedName>
    <definedName name="BExQ19DEUOLC11IW32E2AMVZLFF1" localSheetId="15" hidden="1">#REF!</definedName>
    <definedName name="BExQ19DEUOLC11IW32E2AMVZLFF1" localSheetId="16" hidden="1">#REF!</definedName>
    <definedName name="BExQ19DEUOLC11IW32E2AMVZLFF1" localSheetId="17" hidden="1">#REF!</definedName>
    <definedName name="BExQ19DEUOLC11IW32E2AMVZLFF1" localSheetId="18" hidden="1">#REF!</definedName>
    <definedName name="BExQ19DEUOLC11IW32E2AMVZLFF1" localSheetId="19" hidden="1">#REF!</definedName>
    <definedName name="BExQ19DEUOLC11IW32E2AMVZLFF1" localSheetId="20" hidden="1">#REF!</definedName>
    <definedName name="BExQ19DEUOLC11IW32E2AMVZLFF1" hidden="1">#REF!</definedName>
    <definedName name="BExQ1FD6KISGYU1JWEQ4G243ZPVD" localSheetId="7" hidden="1">#REF!</definedName>
    <definedName name="BExQ1FD6KISGYU1JWEQ4G243ZPVD" localSheetId="9" hidden="1">#REF!</definedName>
    <definedName name="BExQ1FD6KISGYU1JWEQ4G243ZPVD" localSheetId="10" hidden="1">#REF!</definedName>
    <definedName name="BExQ1FD6KISGYU1JWEQ4G243ZPVD" localSheetId="11" hidden="1">#REF!</definedName>
    <definedName name="BExQ1FD6KISGYU1JWEQ4G243ZPVD" localSheetId="12" hidden="1">#REF!</definedName>
    <definedName name="BExQ1FD6KISGYU1JWEQ4G243ZPVD" localSheetId="14" hidden="1">#REF!</definedName>
    <definedName name="BExQ1FD6KISGYU1JWEQ4G243ZPVD" localSheetId="13" hidden="1">#REF!</definedName>
    <definedName name="BExQ1FD6KISGYU1JWEQ4G243ZPVD" localSheetId="15" hidden="1">#REF!</definedName>
    <definedName name="BExQ1FD6KISGYU1JWEQ4G243ZPVD" localSheetId="16" hidden="1">#REF!</definedName>
    <definedName name="BExQ1FD6KISGYU1JWEQ4G243ZPVD" localSheetId="17" hidden="1">#REF!</definedName>
    <definedName name="BExQ1FD6KISGYU1JWEQ4G243ZPVD" localSheetId="18" hidden="1">#REF!</definedName>
    <definedName name="BExQ1FD6KISGYU1JWEQ4G243ZPVD" localSheetId="19" hidden="1">#REF!</definedName>
    <definedName name="BExQ1FD6KISGYU1JWEQ4G243ZPVD" localSheetId="20" hidden="1">#REF!</definedName>
    <definedName name="BExQ1FD6KISGYU1JWEQ4G243ZPVD" hidden="1">#REF!</definedName>
    <definedName name="BExQ1OYH5SW4PG5JI8ED4NJN4422" localSheetId="7" hidden="1">#REF!</definedName>
    <definedName name="BExQ1OYH5SW4PG5JI8ED4NJN4422" localSheetId="9" hidden="1">#REF!</definedName>
    <definedName name="BExQ1OYH5SW4PG5JI8ED4NJN4422" localSheetId="10" hidden="1">#REF!</definedName>
    <definedName name="BExQ1OYH5SW4PG5JI8ED4NJN4422" localSheetId="11" hidden="1">#REF!</definedName>
    <definedName name="BExQ1OYH5SW4PG5JI8ED4NJN4422" localSheetId="12" hidden="1">#REF!</definedName>
    <definedName name="BExQ1OYH5SW4PG5JI8ED4NJN4422" localSheetId="14" hidden="1">#REF!</definedName>
    <definedName name="BExQ1OYH5SW4PG5JI8ED4NJN4422" localSheetId="13" hidden="1">#REF!</definedName>
    <definedName name="BExQ1OYH5SW4PG5JI8ED4NJN4422" localSheetId="15" hidden="1">#REF!</definedName>
    <definedName name="BExQ1OYH5SW4PG5JI8ED4NJN4422" localSheetId="16" hidden="1">#REF!</definedName>
    <definedName name="BExQ1OYH5SW4PG5JI8ED4NJN4422" localSheetId="17" hidden="1">#REF!</definedName>
    <definedName name="BExQ1OYH5SW4PG5JI8ED4NJN4422" localSheetId="18" hidden="1">#REF!</definedName>
    <definedName name="BExQ1OYH5SW4PG5JI8ED4NJN4422" localSheetId="19" hidden="1">#REF!</definedName>
    <definedName name="BExQ1OYH5SW4PG5JI8ED4NJN4422" localSheetId="20" hidden="1">#REF!</definedName>
    <definedName name="BExQ1OYH5SW4PG5JI8ED4NJN4422" hidden="1">#REF!</definedName>
    <definedName name="BExQ29C73XR33S3668YYSYZAIHTG" localSheetId="7" hidden="1">#REF!</definedName>
    <definedName name="BExQ29C73XR33S3668YYSYZAIHTG" localSheetId="9" hidden="1">#REF!</definedName>
    <definedName name="BExQ29C73XR33S3668YYSYZAIHTG" localSheetId="10" hidden="1">#REF!</definedName>
    <definedName name="BExQ29C73XR33S3668YYSYZAIHTG" localSheetId="11" hidden="1">#REF!</definedName>
    <definedName name="BExQ29C73XR33S3668YYSYZAIHTG" localSheetId="12" hidden="1">#REF!</definedName>
    <definedName name="BExQ29C73XR33S3668YYSYZAIHTG" localSheetId="14" hidden="1">#REF!</definedName>
    <definedName name="BExQ29C73XR33S3668YYSYZAIHTG" localSheetId="13" hidden="1">#REF!</definedName>
    <definedName name="BExQ29C73XR33S3668YYSYZAIHTG" localSheetId="15" hidden="1">#REF!</definedName>
    <definedName name="BExQ29C73XR33S3668YYSYZAIHTG" localSheetId="16" hidden="1">#REF!</definedName>
    <definedName name="BExQ29C73XR33S3668YYSYZAIHTG" localSheetId="17" hidden="1">#REF!</definedName>
    <definedName name="BExQ29C73XR33S3668YYSYZAIHTG" localSheetId="18" hidden="1">#REF!</definedName>
    <definedName name="BExQ29C73XR33S3668YYSYZAIHTG" localSheetId="19" hidden="1">#REF!</definedName>
    <definedName name="BExQ29C73XR33S3668YYSYZAIHTG" localSheetId="20" hidden="1">#REF!</definedName>
    <definedName name="BExQ29C73XR33S3668YYSYZAIHTG" hidden="1">#REF!</definedName>
    <definedName name="BExQ2D8FO6F5AOMJ5FJODJ81T8C3" localSheetId="7" hidden="1">#REF!</definedName>
    <definedName name="BExQ2D8FO6F5AOMJ5FJODJ81T8C3" localSheetId="9" hidden="1">#REF!</definedName>
    <definedName name="BExQ2D8FO6F5AOMJ5FJODJ81T8C3" localSheetId="10" hidden="1">#REF!</definedName>
    <definedName name="BExQ2D8FO6F5AOMJ5FJODJ81T8C3" localSheetId="11" hidden="1">#REF!</definedName>
    <definedName name="BExQ2D8FO6F5AOMJ5FJODJ81T8C3" localSheetId="12" hidden="1">#REF!</definedName>
    <definedName name="BExQ2D8FO6F5AOMJ5FJODJ81T8C3" localSheetId="14" hidden="1">#REF!</definedName>
    <definedName name="BExQ2D8FO6F5AOMJ5FJODJ81T8C3" localSheetId="13" hidden="1">#REF!</definedName>
    <definedName name="BExQ2D8FO6F5AOMJ5FJODJ81T8C3" localSheetId="15" hidden="1">#REF!</definedName>
    <definedName name="BExQ2D8FO6F5AOMJ5FJODJ81T8C3" localSheetId="16" hidden="1">#REF!</definedName>
    <definedName name="BExQ2D8FO6F5AOMJ5FJODJ81T8C3" localSheetId="17" hidden="1">#REF!</definedName>
    <definedName name="BExQ2D8FO6F5AOMJ5FJODJ81T8C3" localSheetId="18" hidden="1">#REF!</definedName>
    <definedName name="BExQ2D8FO6F5AOMJ5FJODJ81T8C3" localSheetId="19" hidden="1">#REF!</definedName>
    <definedName name="BExQ2D8FO6F5AOMJ5FJODJ81T8C3" localSheetId="20" hidden="1">#REF!</definedName>
    <definedName name="BExQ2D8FO6F5AOMJ5FJODJ81T8C3" hidden="1">#REF!</definedName>
    <definedName name="BExQ2FS228IUDUP2023RA1D4AO4C" localSheetId="7" hidden="1">#REF!</definedName>
    <definedName name="BExQ2FS228IUDUP2023RA1D4AO4C" localSheetId="9" hidden="1">#REF!</definedName>
    <definedName name="BExQ2FS228IUDUP2023RA1D4AO4C" localSheetId="10" hidden="1">#REF!</definedName>
    <definedName name="BExQ2FS228IUDUP2023RA1D4AO4C" localSheetId="11" hidden="1">#REF!</definedName>
    <definedName name="BExQ2FS228IUDUP2023RA1D4AO4C" localSheetId="12" hidden="1">#REF!</definedName>
    <definedName name="BExQ2FS228IUDUP2023RA1D4AO4C" localSheetId="14" hidden="1">#REF!</definedName>
    <definedName name="BExQ2FS228IUDUP2023RA1D4AO4C" localSheetId="13" hidden="1">#REF!</definedName>
    <definedName name="BExQ2FS228IUDUP2023RA1D4AO4C" localSheetId="15" hidden="1">#REF!</definedName>
    <definedName name="BExQ2FS228IUDUP2023RA1D4AO4C" localSheetId="16" hidden="1">#REF!</definedName>
    <definedName name="BExQ2FS228IUDUP2023RA1D4AO4C" localSheetId="17" hidden="1">#REF!</definedName>
    <definedName name="BExQ2FS228IUDUP2023RA1D4AO4C" localSheetId="18" hidden="1">#REF!</definedName>
    <definedName name="BExQ2FS228IUDUP2023RA1D4AO4C" localSheetId="19" hidden="1">#REF!</definedName>
    <definedName name="BExQ2FS228IUDUP2023RA1D4AO4C" localSheetId="20" hidden="1">#REF!</definedName>
    <definedName name="BExQ2FS228IUDUP2023RA1D4AO4C" hidden="1">#REF!</definedName>
    <definedName name="BExQ2L0XYWLY9VPZWXYYFRIRQRJ1" localSheetId="7" hidden="1">#REF!</definedName>
    <definedName name="BExQ2L0XYWLY9VPZWXYYFRIRQRJ1" localSheetId="9" hidden="1">#REF!</definedName>
    <definedName name="BExQ2L0XYWLY9VPZWXYYFRIRQRJ1" localSheetId="10" hidden="1">#REF!</definedName>
    <definedName name="BExQ2L0XYWLY9VPZWXYYFRIRQRJ1" localSheetId="11" hidden="1">#REF!</definedName>
    <definedName name="BExQ2L0XYWLY9VPZWXYYFRIRQRJ1" localSheetId="12" hidden="1">#REF!</definedName>
    <definedName name="BExQ2L0XYWLY9VPZWXYYFRIRQRJ1" localSheetId="14" hidden="1">#REF!</definedName>
    <definedName name="BExQ2L0XYWLY9VPZWXYYFRIRQRJ1" localSheetId="13" hidden="1">#REF!</definedName>
    <definedName name="BExQ2L0XYWLY9VPZWXYYFRIRQRJ1" localSheetId="15" hidden="1">#REF!</definedName>
    <definedName name="BExQ2L0XYWLY9VPZWXYYFRIRQRJ1" localSheetId="16" hidden="1">#REF!</definedName>
    <definedName name="BExQ2L0XYWLY9VPZWXYYFRIRQRJ1" localSheetId="17" hidden="1">#REF!</definedName>
    <definedName name="BExQ2L0XYWLY9VPZWXYYFRIRQRJ1" localSheetId="18" hidden="1">#REF!</definedName>
    <definedName name="BExQ2L0XYWLY9VPZWXYYFRIRQRJ1" localSheetId="19" hidden="1">#REF!</definedName>
    <definedName name="BExQ2L0XYWLY9VPZWXYYFRIRQRJ1" localSheetId="20" hidden="1">#REF!</definedName>
    <definedName name="BExQ2L0XYWLY9VPZWXYYFRIRQRJ1" hidden="1">#REF!</definedName>
    <definedName name="BExQ2M841F5Z1BQYR8DG5FKK0LIU" localSheetId="7" hidden="1">#REF!</definedName>
    <definedName name="BExQ2M841F5Z1BQYR8DG5FKK0LIU" localSheetId="9" hidden="1">#REF!</definedName>
    <definedName name="BExQ2M841F5Z1BQYR8DG5FKK0LIU" localSheetId="10" hidden="1">#REF!</definedName>
    <definedName name="BExQ2M841F5Z1BQYR8DG5FKK0LIU" localSheetId="11" hidden="1">#REF!</definedName>
    <definedName name="BExQ2M841F5Z1BQYR8DG5FKK0LIU" localSheetId="12" hidden="1">#REF!</definedName>
    <definedName name="BExQ2M841F5Z1BQYR8DG5FKK0LIU" localSheetId="14" hidden="1">#REF!</definedName>
    <definedName name="BExQ2M841F5Z1BQYR8DG5FKK0LIU" localSheetId="13" hidden="1">#REF!</definedName>
    <definedName name="BExQ2M841F5Z1BQYR8DG5FKK0LIU" localSheetId="15" hidden="1">#REF!</definedName>
    <definedName name="BExQ2M841F5Z1BQYR8DG5FKK0LIU" localSheetId="16" hidden="1">#REF!</definedName>
    <definedName name="BExQ2M841F5Z1BQYR8DG5FKK0LIU" localSheetId="17" hidden="1">#REF!</definedName>
    <definedName name="BExQ2M841F5Z1BQYR8DG5FKK0LIU" localSheetId="18" hidden="1">#REF!</definedName>
    <definedName name="BExQ2M841F5Z1BQYR8DG5FKK0LIU" localSheetId="19" hidden="1">#REF!</definedName>
    <definedName name="BExQ2M841F5Z1BQYR8DG5FKK0LIU" localSheetId="20" hidden="1">#REF!</definedName>
    <definedName name="BExQ2M841F5Z1BQYR8DG5FKK0LIU" hidden="1">#REF!</definedName>
    <definedName name="BExQ2V7SO1UTLMJ1NFVRKDOOQAP2" localSheetId="7" hidden="1">#REF!</definedName>
    <definedName name="BExQ2V7SO1UTLMJ1NFVRKDOOQAP2" localSheetId="9" hidden="1">#REF!</definedName>
    <definedName name="BExQ2V7SO1UTLMJ1NFVRKDOOQAP2" localSheetId="10" hidden="1">#REF!</definedName>
    <definedName name="BExQ2V7SO1UTLMJ1NFVRKDOOQAP2" localSheetId="11" hidden="1">#REF!</definedName>
    <definedName name="BExQ2V7SO1UTLMJ1NFVRKDOOQAP2" localSheetId="12" hidden="1">#REF!</definedName>
    <definedName name="BExQ2V7SO1UTLMJ1NFVRKDOOQAP2" localSheetId="14" hidden="1">#REF!</definedName>
    <definedName name="BExQ2V7SO1UTLMJ1NFVRKDOOQAP2" localSheetId="13" hidden="1">#REF!</definedName>
    <definedName name="BExQ2V7SO1UTLMJ1NFVRKDOOQAP2" localSheetId="15" hidden="1">#REF!</definedName>
    <definedName name="BExQ2V7SO1UTLMJ1NFVRKDOOQAP2" localSheetId="16" hidden="1">#REF!</definedName>
    <definedName name="BExQ2V7SO1UTLMJ1NFVRKDOOQAP2" localSheetId="17" hidden="1">#REF!</definedName>
    <definedName name="BExQ2V7SO1UTLMJ1NFVRKDOOQAP2" localSheetId="18" hidden="1">#REF!</definedName>
    <definedName name="BExQ2V7SO1UTLMJ1NFVRKDOOQAP2" localSheetId="19" hidden="1">#REF!</definedName>
    <definedName name="BExQ2V7SO1UTLMJ1NFVRKDOOQAP2" localSheetId="20" hidden="1">#REF!</definedName>
    <definedName name="BExQ2V7SO1UTLMJ1NFVRKDOOQAP2" hidden="1">#REF!</definedName>
    <definedName name="BExQ300G8I8TK45A0MVHV15422EU" localSheetId="7" hidden="1">#REF!</definedName>
    <definedName name="BExQ300G8I8TK45A0MVHV15422EU" localSheetId="9" hidden="1">#REF!</definedName>
    <definedName name="BExQ300G8I8TK45A0MVHV15422EU" localSheetId="10" hidden="1">#REF!</definedName>
    <definedName name="BExQ300G8I8TK45A0MVHV15422EU" localSheetId="11" hidden="1">#REF!</definedName>
    <definedName name="BExQ300G8I8TK45A0MVHV15422EU" localSheetId="12" hidden="1">#REF!</definedName>
    <definedName name="BExQ300G8I8TK45A0MVHV15422EU" localSheetId="14" hidden="1">#REF!</definedName>
    <definedName name="BExQ300G8I8TK45A0MVHV15422EU" localSheetId="13" hidden="1">#REF!</definedName>
    <definedName name="BExQ300G8I8TK45A0MVHV15422EU" localSheetId="15" hidden="1">#REF!</definedName>
    <definedName name="BExQ300G8I8TK45A0MVHV15422EU" localSheetId="16" hidden="1">#REF!</definedName>
    <definedName name="BExQ300G8I8TK45A0MVHV15422EU" localSheetId="17" hidden="1">#REF!</definedName>
    <definedName name="BExQ300G8I8TK45A0MVHV15422EU" localSheetId="18" hidden="1">#REF!</definedName>
    <definedName name="BExQ300G8I8TK45A0MVHV15422EU" localSheetId="19" hidden="1">#REF!</definedName>
    <definedName name="BExQ300G8I8TK45A0MVHV15422EU" localSheetId="20" hidden="1">#REF!</definedName>
    <definedName name="BExQ300G8I8TK45A0MVHV15422EU" hidden="1">#REF!</definedName>
    <definedName name="BExQ39R28MXSG2SEV956F0KZ20AN" localSheetId="7" hidden="1">#REF!</definedName>
    <definedName name="BExQ39R28MXSG2SEV956F0KZ20AN" localSheetId="9" hidden="1">#REF!</definedName>
    <definedName name="BExQ39R28MXSG2SEV956F0KZ20AN" localSheetId="10" hidden="1">#REF!</definedName>
    <definedName name="BExQ39R28MXSG2SEV956F0KZ20AN" localSheetId="11" hidden="1">#REF!</definedName>
    <definedName name="BExQ39R28MXSG2SEV956F0KZ20AN" localSheetId="12" hidden="1">#REF!</definedName>
    <definedName name="BExQ39R28MXSG2SEV956F0KZ20AN" localSheetId="14" hidden="1">#REF!</definedName>
    <definedName name="BExQ39R28MXSG2SEV956F0KZ20AN" localSheetId="13" hidden="1">#REF!</definedName>
    <definedName name="BExQ39R28MXSG2SEV956F0KZ20AN" localSheetId="15" hidden="1">#REF!</definedName>
    <definedName name="BExQ39R28MXSG2SEV956F0KZ20AN" localSheetId="16" hidden="1">#REF!</definedName>
    <definedName name="BExQ39R28MXSG2SEV956F0KZ20AN" localSheetId="17" hidden="1">#REF!</definedName>
    <definedName name="BExQ39R28MXSG2SEV956F0KZ20AN" localSheetId="18" hidden="1">#REF!</definedName>
    <definedName name="BExQ39R28MXSG2SEV956F0KZ20AN" localSheetId="19" hidden="1">#REF!</definedName>
    <definedName name="BExQ39R28MXSG2SEV956F0KZ20AN" localSheetId="20" hidden="1">#REF!</definedName>
    <definedName name="BExQ39R28MXSG2SEV956F0KZ20AN" hidden="1">#REF!</definedName>
    <definedName name="BExQ3D1P3M5Z3HLMEZ17E0BLEE4U" localSheetId="7" hidden="1">#REF!</definedName>
    <definedName name="BExQ3D1P3M5Z3HLMEZ17E0BLEE4U" localSheetId="9" hidden="1">#REF!</definedName>
    <definedName name="BExQ3D1P3M5Z3HLMEZ17E0BLEE4U" localSheetId="10" hidden="1">#REF!</definedName>
    <definedName name="BExQ3D1P3M5Z3HLMEZ17E0BLEE4U" localSheetId="11" hidden="1">#REF!</definedName>
    <definedName name="BExQ3D1P3M5Z3HLMEZ17E0BLEE4U" localSheetId="12" hidden="1">#REF!</definedName>
    <definedName name="BExQ3D1P3M5Z3HLMEZ17E0BLEE4U" localSheetId="14" hidden="1">#REF!</definedName>
    <definedName name="BExQ3D1P3M5Z3HLMEZ17E0BLEE4U" localSheetId="13" hidden="1">#REF!</definedName>
    <definedName name="BExQ3D1P3M5Z3HLMEZ17E0BLEE4U" localSheetId="15" hidden="1">#REF!</definedName>
    <definedName name="BExQ3D1P3M5Z3HLMEZ17E0BLEE4U" localSheetId="16" hidden="1">#REF!</definedName>
    <definedName name="BExQ3D1P3M5Z3HLMEZ17E0BLEE4U" localSheetId="17" hidden="1">#REF!</definedName>
    <definedName name="BExQ3D1P3M5Z3HLMEZ17E0BLEE4U" localSheetId="18" hidden="1">#REF!</definedName>
    <definedName name="BExQ3D1P3M5Z3HLMEZ17E0BLEE4U" localSheetId="19" hidden="1">#REF!</definedName>
    <definedName name="BExQ3D1P3M5Z3HLMEZ17E0BLEE4U" localSheetId="20" hidden="1">#REF!</definedName>
    <definedName name="BExQ3D1P3M5Z3HLMEZ17E0BLEE4U" hidden="1">#REF!</definedName>
    <definedName name="BExQ3D1PQ0OOWP5T1D37RLPA9BFX" localSheetId="7" hidden="1">#REF!</definedName>
    <definedName name="BExQ3D1PQ0OOWP5T1D37RLPA9BFX" localSheetId="9" hidden="1">#REF!</definedName>
    <definedName name="BExQ3D1PQ0OOWP5T1D37RLPA9BFX" localSheetId="10" hidden="1">#REF!</definedName>
    <definedName name="BExQ3D1PQ0OOWP5T1D37RLPA9BFX" localSheetId="11" hidden="1">#REF!</definedName>
    <definedName name="BExQ3D1PQ0OOWP5T1D37RLPA9BFX" localSheetId="12" hidden="1">#REF!</definedName>
    <definedName name="BExQ3D1PQ0OOWP5T1D37RLPA9BFX" localSheetId="14" hidden="1">#REF!</definedName>
    <definedName name="BExQ3D1PQ0OOWP5T1D37RLPA9BFX" localSheetId="13" hidden="1">#REF!</definedName>
    <definedName name="BExQ3D1PQ0OOWP5T1D37RLPA9BFX" localSheetId="15" hidden="1">#REF!</definedName>
    <definedName name="BExQ3D1PQ0OOWP5T1D37RLPA9BFX" localSheetId="16" hidden="1">#REF!</definedName>
    <definedName name="BExQ3D1PQ0OOWP5T1D37RLPA9BFX" localSheetId="17" hidden="1">#REF!</definedName>
    <definedName name="BExQ3D1PQ0OOWP5T1D37RLPA9BFX" localSheetId="18" hidden="1">#REF!</definedName>
    <definedName name="BExQ3D1PQ0OOWP5T1D37RLPA9BFX" localSheetId="19" hidden="1">#REF!</definedName>
    <definedName name="BExQ3D1PQ0OOWP5T1D37RLPA9BFX" localSheetId="20" hidden="1">#REF!</definedName>
    <definedName name="BExQ3D1PQ0OOWP5T1D37RLPA9BFX" hidden="1">#REF!</definedName>
    <definedName name="BExQ3LW3GD5LUIS2HB4C1TEJJP2P" localSheetId="7" hidden="1">#REF!</definedName>
    <definedName name="BExQ3LW3GD5LUIS2HB4C1TEJJP2P" localSheetId="9" hidden="1">#REF!</definedName>
    <definedName name="BExQ3LW3GD5LUIS2HB4C1TEJJP2P" localSheetId="10" hidden="1">#REF!</definedName>
    <definedName name="BExQ3LW3GD5LUIS2HB4C1TEJJP2P" localSheetId="11" hidden="1">#REF!</definedName>
    <definedName name="BExQ3LW3GD5LUIS2HB4C1TEJJP2P" localSheetId="12" hidden="1">#REF!</definedName>
    <definedName name="BExQ3LW3GD5LUIS2HB4C1TEJJP2P" localSheetId="14" hidden="1">#REF!</definedName>
    <definedName name="BExQ3LW3GD5LUIS2HB4C1TEJJP2P" localSheetId="13" hidden="1">#REF!</definedName>
    <definedName name="BExQ3LW3GD5LUIS2HB4C1TEJJP2P" localSheetId="15" hidden="1">#REF!</definedName>
    <definedName name="BExQ3LW3GD5LUIS2HB4C1TEJJP2P" localSheetId="16" hidden="1">#REF!</definedName>
    <definedName name="BExQ3LW3GD5LUIS2HB4C1TEJJP2P" localSheetId="17" hidden="1">#REF!</definedName>
    <definedName name="BExQ3LW3GD5LUIS2HB4C1TEJJP2P" localSheetId="18" hidden="1">#REF!</definedName>
    <definedName name="BExQ3LW3GD5LUIS2HB4C1TEJJP2P" localSheetId="19" hidden="1">#REF!</definedName>
    <definedName name="BExQ3LW3GD5LUIS2HB4C1TEJJP2P" localSheetId="20" hidden="1">#REF!</definedName>
    <definedName name="BExQ3LW3GD5LUIS2HB4C1TEJJP2P" hidden="1">#REF!</definedName>
    <definedName name="BExQ3O4W7QF8BOXTUT4IOGF6YKUD" localSheetId="7" hidden="1">#REF!</definedName>
    <definedName name="BExQ3O4W7QF8BOXTUT4IOGF6YKUD" localSheetId="9" hidden="1">#REF!</definedName>
    <definedName name="BExQ3O4W7QF8BOXTUT4IOGF6YKUD" localSheetId="10" hidden="1">#REF!</definedName>
    <definedName name="BExQ3O4W7QF8BOXTUT4IOGF6YKUD" localSheetId="11" hidden="1">#REF!</definedName>
    <definedName name="BExQ3O4W7QF8BOXTUT4IOGF6YKUD" localSheetId="12" hidden="1">#REF!</definedName>
    <definedName name="BExQ3O4W7QF8BOXTUT4IOGF6YKUD" localSheetId="14" hidden="1">#REF!</definedName>
    <definedName name="BExQ3O4W7QF8BOXTUT4IOGF6YKUD" localSheetId="13" hidden="1">#REF!</definedName>
    <definedName name="BExQ3O4W7QF8BOXTUT4IOGF6YKUD" localSheetId="15" hidden="1">#REF!</definedName>
    <definedName name="BExQ3O4W7QF8BOXTUT4IOGF6YKUD" localSheetId="16" hidden="1">#REF!</definedName>
    <definedName name="BExQ3O4W7QF8BOXTUT4IOGF6YKUD" localSheetId="17" hidden="1">#REF!</definedName>
    <definedName name="BExQ3O4W7QF8BOXTUT4IOGF6YKUD" localSheetId="18" hidden="1">#REF!</definedName>
    <definedName name="BExQ3O4W7QF8BOXTUT4IOGF6YKUD" localSheetId="19" hidden="1">#REF!</definedName>
    <definedName name="BExQ3O4W7QF8BOXTUT4IOGF6YKUD" localSheetId="20" hidden="1">#REF!</definedName>
    <definedName name="BExQ3O4W7QF8BOXTUT4IOGF6YKUD" hidden="1">#REF!</definedName>
    <definedName name="BExQ3PXOWSN8561ZR8IEY8ZASI3B" localSheetId="7" hidden="1">#REF!</definedName>
    <definedName name="BExQ3PXOWSN8561ZR8IEY8ZASI3B" localSheetId="9" hidden="1">#REF!</definedName>
    <definedName name="BExQ3PXOWSN8561ZR8IEY8ZASI3B" localSheetId="10" hidden="1">#REF!</definedName>
    <definedName name="BExQ3PXOWSN8561ZR8IEY8ZASI3B" localSheetId="11" hidden="1">#REF!</definedName>
    <definedName name="BExQ3PXOWSN8561ZR8IEY8ZASI3B" localSheetId="12" hidden="1">#REF!</definedName>
    <definedName name="BExQ3PXOWSN8561ZR8IEY8ZASI3B" localSheetId="14" hidden="1">#REF!</definedName>
    <definedName name="BExQ3PXOWSN8561ZR8IEY8ZASI3B" localSheetId="13" hidden="1">#REF!</definedName>
    <definedName name="BExQ3PXOWSN8561ZR8IEY8ZASI3B" localSheetId="15" hidden="1">#REF!</definedName>
    <definedName name="BExQ3PXOWSN8561ZR8IEY8ZASI3B" localSheetId="16" hidden="1">#REF!</definedName>
    <definedName name="BExQ3PXOWSN8561ZR8IEY8ZASI3B" localSheetId="17" hidden="1">#REF!</definedName>
    <definedName name="BExQ3PXOWSN8561ZR8IEY8ZASI3B" localSheetId="18" hidden="1">#REF!</definedName>
    <definedName name="BExQ3PXOWSN8561ZR8IEY8ZASI3B" localSheetId="19" hidden="1">#REF!</definedName>
    <definedName name="BExQ3PXOWSN8561ZR8IEY8ZASI3B" localSheetId="20" hidden="1">#REF!</definedName>
    <definedName name="BExQ3PXOWSN8561ZR8IEY8ZASI3B" hidden="1">#REF!</definedName>
    <definedName name="BExQ3TZF04IPY0B0UG9CQQ5736UA" localSheetId="7" hidden="1">#REF!</definedName>
    <definedName name="BExQ3TZF04IPY0B0UG9CQQ5736UA" localSheetId="9" hidden="1">#REF!</definedName>
    <definedName name="BExQ3TZF04IPY0B0UG9CQQ5736UA" localSheetId="10" hidden="1">#REF!</definedName>
    <definedName name="BExQ3TZF04IPY0B0UG9CQQ5736UA" localSheetId="11" hidden="1">#REF!</definedName>
    <definedName name="BExQ3TZF04IPY0B0UG9CQQ5736UA" localSheetId="12" hidden="1">#REF!</definedName>
    <definedName name="BExQ3TZF04IPY0B0UG9CQQ5736UA" localSheetId="14" hidden="1">#REF!</definedName>
    <definedName name="BExQ3TZF04IPY0B0UG9CQQ5736UA" localSheetId="13" hidden="1">#REF!</definedName>
    <definedName name="BExQ3TZF04IPY0B0UG9CQQ5736UA" localSheetId="15" hidden="1">#REF!</definedName>
    <definedName name="BExQ3TZF04IPY0B0UG9CQQ5736UA" localSheetId="16" hidden="1">#REF!</definedName>
    <definedName name="BExQ3TZF04IPY0B0UG9CQQ5736UA" localSheetId="17" hidden="1">#REF!</definedName>
    <definedName name="BExQ3TZF04IPY0B0UG9CQQ5736UA" localSheetId="18" hidden="1">#REF!</definedName>
    <definedName name="BExQ3TZF04IPY0B0UG9CQQ5736UA" localSheetId="19" hidden="1">#REF!</definedName>
    <definedName name="BExQ3TZF04IPY0B0UG9CQQ5736UA" localSheetId="20" hidden="1">#REF!</definedName>
    <definedName name="BExQ3TZF04IPY0B0UG9CQQ5736UA" hidden="1">#REF!</definedName>
    <definedName name="BExQ42IU9MNDYLODP41DL6YTZMAR" localSheetId="7" hidden="1">#REF!</definedName>
    <definedName name="BExQ42IU9MNDYLODP41DL6YTZMAR" localSheetId="9" hidden="1">#REF!</definedName>
    <definedName name="BExQ42IU9MNDYLODP41DL6YTZMAR" localSheetId="10" hidden="1">#REF!</definedName>
    <definedName name="BExQ42IU9MNDYLODP41DL6YTZMAR" localSheetId="11" hidden="1">#REF!</definedName>
    <definedName name="BExQ42IU9MNDYLODP41DL6YTZMAR" localSheetId="12" hidden="1">#REF!</definedName>
    <definedName name="BExQ42IU9MNDYLODP41DL6YTZMAR" localSheetId="14" hidden="1">#REF!</definedName>
    <definedName name="BExQ42IU9MNDYLODP41DL6YTZMAR" localSheetId="13" hidden="1">#REF!</definedName>
    <definedName name="BExQ42IU9MNDYLODP41DL6YTZMAR" localSheetId="15" hidden="1">#REF!</definedName>
    <definedName name="BExQ42IU9MNDYLODP41DL6YTZMAR" localSheetId="16" hidden="1">#REF!</definedName>
    <definedName name="BExQ42IU9MNDYLODP41DL6YTZMAR" localSheetId="17" hidden="1">#REF!</definedName>
    <definedName name="BExQ42IU9MNDYLODP41DL6YTZMAR" localSheetId="18" hidden="1">#REF!</definedName>
    <definedName name="BExQ42IU9MNDYLODP41DL6YTZMAR" localSheetId="19" hidden="1">#REF!</definedName>
    <definedName name="BExQ42IU9MNDYLODP41DL6YTZMAR" localSheetId="20" hidden="1">#REF!</definedName>
    <definedName name="BExQ42IU9MNDYLODP41DL6YTZMAR" hidden="1">#REF!</definedName>
    <definedName name="BExQ452HF7N1HYPXJXQ8WD6SOWUV" localSheetId="7" hidden="1">#REF!</definedName>
    <definedName name="BExQ452HF7N1HYPXJXQ8WD6SOWUV" localSheetId="9" hidden="1">#REF!</definedName>
    <definedName name="BExQ452HF7N1HYPXJXQ8WD6SOWUV" localSheetId="10" hidden="1">#REF!</definedName>
    <definedName name="BExQ452HF7N1HYPXJXQ8WD6SOWUV" localSheetId="11" hidden="1">#REF!</definedName>
    <definedName name="BExQ452HF7N1HYPXJXQ8WD6SOWUV" localSheetId="12" hidden="1">#REF!</definedName>
    <definedName name="BExQ452HF7N1HYPXJXQ8WD6SOWUV" localSheetId="14" hidden="1">#REF!</definedName>
    <definedName name="BExQ452HF7N1HYPXJXQ8WD6SOWUV" localSheetId="13" hidden="1">#REF!</definedName>
    <definedName name="BExQ452HF7N1HYPXJXQ8WD6SOWUV" localSheetId="15" hidden="1">#REF!</definedName>
    <definedName name="BExQ452HF7N1HYPXJXQ8WD6SOWUV" localSheetId="16" hidden="1">#REF!</definedName>
    <definedName name="BExQ452HF7N1HYPXJXQ8WD6SOWUV" localSheetId="17" hidden="1">#REF!</definedName>
    <definedName name="BExQ452HF7N1HYPXJXQ8WD6SOWUV" localSheetId="18" hidden="1">#REF!</definedName>
    <definedName name="BExQ452HF7N1HYPXJXQ8WD6SOWUV" localSheetId="19" hidden="1">#REF!</definedName>
    <definedName name="BExQ452HF7N1HYPXJXQ8WD6SOWUV" localSheetId="20" hidden="1">#REF!</definedName>
    <definedName name="BExQ452HF7N1HYPXJXQ8WD6SOWUV" hidden="1">#REF!</definedName>
    <definedName name="BExQ499KBJ5W7A1G293A0K14EVQB" localSheetId="7" hidden="1">#REF!</definedName>
    <definedName name="BExQ499KBJ5W7A1G293A0K14EVQB" localSheetId="9" hidden="1">#REF!</definedName>
    <definedName name="BExQ499KBJ5W7A1G293A0K14EVQB" localSheetId="10" hidden="1">#REF!</definedName>
    <definedName name="BExQ499KBJ5W7A1G293A0K14EVQB" localSheetId="11" hidden="1">#REF!</definedName>
    <definedName name="BExQ499KBJ5W7A1G293A0K14EVQB" localSheetId="12" hidden="1">#REF!</definedName>
    <definedName name="BExQ499KBJ5W7A1G293A0K14EVQB" localSheetId="14" hidden="1">#REF!</definedName>
    <definedName name="BExQ499KBJ5W7A1G293A0K14EVQB" localSheetId="13" hidden="1">#REF!</definedName>
    <definedName name="BExQ499KBJ5W7A1G293A0K14EVQB" localSheetId="15" hidden="1">#REF!</definedName>
    <definedName name="BExQ499KBJ5W7A1G293A0K14EVQB" localSheetId="16" hidden="1">#REF!</definedName>
    <definedName name="BExQ499KBJ5W7A1G293A0K14EVQB" localSheetId="17" hidden="1">#REF!</definedName>
    <definedName name="BExQ499KBJ5W7A1G293A0K14EVQB" localSheetId="18" hidden="1">#REF!</definedName>
    <definedName name="BExQ499KBJ5W7A1G293A0K14EVQB" localSheetId="19" hidden="1">#REF!</definedName>
    <definedName name="BExQ499KBJ5W7A1G293A0K14EVQB" localSheetId="20" hidden="1">#REF!</definedName>
    <definedName name="BExQ499KBJ5W7A1G293A0K14EVQB" hidden="1">#REF!</definedName>
    <definedName name="BExQ4BTBSHPHVEDRCXC2ROW8PLFC" localSheetId="7" hidden="1">#REF!</definedName>
    <definedName name="BExQ4BTBSHPHVEDRCXC2ROW8PLFC" localSheetId="9" hidden="1">#REF!</definedName>
    <definedName name="BExQ4BTBSHPHVEDRCXC2ROW8PLFC" localSheetId="10" hidden="1">#REF!</definedName>
    <definedName name="BExQ4BTBSHPHVEDRCXC2ROW8PLFC" localSheetId="11" hidden="1">#REF!</definedName>
    <definedName name="BExQ4BTBSHPHVEDRCXC2ROW8PLFC" localSheetId="12" hidden="1">#REF!</definedName>
    <definedName name="BExQ4BTBSHPHVEDRCXC2ROW8PLFC" localSheetId="14" hidden="1">#REF!</definedName>
    <definedName name="BExQ4BTBSHPHVEDRCXC2ROW8PLFC" localSheetId="13" hidden="1">#REF!</definedName>
    <definedName name="BExQ4BTBSHPHVEDRCXC2ROW8PLFC" localSheetId="15" hidden="1">#REF!</definedName>
    <definedName name="BExQ4BTBSHPHVEDRCXC2ROW8PLFC" localSheetId="16" hidden="1">#REF!</definedName>
    <definedName name="BExQ4BTBSHPHVEDRCXC2ROW8PLFC" localSheetId="17" hidden="1">#REF!</definedName>
    <definedName name="BExQ4BTBSHPHVEDRCXC2ROW8PLFC" localSheetId="18" hidden="1">#REF!</definedName>
    <definedName name="BExQ4BTBSHPHVEDRCXC2ROW8PLFC" localSheetId="19" hidden="1">#REF!</definedName>
    <definedName name="BExQ4BTBSHPHVEDRCXC2ROW8PLFC" localSheetId="20" hidden="1">#REF!</definedName>
    <definedName name="BExQ4BTBSHPHVEDRCXC2ROW8PLFC" hidden="1">#REF!</definedName>
    <definedName name="BExQ4DGKF54SRKQUTUT4B1CZSS62" localSheetId="7" hidden="1">#REF!</definedName>
    <definedName name="BExQ4DGKF54SRKQUTUT4B1CZSS62" localSheetId="9" hidden="1">#REF!</definedName>
    <definedName name="BExQ4DGKF54SRKQUTUT4B1CZSS62" localSheetId="10" hidden="1">#REF!</definedName>
    <definedName name="BExQ4DGKF54SRKQUTUT4B1CZSS62" localSheetId="11" hidden="1">#REF!</definedName>
    <definedName name="BExQ4DGKF54SRKQUTUT4B1CZSS62" localSheetId="12" hidden="1">#REF!</definedName>
    <definedName name="BExQ4DGKF54SRKQUTUT4B1CZSS62" localSheetId="14" hidden="1">#REF!</definedName>
    <definedName name="BExQ4DGKF54SRKQUTUT4B1CZSS62" localSheetId="13" hidden="1">#REF!</definedName>
    <definedName name="BExQ4DGKF54SRKQUTUT4B1CZSS62" localSheetId="15" hidden="1">#REF!</definedName>
    <definedName name="BExQ4DGKF54SRKQUTUT4B1CZSS62" localSheetId="16" hidden="1">#REF!</definedName>
    <definedName name="BExQ4DGKF54SRKQUTUT4B1CZSS62" localSheetId="17" hidden="1">#REF!</definedName>
    <definedName name="BExQ4DGKF54SRKQUTUT4B1CZSS62" localSheetId="18" hidden="1">#REF!</definedName>
    <definedName name="BExQ4DGKF54SRKQUTUT4B1CZSS62" localSheetId="19" hidden="1">#REF!</definedName>
    <definedName name="BExQ4DGKF54SRKQUTUT4B1CZSS62" localSheetId="20" hidden="1">#REF!</definedName>
    <definedName name="BExQ4DGKF54SRKQUTUT4B1CZSS62" hidden="1">#REF!</definedName>
    <definedName name="BExQ4FV23PRA8ZOTVPNAWYTCYRR2" localSheetId="7" hidden="1">#REF!</definedName>
    <definedName name="BExQ4FV23PRA8ZOTVPNAWYTCYRR2" localSheetId="9" hidden="1">#REF!</definedName>
    <definedName name="BExQ4FV23PRA8ZOTVPNAWYTCYRR2" localSheetId="10" hidden="1">#REF!</definedName>
    <definedName name="BExQ4FV23PRA8ZOTVPNAWYTCYRR2" localSheetId="11" hidden="1">#REF!</definedName>
    <definedName name="BExQ4FV23PRA8ZOTVPNAWYTCYRR2" localSheetId="12" hidden="1">#REF!</definedName>
    <definedName name="BExQ4FV23PRA8ZOTVPNAWYTCYRR2" localSheetId="14" hidden="1">#REF!</definedName>
    <definedName name="BExQ4FV23PRA8ZOTVPNAWYTCYRR2" localSheetId="13" hidden="1">#REF!</definedName>
    <definedName name="BExQ4FV23PRA8ZOTVPNAWYTCYRR2" localSheetId="15" hidden="1">#REF!</definedName>
    <definedName name="BExQ4FV23PRA8ZOTVPNAWYTCYRR2" localSheetId="16" hidden="1">#REF!</definedName>
    <definedName name="BExQ4FV23PRA8ZOTVPNAWYTCYRR2" localSheetId="17" hidden="1">#REF!</definedName>
    <definedName name="BExQ4FV23PRA8ZOTVPNAWYTCYRR2" localSheetId="18" hidden="1">#REF!</definedName>
    <definedName name="BExQ4FV23PRA8ZOTVPNAWYTCYRR2" localSheetId="19" hidden="1">#REF!</definedName>
    <definedName name="BExQ4FV23PRA8ZOTVPNAWYTCYRR2" localSheetId="20" hidden="1">#REF!</definedName>
    <definedName name="BExQ4FV23PRA8ZOTVPNAWYTCYRR2" hidden="1">#REF!</definedName>
    <definedName name="BExQ4KSYQQLLYN7NYUBF7WND3ACX" localSheetId="7" hidden="1">#REF!</definedName>
    <definedName name="BExQ4KSYQQLLYN7NYUBF7WND3ACX" localSheetId="9" hidden="1">#REF!</definedName>
    <definedName name="BExQ4KSYQQLLYN7NYUBF7WND3ACX" localSheetId="10" hidden="1">#REF!</definedName>
    <definedName name="BExQ4KSYQQLLYN7NYUBF7WND3ACX" localSheetId="11" hidden="1">#REF!</definedName>
    <definedName name="BExQ4KSYQQLLYN7NYUBF7WND3ACX" localSheetId="12" hidden="1">#REF!</definedName>
    <definedName name="BExQ4KSYQQLLYN7NYUBF7WND3ACX" localSheetId="14" hidden="1">#REF!</definedName>
    <definedName name="BExQ4KSYQQLLYN7NYUBF7WND3ACX" localSheetId="13" hidden="1">#REF!</definedName>
    <definedName name="BExQ4KSYQQLLYN7NYUBF7WND3ACX" localSheetId="15" hidden="1">#REF!</definedName>
    <definedName name="BExQ4KSYQQLLYN7NYUBF7WND3ACX" localSheetId="16" hidden="1">#REF!</definedName>
    <definedName name="BExQ4KSYQQLLYN7NYUBF7WND3ACX" localSheetId="17" hidden="1">#REF!</definedName>
    <definedName name="BExQ4KSYQQLLYN7NYUBF7WND3ACX" localSheetId="18" hidden="1">#REF!</definedName>
    <definedName name="BExQ4KSYQQLLYN7NYUBF7WND3ACX" localSheetId="19" hidden="1">#REF!</definedName>
    <definedName name="BExQ4KSYQQLLYN7NYUBF7WND3ACX" localSheetId="20" hidden="1">#REF!</definedName>
    <definedName name="BExQ4KSYQQLLYN7NYUBF7WND3ACX" hidden="1">#REF!</definedName>
    <definedName name="BExQ4T74LQ5PYTV1MUQUW75A4BDY" localSheetId="7" hidden="1">#REF!</definedName>
    <definedName name="BExQ4T74LQ5PYTV1MUQUW75A4BDY" localSheetId="9" hidden="1">#REF!</definedName>
    <definedName name="BExQ4T74LQ5PYTV1MUQUW75A4BDY" localSheetId="10" hidden="1">#REF!</definedName>
    <definedName name="BExQ4T74LQ5PYTV1MUQUW75A4BDY" localSheetId="11" hidden="1">#REF!</definedName>
    <definedName name="BExQ4T74LQ5PYTV1MUQUW75A4BDY" localSheetId="12" hidden="1">#REF!</definedName>
    <definedName name="BExQ4T74LQ5PYTV1MUQUW75A4BDY" localSheetId="14" hidden="1">#REF!</definedName>
    <definedName name="BExQ4T74LQ5PYTV1MUQUW75A4BDY" localSheetId="13" hidden="1">#REF!</definedName>
    <definedName name="BExQ4T74LQ5PYTV1MUQUW75A4BDY" localSheetId="15" hidden="1">#REF!</definedName>
    <definedName name="BExQ4T74LQ5PYTV1MUQUW75A4BDY" localSheetId="16" hidden="1">#REF!</definedName>
    <definedName name="BExQ4T74LQ5PYTV1MUQUW75A4BDY" localSheetId="17" hidden="1">#REF!</definedName>
    <definedName name="BExQ4T74LQ5PYTV1MUQUW75A4BDY" localSheetId="18" hidden="1">#REF!</definedName>
    <definedName name="BExQ4T74LQ5PYTV1MUQUW75A4BDY" localSheetId="19" hidden="1">#REF!</definedName>
    <definedName name="BExQ4T74LQ5PYTV1MUQUW75A4BDY" localSheetId="20" hidden="1">#REF!</definedName>
    <definedName name="BExQ4T74LQ5PYTV1MUQUW75A4BDY" hidden="1">#REF!</definedName>
    <definedName name="BExQ4XJHD7EJCNH7S1MJDZJ2MNWG" localSheetId="7" hidden="1">#REF!</definedName>
    <definedName name="BExQ4XJHD7EJCNH7S1MJDZJ2MNWG" localSheetId="9" hidden="1">#REF!</definedName>
    <definedName name="BExQ4XJHD7EJCNH7S1MJDZJ2MNWG" localSheetId="10" hidden="1">#REF!</definedName>
    <definedName name="BExQ4XJHD7EJCNH7S1MJDZJ2MNWG" localSheetId="11" hidden="1">#REF!</definedName>
    <definedName name="BExQ4XJHD7EJCNH7S1MJDZJ2MNWG" localSheetId="12" hidden="1">#REF!</definedName>
    <definedName name="BExQ4XJHD7EJCNH7S1MJDZJ2MNWG" localSheetId="14" hidden="1">#REF!</definedName>
    <definedName name="BExQ4XJHD7EJCNH7S1MJDZJ2MNWG" localSheetId="13" hidden="1">#REF!</definedName>
    <definedName name="BExQ4XJHD7EJCNH7S1MJDZJ2MNWG" localSheetId="15" hidden="1">#REF!</definedName>
    <definedName name="BExQ4XJHD7EJCNH7S1MJDZJ2MNWG" localSheetId="16" hidden="1">#REF!</definedName>
    <definedName name="BExQ4XJHD7EJCNH7S1MJDZJ2MNWG" localSheetId="17" hidden="1">#REF!</definedName>
    <definedName name="BExQ4XJHD7EJCNH7S1MJDZJ2MNWG" localSheetId="18" hidden="1">#REF!</definedName>
    <definedName name="BExQ4XJHD7EJCNH7S1MJDZJ2MNWG" localSheetId="19" hidden="1">#REF!</definedName>
    <definedName name="BExQ4XJHD7EJCNH7S1MJDZJ2MNWG" localSheetId="20" hidden="1">#REF!</definedName>
    <definedName name="BExQ4XJHD7EJCNH7S1MJDZJ2MNWG" hidden="1">#REF!</definedName>
    <definedName name="BExQ5039ZCEWBUJHU682G4S89J03" localSheetId="7" hidden="1">#REF!</definedName>
    <definedName name="BExQ5039ZCEWBUJHU682G4S89J03" localSheetId="9" hidden="1">#REF!</definedName>
    <definedName name="BExQ5039ZCEWBUJHU682G4S89J03" localSheetId="10" hidden="1">#REF!</definedName>
    <definedName name="BExQ5039ZCEWBUJHU682G4S89J03" localSheetId="11" hidden="1">#REF!</definedName>
    <definedName name="BExQ5039ZCEWBUJHU682G4S89J03" localSheetId="12" hidden="1">#REF!</definedName>
    <definedName name="BExQ5039ZCEWBUJHU682G4S89J03" localSheetId="14" hidden="1">#REF!</definedName>
    <definedName name="BExQ5039ZCEWBUJHU682G4S89J03" localSheetId="13" hidden="1">#REF!</definedName>
    <definedName name="BExQ5039ZCEWBUJHU682G4S89J03" localSheetId="15" hidden="1">#REF!</definedName>
    <definedName name="BExQ5039ZCEWBUJHU682G4S89J03" localSheetId="16" hidden="1">#REF!</definedName>
    <definedName name="BExQ5039ZCEWBUJHU682G4S89J03" localSheetId="17" hidden="1">#REF!</definedName>
    <definedName name="BExQ5039ZCEWBUJHU682G4S89J03" localSheetId="18" hidden="1">#REF!</definedName>
    <definedName name="BExQ5039ZCEWBUJHU682G4S89J03" localSheetId="19" hidden="1">#REF!</definedName>
    <definedName name="BExQ5039ZCEWBUJHU682G4S89J03" localSheetId="20" hidden="1">#REF!</definedName>
    <definedName name="BExQ5039ZCEWBUJHU682G4S89J03" hidden="1">#REF!</definedName>
    <definedName name="BExQ56Z9W6YHZHRXOFFI8EFA7CDI" localSheetId="7" hidden="1">#REF!</definedName>
    <definedName name="BExQ56Z9W6YHZHRXOFFI8EFA7CDI" localSheetId="9" hidden="1">#REF!</definedName>
    <definedName name="BExQ56Z9W6YHZHRXOFFI8EFA7CDI" localSheetId="10" hidden="1">#REF!</definedName>
    <definedName name="BExQ56Z9W6YHZHRXOFFI8EFA7CDI" localSheetId="11" hidden="1">#REF!</definedName>
    <definedName name="BExQ56Z9W6YHZHRXOFFI8EFA7CDI" localSheetId="12" hidden="1">#REF!</definedName>
    <definedName name="BExQ56Z9W6YHZHRXOFFI8EFA7CDI" localSheetId="14" hidden="1">#REF!</definedName>
    <definedName name="BExQ56Z9W6YHZHRXOFFI8EFA7CDI" localSheetId="13" hidden="1">#REF!</definedName>
    <definedName name="BExQ56Z9W6YHZHRXOFFI8EFA7CDI" localSheetId="15" hidden="1">#REF!</definedName>
    <definedName name="BExQ56Z9W6YHZHRXOFFI8EFA7CDI" localSheetId="16" hidden="1">#REF!</definedName>
    <definedName name="BExQ56Z9W6YHZHRXOFFI8EFA7CDI" localSheetId="17" hidden="1">#REF!</definedName>
    <definedName name="BExQ56Z9W6YHZHRXOFFI8EFA7CDI" localSheetId="18" hidden="1">#REF!</definedName>
    <definedName name="BExQ56Z9W6YHZHRXOFFI8EFA7CDI" localSheetId="19" hidden="1">#REF!</definedName>
    <definedName name="BExQ56Z9W6YHZHRXOFFI8EFA7CDI" localSheetId="20" hidden="1">#REF!</definedName>
    <definedName name="BExQ56Z9W6YHZHRXOFFI8EFA7CDI" hidden="1">#REF!</definedName>
    <definedName name="BExQ5DQ4DQOLJ6KAS500VUBF9OTL" localSheetId="7" hidden="1">#REF!</definedName>
    <definedName name="BExQ5DQ4DQOLJ6KAS500VUBF9OTL" localSheetId="9" hidden="1">#REF!</definedName>
    <definedName name="BExQ5DQ4DQOLJ6KAS500VUBF9OTL" localSheetId="10" hidden="1">#REF!</definedName>
    <definedName name="BExQ5DQ4DQOLJ6KAS500VUBF9OTL" localSheetId="11" hidden="1">#REF!</definedName>
    <definedName name="BExQ5DQ4DQOLJ6KAS500VUBF9OTL" localSheetId="12" hidden="1">#REF!</definedName>
    <definedName name="BExQ5DQ4DQOLJ6KAS500VUBF9OTL" localSheetId="14" hidden="1">#REF!</definedName>
    <definedName name="BExQ5DQ4DQOLJ6KAS500VUBF9OTL" localSheetId="13" hidden="1">#REF!</definedName>
    <definedName name="BExQ5DQ4DQOLJ6KAS500VUBF9OTL" localSheetId="15" hidden="1">#REF!</definedName>
    <definedName name="BExQ5DQ4DQOLJ6KAS500VUBF9OTL" localSheetId="16" hidden="1">#REF!</definedName>
    <definedName name="BExQ5DQ4DQOLJ6KAS500VUBF9OTL" localSheetId="17" hidden="1">#REF!</definedName>
    <definedName name="BExQ5DQ4DQOLJ6KAS500VUBF9OTL" localSheetId="18" hidden="1">#REF!</definedName>
    <definedName name="BExQ5DQ4DQOLJ6KAS500VUBF9OTL" localSheetId="19" hidden="1">#REF!</definedName>
    <definedName name="BExQ5DQ4DQOLJ6KAS500VUBF9OTL" localSheetId="20" hidden="1">#REF!</definedName>
    <definedName name="BExQ5DQ4DQOLJ6KAS500VUBF9OTL" hidden="1">#REF!</definedName>
    <definedName name="BExQ5DVF3U6CH0PO809ZFLIE9A0F" localSheetId="7" hidden="1">#REF!</definedName>
    <definedName name="BExQ5DVF3U6CH0PO809ZFLIE9A0F" localSheetId="9" hidden="1">#REF!</definedName>
    <definedName name="BExQ5DVF3U6CH0PO809ZFLIE9A0F" localSheetId="10" hidden="1">#REF!</definedName>
    <definedName name="BExQ5DVF3U6CH0PO809ZFLIE9A0F" localSheetId="11" hidden="1">#REF!</definedName>
    <definedName name="BExQ5DVF3U6CH0PO809ZFLIE9A0F" localSheetId="14" hidden="1">#REF!</definedName>
    <definedName name="BExQ5DVF3U6CH0PO809ZFLIE9A0F" localSheetId="13" hidden="1">#REF!</definedName>
    <definedName name="BExQ5DVF3U6CH0PO809ZFLIE9A0F" localSheetId="16" hidden="1">#REF!</definedName>
    <definedName name="BExQ5DVF3U6CH0PO809ZFLIE9A0F" localSheetId="17" hidden="1">#REF!</definedName>
    <definedName name="BExQ5DVF3U6CH0PO809ZFLIE9A0F" localSheetId="20" hidden="1">#REF!</definedName>
    <definedName name="BExQ5DVF3U6CH0PO809ZFLIE9A0F" hidden="1">#REF!</definedName>
    <definedName name="BExQ5IO89JL1G3PO02VX1LHZHLZ1" localSheetId="7" hidden="1">#REF!</definedName>
    <definedName name="BExQ5IO89JL1G3PO02VX1LHZHLZ1" localSheetId="9" hidden="1">#REF!</definedName>
    <definedName name="BExQ5IO89JL1G3PO02VX1LHZHLZ1" localSheetId="10" hidden="1">#REF!</definedName>
    <definedName name="BExQ5IO89JL1G3PO02VX1LHZHLZ1" localSheetId="11" hidden="1">#REF!</definedName>
    <definedName name="BExQ5IO89JL1G3PO02VX1LHZHLZ1" localSheetId="12" hidden="1">#REF!</definedName>
    <definedName name="BExQ5IO89JL1G3PO02VX1LHZHLZ1" localSheetId="14" hidden="1">#REF!</definedName>
    <definedName name="BExQ5IO89JL1G3PO02VX1LHZHLZ1" localSheetId="13" hidden="1">#REF!</definedName>
    <definedName name="BExQ5IO89JL1G3PO02VX1LHZHLZ1" localSheetId="15" hidden="1">#REF!</definedName>
    <definedName name="BExQ5IO89JL1G3PO02VX1LHZHLZ1" localSheetId="16" hidden="1">#REF!</definedName>
    <definedName name="BExQ5IO89JL1G3PO02VX1LHZHLZ1" localSheetId="17" hidden="1">#REF!</definedName>
    <definedName name="BExQ5IO89JL1G3PO02VX1LHZHLZ1" localSheetId="18" hidden="1">#REF!</definedName>
    <definedName name="BExQ5IO89JL1G3PO02VX1LHZHLZ1" localSheetId="19" hidden="1">#REF!</definedName>
    <definedName name="BExQ5IO89JL1G3PO02VX1LHZHLZ1" localSheetId="20" hidden="1">#REF!</definedName>
    <definedName name="BExQ5IO89JL1G3PO02VX1LHZHLZ1" hidden="1">#REF!</definedName>
    <definedName name="BExQ5KX3Z668H1KUCKZ9J24HUQ1F" localSheetId="7" hidden="1">#REF!</definedName>
    <definedName name="BExQ5KX3Z668H1KUCKZ9J24HUQ1F" localSheetId="9" hidden="1">#REF!</definedName>
    <definedName name="BExQ5KX3Z668H1KUCKZ9J24HUQ1F" localSheetId="10" hidden="1">#REF!</definedName>
    <definedName name="BExQ5KX3Z668H1KUCKZ9J24HUQ1F" localSheetId="11" hidden="1">#REF!</definedName>
    <definedName name="BExQ5KX3Z668H1KUCKZ9J24HUQ1F" localSheetId="12" hidden="1">#REF!</definedName>
    <definedName name="BExQ5KX3Z668H1KUCKZ9J24HUQ1F" localSheetId="14" hidden="1">#REF!</definedName>
    <definedName name="BExQ5KX3Z668H1KUCKZ9J24HUQ1F" localSheetId="13" hidden="1">#REF!</definedName>
    <definedName name="BExQ5KX3Z668H1KUCKZ9J24HUQ1F" localSheetId="15" hidden="1">#REF!</definedName>
    <definedName name="BExQ5KX3Z668H1KUCKZ9J24HUQ1F" localSheetId="16" hidden="1">#REF!</definedName>
    <definedName name="BExQ5KX3Z668H1KUCKZ9J24HUQ1F" localSheetId="17" hidden="1">#REF!</definedName>
    <definedName name="BExQ5KX3Z668H1KUCKZ9J24HUQ1F" localSheetId="18" hidden="1">#REF!</definedName>
    <definedName name="BExQ5KX3Z668H1KUCKZ9J24HUQ1F" localSheetId="19" hidden="1">#REF!</definedName>
    <definedName name="BExQ5KX3Z668H1KUCKZ9J24HUQ1F" localSheetId="20" hidden="1">#REF!</definedName>
    <definedName name="BExQ5KX3Z668H1KUCKZ9J24HUQ1F" hidden="1">#REF!</definedName>
    <definedName name="BExQ5SPMSOCJYLAY20NB5A6O32RE" localSheetId="7" hidden="1">#REF!</definedName>
    <definedName name="BExQ5SPMSOCJYLAY20NB5A6O32RE" localSheetId="9" hidden="1">#REF!</definedName>
    <definedName name="BExQ5SPMSOCJYLAY20NB5A6O32RE" localSheetId="10" hidden="1">#REF!</definedName>
    <definedName name="BExQ5SPMSOCJYLAY20NB5A6O32RE" localSheetId="11" hidden="1">#REF!</definedName>
    <definedName name="BExQ5SPMSOCJYLAY20NB5A6O32RE" localSheetId="12" hidden="1">#REF!</definedName>
    <definedName name="BExQ5SPMSOCJYLAY20NB5A6O32RE" localSheetId="14" hidden="1">#REF!</definedName>
    <definedName name="BExQ5SPMSOCJYLAY20NB5A6O32RE" localSheetId="13" hidden="1">#REF!</definedName>
    <definedName name="BExQ5SPMSOCJYLAY20NB5A6O32RE" localSheetId="15" hidden="1">#REF!</definedName>
    <definedName name="BExQ5SPMSOCJYLAY20NB5A6O32RE" localSheetId="16" hidden="1">#REF!</definedName>
    <definedName name="BExQ5SPMSOCJYLAY20NB5A6O32RE" localSheetId="17" hidden="1">#REF!</definedName>
    <definedName name="BExQ5SPMSOCJYLAY20NB5A6O32RE" localSheetId="18" hidden="1">#REF!</definedName>
    <definedName name="BExQ5SPMSOCJYLAY20NB5A6O32RE" localSheetId="19" hidden="1">#REF!</definedName>
    <definedName name="BExQ5SPMSOCJYLAY20NB5A6O32RE" localSheetId="20" hidden="1">#REF!</definedName>
    <definedName name="BExQ5SPMSOCJYLAY20NB5A6O32RE" hidden="1">#REF!</definedName>
    <definedName name="BExQ5UICMGTMK790KTLK49MAGXRC" localSheetId="7" hidden="1">#REF!</definedName>
    <definedName name="BExQ5UICMGTMK790KTLK49MAGXRC" localSheetId="9" hidden="1">#REF!</definedName>
    <definedName name="BExQ5UICMGTMK790KTLK49MAGXRC" localSheetId="10" hidden="1">#REF!</definedName>
    <definedName name="BExQ5UICMGTMK790KTLK49MAGXRC" localSheetId="11" hidden="1">#REF!</definedName>
    <definedName name="BExQ5UICMGTMK790KTLK49MAGXRC" localSheetId="12" hidden="1">#REF!</definedName>
    <definedName name="BExQ5UICMGTMK790KTLK49MAGXRC" localSheetId="14" hidden="1">#REF!</definedName>
    <definedName name="BExQ5UICMGTMK790KTLK49MAGXRC" localSheetId="13" hidden="1">#REF!</definedName>
    <definedName name="BExQ5UICMGTMK790KTLK49MAGXRC" localSheetId="15" hidden="1">#REF!</definedName>
    <definedName name="BExQ5UICMGTMK790KTLK49MAGXRC" localSheetId="16" hidden="1">#REF!</definedName>
    <definedName name="BExQ5UICMGTMK790KTLK49MAGXRC" localSheetId="17" hidden="1">#REF!</definedName>
    <definedName name="BExQ5UICMGTMK790KTLK49MAGXRC" localSheetId="18" hidden="1">#REF!</definedName>
    <definedName name="BExQ5UICMGTMK790KTLK49MAGXRC" localSheetId="19" hidden="1">#REF!</definedName>
    <definedName name="BExQ5UICMGTMK790KTLK49MAGXRC" localSheetId="20" hidden="1">#REF!</definedName>
    <definedName name="BExQ5UICMGTMK790KTLK49MAGXRC" hidden="1">#REF!</definedName>
    <definedName name="BExQ5UID6Y8WYNRD669UN70IZT91" localSheetId="7" hidden="1">#REF!</definedName>
    <definedName name="BExQ5UID6Y8WYNRD669UN70IZT91" localSheetId="9" hidden="1">#REF!</definedName>
    <definedName name="BExQ5UID6Y8WYNRD669UN70IZT91" localSheetId="10" hidden="1">#REF!</definedName>
    <definedName name="BExQ5UID6Y8WYNRD669UN70IZT91" localSheetId="11" hidden="1">#REF!</definedName>
    <definedName name="BExQ5UID6Y8WYNRD669UN70IZT91" localSheetId="12" hidden="1">#REF!</definedName>
    <definedName name="BExQ5UID6Y8WYNRD669UN70IZT91" localSheetId="14" hidden="1">#REF!</definedName>
    <definedName name="BExQ5UID6Y8WYNRD669UN70IZT91" localSheetId="13" hidden="1">#REF!</definedName>
    <definedName name="BExQ5UID6Y8WYNRD669UN70IZT91" localSheetId="15" hidden="1">#REF!</definedName>
    <definedName name="BExQ5UID6Y8WYNRD669UN70IZT91" localSheetId="16" hidden="1">#REF!</definedName>
    <definedName name="BExQ5UID6Y8WYNRD669UN70IZT91" localSheetId="17" hidden="1">#REF!</definedName>
    <definedName name="BExQ5UID6Y8WYNRD669UN70IZT91" localSheetId="18" hidden="1">#REF!</definedName>
    <definedName name="BExQ5UID6Y8WYNRD669UN70IZT91" localSheetId="19" hidden="1">#REF!</definedName>
    <definedName name="BExQ5UID6Y8WYNRD669UN70IZT91" localSheetId="20" hidden="1">#REF!</definedName>
    <definedName name="BExQ5UID6Y8WYNRD669UN70IZT91" hidden="1">#REF!</definedName>
    <definedName name="BExQ5VEOVW4SMWTX520KZ3TVUW0I" localSheetId="7" hidden="1">#REF!</definedName>
    <definedName name="BExQ5VEOVW4SMWTX520KZ3TVUW0I" localSheetId="9" hidden="1">#REF!</definedName>
    <definedName name="BExQ5VEOVW4SMWTX520KZ3TVUW0I" localSheetId="10" hidden="1">#REF!</definedName>
    <definedName name="BExQ5VEOVW4SMWTX520KZ3TVUW0I" localSheetId="11" hidden="1">#REF!</definedName>
    <definedName name="BExQ5VEOVW4SMWTX520KZ3TVUW0I" localSheetId="12" hidden="1">#REF!</definedName>
    <definedName name="BExQ5VEOVW4SMWTX520KZ3TVUW0I" localSheetId="14" hidden="1">#REF!</definedName>
    <definedName name="BExQ5VEOVW4SMWTX520KZ3TVUW0I" localSheetId="13" hidden="1">#REF!</definedName>
    <definedName name="BExQ5VEOVW4SMWTX520KZ3TVUW0I" localSheetId="15" hidden="1">#REF!</definedName>
    <definedName name="BExQ5VEOVW4SMWTX520KZ3TVUW0I" localSheetId="16" hidden="1">#REF!</definedName>
    <definedName name="BExQ5VEOVW4SMWTX520KZ3TVUW0I" localSheetId="17" hidden="1">#REF!</definedName>
    <definedName name="BExQ5VEOVW4SMWTX520KZ3TVUW0I" localSheetId="18" hidden="1">#REF!</definedName>
    <definedName name="BExQ5VEOVW4SMWTX520KZ3TVUW0I" localSheetId="19" hidden="1">#REF!</definedName>
    <definedName name="BExQ5VEOVW4SMWTX520KZ3TVUW0I" localSheetId="20" hidden="1">#REF!</definedName>
    <definedName name="BExQ5VEOVW4SMWTX520KZ3TVUW0I" hidden="1">#REF!</definedName>
    <definedName name="BExQ5VEQEIJO7YY80OJTA3XRQYJ9" localSheetId="7" hidden="1">#REF!</definedName>
    <definedName name="BExQ5VEQEIJO7YY80OJTA3XRQYJ9" localSheetId="9" hidden="1">#REF!</definedName>
    <definedName name="BExQ5VEQEIJO7YY80OJTA3XRQYJ9" localSheetId="10" hidden="1">#REF!</definedName>
    <definedName name="BExQ5VEQEIJO7YY80OJTA3XRQYJ9" localSheetId="11" hidden="1">#REF!</definedName>
    <definedName name="BExQ5VEQEIJO7YY80OJTA3XRQYJ9" localSheetId="12" hidden="1">#REF!</definedName>
    <definedName name="BExQ5VEQEIJO7YY80OJTA3XRQYJ9" localSheetId="14" hidden="1">#REF!</definedName>
    <definedName name="BExQ5VEQEIJO7YY80OJTA3XRQYJ9" localSheetId="13" hidden="1">#REF!</definedName>
    <definedName name="BExQ5VEQEIJO7YY80OJTA3XRQYJ9" localSheetId="15" hidden="1">#REF!</definedName>
    <definedName name="BExQ5VEQEIJO7YY80OJTA3XRQYJ9" localSheetId="16" hidden="1">#REF!</definedName>
    <definedName name="BExQ5VEQEIJO7YY80OJTA3XRQYJ9" localSheetId="17" hidden="1">#REF!</definedName>
    <definedName name="BExQ5VEQEIJO7YY80OJTA3XRQYJ9" localSheetId="18" hidden="1">#REF!</definedName>
    <definedName name="BExQ5VEQEIJO7YY80OJTA3XRQYJ9" localSheetId="19" hidden="1">#REF!</definedName>
    <definedName name="BExQ5VEQEIJO7YY80OJTA3XRQYJ9" localSheetId="20" hidden="1">#REF!</definedName>
    <definedName name="BExQ5VEQEIJO7YY80OJTA3XRQYJ9" hidden="1">#REF!</definedName>
    <definedName name="BExQ5Y3SSM2ICJCUN3XZ10VMPD4D" localSheetId="7" hidden="1">#REF!</definedName>
    <definedName name="BExQ5Y3SSM2ICJCUN3XZ10VMPD4D" localSheetId="9" hidden="1">#REF!</definedName>
    <definedName name="BExQ5Y3SSM2ICJCUN3XZ10VMPD4D" localSheetId="10" hidden="1">#REF!</definedName>
    <definedName name="BExQ5Y3SSM2ICJCUN3XZ10VMPD4D" localSheetId="11" hidden="1">#REF!</definedName>
    <definedName name="BExQ5Y3SSM2ICJCUN3XZ10VMPD4D" localSheetId="12" hidden="1">#REF!</definedName>
    <definedName name="BExQ5Y3SSM2ICJCUN3XZ10VMPD4D" localSheetId="14" hidden="1">#REF!</definedName>
    <definedName name="BExQ5Y3SSM2ICJCUN3XZ10VMPD4D" localSheetId="13" hidden="1">#REF!</definedName>
    <definedName name="BExQ5Y3SSM2ICJCUN3XZ10VMPD4D" localSheetId="15" hidden="1">#REF!</definedName>
    <definedName name="BExQ5Y3SSM2ICJCUN3XZ10VMPD4D" localSheetId="16" hidden="1">#REF!</definedName>
    <definedName name="BExQ5Y3SSM2ICJCUN3XZ10VMPD4D" localSheetId="17" hidden="1">#REF!</definedName>
    <definedName name="BExQ5Y3SSM2ICJCUN3XZ10VMPD4D" localSheetId="18" hidden="1">#REF!</definedName>
    <definedName name="BExQ5Y3SSM2ICJCUN3XZ10VMPD4D" localSheetId="19" hidden="1">#REF!</definedName>
    <definedName name="BExQ5Y3SSM2ICJCUN3XZ10VMPD4D" localSheetId="20" hidden="1">#REF!</definedName>
    <definedName name="BExQ5Y3SSM2ICJCUN3XZ10VMPD4D" hidden="1">#REF!</definedName>
    <definedName name="BExQ5YUUK9FD0QGTY4WD0W90O7OL" localSheetId="7" hidden="1">#REF!</definedName>
    <definedName name="BExQ5YUUK9FD0QGTY4WD0W90O7OL" localSheetId="9" hidden="1">#REF!</definedName>
    <definedName name="BExQ5YUUK9FD0QGTY4WD0W90O7OL" localSheetId="10" hidden="1">#REF!</definedName>
    <definedName name="BExQ5YUUK9FD0QGTY4WD0W90O7OL" localSheetId="11" hidden="1">#REF!</definedName>
    <definedName name="BExQ5YUUK9FD0QGTY4WD0W90O7OL" localSheetId="12" hidden="1">#REF!</definedName>
    <definedName name="BExQ5YUUK9FD0QGTY4WD0W90O7OL" localSheetId="14" hidden="1">#REF!</definedName>
    <definedName name="BExQ5YUUK9FD0QGTY4WD0W90O7OL" localSheetId="13" hidden="1">#REF!</definedName>
    <definedName name="BExQ5YUUK9FD0QGTY4WD0W90O7OL" localSheetId="15" hidden="1">#REF!</definedName>
    <definedName name="BExQ5YUUK9FD0QGTY4WD0W90O7OL" localSheetId="16" hidden="1">#REF!</definedName>
    <definedName name="BExQ5YUUK9FD0QGTY4WD0W90O7OL" localSheetId="17" hidden="1">#REF!</definedName>
    <definedName name="BExQ5YUUK9FD0QGTY4WD0W90O7OL" localSheetId="18" hidden="1">#REF!</definedName>
    <definedName name="BExQ5YUUK9FD0QGTY4WD0W90O7OL" localSheetId="19" hidden="1">#REF!</definedName>
    <definedName name="BExQ5YUUK9FD0QGTY4WD0W90O7OL" localSheetId="20" hidden="1">#REF!</definedName>
    <definedName name="BExQ5YUUK9FD0QGTY4WD0W90O7OL" hidden="1">#REF!</definedName>
    <definedName name="BExQ631QZYS8VO7HE6HNP34CEOR2" localSheetId="7" hidden="1">#REF!</definedName>
    <definedName name="BExQ631QZYS8VO7HE6HNP34CEOR2" localSheetId="9" hidden="1">#REF!</definedName>
    <definedName name="BExQ631QZYS8VO7HE6HNP34CEOR2" localSheetId="10" hidden="1">#REF!</definedName>
    <definedName name="BExQ631QZYS8VO7HE6HNP34CEOR2" localSheetId="11" hidden="1">#REF!</definedName>
    <definedName name="BExQ631QZYS8VO7HE6HNP34CEOR2" localSheetId="12" hidden="1">#REF!</definedName>
    <definedName name="BExQ631QZYS8VO7HE6HNP34CEOR2" localSheetId="14" hidden="1">#REF!</definedName>
    <definedName name="BExQ631QZYS8VO7HE6HNP34CEOR2" localSheetId="13" hidden="1">#REF!</definedName>
    <definedName name="BExQ631QZYS8VO7HE6HNP34CEOR2" localSheetId="15" hidden="1">#REF!</definedName>
    <definedName name="BExQ631QZYS8VO7HE6HNP34CEOR2" localSheetId="16" hidden="1">#REF!</definedName>
    <definedName name="BExQ631QZYS8VO7HE6HNP34CEOR2" localSheetId="17" hidden="1">#REF!</definedName>
    <definedName name="BExQ631QZYS8VO7HE6HNP34CEOR2" localSheetId="18" hidden="1">#REF!</definedName>
    <definedName name="BExQ631QZYS8VO7HE6HNP34CEOR2" localSheetId="19" hidden="1">#REF!</definedName>
    <definedName name="BExQ631QZYS8VO7HE6HNP34CEOR2" localSheetId="20" hidden="1">#REF!</definedName>
    <definedName name="BExQ631QZYS8VO7HE6HNP34CEOR2" hidden="1">#REF!</definedName>
    <definedName name="BExQ63793YQ9BH7JLCNRIATIGTRG" localSheetId="7" hidden="1">#REF!</definedName>
    <definedName name="BExQ63793YQ9BH7JLCNRIATIGTRG" localSheetId="9" hidden="1">#REF!</definedName>
    <definedName name="BExQ63793YQ9BH7JLCNRIATIGTRG" localSheetId="10" hidden="1">#REF!</definedName>
    <definedName name="BExQ63793YQ9BH7JLCNRIATIGTRG" localSheetId="11" hidden="1">#REF!</definedName>
    <definedName name="BExQ63793YQ9BH7JLCNRIATIGTRG" localSheetId="12" hidden="1">#REF!</definedName>
    <definedName name="BExQ63793YQ9BH7JLCNRIATIGTRG" localSheetId="14" hidden="1">#REF!</definedName>
    <definedName name="BExQ63793YQ9BH7JLCNRIATIGTRG" localSheetId="13" hidden="1">#REF!</definedName>
    <definedName name="BExQ63793YQ9BH7JLCNRIATIGTRG" localSheetId="15" hidden="1">#REF!</definedName>
    <definedName name="BExQ63793YQ9BH7JLCNRIATIGTRG" localSheetId="16" hidden="1">#REF!</definedName>
    <definedName name="BExQ63793YQ9BH7JLCNRIATIGTRG" localSheetId="17" hidden="1">#REF!</definedName>
    <definedName name="BExQ63793YQ9BH7JLCNRIATIGTRG" localSheetId="18" hidden="1">#REF!</definedName>
    <definedName name="BExQ63793YQ9BH7JLCNRIATIGTRG" localSheetId="19" hidden="1">#REF!</definedName>
    <definedName name="BExQ63793YQ9BH7JLCNRIATIGTRG" localSheetId="20" hidden="1">#REF!</definedName>
    <definedName name="BExQ63793YQ9BH7JLCNRIATIGTRG" hidden="1">#REF!</definedName>
    <definedName name="BExQ6CN1EF2UPZ57ZYMGK8TUJQSS" localSheetId="7" hidden="1">#REF!</definedName>
    <definedName name="BExQ6CN1EF2UPZ57ZYMGK8TUJQSS" localSheetId="9" hidden="1">#REF!</definedName>
    <definedName name="BExQ6CN1EF2UPZ57ZYMGK8TUJQSS" localSheetId="10" hidden="1">#REF!</definedName>
    <definedName name="BExQ6CN1EF2UPZ57ZYMGK8TUJQSS" localSheetId="11" hidden="1">#REF!</definedName>
    <definedName name="BExQ6CN1EF2UPZ57ZYMGK8TUJQSS" localSheetId="12" hidden="1">#REF!</definedName>
    <definedName name="BExQ6CN1EF2UPZ57ZYMGK8TUJQSS" localSheetId="14" hidden="1">#REF!</definedName>
    <definedName name="BExQ6CN1EF2UPZ57ZYMGK8TUJQSS" localSheetId="13" hidden="1">#REF!</definedName>
    <definedName name="BExQ6CN1EF2UPZ57ZYMGK8TUJQSS" localSheetId="15" hidden="1">#REF!</definedName>
    <definedName name="BExQ6CN1EF2UPZ57ZYMGK8TUJQSS" localSheetId="16" hidden="1">#REF!</definedName>
    <definedName name="BExQ6CN1EF2UPZ57ZYMGK8TUJQSS" localSheetId="17" hidden="1">#REF!</definedName>
    <definedName name="BExQ6CN1EF2UPZ57ZYMGK8TUJQSS" localSheetId="18" hidden="1">#REF!</definedName>
    <definedName name="BExQ6CN1EF2UPZ57ZYMGK8TUJQSS" localSheetId="19" hidden="1">#REF!</definedName>
    <definedName name="BExQ6CN1EF2UPZ57ZYMGK8TUJQSS" localSheetId="20" hidden="1">#REF!</definedName>
    <definedName name="BExQ6CN1EF2UPZ57ZYMGK8TUJQSS" hidden="1">#REF!</definedName>
    <definedName name="BExQ6M2YXJ8AMRJF3QGHC40ADAHZ" localSheetId="7" hidden="1">#REF!</definedName>
    <definedName name="BExQ6M2YXJ8AMRJF3QGHC40ADAHZ" localSheetId="9" hidden="1">#REF!</definedName>
    <definedName name="BExQ6M2YXJ8AMRJF3QGHC40ADAHZ" localSheetId="10" hidden="1">#REF!</definedName>
    <definedName name="BExQ6M2YXJ8AMRJF3QGHC40ADAHZ" localSheetId="11" hidden="1">#REF!</definedName>
    <definedName name="BExQ6M2YXJ8AMRJF3QGHC40ADAHZ" localSheetId="12" hidden="1">#REF!</definedName>
    <definedName name="BExQ6M2YXJ8AMRJF3QGHC40ADAHZ" localSheetId="14" hidden="1">#REF!</definedName>
    <definedName name="BExQ6M2YXJ8AMRJF3QGHC40ADAHZ" localSheetId="13" hidden="1">#REF!</definedName>
    <definedName name="BExQ6M2YXJ8AMRJF3QGHC40ADAHZ" localSheetId="15" hidden="1">#REF!</definedName>
    <definedName name="BExQ6M2YXJ8AMRJF3QGHC40ADAHZ" localSheetId="16" hidden="1">#REF!</definedName>
    <definedName name="BExQ6M2YXJ8AMRJF3QGHC40ADAHZ" localSheetId="17" hidden="1">#REF!</definedName>
    <definedName name="BExQ6M2YXJ8AMRJF3QGHC40ADAHZ" localSheetId="18" hidden="1">#REF!</definedName>
    <definedName name="BExQ6M2YXJ8AMRJF3QGHC40ADAHZ" localSheetId="19" hidden="1">#REF!</definedName>
    <definedName name="BExQ6M2YXJ8AMRJF3QGHC40ADAHZ" localSheetId="20" hidden="1">#REF!</definedName>
    <definedName name="BExQ6M2YXJ8AMRJF3QGHC40ADAHZ" hidden="1">#REF!</definedName>
    <definedName name="BExQ6M8APM0TVP9WQAFVTB8N0NXA" localSheetId="7" hidden="1">#REF!</definedName>
    <definedName name="BExQ6M8APM0TVP9WQAFVTB8N0NXA" localSheetId="9" hidden="1">#REF!</definedName>
    <definedName name="BExQ6M8APM0TVP9WQAFVTB8N0NXA" localSheetId="10" hidden="1">#REF!</definedName>
    <definedName name="BExQ6M8APM0TVP9WQAFVTB8N0NXA" localSheetId="11" hidden="1">#REF!</definedName>
    <definedName name="BExQ6M8APM0TVP9WQAFVTB8N0NXA" localSheetId="12" hidden="1">#REF!</definedName>
    <definedName name="BExQ6M8APM0TVP9WQAFVTB8N0NXA" localSheetId="14" hidden="1">#REF!</definedName>
    <definedName name="BExQ6M8APM0TVP9WQAFVTB8N0NXA" localSheetId="13" hidden="1">#REF!</definedName>
    <definedName name="BExQ6M8APM0TVP9WQAFVTB8N0NXA" localSheetId="15" hidden="1">#REF!</definedName>
    <definedName name="BExQ6M8APM0TVP9WQAFVTB8N0NXA" localSheetId="16" hidden="1">#REF!</definedName>
    <definedName name="BExQ6M8APM0TVP9WQAFVTB8N0NXA" localSheetId="17" hidden="1">#REF!</definedName>
    <definedName name="BExQ6M8APM0TVP9WQAFVTB8N0NXA" localSheetId="18" hidden="1">#REF!</definedName>
    <definedName name="BExQ6M8APM0TVP9WQAFVTB8N0NXA" localSheetId="19" hidden="1">#REF!</definedName>
    <definedName name="BExQ6M8APM0TVP9WQAFVTB8N0NXA" localSheetId="20" hidden="1">#REF!</definedName>
    <definedName name="BExQ6M8APM0TVP9WQAFVTB8N0NXA" hidden="1">#REF!</definedName>
    <definedName name="BExQ6M8B0X44N9TV56ATUVHGDI00" localSheetId="7" hidden="1">#REF!</definedName>
    <definedName name="BExQ6M8B0X44N9TV56ATUVHGDI00" localSheetId="9" hidden="1">#REF!</definedName>
    <definedName name="BExQ6M8B0X44N9TV56ATUVHGDI00" localSheetId="10" hidden="1">#REF!</definedName>
    <definedName name="BExQ6M8B0X44N9TV56ATUVHGDI00" localSheetId="11" hidden="1">#REF!</definedName>
    <definedName name="BExQ6M8B0X44N9TV56ATUVHGDI00" localSheetId="12" hidden="1">#REF!</definedName>
    <definedName name="BExQ6M8B0X44N9TV56ATUVHGDI00" localSheetId="14" hidden="1">#REF!</definedName>
    <definedName name="BExQ6M8B0X44N9TV56ATUVHGDI00" localSheetId="13" hidden="1">#REF!</definedName>
    <definedName name="BExQ6M8B0X44N9TV56ATUVHGDI00" localSheetId="15" hidden="1">#REF!</definedName>
    <definedName name="BExQ6M8B0X44N9TV56ATUVHGDI00" localSheetId="16" hidden="1">#REF!</definedName>
    <definedName name="BExQ6M8B0X44N9TV56ATUVHGDI00" localSheetId="17" hidden="1">#REF!</definedName>
    <definedName name="BExQ6M8B0X44N9TV56ATUVHGDI00" localSheetId="18" hidden="1">#REF!</definedName>
    <definedName name="BExQ6M8B0X44N9TV56ATUVHGDI00" localSheetId="19" hidden="1">#REF!</definedName>
    <definedName name="BExQ6M8B0X44N9TV56ATUVHGDI00" localSheetId="20" hidden="1">#REF!</definedName>
    <definedName name="BExQ6M8B0X44N9TV56ATUVHGDI00" hidden="1">#REF!</definedName>
    <definedName name="BExQ6POH065GV0I74XXVD0VUPBJW" localSheetId="7" hidden="1">#REF!</definedName>
    <definedName name="BExQ6POH065GV0I74XXVD0VUPBJW" localSheetId="9" hidden="1">#REF!</definedName>
    <definedName name="BExQ6POH065GV0I74XXVD0VUPBJW" localSheetId="10" hidden="1">#REF!</definedName>
    <definedName name="BExQ6POH065GV0I74XXVD0VUPBJW" localSheetId="11" hidden="1">#REF!</definedName>
    <definedName name="BExQ6POH065GV0I74XXVD0VUPBJW" localSheetId="12" hidden="1">#REF!</definedName>
    <definedName name="BExQ6POH065GV0I74XXVD0VUPBJW" localSheetId="14" hidden="1">#REF!</definedName>
    <definedName name="BExQ6POH065GV0I74XXVD0VUPBJW" localSheetId="13" hidden="1">#REF!</definedName>
    <definedName name="BExQ6POH065GV0I74XXVD0VUPBJW" localSheetId="15" hidden="1">#REF!</definedName>
    <definedName name="BExQ6POH065GV0I74XXVD0VUPBJW" localSheetId="16" hidden="1">#REF!</definedName>
    <definedName name="BExQ6POH065GV0I74XXVD0VUPBJW" localSheetId="17" hidden="1">#REF!</definedName>
    <definedName name="BExQ6POH065GV0I74XXVD0VUPBJW" localSheetId="18" hidden="1">#REF!</definedName>
    <definedName name="BExQ6POH065GV0I74XXVD0VUPBJW" localSheetId="19" hidden="1">#REF!</definedName>
    <definedName name="BExQ6POH065GV0I74XXVD0VUPBJW" localSheetId="20" hidden="1">#REF!</definedName>
    <definedName name="BExQ6POH065GV0I74XXVD0VUPBJW" hidden="1">#REF!</definedName>
    <definedName name="BExQ6R0YG1HMF8DVPFMIHIOUSMVE" localSheetId="7" hidden="1">#REF!</definedName>
    <definedName name="BExQ6R0YG1HMF8DVPFMIHIOUSMVE" localSheetId="9" hidden="1">#REF!</definedName>
    <definedName name="BExQ6R0YG1HMF8DVPFMIHIOUSMVE" localSheetId="10" hidden="1">#REF!</definedName>
    <definedName name="BExQ6R0YG1HMF8DVPFMIHIOUSMVE" localSheetId="11" hidden="1">#REF!</definedName>
    <definedName name="BExQ6R0YG1HMF8DVPFMIHIOUSMVE" localSheetId="12" hidden="1">#REF!</definedName>
    <definedName name="BExQ6R0YG1HMF8DVPFMIHIOUSMVE" localSheetId="14" hidden="1">#REF!</definedName>
    <definedName name="BExQ6R0YG1HMF8DVPFMIHIOUSMVE" localSheetId="13" hidden="1">#REF!</definedName>
    <definedName name="BExQ6R0YG1HMF8DVPFMIHIOUSMVE" localSheetId="15" hidden="1">#REF!</definedName>
    <definedName name="BExQ6R0YG1HMF8DVPFMIHIOUSMVE" localSheetId="16" hidden="1">#REF!</definedName>
    <definedName name="BExQ6R0YG1HMF8DVPFMIHIOUSMVE" localSheetId="17" hidden="1">#REF!</definedName>
    <definedName name="BExQ6R0YG1HMF8DVPFMIHIOUSMVE" localSheetId="18" hidden="1">#REF!</definedName>
    <definedName name="BExQ6R0YG1HMF8DVPFMIHIOUSMVE" localSheetId="19" hidden="1">#REF!</definedName>
    <definedName name="BExQ6R0YG1HMF8DVPFMIHIOUSMVE" localSheetId="20" hidden="1">#REF!</definedName>
    <definedName name="BExQ6R0YG1HMF8DVPFMIHIOUSMVE" hidden="1">#REF!</definedName>
    <definedName name="BExQ6WV9KPSMXPPLGZ3KK4WNYTHU" localSheetId="7" hidden="1">#REF!</definedName>
    <definedName name="BExQ6WV9KPSMXPPLGZ3KK4WNYTHU" localSheetId="9" hidden="1">#REF!</definedName>
    <definedName name="BExQ6WV9KPSMXPPLGZ3KK4WNYTHU" localSheetId="10" hidden="1">#REF!</definedName>
    <definedName name="BExQ6WV9KPSMXPPLGZ3KK4WNYTHU" localSheetId="11" hidden="1">#REF!</definedName>
    <definedName name="BExQ6WV9KPSMXPPLGZ3KK4WNYTHU" localSheetId="12" hidden="1">#REF!</definedName>
    <definedName name="BExQ6WV9KPSMXPPLGZ3KK4WNYTHU" localSheetId="14" hidden="1">#REF!</definedName>
    <definedName name="BExQ6WV9KPSMXPPLGZ3KK4WNYTHU" localSheetId="13" hidden="1">#REF!</definedName>
    <definedName name="BExQ6WV9KPSMXPPLGZ3KK4WNYTHU" localSheetId="15" hidden="1">#REF!</definedName>
    <definedName name="BExQ6WV9KPSMXPPLGZ3KK4WNYTHU" localSheetId="16" hidden="1">#REF!</definedName>
    <definedName name="BExQ6WV9KPSMXPPLGZ3KK4WNYTHU" localSheetId="17" hidden="1">#REF!</definedName>
    <definedName name="BExQ6WV9KPSMXPPLGZ3KK4WNYTHU" localSheetId="18" hidden="1">#REF!</definedName>
    <definedName name="BExQ6WV9KPSMXPPLGZ3KK4WNYTHU" localSheetId="19" hidden="1">#REF!</definedName>
    <definedName name="BExQ6WV9KPSMXPPLGZ3KK4WNYTHU" localSheetId="20" hidden="1">#REF!</definedName>
    <definedName name="BExQ6WV9KPSMXPPLGZ3KK4WNYTHU" hidden="1">#REF!</definedName>
    <definedName name="BExQ6Z48UU3475XVS5MSB61Y2LTN" localSheetId="7" hidden="1">#REF!</definedName>
    <definedName name="BExQ6Z48UU3475XVS5MSB61Y2LTN" localSheetId="9" hidden="1">#REF!</definedName>
    <definedName name="BExQ6Z48UU3475XVS5MSB61Y2LTN" localSheetId="10" hidden="1">#REF!</definedName>
    <definedName name="BExQ6Z48UU3475XVS5MSB61Y2LTN" localSheetId="11" hidden="1">#REF!</definedName>
    <definedName name="BExQ6Z48UU3475XVS5MSB61Y2LTN" localSheetId="14" hidden="1">#REF!</definedName>
    <definedName name="BExQ6Z48UU3475XVS5MSB61Y2LTN" localSheetId="13" hidden="1">#REF!</definedName>
    <definedName name="BExQ6Z48UU3475XVS5MSB61Y2LTN" localSheetId="16" hidden="1">#REF!</definedName>
    <definedName name="BExQ6Z48UU3475XVS5MSB61Y2LTN" localSheetId="17" hidden="1">#REF!</definedName>
    <definedName name="BExQ6Z48UU3475XVS5MSB61Y2LTN" localSheetId="20" hidden="1">#REF!</definedName>
    <definedName name="BExQ6Z48UU3475XVS5MSB61Y2LTN" hidden="1">#REF!</definedName>
    <definedName name="BExQ783XTMM2A9I3UKCFWJH1PP2N" localSheetId="7" hidden="1">#REF!</definedName>
    <definedName name="BExQ783XTMM2A9I3UKCFWJH1PP2N" localSheetId="9" hidden="1">#REF!</definedName>
    <definedName name="BExQ783XTMM2A9I3UKCFWJH1PP2N" localSheetId="10" hidden="1">#REF!</definedName>
    <definedName name="BExQ783XTMM2A9I3UKCFWJH1PP2N" localSheetId="11" hidden="1">#REF!</definedName>
    <definedName name="BExQ783XTMM2A9I3UKCFWJH1PP2N" localSheetId="12" hidden="1">#REF!</definedName>
    <definedName name="BExQ783XTMM2A9I3UKCFWJH1PP2N" localSheetId="14" hidden="1">#REF!</definedName>
    <definedName name="BExQ783XTMM2A9I3UKCFWJH1PP2N" localSheetId="13" hidden="1">#REF!</definedName>
    <definedName name="BExQ783XTMM2A9I3UKCFWJH1PP2N" localSheetId="15" hidden="1">#REF!</definedName>
    <definedName name="BExQ783XTMM2A9I3UKCFWJH1PP2N" localSheetId="16" hidden="1">#REF!</definedName>
    <definedName name="BExQ783XTMM2A9I3UKCFWJH1PP2N" localSheetId="17" hidden="1">#REF!</definedName>
    <definedName name="BExQ783XTMM2A9I3UKCFWJH1PP2N" localSheetId="18" hidden="1">#REF!</definedName>
    <definedName name="BExQ783XTMM2A9I3UKCFWJH1PP2N" localSheetId="19" hidden="1">#REF!</definedName>
    <definedName name="BExQ783XTMM2A9I3UKCFWJH1PP2N" localSheetId="20" hidden="1">#REF!</definedName>
    <definedName name="BExQ783XTMM2A9I3UKCFWJH1PP2N" hidden="1">#REF!</definedName>
    <definedName name="BExQ79LX01ZPQB8EGD1ZHR2VK2H3" localSheetId="7" hidden="1">#REF!</definedName>
    <definedName name="BExQ79LX01ZPQB8EGD1ZHR2VK2H3" localSheetId="9" hidden="1">#REF!</definedName>
    <definedName name="BExQ79LX01ZPQB8EGD1ZHR2VK2H3" localSheetId="10" hidden="1">#REF!</definedName>
    <definedName name="BExQ79LX01ZPQB8EGD1ZHR2VK2H3" localSheetId="11" hidden="1">#REF!</definedName>
    <definedName name="BExQ79LX01ZPQB8EGD1ZHR2VK2H3" localSheetId="12" hidden="1">#REF!</definedName>
    <definedName name="BExQ79LX01ZPQB8EGD1ZHR2VK2H3" localSheetId="14" hidden="1">#REF!</definedName>
    <definedName name="BExQ79LX01ZPQB8EGD1ZHR2VK2H3" localSheetId="13" hidden="1">#REF!</definedName>
    <definedName name="BExQ79LX01ZPQB8EGD1ZHR2VK2H3" localSheetId="15" hidden="1">#REF!</definedName>
    <definedName name="BExQ79LX01ZPQB8EGD1ZHR2VK2H3" localSheetId="16" hidden="1">#REF!</definedName>
    <definedName name="BExQ79LX01ZPQB8EGD1ZHR2VK2H3" localSheetId="17" hidden="1">#REF!</definedName>
    <definedName name="BExQ79LX01ZPQB8EGD1ZHR2VK2H3" localSheetId="18" hidden="1">#REF!</definedName>
    <definedName name="BExQ79LX01ZPQB8EGD1ZHR2VK2H3" localSheetId="19" hidden="1">#REF!</definedName>
    <definedName name="BExQ79LX01ZPQB8EGD1ZHR2VK2H3" localSheetId="20" hidden="1">#REF!</definedName>
    <definedName name="BExQ79LX01ZPQB8EGD1ZHR2VK2H3" hidden="1">#REF!</definedName>
    <definedName name="BExQ7AT1ON4L7W584EXCOXCQ8AF8" localSheetId="7" hidden="1">#REF!</definedName>
    <definedName name="BExQ7AT1ON4L7W584EXCOXCQ8AF8" localSheetId="9" hidden="1">#REF!</definedName>
    <definedName name="BExQ7AT1ON4L7W584EXCOXCQ8AF8" localSheetId="10" hidden="1">#REF!</definedName>
    <definedName name="BExQ7AT1ON4L7W584EXCOXCQ8AF8" localSheetId="11" hidden="1">#REF!</definedName>
    <definedName name="BExQ7AT1ON4L7W584EXCOXCQ8AF8" localSheetId="12" hidden="1">#REF!</definedName>
    <definedName name="BExQ7AT1ON4L7W584EXCOXCQ8AF8" localSheetId="14" hidden="1">#REF!</definedName>
    <definedName name="BExQ7AT1ON4L7W584EXCOXCQ8AF8" localSheetId="13" hidden="1">#REF!</definedName>
    <definedName name="BExQ7AT1ON4L7W584EXCOXCQ8AF8" localSheetId="15" hidden="1">#REF!</definedName>
    <definedName name="BExQ7AT1ON4L7W584EXCOXCQ8AF8" localSheetId="16" hidden="1">#REF!</definedName>
    <definedName name="BExQ7AT1ON4L7W584EXCOXCQ8AF8" localSheetId="17" hidden="1">#REF!</definedName>
    <definedName name="BExQ7AT1ON4L7W584EXCOXCQ8AF8" localSheetId="18" hidden="1">#REF!</definedName>
    <definedName name="BExQ7AT1ON4L7W584EXCOXCQ8AF8" localSheetId="19" hidden="1">#REF!</definedName>
    <definedName name="BExQ7AT1ON4L7W584EXCOXCQ8AF8" localSheetId="20" hidden="1">#REF!</definedName>
    <definedName name="BExQ7AT1ON4L7W584EXCOXCQ8AF8" hidden="1">#REF!</definedName>
    <definedName name="BExQ7B3V9MGDK2OIJ61XXFBFLJFZ" localSheetId="7" hidden="1">#REF!</definedName>
    <definedName name="BExQ7B3V9MGDK2OIJ61XXFBFLJFZ" localSheetId="9" hidden="1">#REF!</definedName>
    <definedName name="BExQ7B3V9MGDK2OIJ61XXFBFLJFZ" localSheetId="10" hidden="1">#REF!</definedName>
    <definedName name="BExQ7B3V9MGDK2OIJ61XXFBFLJFZ" localSheetId="11" hidden="1">#REF!</definedName>
    <definedName name="BExQ7B3V9MGDK2OIJ61XXFBFLJFZ" localSheetId="12" hidden="1">#REF!</definedName>
    <definedName name="BExQ7B3V9MGDK2OIJ61XXFBFLJFZ" localSheetId="14" hidden="1">#REF!</definedName>
    <definedName name="BExQ7B3V9MGDK2OIJ61XXFBFLJFZ" localSheetId="13" hidden="1">#REF!</definedName>
    <definedName name="BExQ7B3V9MGDK2OIJ61XXFBFLJFZ" localSheetId="15" hidden="1">#REF!</definedName>
    <definedName name="BExQ7B3V9MGDK2OIJ61XXFBFLJFZ" localSheetId="16" hidden="1">#REF!</definedName>
    <definedName name="BExQ7B3V9MGDK2OIJ61XXFBFLJFZ" localSheetId="17" hidden="1">#REF!</definedName>
    <definedName name="BExQ7B3V9MGDK2OIJ61XXFBFLJFZ" localSheetId="18" hidden="1">#REF!</definedName>
    <definedName name="BExQ7B3V9MGDK2OIJ61XXFBFLJFZ" localSheetId="19" hidden="1">#REF!</definedName>
    <definedName name="BExQ7B3V9MGDK2OIJ61XXFBFLJFZ" localSheetId="20" hidden="1">#REF!</definedName>
    <definedName name="BExQ7B3V9MGDK2OIJ61XXFBFLJFZ" hidden="1">#REF!</definedName>
    <definedName name="BExQ7CB046NVPF9ZXDGA7OXOLSLX" localSheetId="7" hidden="1">#REF!</definedName>
    <definedName name="BExQ7CB046NVPF9ZXDGA7OXOLSLX" localSheetId="9" hidden="1">#REF!</definedName>
    <definedName name="BExQ7CB046NVPF9ZXDGA7OXOLSLX" localSheetId="10" hidden="1">#REF!</definedName>
    <definedName name="BExQ7CB046NVPF9ZXDGA7OXOLSLX" localSheetId="11" hidden="1">#REF!</definedName>
    <definedName name="BExQ7CB046NVPF9ZXDGA7OXOLSLX" localSheetId="12" hidden="1">#REF!</definedName>
    <definedName name="BExQ7CB046NVPF9ZXDGA7OXOLSLX" localSheetId="14" hidden="1">#REF!</definedName>
    <definedName name="BExQ7CB046NVPF9ZXDGA7OXOLSLX" localSheetId="13" hidden="1">#REF!</definedName>
    <definedName name="BExQ7CB046NVPF9ZXDGA7OXOLSLX" localSheetId="15" hidden="1">#REF!</definedName>
    <definedName name="BExQ7CB046NVPF9ZXDGA7OXOLSLX" localSheetId="16" hidden="1">#REF!</definedName>
    <definedName name="BExQ7CB046NVPF9ZXDGA7OXOLSLX" localSheetId="17" hidden="1">#REF!</definedName>
    <definedName name="BExQ7CB046NVPF9ZXDGA7OXOLSLX" localSheetId="18" hidden="1">#REF!</definedName>
    <definedName name="BExQ7CB046NVPF9ZXDGA7OXOLSLX" localSheetId="19" hidden="1">#REF!</definedName>
    <definedName name="BExQ7CB046NVPF9ZXDGA7OXOLSLX" localSheetId="20" hidden="1">#REF!</definedName>
    <definedName name="BExQ7CB046NVPF9ZXDGA7OXOLSLX" hidden="1">#REF!</definedName>
    <definedName name="BExQ7IWDCGGOO1HTJ97YGO1CK3R9" localSheetId="7" hidden="1">#REF!</definedName>
    <definedName name="BExQ7IWDCGGOO1HTJ97YGO1CK3R9" localSheetId="9" hidden="1">#REF!</definedName>
    <definedName name="BExQ7IWDCGGOO1HTJ97YGO1CK3R9" localSheetId="10" hidden="1">#REF!</definedName>
    <definedName name="BExQ7IWDCGGOO1HTJ97YGO1CK3R9" localSheetId="11" hidden="1">#REF!</definedName>
    <definedName name="BExQ7IWDCGGOO1HTJ97YGO1CK3R9" localSheetId="12" hidden="1">#REF!</definedName>
    <definedName name="BExQ7IWDCGGOO1HTJ97YGO1CK3R9" localSheetId="14" hidden="1">#REF!</definedName>
    <definedName name="BExQ7IWDCGGOO1HTJ97YGO1CK3R9" localSheetId="13" hidden="1">#REF!</definedName>
    <definedName name="BExQ7IWDCGGOO1HTJ97YGO1CK3R9" localSheetId="15" hidden="1">#REF!</definedName>
    <definedName name="BExQ7IWDCGGOO1HTJ97YGO1CK3R9" localSheetId="16" hidden="1">#REF!</definedName>
    <definedName name="BExQ7IWDCGGOO1HTJ97YGO1CK3R9" localSheetId="17" hidden="1">#REF!</definedName>
    <definedName name="BExQ7IWDCGGOO1HTJ97YGO1CK3R9" localSheetId="18" hidden="1">#REF!</definedName>
    <definedName name="BExQ7IWDCGGOO1HTJ97YGO1CK3R9" localSheetId="19" hidden="1">#REF!</definedName>
    <definedName name="BExQ7IWDCGGOO1HTJ97YGO1CK3R9" localSheetId="20" hidden="1">#REF!</definedName>
    <definedName name="BExQ7IWDCGGOO1HTJ97YGO1CK3R9" hidden="1">#REF!</definedName>
    <definedName name="BExQ7JNFIEGS2HKNBALH3Q2N5G7Z" localSheetId="7" hidden="1">#REF!</definedName>
    <definedName name="BExQ7JNFIEGS2HKNBALH3Q2N5G7Z" localSheetId="9" hidden="1">#REF!</definedName>
    <definedName name="BExQ7JNFIEGS2HKNBALH3Q2N5G7Z" localSheetId="10" hidden="1">#REF!</definedName>
    <definedName name="BExQ7JNFIEGS2HKNBALH3Q2N5G7Z" localSheetId="11" hidden="1">#REF!</definedName>
    <definedName name="BExQ7JNFIEGS2HKNBALH3Q2N5G7Z" localSheetId="12" hidden="1">#REF!</definedName>
    <definedName name="BExQ7JNFIEGS2HKNBALH3Q2N5G7Z" localSheetId="14" hidden="1">#REF!</definedName>
    <definedName name="BExQ7JNFIEGS2HKNBALH3Q2N5G7Z" localSheetId="13" hidden="1">#REF!</definedName>
    <definedName name="BExQ7JNFIEGS2HKNBALH3Q2N5G7Z" localSheetId="15" hidden="1">#REF!</definedName>
    <definedName name="BExQ7JNFIEGS2HKNBALH3Q2N5G7Z" localSheetId="16" hidden="1">#REF!</definedName>
    <definedName name="BExQ7JNFIEGS2HKNBALH3Q2N5G7Z" localSheetId="17" hidden="1">#REF!</definedName>
    <definedName name="BExQ7JNFIEGS2HKNBALH3Q2N5G7Z" localSheetId="18" hidden="1">#REF!</definedName>
    <definedName name="BExQ7JNFIEGS2HKNBALH3Q2N5G7Z" localSheetId="19" hidden="1">#REF!</definedName>
    <definedName name="BExQ7JNFIEGS2HKNBALH3Q2N5G7Z" localSheetId="20" hidden="1">#REF!</definedName>
    <definedName name="BExQ7JNFIEGS2HKNBALH3Q2N5G7Z" hidden="1">#REF!</definedName>
    <definedName name="BExQ7MY3U2Z1IZ71U5LJUD00VVB4" localSheetId="7" hidden="1">#REF!</definedName>
    <definedName name="BExQ7MY3U2Z1IZ71U5LJUD00VVB4" localSheetId="9" hidden="1">#REF!</definedName>
    <definedName name="BExQ7MY3U2Z1IZ71U5LJUD00VVB4" localSheetId="10" hidden="1">#REF!</definedName>
    <definedName name="BExQ7MY3U2Z1IZ71U5LJUD00VVB4" localSheetId="11" hidden="1">#REF!</definedName>
    <definedName name="BExQ7MY3U2Z1IZ71U5LJUD00VVB4" localSheetId="12" hidden="1">#REF!</definedName>
    <definedName name="BExQ7MY3U2Z1IZ71U5LJUD00VVB4" localSheetId="14" hidden="1">#REF!</definedName>
    <definedName name="BExQ7MY3U2Z1IZ71U5LJUD00VVB4" localSheetId="13" hidden="1">#REF!</definedName>
    <definedName name="BExQ7MY3U2Z1IZ71U5LJUD00VVB4" localSheetId="15" hidden="1">#REF!</definedName>
    <definedName name="BExQ7MY3U2Z1IZ71U5LJUD00VVB4" localSheetId="16" hidden="1">#REF!</definedName>
    <definedName name="BExQ7MY3U2Z1IZ71U5LJUD00VVB4" localSheetId="17" hidden="1">#REF!</definedName>
    <definedName name="BExQ7MY3U2Z1IZ71U5LJUD00VVB4" localSheetId="18" hidden="1">#REF!</definedName>
    <definedName name="BExQ7MY3U2Z1IZ71U5LJUD00VVB4" localSheetId="19" hidden="1">#REF!</definedName>
    <definedName name="BExQ7MY3U2Z1IZ71U5LJUD00VVB4" localSheetId="20" hidden="1">#REF!</definedName>
    <definedName name="BExQ7MY3U2Z1IZ71U5LJUD00VVB4" hidden="1">#REF!</definedName>
    <definedName name="BExQ7NJJ5I2EFVEHCKSRF7BAOJX8" localSheetId="7" hidden="1">#REF!</definedName>
    <definedName name="BExQ7NJJ5I2EFVEHCKSRF7BAOJX8" localSheetId="9" hidden="1">#REF!</definedName>
    <definedName name="BExQ7NJJ5I2EFVEHCKSRF7BAOJX8" localSheetId="10" hidden="1">#REF!</definedName>
    <definedName name="BExQ7NJJ5I2EFVEHCKSRF7BAOJX8" localSheetId="11" hidden="1">#REF!</definedName>
    <definedName name="BExQ7NJJ5I2EFVEHCKSRF7BAOJX8" localSheetId="12" hidden="1">#REF!</definedName>
    <definedName name="BExQ7NJJ5I2EFVEHCKSRF7BAOJX8" localSheetId="14" hidden="1">#REF!</definedName>
    <definedName name="BExQ7NJJ5I2EFVEHCKSRF7BAOJX8" localSheetId="13" hidden="1">#REF!</definedName>
    <definedName name="BExQ7NJJ5I2EFVEHCKSRF7BAOJX8" localSheetId="15" hidden="1">#REF!</definedName>
    <definedName name="BExQ7NJJ5I2EFVEHCKSRF7BAOJX8" localSheetId="16" hidden="1">#REF!</definedName>
    <definedName name="BExQ7NJJ5I2EFVEHCKSRF7BAOJX8" localSheetId="17" hidden="1">#REF!</definedName>
    <definedName name="BExQ7NJJ5I2EFVEHCKSRF7BAOJX8" localSheetId="18" hidden="1">#REF!</definedName>
    <definedName name="BExQ7NJJ5I2EFVEHCKSRF7BAOJX8" localSheetId="19" hidden="1">#REF!</definedName>
    <definedName name="BExQ7NJJ5I2EFVEHCKSRF7BAOJX8" localSheetId="20" hidden="1">#REF!</definedName>
    <definedName name="BExQ7NJJ5I2EFVEHCKSRF7BAOJX8" hidden="1">#REF!</definedName>
    <definedName name="BExQ7OLEEXKKDJBY2RBEALGCVGC3" localSheetId="7" hidden="1">#REF!</definedName>
    <definedName name="BExQ7OLEEXKKDJBY2RBEALGCVGC3" localSheetId="9" hidden="1">#REF!</definedName>
    <definedName name="BExQ7OLEEXKKDJBY2RBEALGCVGC3" localSheetId="10" hidden="1">#REF!</definedName>
    <definedName name="BExQ7OLEEXKKDJBY2RBEALGCVGC3" localSheetId="11" hidden="1">#REF!</definedName>
    <definedName name="BExQ7OLEEXKKDJBY2RBEALGCVGC3" localSheetId="12" hidden="1">#REF!</definedName>
    <definedName name="BExQ7OLEEXKKDJBY2RBEALGCVGC3" localSheetId="14" hidden="1">#REF!</definedName>
    <definedName name="BExQ7OLEEXKKDJBY2RBEALGCVGC3" localSheetId="13" hidden="1">#REF!</definedName>
    <definedName name="BExQ7OLEEXKKDJBY2RBEALGCVGC3" localSheetId="15" hidden="1">#REF!</definedName>
    <definedName name="BExQ7OLEEXKKDJBY2RBEALGCVGC3" localSheetId="16" hidden="1">#REF!</definedName>
    <definedName name="BExQ7OLEEXKKDJBY2RBEALGCVGC3" localSheetId="17" hidden="1">#REF!</definedName>
    <definedName name="BExQ7OLEEXKKDJBY2RBEALGCVGC3" localSheetId="18" hidden="1">#REF!</definedName>
    <definedName name="BExQ7OLEEXKKDJBY2RBEALGCVGC3" localSheetId="19" hidden="1">#REF!</definedName>
    <definedName name="BExQ7OLEEXKKDJBY2RBEALGCVGC3" localSheetId="20" hidden="1">#REF!</definedName>
    <definedName name="BExQ7OLEEXKKDJBY2RBEALGCVGC3" hidden="1">#REF!</definedName>
    <definedName name="BExQ7XL2Q1GVUFL1F9KK0K0EXMWG" localSheetId="7" hidden="1">#REF!</definedName>
    <definedName name="BExQ7XL2Q1GVUFL1F9KK0K0EXMWG" localSheetId="9" hidden="1">#REF!</definedName>
    <definedName name="BExQ7XL2Q1GVUFL1F9KK0K0EXMWG" localSheetId="10" hidden="1">#REF!</definedName>
    <definedName name="BExQ7XL2Q1GVUFL1F9KK0K0EXMWG" localSheetId="11" hidden="1">#REF!</definedName>
    <definedName name="BExQ7XL2Q1GVUFL1F9KK0K0EXMWG" localSheetId="12" hidden="1">#REF!</definedName>
    <definedName name="BExQ7XL2Q1GVUFL1F9KK0K0EXMWG" localSheetId="14" hidden="1">#REF!</definedName>
    <definedName name="BExQ7XL2Q1GVUFL1F9KK0K0EXMWG" localSheetId="13" hidden="1">#REF!</definedName>
    <definedName name="BExQ7XL2Q1GVUFL1F9KK0K0EXMWG" localSheetId="15" hidden="1">#REF!</definedName>
    <definedName name="BExQ7XL2Q1GVUFL1F9KK0K0EXMWG" localSheetId="16" hidden="1">#REF!</definedName>
    <definedName name="BExQ7XL2Q1GVUFL1F9KK0K0EXMWG" localSheetId="17" hidden="1">#REF!</definedName>
    <definedName name="BExQ7XL2Q1GVUFL1F9KK0K0EXMWG" localSheetId="18" hidden="1">#REF!</definedName>
    <definedName name="BExQ7XL2Q1GVUFL1F9KK0K0EXMWG" localSheetId="19" hidden="1">#REF!</definedName>
    <definedName name="BExQ7XL2Q1GVUFL1F9KK0K0EXMWG" localSheetId="20" hidden="1">#REF!</definedName>
    <definedName name="BExQ7XL2Q1GVUFL1F9KK0K0EXMWG" hidden="1">#REF!</definedName>
    <definedName name="BExQ804OMLOOLGJAZ76PFIUFBWIX" localSheetId="7" hidden="1">#REF!</definedName>
    <definedName name="BExQ804OMLOOLGJAZ76PFIUFBWIX" localSheetId="9" hidden="1">#REF!</definedName>
    <definedName name="BExQ804OMLOOLGJAZ76PFIUFBWIX" localSheetId="10" hidden="1">#REF!</definedName>
    <definedName name="BExQ804OMLOOLGJAZ76PFIUFBWIX" localSheetId="11" hidden="1">#REF!</definedName>
    <definedName name="BExQ804OMLOOLGJAZ76PFIUFBWIX" localSheetId="12" hidden="1">#REF!</definedName>
    <definedName name="BExQ804OMLOOLGJAZ76PFIUFBWIX" localSheetId="14" hidden="1">#REF!</definedName>
    <definedName name="BExQ804OMLOOLGJAZ76PFIUFBWIX" localSheetId="13" hidden="1">#REF!</definedName>
    <definedName name="BExQ804OMLOOLGJAZ76PFIUFBWIX" localSheetId="15" hidden="1">#REF!</definedName>
    <definedName name="BExQ804OMLOOLGJAZ76PFIUFBWIX" localSheetId="16" hidden="1">#REF!</definedName>
    <definedName name="BExQ804OMLOOLGJAZ76PFIUFBWIX" localSheetId="17" hidden="1">#REF!</definedName>
    <definedName name="BExQ804OMLOOLGJAZ76PFIUFBWIX" localSheetId="18" hidden="1">#REF!</definedName>
    <definedName name="BExQ804OMLOOLGJAZ76PFIUFBWIX" localSheetId="19" hidden="1">#REF!</definedName>
    <definedName name="BExQ804OMLOOLGJAZ76PFIUFBWIX" localSheetId="20" hidden="1">#REF!</definedName>
    <definedName name="BExQ804OMLOOLGJAZ76PFIUFBWIX" hidden="1">#REF!</definedName>
    <definedName name="BExQ834L4O72YNJYUPLVXEJ7K3BU" localSheetId="7" hidden="1">#REF!</definedName>
    <definedName name="BExQ834L4O72YNJYUPLVXEJ7K3BU" localSheetId="9" hidden="1">#REF!</definedName>
    <definedName name="BExQ834L4O72YNJYUPLVXEJ7K3BU" localSheetId="10" hidden="1">#REF!</definedName>
    <definedName name="BExQ834L4O72YNJYUPLVXEJ7K3BU" localSheetId="11" hidden="1">#REF!</definedName>
    <definedName name="BExQ834L4O72YNJYUPLVXEJ7K3BU" localSheetId="12" hidden="1">#REF!</definedName>
    <definedName name="BExQ834L4O72YNJYUPLVXEJ7K3BU" localSheetId="14" hidden="1">#REF!</definedName>
    <definedName name="BExQ834L4O72YNJYUPLVXEJ7K3BU" localSheetId="13" hidden="1">#REF!</definedName>
    <definedName name="BExQ834L4O72YNJYUPLVXEJ7K3BU" localSheetId="15" hidden="1">#REF!</definedName>
    <definedName name="BExQ834L4O72YNJYUPLVXEJ7K3BU" localSheetId="16" hidden="1">#REF!</definedName>
    <definedName name="BExQ834L4O72YNJYUPLVXEJ7K3BU" localSheetId="17" hidden="1">#REF!</definedName>
    <definedName name="BExQ834L4O72YNJYUPLVXEJ7K3BU" localSheetId="18" hidden="1">#REF!</definedName>
    <definedName name="BExQ834L4O72YNJYUPLVXEJ7K3BU" localSheetId="19" hidden="1">#REF!</definedName>
    <definedName name="BExQ834L4O72YNJYUPLVXEJ7K3BU" localSheetId="20" hidden="1">#REF!</definedName>
    <definedName name="BExQ834L4O72YNJYUPLVXEJ7K3BU" hidden="1">#REF!</definedName>
    <definedName name="BExQ8469L3ZRZ3KYZPYMSJIDL7Y5" localSheetId="7" hidden="1">#REF!</definedName>
    <definedName name="BExQ8469L3ZRZ3KYZPYMSJIDL7Y5" localSheetId="9" hidden="1">#REF!</definedName>
    <definedName name="BExQ8469L3ZRZ3KYZPYMSJIDL7Y5" localSheetId="10" hidden="1">#REF!</definedName>
    <definedName name="BExQ8469L3ZRZ3KYZPYMSJIDL7Y5" localSheetId="11" hidden="1">#REF!</definedName>
    <definedName name="BExQ8469L3ZRZ3KYZPYMSJIDL7Y5" localSheetId="12" hidden="1">#REF!</definedName>
    <definedName name="BExQ8469L3ZRZ3KYZPYMSJIDL7Y5" localSheetId="14" hidden="1">#REF!</definedName>
    <definedName name="BExQ8469L3ZRZ3KYZPYMSJIDL7Y5" localSheetId="13" hidden="1">#REF!</definedName>
    <definedName name="BExQ8469L3ZRZ3KYZPYMSJIDL7Y5" localSheetId="15" hidden="1">#REF!</definedName>
    <definedName name="BExQ8469L3ZRZ3KYZPYMSJIDL7Y5" localSheetId="16" hidden="1">#REF!</definedName>
    <definedName name="BExQ8469L3ZRZ3KYZPYMSJIDL7Y5" localSheetId="17" hidden="1">#REF!</definedName>
    <definedName name="BExQ8469L3ZRZ3KYZPYMSJIDL7Y5" localSheetId="18" hidden="1">#REF!</definedName>
    <definedName name="BExQ8469L3ZRZ3KYZPYMSJIDL7Y5" localSheetId="19" hidden="1">#REF!</definedName>
    <definedName name="BExQ8469L3ZRZ3KYZPYMSJIDL7Y5" localSheetId="20" hidden="1">#REF!</definedName>
    <definedName name="BExQ8469L3ZRZ3KYZPYMSJIDL7Y5" hidden="1">#REF!</definedName>
    <definedName name="BExQ84MJB94HL3BWRN50M4NCB6Z0" localSheetId="7" hidden="1">#REF!</definedName>
    <definedName name="BExQ84MJB94HL3BWRN50M4NCB6Z0" localSheetId="9" hidden="1">#REF!</definedName>
    <definedName name="BExQ84MJB94HL3BWRN50M4NCB6Z0" localSheetId="10" hidden="1">#REF!</definedName>
    <definedName name="BExQ84MJB94HL3BWRN50M4NCB6Z0" localSheetId="11" hidden="1">#REF!</definedName>
    <definedName name="BExQ84MJB94HL3BWRN50M4NCB6Z0" localSheetId="12" hidden="1">#REF!</definedName>
    <definedName name="BExQ84MJB94HL3BWRN50M4NCB6Z0" localSheetId="14" hidden="1">#REF!</definedName>
    <definedName name="BExQ84MJB94HL3BWRN50M4NCB6Z0" localSheetId="13" hidden="1">#REF!</definedName>
    <definedName name="BExQ84MJB94HL3BWRN50M4NCB6Z0" localSheetId="15" hidden="1">#REF!</definedName>
    <definedName name="BExQ84MJB94HL3BWRN50M4NCB6Z0" localSheetId="16" hidden="1">#REF!</definedName>
    <definedName name="BExQ84MJB94HL3BWRN50M4NCB6Z0" localSheetId="17" hidden="1">#REF!</definedName>
    <definedName name="BExQ84MJB94HL3BWRN50M4NCB6Z0" localSheetId="18" hidden="1">#REF!</definedName>
    <definedName name="BExQ84MJB94HL3BWRN50M4NCB6Z0" localSheetId="19" hidden="1">#REF!</definedName>
    <definedName name="BExQ84MJB94HL3BWRN50M4NCB6Z0" localSheetId="20" hidden="1">#REF!</definedName>
    <definedName name="BExQ84MJB94HL3BWRN50M4NCB6Z0" hidden="1">#REF!</definedName>
    <definedName name="BExQ8583ZE00NW7T9OF11OT9IA14" localSheetId="7" hidden="1">#REF!</definedName>
    <definedName name="BExQ8583ZE00NW7T9OF11OT9IA14" localSheetId="9" hidden="1">#REF!</definedName>
    <definedName name="BExQ8583ZE00NW7T9OF11OT9IA14" localSheetId="10" hidden="1">#REF!</definedName>
    <definedName name="BExQ8583ZE00NW7T9OF11OT9IA14" localSheetId="11" hidden="1">#REF!</definedName>
    <definedName name="BExQ8583ZE00NW7T9OF11OT9IA14" localSheetId="12" hidden="1">#REF!</definedName>
    <definedName name="BExQ8583ZE00NW7T9OF11OT9IA14" localSheetId="14" hidden="1">#REF!</definedName>
    <definedName name="BExQ8583ZE00NW7T9OF11OT9IA14" localSheetId="13" hidden="1">#REF!</definedName>
    <definedName name="BExQ8583ZE00NW7T9OF11OT9IA14" localSheetId="15" hidden="1">#REF!</definedName>
    <definedName name="BExQ8583ZE00NW7T9OF11OT9IA14" localSheetId="16" hidden="1">#REF!</definedName>
    <definedName name="BExQ8583ZE00NW7T9OF11OT9IA14" localSheetId="17" hidden="1">#REF!</definedName>
    <definedName name="BExQ8583ZE00NW7T9OF11OT9IA14" localSheetId="18" hidden="1">#REF!</definedName>
    <definedName name="BExQ8583ZE00NW7T9OF11OT9IA14" localSheetId="19" hidden="1">#REF!</definedName>
    <definedName name="BExQ8583ZE00NW7T9OF11OT9IA14" localSheetId="20" hidden="1">#REF!</definedName>
    <definedName name="BExQ8583ZE00NW7T9OF11OT9IA14" hidden="1">#REF!</definedName>
    <definedName name="BExQ8A0RPE3IMIFIZLUE7KD2N21W" localSheetId="7" hidden="1">#REF!</definedName>
    <definedName name="BExQ8A0RPE3IMIFIZLUE7KD2N21W" localSheetId="9" hidden="1">#REF!</definedName>
    <definedName name="BExQ8A0RPE3IMIFIZLUE7KD2N21W" localSheetId="10" hidden="1">#REF!</definedName>
    <definedName name="BExQ8A0RPE3IMIFIZLUE7KD2N21W" localSheetId="11" hidden="1">#REF!</definedName>
    <definedName name="BExQ8A0RPE3IMIFIZLUE7KD2N21W" localSheetId="12" hidden="1">#REF!</definedName>
    <definedName name="BExQ8A0RPE3IMIFIZLUE7KD2N21W" localSheetId="14" hidden="1">#REF!</definedName>
    <definedName name="BExQ8A0RPE3IMIFIZLUE7KD2N21W" localSheetId="13" hidden="1">#REF!</definedName>
    <definedName name="BExQ8A0RPE3IMIFIZLUE7KD2N21W" localSheetId="15" hidden="1">#REF!</definedName>
    <definedName name="BExQ8A0RPE3IMIFIZLUE7KD2N21W" localSheetId="16" hidden="1">#REF!</definedName>
    <definedName name="BExQ8A0RPE3IMIFIZLUE7KD2N21W" localSheetId="17" hidden="1">#REF!</definedName>
    <definedName name="BExQ8A0RPE3IMIFIZLUE7KD2N21W" localSheetId="18" hidden="1">#REF!</definedName>
    <definedName name="BExQ8A0RPE3IMIFIZLUE7KD2N21W" localSheetId="19" hidden="1">#REF!</definedName>
    <definedName name="BExQ8A0RPE3IMIFIZLUE7KD2N21W" localSheetId="20" hidden="1">#REF!</definedName>
    <definedName name="BExQ8A0RPE3IMIFIZLUE7KD2N21W" hidden="1">#REF!</definedName>
    <definedName name="BExQ8ABK6H1ADV2R2OYT8NFFYG2N" localSheetId="7" hidden="1">#REF!</definedName>
    <definedName name="BExQ8ABK6H1ADV2R2OYT8NFFYG2N" localSheetId="9" hidden="1">#REF!</definedName>
    <definedName name="BExQ8ABK6H1ADV2R2OYT8NFFYG2N" localSheetId="10" hidden="1">#REF!</definedName>
    <definedName name="BExQ8ABK6H1ADV2R2OYT8NFFYG2N" localSheetId="11" hidden="1">#REF!</definedName>
    <definedName name="BExQ8ABK6H1ADV2R2OYT8NFFYG2N" localSheetId="12" hidden="1">#REF!</definedName>
    <definedName name="BExQ8ABK6H1ADV2R2OYT8NFFYG2N" localSheetId="14" hidden="1">#REF!</definedName>
    <definedName name="BExQ8ABK6H1ADV2R2OYT8NFFYG2N" localSheetId="13" hidden="1">#REF!</definedName>
    <definedName name="BExQ8ABK6H1ADV2R2OYT8NFFYG2N" localSheetId="15" hidden="1">#REF!</definedName>
    <definedName name="BExQ8ABK6H1ADV2R2OYT8NFFYG2N" localSheetId="16" hidden="1">#REF!</definedName>
    <definedName name="BExQ8ABK6H1ADV2R2OYT8NFFYG2N" localSheetId="17" hidden="1">#REF!</definedName>
    <definedName name="BExQ8ABK6H1ADV2R2OYT8NFFYG2N" localSheetId="18" hidden="1">#REF!</definedName>
    <definedName name="BExQ8ABK6H1ADV2R2OYT8NFFYG2N" localSheetId="19" hidden="1">#REF!</definedName>
    <definedName name="BExQ8ABK6H1ADV2R2OYT8NFFYG2N" localSheetId="20" hidden="1">#REF!</definedName>
    <definedName name="BExQ8ABK6H1ADV2R2OYT8NFFYG2N" hidden="1">#REF!</definedName>
    <definedName name="BExQ8DM90XJ6GCJIK9LC5O82I2TJ" localSheetId="7" hidden="1">#REF!</definedName>
    <definedName name="BExQ8DM90XJ6GCJIK9LC5O82I2TJ" localSheetId="9" hidden="1">#REF!</definedName>
    <definedName name="BExQ8DM90XJ6GCJIK9LC5O82I2TJ" localSheetId="10" hidden="1">#REF!</definedName>
    <definedName name="BExQ8DM90XJ6GCJIK9LC5O82I2TJ" localSheetId="11" hidden="1">#REF!</definedName>
    <definedName name="BExQ8DM90XJ6GCJIK9LC5O82I2TJ" localSheetId="12" hidden="1">#REF!</definedName>
    <definedName name="BExQ8DM90XJ6GCJIK9LC5O82I2TJ" localSheetId="14" hidden="1">#REF!</definedName>
    <definedName name="BExQ8DM90XJ6GCJIK9LC5O82I2TJ" localSheetId="13" hidden="1">#REF!</definedName>
    <definedName name="BExQ8DM90XJ6GCJIK9LC5O82I2TJ" localSheetId="15" hidden="1">#REF!</definedName>
    <definedName name="BExQ8DM90XJ6GCJIK9LC5O82I2TJ" localSheetId="16" hidden="1">#REF!</definedName>
    <definedName name="BExQ8DM90XJ6GCJIK9LC5O82I2TJ" localSheetId="17" hidden="1">#REF!</definedName>
    <definedName name="BExQ8DM90XJ6GCJIK9LC5O82I2TJ" localSheetId="18" hidden="1">#REF!</definedName>
    <definedName name="BExQ8DM90XJ6GCJIK9LC5O82I2TJ" localSheetId="19" hidden="1">#REF!</definedName>
    <definedName name="BExQ8DM90XJ6GCJIK9LC5O82I2TJ" localSheetId="20" hidden="1">#REF!</definedName>
    <definedName name="BExQ8DM90XJ6GCJIK9LC5O82I2TJ" hidden="1">#REF!</definedName>
    <definedName name="BExQ8DX1FNZIJVRD63724J6NDCOG" localSheetId="7" hidden="1">#REF!</definedName>
    <definedName name="BExQ8DX1FNZIJVRD63724J6NDCOG" localSheetId="9" hidden="1">#REF!</definedName>
    <definedName name="BExQ8DX1FNZIJVRD63724J6NDCOG" localSheetId="10" hidden="1">#REF!</definedName>
    <definedName name="BExQ8DX1FNZIJVRD63724J6NDCOG" localSheetId="11" hidden="1">#REF!</definedName>
    <definedName name="BExQ8DX1FNZIJVRD63724J6NDCOG" localSheetId="12" hidden="1">#REF!</definedName>
    <definedName name="BExQ8DX1FNZIJVRD63724J6NDCOG" localSheetId="14" hidden="1">#REF!</definedName>
    <definedName name="BExQ8DX1FNZIJVRD63724J6NDCOG" localSheetId="13" hidden="1">#REF!</definedName>
    <definedName name="BExQ8DX1FNZIJVRD63724J6NDCOG" localSheetId="15" hidden="1">#REF!</definedName>
    <definedName name="BExQ8DX1FNZIJVRD63724J6NDCOG" localSheetId="16" hidden="1">#REF!</definedName>
    <definedName name="BExQ8DX1FNZIJVRD63724J6NDCOG" localSheetId="17" hidden="1">#REF!</definedName>
    <definedName name="BExQ8DX1FNZIJVRD63724J6NDCOG" localSheetId="18" hidden="1">#REF!</definedName>
    <definedName name="BExQ8DX1FNZIJVRD63724J6NDCOG" localSheetId="19" hidden="1">#REF!</definedName>
    <definedName name="BExQ8DX1FNZIJVRD63724J6NDCOG" localSheetId="20" hidden="1">#REF!</definedName>
    <definedName name="BExQ8DX1FNZIJVRD63724J6NDCOG" hidden="1">#REF!</definedName>
    <definedName name="BExQ8G0K46ZORA0QVQTDI7Z8LXGF" localSheetId="7" hidden="1">#REF!</definedName>
    <definedName name="BExQ8G0K46ZORA0QVQTDI7Z8LXGF" localSheetId="9" hidden="1">#REF!</definedName>
    <definedName name="BExQ8G0K46ZORA0QVQTDI7Z8LXGF" localSheetId="10" hidden="1">#REF!</definedName>
    <definedName name="BExQ8G0K46ZORA0QVQTDI7Z8LXGF" localSheetId="11" hidden="1">#REF!</definedName>
    <definedName name="BExQ8G0K46ZORA0QVQTDI7Z8LXGF" localSheetId="12" hidden="1">#REF!</definedName>
    <definedName name="BExQ8G0K46ZORA0QVQTDI7Z8LXGF" localSheetId="14" hidden="1">#REF!</definedName>
    <definedName name="BExQ8G0K46ZORA0QVQTDI7Z8LXGF" localSheetId="13" hidden="1">#REF!</definedName>
    <definedName name="BExQ8G0K46ZORA0QVQTDI7Z8LXGF" localSheetId="15" hidden="1">#REF!</definedName>
    <definedName name="BExQ8G0K46ZORA0QVQTDI7Z8LXGF" localSheetId="16" hidden="1">#REF!</definedName>
    <definedName name="BExQ8G0K46ZORA0QVQTDI7Z8LXGF" localSheetId="17" hidden="1">#REF!</definedName>
    <definedName name="BExQ8G0K46ZORA0QVQTDI7Z8LXGF" localSheetId="18" hidden="1">#REF!</definedName>
    <definedName name="BExQ8G0K46ZORA0QVQTDI7Z8LXGF" localSheetId="19" hidden="1">#REF!</definedName>
    <definedName name="BExQ8G0K46ZORA0QVQTDI7Z8LXGF" localSheetId="20" hidden="1">#REF!</definedName>
    <definedName name="BExQ8G0K46ZORA0QVQTDI7Z8LXGF" hidden="1">#REF!</definedName>
    <definedName name="BExQ8O3WEU8HNTTGKTW5T0QSKCLP" localSheetId="7" hidden="1">#REF!</definedName>
    <definedName name="BExQ8O3WEU8HNTTGKTW5T0QSKCLP" localSheetId="9" hidden="1">#REF!</definedName>
    <definedName name="BExQ8O3WEU8HNTTGKTW5T0QSKCLP" localSheetId="10" hidden="1">#REF!</definedName>
    <definedName name="BExQ8O3WEU8HNTTGKTW5T0QSKCLP" localSheetId="11" hidden="1">#REF!</definedName>
    <definedName name="BExQ8O3WEU8HNTTGKTW5T0QSKCLP" localSheetId="12" hidden="1">#REF!</definedName>
    <definedName name="BExQ8O3WEU8HNTTGKTW5T0QSKCLP" localSheetId="14" hidden="1">#REF!</definedName>
    <definedName name="BExQ8O3WEU8HNTTGKTW5T0QSKCLP" localSheetId="13" hidden="1">#REF!</definedName>
    <definedName name="BExQ8O3WEU8HNTTGKTW5T0QSKCLP" localSheetId="15" hidden="1">#REF!</definedName>
    <definedName name="BExQ8O3WEU8HNTTGKTW5T0QSKCLP" localSheetId="16" hidden="1">#REF!</definedName>
    <definedName name="BExQ8O3WEU8HNTTGKTW5T0QSKCLP" localSheetId="17" hidden="1">#REF!</definedName>
    <definedName name="BExQ8O3WEU8HNTTGKTW5T0QSKCLP" localSheetId="18" hidden="1">#REF!</definedName>
    <definedName name="BExQ8O3WEU8HNTTGKTW5T0QSKCLP" localSheetId="19" hidden="1">#REF!</definedName>
    <definedName name="BExQ8O3WEU8HNTTGKTW5T0QSKCLP" localSheetId="20" hidden="1">#REF!</definedName>
    <definedName name="BExQ8O3WEU8HNTTGKTW5T0QSKCLP" hidden="1">#REF!</definedName>
    <definedName name="BExQ8PWMBELWDMVC65RE0VV0PKJ2" localSheetId="7" hidden="1">#REF!</definedName>
    <definedName name="BExQ8PWMBELWDMVC65RE0VV0PKJ2" localSheetId="9" hidden="1">#REF!</definedName>
    <definedName name="BExQ8PWMBELWDMVC65RE0VV0PKJ2" localSheetId="10" hidden="1">#REF!</definedName>
    <definedName name="BExQ8PWMBELWDMVC65RE0VV0PKJ2" localSheetId="11" hidden="1">#REF!</definedName>
    <definedName name="BExQ8PWMBELWDMVC65RE0VV0PKJ2" localSheetId="12" hidden="1">#REF!</definedName>
    <definedName name="BExQ8PWMBELWDMVC65RE0VV0PKJ2" localSheetId="14" hidden="1">#REF!</definedName>
    <definedName name="BExQ8PWMBELWDMVC65RE0VV0PKJ2" localSheetId="13" hidden="1">#REF!</definedName>
    <definedName name="BExQ8PWMBELWDMVC65RE0VV0PKJ2" localSheetId="15" hidden="1">#REF!</definedName>
    <definedName name="BExQ8PWMBELWDMVC65RE0VV0PKJ2" localSheetId="16" hidden="1">#REF!</definedName>
    <definedName name="BExQ8PWMBELWDMVC65RE0VV0PKJ2" localSheetId="17" hidden="1">#REF!</definedName>
    <definedName name="BExQ8PWMBELWDMVC65RE0VV0PKJ2" localSheetId="18" hidden="1">#REF!</definedName>
    <definedName name="BExQ8PWMBELWDMVC65RE0VV0PKJ2" localSheetId="19" hidden="1">#REF!</definedName>
    <definedName name="BExQ8PWMBELWDMVC65RE0VV0PKJ2" localSheetId="20" hidden="1">#REF!</definedName>
    <definedName name="BExQ8PWMBELWDMVC65RE0VV0PKJ2" hidden="1">#REF!</definedName>
    <definedName name="BExQ8XEDA0NG4CETTWK2XL8XZWLT" localSheetId="7" hidden="1">#REF!</definedName>
    <definedName name="BExQ8XEDA0NG4CETTWK2XL8XZWLT" localSheetId="9" hidden="1">#REF!</definedName>
    <definedName name="BExQ8XEDA0NG4CETTWK2XL8XZWLT" localSheetId="10" hidden="1">#REF!</definedName>
    <definedName name="BExQ8XEDA0NG4CETTWK2XL8XZWLT" localSheetId="11" hidden="1">#REF!</definedName>
    <definedName name="BExQ8XEDA0NG4CETTWK2XL8XZWLT" localSheetId="12" hidden="1">#REF!</definedName>
    <definedName name="BExQ8XEDA0NG4CETTWK2XL8XZWLT" localSheetId="14" hidden="1">#REF!</definedName>
    <definedName name="BExQ8XEDA0NG4CETTWK2XL8XZWLT" localSheetId="13" hidden="1">#REF!</definedName>
    <definedName name="BExQ8XEDA0NG4CETTWK2XL8XZWLT" localSheetId="15" hidden="1">#REF!</definedName>
    <definedName name="BExQ8XEDA0NG4CETTWK2XL8XZWLT" localSheetId="16" hidden="1">#REF!</definedName>
    <definedName name="BExQ8XEDA0NG4CETTWK2XL8XZWLT" localSheetId="17" hidden="1">#REF!</definedName>
    <definedName name="BExQ8XEDA0NG4CETTWK2XL8XZWLT" localSheetId="18" hidden="1">#REF!</definedName>
    <definedName name="BExQ8XEDA0NG4CETTWK2XL8XZWLT" localSheetId="19" hidden="1">#REF!</definedName>
    <definedName name="BExQ8XEDA0NG4CETTWK2XL8XZWLT" localSheetId="20" hidden="1">#REF!</definedName>
    <definedName name="BExQ8XEDA0NG4CETTWK2XL8XZWLT" hidden="1">#REF!</definedName>
    <definedName name="BExQ8ZCEDBOBJA3D9LDP5TU2WYGR" localSheetId="7" hidden="1">#REF!</definedName>
    <definedName name="BExQ8ZCEDBOBJA3D9LDP5TU2WYGR" localSheetId="9" hidden="1">#REF!</definedName>
    <definedName name="BExQ8ZCEDBOBJA3D9LDP5TU2WYGR" localSheetId="10" hidden="1">#REF!</definedName>
    <definedName name="BExQ8ZCEDBOBJA3D9LDP5TU2WYGR" localSheetId="11" hidden="1">#REF!</definedName>
    <definedName name="BExQ8ZCEDBOBJA3D9LDP5TU2WYGR" localSheetId="12" hidden="1">#REF!</definedName>
    <definedName name="BExQ8ZCEDBOBJA3D9LDP5TU2WYGR" localSheetId="14" hidden="1">#REF!</definedName>
    <definedName name="BExQ8ZCEDBOBJA3D9LDP5TU2WYGR" localSheetId="13" hidden="1">#REF!</definedName>
    <definedName name="BExQ8ZCEDBOBJA3D9LDP5TU2WYGR" localSheetId="15" hidden="1">#REF!</definedName>
    <definedName name="BExQ8ZCEDBOBJA3D9LDP5TU2WYGR" localSheetId="16" hidden="1">#REF!</definedName>
    <definedName name="BExQ8ZCEDBOBJA3D9LDP5TU2WYGR" localSheetId="17" hidden="1">#REF!</definedName>
    <definedName name="BExQ8ZCEDBOBJA3D9LDP5TU2WYGR" localSheetId="18" hidden="1">#REF!</definedName>
    <definedName name="BExQ8ZCEDBOBJA3D9LDP5TU2WYGR" localSheetId="19" hidden="1">#REF!</definedName>
    <definedName name="BExQ8ZCEDBOBJA3D9LDP5TU2WYGR" localSheetId="20" hidden="1">#REF!</definedName>
    <definedName name="BExQ8ZCEDBOBJA3D9LDP5TU2WYGR" hidden="1">#REF!</definedName>
    <definedName name="BExQ94LAW6MAQBWY25WTBFV5PPZJ" localSheetId="7" hidden="1">#REF!</definedName>
    <definedName name="BExQ94LAW6MAQBWY25WTBFV5PPZJ" localSheetId="9" hidden="1">#REF!</definedName>
    <definedName name="BExQ94LAW6MAQBWY25WTBFV5PPZJ" localSheetId="10" hidden="1">#REF!</definedName>
    <definedName name="BExQ94LAW6MAQBWY25WTBFV5PPZJ" localSheetId="11" hidden="1">#REF!</definedName>
    <definedName name="BExQ94LAW6MAQBWY25WTBFV5PPZJ" localSheetId="12" hidden="1">#REF!</definedName>
    <definedName name="BExQ94LAW6MAQBWY25WTBFV5PPZJ" localSheetId="14" hidden="1">#REF!</definedName>
    <definedName name="BExQ94LAW6MAQBWY25WTBFV5PPZJ" localSheetId="13" hidden="1">#REF!</definedName>
    <definedName name="BExQ94LAW6MAQBWY25WTBFV5PPZJ" localSheetId="15" hidden="1">#REF!</definedName>
    <definedName name="BExQ94LAW6MAQBWY25WTBFV5PPZJ" localSheetId="16" hidden="1">#REF!</definedName>
    <definedName name="BExQ94LAW6MAQBWY25WTBFV5PPZJ" localSheetId="17" hidden="1">#REF!</definedName>
    <definedName name="BExQ94LAW6MAQBWY25WTBFV5PPZJ" localSheetId="18" hidden="1">#REF!</definedName>
    <definedName name="BExQ94LAW6MAQBWY25WTBFV5PPZJ" localSheetId="19" hidden="1">#REF!</definedName>
    <definedName name="BExQ94LAW6MAQBWY25WTBFV5PPZJ" localSheetId="20" hidden="1">#REF!</definedName>
    <definedName name="BExQ94LAW6MAQBWY25WTBFV5PPZJ" hidden="1">#REF!</definedName>
    <definedName name="BExQ97QIPOSSRK978N8P234Y1XA4" localSheetId="7" hidden="1">#REF!</definedName>
    <definedName name="BExQ97QIPOSSRK978N8P234Y1XA4" localSheetId="9" hidden="1">#REF!</definedName>
    <definedName name="BExQ97QIPOSSRK978N8P234Y1XA4" localSheetId="10" hidden="1">#REF!</definedName>
    <definedName name="BExQ97QIPOSSRK978N8P234Y1XA4" localSheetId="11" hidden="1">#REF!</definedName>
    <definedName name="BExQ97QIPOSSRK978N8P234Y1XA4" localSheetId="12" hidden="1">#REF!</definedName>
    <definedName name="BExQ97QIPOSSRK978N8P234Y1XA4" localSheetId="14" hidden="1">#REF!</definedName>
    <definedName name="BExQ97QIPOSSRK978N8P234Y1XA4" localSheetId="13" hidden="1">#REF!</definedName>
    <definedName name="BExQ97QIPOSSRK978N8P234Y1XA4" localSheetId="15" hidden="1">#REF!</definedName>
    <definedName name="BExQ97QIPOSSRK978N8P234Y1XA4" localSheetId="16" hidden="1">#REF!</definedName>
    <definedName name="BExQ97QIPOSSRK978N8P234Y1XA4" localSheetId="17" hidden="1">#REF!</definedName>
    <definedName name="BExQ97QIPOSSRK978N8P234Y1XA4" localSheetId="18" hidden="1">#REF!</definedName>
    <definedName name="BExQ97QIPOSSRK978N8P234Y1XA4" localSheetId="19" hidden="1">#REF!</definedName>
    <definedName name="BExQ97QIPOSSRK978N8P234Y1XA4" localSheetId="20" hidden="1">#REF!</definedName>
    <definedName name="BExQ97QIPOSSRK978N8P234Y1XA4" hidden="1">#REF!</definedName>
    <definedName name="BExQ9E6FBAXTHGF3RXANFIA77GXP" localSheetId="7" hidden="1">#REF!</definedName>
    <definedName name="BExQ9E6FBAXTHGF3RXANFIA77GXP" localSheetId="9" hidden="1">#REF!</definedName>
    <definedName name="BExQ9E6FBAXTHGF3RXANFIA77GXP" localSheetId="10" hidden="1">#REF!</definedName>
    <definedName name="BExQ9E6FBAXTHGF3RXANFIA77GXP" localSheetId="11" hidden="1">#REF!</definedName>
    <definedName name="BExQ9E6FBAXTHGF3RXANFIA77GXP" localSheetId="12" hidden="1">#REF!</definedName>
    <definedName name="BExQ9E6FBAXTHGF3RXANFIA77GXP" localSheetId="14" hidden="1">#REF!</definedName>
    <definedName name="BExQ9E6FBAXTHGF3RXANFIA77GXP" localSheetId="13" hidden="1">#REF!</definedName>
    <definedName name="BExQ9E6FBAXTHGF3RXANFIA77GXP" localSheetId="15" hidden="1">#REF!</definedName>
    <definedName name="BExQ9E6FBAXTHGF3RXANFIA77GXP" localSheetId="16" hidden="1">#REF!</definedName>
    <definedName name="BExQ9E6FBAXTHGF3RXANFIA77GXP" localSheetId="17" hidden="1">#REF!</definedName>
    <definedName name="BExQ9E6FBAXTHGF3RXANFIA77GXP" localSheetId="18" hidden="1">#REF!</definedName>
    <definedName name="BExQ9E6FBAXTHGF3RXANFIA77GXP" localSheetId="19" hidden="1">#REF!</definedName>
    <definedName name="BExQ9E6FBAXTHGF3RXANFIA77GXP" localSheetId="20" hidden="1">#REF!</definedName>
    <definedName name="BExQ9E6FBAXTHGF3RXANFIA77GXP" hidden="1">#REF!</definedName>
    <definedName name="BExQ9F2YH4UUCCMQITJ475B3S3NP" localSheetId="7" hidden="1">#REF!</definedName>
    <definedName name="BExQ9F2YH4UUCCMQITJ475B3S3NP" localSheetId="9" hidden="1">#REF!</definedName>
    <definedName name="BExQ9F2YH4UUCCMQITJ475B3S3NP" localSheetId="10" hidden="1">#REF!</definedName>
    <definedName name="BExQ9F2YH4UUCCMQITJ475B3S3NP" localSheetId="11" hidden="1">#REF!</definedName>
    <definedName name="BExQ9F2YH4UUCCMQITJ475B3S3NP" localSheetId="12" hidden="1">#REF!</definedName>
    <definedName name="BExQ9F2YH4UUCCMQITJ475B3S3NP" localSheetId="14" hidden="1">#REF!</definedName>
    <definedName name="BExQ9F2YH4UUCCMQITJ475B3S3NP" localSheetId="13" hidden="1">#REF!</definedName>
    <definedName name="BExQ9F2YH4UUCCMQITJ475B3S3NP" localSheetId="15" hidden="1">#REF!</definedName>
    <definedName name="BExQ9F2YH4UUCCMQITJ475B3S3NP" localSheetId="16" hidden="1">#REF!</definedName>
    <definedName name="BExQ9F2YH4UUCCMQITJ475B3S3NP" localSheetId="17" hidden="1">#REF!</definedName>
    <definedName name="BExQ9F2YH4UUCCMQITJ475B3S3NP" localSheetId="18" hidden="1">#REF!</definedName>
    <definedName name="BExQ9F2YH4UUCCMQITJ475B3S3NP" localSheetId="19" hidden="1">#REF!</definedName>
    <definedName name="BExQ9F2YH4UUCCMQITJ475B3S3NP" localSheetId="20" hidden="1">#REF!</definedName>
    <definedName name="BExQ9F2YH4UUCCMQITJ475B3S3NP" hidden="1">#REF!</definedName>
    <definedName name="BExQ9KX9734KIAK7IMRLHCPYDHO2" localSheetId="7" hidden="1">#REF!</definedName>
    <definedName name="BExQ9KX9734KIAK7IMRLHCPYDHO2" localSheetId="9" hidden="1">#REF!</definedName>
    <definedName name="BExQ9KX9734KIAK7IMRLHCPYDHO2" localSheetId="10" hidden="1">#REF!</definedName>
    <definedName name="BExQ9KX9734KIAK7IMRLHCPYDHO2" localSheetId="11" hidden="1">#REF!</definedName>
    <definedName name="BExQ9KX9734KIAK7IMRLHCPYDHO2" localSheetId="12" hidden="1">#REF!</definedName>
    <definedName name="BExQ9KX9734KIAK7IMRLHCPYDHO2" localSheetId="14" hidden="1">#REF!</definedName>
    <definedName name="BExQ9KX9734KIAK7IMRLHCPYDHO2" localSheetId="13" hidden="1">#REF!</definedName>
    <definedName name="BExQ9KX9734KIAK7IMRLHCPYDHO2" localSheetId="15" hidden="1">#REF!</definedName>
    <definedName name="BExQ9KX9734KIAK7IMRLHCPYDHO2" localSheetId="16" hidden="1">#REF!</definedName>
    <definedName name="BExQ9KX9734KIAK7IMRLHCPYDHO2" localSheetId="17" hidden="1">#REF!</definedName>
    <definedName name="BExQ9KX9734KIAK7IMRLHCPYDHO2" localSheetId="18" hidden="1">#REF!</definedName>
    <definedName name="BExQ9KX9734KIAK7IMRLHCPYDHO2" localSheetId="19" hidden="1">#REF!</definedName>
    <definedName name="BExQ9KX9734KIAK7IMRLHCPYDHO2" localSheetId="20" hidden="1">#REF!</definedName>
    <definedName name="BExQ9KX9734KIAK7IMRLHCPYDHO2" hidden="1">#REF!</definedName>
    <definedName name="BExQ9L81FF4I7816VTPFBDWVU4CW" localSheetId="7" hidden="1">#REF!</definedName>
    <definedName name="BExQ9L81FF4I7816VTPFBDWVU4CW" localSheetId="9" hidden="1">#REF!</definedName>
    <definedName name="BExQ9L81FF4I7816VTPFBDWVU4CW" localSheetId="10" hidden="1">#REF!</definedName>
    <definedName name="BExQ9L81FF4I7816VTPFBDWVU4CW" localSheetId="11" hidden="1">#REF!</definedName>
    <definedName name="BExQ9L81FF4I7816VTPFBDWVU4CW" localSheetId="12" hidden="1">#REF!</definedName>
    <definedName name="BExQ9L81FF4I7816VTPFBDWVU4CW" localSheetId="14" hidden="1">#REF!</definedName>
    <definedName name="BExQ9L81FF4I7816VTPFBDWVU4CW" localSheetId="13" hidden="1">#REF!</definedName>
    <definedName name="BExQ9L81FF4I7816VTPFBDWVU4CW" localSheetId="15" hidden="1">#REF!</definedName>
    <definedName name="BExQ9L81FF4I7816VTPFBDWVU4CW" localSheetId="16" hidden="1">#REF!</definedName>
    <definedName name="BExQ9L81FF4I7816VTPFBDWVU4CW" localSheetId="17" hidden="1">#REF!</definedName>
    <definedName name="BExQ9L81FF4I7816VTPFBDWVU4CW" localSheetId="18" hidden="1">#REF!</definedName>
    <definedName name="BExQ9L81FF4I7816VTPFBDWVU4CW" localSheetId="19" hidden="1">#REF!</definedName>
    <definedName name="BExQ9L81FF4I7816VTPFBDWVU4CW" localSheetId="20" hidden="1">#REF!</definedName>
    <definedName name="BExQ9L81FF4I7816VTPFBDWVU4CW" hidden="1">#REF!</definedName>
    <definedName name="BExQ9M4E2ACZOWWWP1JJIQO8AHUM" localSheetId="7" hidden="1">#REF!</definedName>
    <definedName name="BExQ9M4E2ACZOWWWP1JJIQO8AHUM" localSheetId="9" hidden="1">#REF!</definedName>
    <definedName name="BExQ9M4E2ACZOWWWP1JJIQO8AHUM" localSheetId="10" hidden="1">#REF!</definedName>
    <definedName name="BExQ9M4E2ACZOWWWP1JJIQO8AHUM" localSheetId="11" hidden="1">#REF!</definedName>
    <definedName name="BExQ9M4E2ACZOWWWP1JJIQO8AHUM" localSheetId="12" hidden="1">#REF!</definedName>
    <definedName name="BExQ9M4E2ACZOWWWP1JJIQO8AHUM" localSheetId="14" hidden="1">#REF!</definedName>
    <definedName name="BExQ9M4E2ACZOWWWP1JJIQO8AHUM" localSheetId="13" hidden="1">#REF!</definedName>
    <definedName name="BExQ9M4E2ACZOWWWP1JJIQO8AHUM" localSheetId="15" hidden="1">#REF!</definedName>
    <definedName name="BExQ9M4E2ACZOWWWP1JJIQO8AHUM" localSheetId="16" hidden="1">#REF!</definedName>
    <definedName name="BExQ9M4E2ACZOWWWP1JJIQO8AHUM" localSheetId="17" hidden="1">#REF!</definedName>
    <definedName name="BExQ9M4E2ACZOWWWP1JJIQO8AHUM" localSheetId="18" hidden="1">#REF!</definedName>
    <definedName name="BExQ9M4E2ACZOWWWP1JJIQO8AHUM" localSheetId="19" hidden="1">#REF!</definedName>
    <definedName name="BExQ9M4E2ACZOWWWP1JJIQO8AHUM" localSheetId="20" hidden="1">#REF!</definedName>
    <definedName name="BExQ9M4E2ACZOWWWP1JJIQO8AHUM" hidden="1">#REF!</definedName>
    <definedName name="BExQ9R7UV4VT86NLRFAY9CP2M3CL" localSheetId="7" hidden="1">#REF!</definedName>
    <definedName name="BExQ9R7UV4VT86NLRFAY9CP2M3CL" localSheetId="9" hidden="1">#REF!</definedName>
    <definedName name="BExQ9R7UV4VT86NLRFAY9CP2M3CL" localSheetId="10" hidden="1">#REF!</definedName>
    <definedName name="BExQ9R7UV4VT86NLRFAY9CP2M3CL" localSheetId="11" hidden="1">#REF!</definedName>
    <definedName name="BExQ9R7UV4VT86NLRFAY9CP2M3CL" localSheetId="12" hidden="1">#REF!</definedName>
    <definedName name="BExQ9R7UV4VT86NLRFAY9CP2M3CL" localSheetId="14" hidden="1">#REF!</definedName>
    <definedName name="BExQ9R7UV4VT86NLRFAY9CP2M3CL" localSheetId="13" hidden="1">#REF!</definedName>
    <definedName name="BExQ9R7UV4VT86NLRFAY9CP2M3CL" localSheetId="15" hidden="1">#REF!</definedName>
    <definedName name="BExQ9R7UV4VT86NLRFAY9CP2M3CL" localSheetId="16" hidden="1">#REF!</definedName>
    <definedName name="BExQ9R7UV4VT86NLRFAY9CP2M3CL" localSheetId="17" hidden="1">#REF!</definedName>
    <definedName name="BExQ9R7UV4VT86NLRFAY9CP2M3CL" localSheetId="18" hidden="1">#REF!</definedName>
    <definedName name="BExQ9R7UV4VT86NLRFAY9CP2M3CL" localSheetId="19" hidden="1">#REF!</definedName>
    <definedName name="BExQ9R7UV4VT86NLRFAY9CP2M3CL" localSheetId="20" hidden="1">#REF!</definedName>
    <definedName name="BExQ9R7UV4VT86NLRFAY9CP2M3CL" hidden="1">#REF!</definedName>
    <definedName name="BExQ9UTANMJCK7LJ4OQMD6F2Q01L" localSheetId="7" hidden="1">#REF!</definedName>
    <definedName name="BExQ9UTANMJCK7LJ4OQMD6F2Q01L" localSheetId="9" hidden="1">#REF!</definedName>
    <definedName name="BExQ9UTANMJCK7LJ4OQMD6F2Q01L" localSheetId="10" hidden="1">#REF!</definedName>
    <definedName name="BExQ9UTANMJCK7LJ4OQMD6F2Q01L" localSheetId="11" hidden="1">#REF!</definedName>
    <definedName name="BExQ9UTANMJCK7LJ4OQMD6F2Q01L" localSheetId="12" hidden="1">#REF!</definedName>
    <definedName name="BExQ9UTANMJCK7LJ4OQMD6F2Q01L" localSheetId="14" hidden="1">#REF!</definedName>
    <definedName name="BExQ9UTANMJCK7LJ4OQMD6F2Q01L" localSheetId="13" hidden="1">#REF!</definedName>
    <definedName name="BExQ9UTANMJCK7LJ4OQMD6F2Q01L" localSheetId="15" hidden="1">#REF!</definedName>
    <definedName name="BExQ9UTANMJCK7LJ4OQMD6F2Q01L" localSheetId="16" hidden="1">#REF!</definedName>
    <definedName name="BExQ9UTANMJCK7LJ4OQMD6F2Q01L" localSheetId="17" hidden="1">#REF!</definedName>
    <definedName name="BExQ9UTANMJCK7LJ4OQMD6F2Q01L" localSheetId="18" hidden="1">#REF!</definedName>
    <definedName name="BExQ9UTANMJCK7LJ4OQMD6F2Q01L" localSheetId="19" hidden="1">#REF!</definedName>
    <definedName name="BExQ9UTANMJCK7LJ4OQMD6F2Q01L" localSheetId="20" hidden="1">#REF!</definedName>
    <definedName name="BExQ9UTANMJCK7LJ4OQMD6F2Q01L" hidden="1">#REF!</definedName>
    <definedName name="BExQ9ZLYHWABXAA9NJDW8ZS0UQ9P" localSheetId="7" hidden="1">#REF!</definedName>
    <definedName name="BExQ9ZLYHWABXAA9NJDW8ZS0UQ9P" localSheetId="9" hidden="1">#REF!</definedName>
    <definedName name="BExQ9ZLYHWABXAA9NJDW8ZS0UQ9P" localSheetId="10" hidden="1">#REF!</definedName>
    <definedName name="BExQ9ZLYHWABXAA9NJDW8ZS0UQ9P" localSheetId="11" hidden="1">#REF!</definedName>
    <definedName name="BExQ9ZLYHWABXAA9NJDW8ZS0UQ9P" localSheetId="14" hidden="1">#REF!</definedName>
    <definedName name="BExQ9ZLYHWABXAA9NJDW8ZS0UQ9P" localSheetId="13" hidden="1">#REF!</definedName>
    <definedName name="BExQ9ZLYHWABXAA9NJDW8ZS0UQ9P" localSheetId="16" hidden="1">#REF!</definedName>
    <definedName name="BExQ9ZLYHWABXAA9NJDW8ZS0UQ9P" localSheetId="17" hidden="1">#REF!</definedName>
    <definedName name="BExQ9ZLYHWABXAA9NJDW8ZS0UQ9P" localSheetId="20" hidden="1">#REF!</definedName>
    <definedName name="BExQ9ZLYHWABXAA9NJDW8ZS0UQ9P" hidden="1">#REF!</definedName>
    <definedName name="BExQA324HSCK40ENJUT9CS9EC71B" localSheetId="7" hidden="1">#REF!</definedName>
    <definedName name="BExQA324HSCK40ENJUT9CS9EC71B" localSheetId="9" hidden="1">#REF!</definedName>
    <definedName name="BExQA324HSCK40ENJUT9CS9EC71B" localSheetId="10" hidden="1">#REF!</definedName>
    <definedName name="BExQA324HSCK40ENJUT9CS9EC71B" localSheetId="11" hidden="1">#REF!</definedName>
    <definedName name="BExQA324HSCK40ENJUT9CS9EC71B" localSheetId="12" hidden="1">#REF!</definedName>
    <definedName name="BExQA324HSCK40ENJUT9CS9EC71B" localSheetId="14" hidden="1">#REF!</definedName>
    <definedName name="BExQA324HSCK40ENJUT9CS9EC71B" localSheetId="13" hidden="1">#REF!</definedName>
    <definedName name="BExQA324HSCK40ENJUT9CS9EC71B" localSheetId="15" hidden="1">#REF!</definedName>
    <definedName name="BExQA324HSCK40ENJUT9CS9EC71B" localSheetId="16" hidden="1">#REF!</definedName>
    <definedName name="BExQA324HSCK40ENJUT9CS9EC71B" localSheetId="17" hidden="1">#REF!</definedName>
    <definedName name="BExQA324HSCK40ENJUT9CS9EC71B" localSheetId="18" hidden="1">#REF!</definedName>
    <definedName name="BExQA324HSCK40ENJUT9CS9EC71B" localSheetId="19" hidden="1">#REF!</definedName>
    <definedName name="BExQA324HSCK40ENJUT9CS9EC71B" localSheetId="20" hidden="1">#REF!</definedName>
    <definedName name="BExQA324HSCK40ENJUT9CS9EC71B" hidden="1">#REF!</definedName>
    <definedName name="BExQA55GY0STSNBWQCWN8E31ZXCS" localSheetId="7" hidden="1">#REF!</definedName>
    <definedName name="BExQA55GY0STSNBWQCWN8E31ZXCS" localSheetId="9" hidden="1">#REF!</definedName>
    <definedName name="BExQA55GY0STSNBWQCWN8E31ZXCS" localSheetId="10" hidden="1">#REF!</definedName>
    <definedName name="BExQA55GY0STSNBWQCWN8E31ZXCS" localSheetId="11" hidden="1">#REF!</definedName>
    <definedName name="BExQA55GY0STSNBWQCWN8E31ZXCS" localSheetId="12" hidden="1">#REF!</definedName>
    <definedName name="BExQA55GY0STSNBWQCWN8E31ZXCS" localSheetId="14" hidden="1">#REF!</definedName>
    <definedName name="BExQA55GY0STSNBWQCWN8E31ZXCS" localSheetId="13" hidden="1">#REF!</definedName>
    <definedName name="BExQA55GY0STSNBWQCWN8E31ZXCS" localSheetId="15" hidden="1">#REF!</definedName>
    <definedName name="BExQA55GY0STSNBWQCWN8E31ZXCS" localSheetId="16" hidden="1">#REF!</definedName>
    <definedName name="BExQA55GY0STSNBWQCWN8E31ZXCS" localSheetId="17" hidden="1">#REF!</definedName>
    <definedName name="BExQA55GY0STSNBWQCWN8E31ZXCS" localSheetId="18" hidden="1">#REF!</definedName>
    <definedName name="BExQA55GY0STSNBWQCWN8E31ZXCS" localSheetId="19" hidden="1">#REF!</definedName>
    <definedName name="BExQA55GY0STSNBWQCWN8E31ZXCS" localSheetId="20" hidden="1">#REF!</definedName>
    <definedName name="BExQA55GY0STSNBWQCWN8E31ZXCS" hidden="1">#REF!</definedName>
    <definedName name="BExQA6Y7SIFO3MVYCQACIZ6YV0WS" localSheetId="7" hidden="1">#REF!</definedName>
    <definedName name="BExQA6Y7SIFO3MVYCQACIZ6YV0WS" localSheetId="9" hidden="1">#REF!</definedName>
    <definedName name="BExQA6Y7SIFO3MVYCQACIZ6YV0WS" localSheetId="10" hidden="1">#REF!</definedName>
    <definedName name="BExQA6Y7SIFO3MVYCQACIZ6YV0WS" localSheetId="11" hidden="1">#REF!</definedName>
    <definedName name="BExQA6Y7SIFO3MVYCQACIZ6YV0WS" localSheetId="12" hidden="1">#REF!</definedName>
    <definedName name="BExQA6Y7SIFO3MVYCQACIZ6YV0WS" localSheetId="14" hidden="1">#REF!</definedName>
    <definedName name="BExQA6Y7SIFO3MVYCQACIZ6YV0WS" localSheetId="13" hidden="1">#REF!</definedName>
    <definedName name="BExQA6Y7SIFO3MVYCQACIZ6YV0WS" localSheetId="15" hidden="1">#REF!</definedName>
    <definedName name="BExQA6Y7SIFO3MVYCQACIZ6YV0WS" localSheetId="16" hidden="1">#REF!</definedName>
    <definedName name="BExQA6Y7SIFO3MVYCQACIZ6YV0WS" localSheetId="17" hidden="1">#REF!</definedName>
    <definedName name="BExQA6Y7SIFO3MVYCQACIZ6YV0WS" localSheetId="18" hidden="1">#REF!</definedName>
    <definedName name="BExQA6Y7SIFO3MVYCQACIZ6YV0WS" localSheetId="19" hidden="1">#REF!</definedName>
    <definedName name="BExQA6Y7SIFO3MVYCQACIZ6YV0WS" localSheetId="20" hidden="1">#REF!</definedName>
    <definedName name="BExQA6Y7SIFO3MVYCQACIZ6YV0WS" hidden="1">#REF!</definedName>
    <definedName name="BExQA9HZIN9XEMHEEVHT99UU9Z82" localSheetId="7" hidden="1">#REF!</definedName>
    <definedName name="BExQA9HZIN9XEMHEEVHT99UU9Z82" localSheetId="9" hidden="1">#REF!</definedName>
    <definedName name="BExQA9HZIN9XEMHEEVHT99UU9Z82" localSheetId="10" hidden="1">#REF!</definedName>
    <definedName name="BExQA9HZIN9XEMHEEVHT99UU9Z82" localSheetId="11" hidden="1">#REF!</definedName>
    <definedName name="BExQA9HZIN9XEMHEEVHT99UU9Z82" localSheetId="12" hidden="1">#REF!</definedName>
    <definedName name="BExQA9HZIN9XEMHEEVHT99UU9Z82" localSheetId="14" hidden="1">#REF!</definedName>
    <definedName name="BExQA9HZIN9XEMHEEVHT99UU9Z82" localSheetId="13" hidden="1">#REF!</definedName>
    <definedName name="BExQA9HZIN9XEMHEEVHT99UU9Z82" localSheetId="15" hidden="1">#REF!</definedName>
    <definedName name="BExQA9HZIN9XEMHEEVHT99UU9Z82" localSheetId="16" hidden="1">#REF!</definedName>
    <definedName name="BExQA9HZIN9XEMHEEVHT99UU9Z82" localSheetId="17" hidden="1">#REF!</definedName>
    <definedName name="BExQA9HZIN9XEMHEEVHT99UU9Z82" localSheetId="18" hidden="1">#REF!</definedName>
    <definedName name="BExQA9HZIN9XEMHEEVHT99UU9Z82" localSheetId="19" hidden="1">#REF!</definedName>
    <definedName name="BExQA9HZIN9XEMHEEVHT99UU9Z82" localSheetId="20" hidden="1">#REF!</definedName>
    <definedName name="BExQA9HZIN9XEMHEEVHT99UU9Z82" hidden="1">#REF!</definedName>
    <definedName name="BExQAELFYH92K8CJL155181UDORO" localSheetId="7" hidden="1">#REF!</definedName>
    <definedName name="BExQAELFYH92K8CJL155181UDORO" localSheetId="9" hidden="1">#REF!</definedName>
    <definedName name="BExQAELFYH92K8CJL155181UDORO" localSheetId="10" hidden="1">#REF!</definedName>
    <definedName name="BExQAELFYH92K8CJL155181UDORO" localSheetId="11" hidden="1">#REF!</definedName>
    <definedName name="BExQAELFYH92K8CJL155181UDORO" localSheetId="12" hidden="1">#REF!</definedName>
    <definedName name="BExQAELFYH92K8CJL155181UDORO" localSheetId="14" hidden="1">#REF!</definedName>
    <definedName name="BExQAELFYH92K8CJL155181UDORO" localSheetId="13" hidden="1">#REF!</definedName>
    <definedName name="BExQAELFYH92K8CJL155181UDORO" localSheetId="15" hidden="1">#REF!</definedName>
    <definedName name="BExQAELFYH92K8CJL155181UDORO" localSheetId="16" hidden="1">#REF!</definedName>
    <definedName name="BExQAELFYH92K8CJL155181UDORO" localSheetId="17" hidden="1">#REF!</definedName>
    <definedName name="BExQAELFYH92K8CJL155181UDORO" localSheetId="18" hidden="1">#REF!</definedName>
    <definedName name="BExQAELFYH92K8CJL155181UDORO" localSheetId="19" hidden="1">#REF!</definedName>
    <definedName name="BExQAELFYH92K8CJL155181UDORO" localSheetId="20" hidden="1">#REF!</definedName>
    <definedName name="BExQAELFYH92K8CJL155181UDORO" hidden="1">#REF!</definedName>
    <definedName name="BExQAG8PP8R5NJKNQD1U4QOSD6X5" localSheetId="7" hidden="1">#REF!</definedName>
    <definedName name="BExQAG8PP8R5NJKNQD1U4QOSD6X5" localSheetId="9" hidden="1">#REF!</definedName>
    <definedName name="BExQAG8PP8R5NJKNQD1U4QOSD6X5" localSheetId="10" hidden="1">#REF!</definedName>
    <definedName name="BExQAG8PP8R5NJKNQD1U4QOSD6X5" localSheetId="11" hidden="1">#REF!</definedName>
    <definedName name="BExQAG8PP8R5NJKNQD1U4QOSD6X5" localSheetId="12" hidden="1">#REF!</definedName>
    <definedName name="BExQAG8PP8R5NJKNQD1U4QOSD6X5" localSheetId="14" hidden="1">#REF!</definedName>
    <definedName name="BExQAG8PP8R5NJKNQD1U4QOSD6X5" localSheetId="13" hidden="1">#REF!</definedName>
    <definedName name="BExQAG8PP8R5NJKNQD1U4QOSD6X5" localSheetId="15" hidden="1">#REF!</definedName>
    <definedName name="BExQAG8PP8R5NJKNQD1U4QOSD6X5" localSheetId="16" hidden="1">#REF!</definedName>
    <definedName name="BExQAG8PP8R5NJKNQD1U4QOSD6X5" localSheetId="17" hidden="1">#REF!</definedName>
    <definedName name="BExQAG8PP8R5NJKNQD1U4QOSD6X5" localSheetId="18" hidden="1">#REF!</definedName>
    <definedName name="BExQAG8PP8R5NJKNQD1U4QOSD6X5" localSheetId="19" hidden="1">#REF!</definedName>
    <definedName name="BExQAG8PP8R5NJKNQD1U4QOSD6X5" localSheetId="20" hidden="1">#REF!</definedName>
    <definedName name="BExQAG8PP8R5NJKNQD1U4QOSD6X5" hidden="1">#REF!</definedName>
    <definedName name="BExQATFG0VP9HTVNMWL5T6B3N3IP" localSheetId="7" hidden="1">#REF!</definedName>
    <definedName name="BExQATFG0VP9HTVNMWL5T6B3N3IP" localSheetId="9" hidden="1">#REF!</definedName>
    <definedName name="BExQATFG0VP9HTVNMWL5T6B3N3IP" localSheetId="10" hidden="1">#REF!</definedName>
    <definedName name="BExQATFG0VP9HTVNMWL5T6B3N3IP" localSheetId="11" hidden="1">#REF!</definedName>
    <definedName name="BExQATFG0VP9HTVNMWL5T6B3N3IP" localSheetId="12" hidden="1">#REF!</definedName>
    <definedName name="BExQATFG0VP9HTVNMWL5T6B3N3IP" localSheetId="14" hidden="1">#REF!</definedName>
    <definedName name="BExQATFG0VP9HTVNMWL5T6B3N3IP" localSheetId="13" hidden="1">#REF!</definedName>
    <definedName name="BExQATFG0VP9HTVNMWL5T6B3N3IP" localSheetId="15" hidden="1">#REF!</definedName>
    <definedName name="BExQATFG0VP9HTVNMWL5T6B3N3IP" localSheetId="16" hidden="1">#REF!</definedName>
    <definedName name="BExQATFG0VP9HTVNMWL5T6B3N3IP" localSheetId="17" hidden="1">#REF!</definedName>
    <definedName name="BExQATFG0VP9HTVNMWL5T6B3N3IP" localSheetId="18" hidden="1">#REF!</definedName>
    <definedName name="BExQATFG0VP9HTVNMWL5T6B3N3IP" localSheetId="19" hidden="1">#REF!</definedName>
    <definedName name="BExQATFG0VP9HTVNMWL5T6B3N3IP" localSheetId="20" hidden="1">#REF!</definedName>
    <definedName name="BExQATFG0VP9HTVNMWL5T6B3N3IP" hidden="1">#REF!</definedName>
    <definedName name="BExQAYDITUO5K8A2FQRB0H1O4I4E" localSheetId="7" hidden="1">#REF!</definedName>
    <definedName name="BExQAYDITUO5K8A2FQRB0H1O4I4E" localSheetId="9" hidden="1">#REF!</definedName>
    <definedName name="BExQAYDITUO5K8A2FQRB0H1O4I4E" localSheetId="10" hidden="1">#REF!</definedName>
    <definedName name="BExQAYDITUO5K8A2FQRB0H1O4I4E" localSheetId="11" hidden="1">#REF!</definedName>
    <definedName name="BExQAYDITUO5K8A2FQRB0H1O4I4E" localSheetId="12" hidden="1">#REF!</definedName>
    <definedName name="BExQAYDITUO5K8A2FQRB0H1O4I4E" localSheetId="14" hidden="1">#REF!</definedName>
    <definedName name="BExQAYDITUO5K8A2FQRB0H1O4I4E" localSheetId="13" hidden="1">#REF!</definedName>
    <definedName name="BExQAYDITUO5K8A2FQRB0H1O4I4E" localSheetId="15" hidden="1">#REF!</definedName>
    <definedName name="BExQAYDITUO5K8A2FQRB0H1O4I4E" localSheetId="16" hidden="1">#REF!</definedName>
    <definedName name="BExQAYDITUO5K8A2FQRB0H1O4I4E" localSheetId="17" hidden="1">#REF!</definedName>
    <definedName name="BExQAYDITUO5K8A2FQRB0H1O4I4E" localSheetId="18" hidden="1">#REF!</definedName>
    <definedName name="BExQAYDITUO5K8A2FQRB0H1O4I4E" localSheetId="19" hidden="1">#REF!</definedName>
    <definedName name="BExQAYDITUO5K8A2FQRB0H1O4I4E" localSheetId="20" hidden="1">#REF!</definedName>
    <definedName name="BExQAYDITUO5K8A2FQRB0H1O4I4E" hidden="1">#REF!</definedName>
    <definedName name="BExQBDICMZTSA1X73TMHNO4JSFLN" localSheetId="7" hidden="1">#REF!</definedName>
    <definedName name="BExQBDICMZTSA1X73TMHNO4JSFLN" localSheetId="9" hidden="1">#REF!</definedName>
    <definedName name="BExQBDICMZTSA1X73TMHNO4JSFLN" localSheetId="10" hidden="1">#REF!</definedName>
    <definedName name="BExQBDICMZTSA1X73TMHNO4JSFLN" localSheetId="11" hidden="1">#REF!</definedName>
    <definedName name="BExQBDICMZTSA1X73TMHNO4JSFLN" localSheetId="12" hidden="1">#REF!</definedName>
    <definedName name="BExQBDICMZTSA1X73TMHNO4JSFLN" localSheetId="14" hidden="1">#REF!</definedName>
    <definedName name="BExQBDICMZTSA1X73TMHNO4JSFLN" localSheetId="13" hidden="1">#REF!</definedName>
    <definedName name="BExQBDICMZTSA1X73TMHNO4JSFLN" localSheetId="15" hidden="1">#REF!</definedName>
    <definedName name="BExQBDICMZTSA1X73TMHNO4JSFLN" localSheetId="16" hidden="1">#REF!</definedName>
    <definedName name="BExQBDICMZTSA1X73TMHNO4JSFLN" localSheetId="17" hidden="1">#REF!</definedName>
    <definedName name="BExQBDICMZTSA1X73TMHNO4JSFLN" localSheetId="18" hidden="1">#REF!</definedName>
    <definedName name="BExQBDICMZTSA1X73TMHNO4JSFLN" localSheetId="19" hidden="1">#REF!</definedName>
    <definedName name="BExQBDICMZTSA1X73TMHNO4JSFLN" localSheetId="20" hidden="1">#REF!</definedName>
    <definedName name="BExQBDICMZTSA1X73TMHNO4JSFLN" hidden="1">#REF!</definedName>
    <definedName name="BExQBEER6CRCRPSSL61S0OMH57ZA" localSheetId="7" hidden="1">#REF!</definedName>
    <definedName name="BExQBEER6CRCRPSSL61S0OMH57ZA" localSheetId="9" hidden="1">#REF!</definedName>
    <definedName name="BExQBEER6CRCRPSSL61S0OMH57ZA" localSheetId="10" hidden="1">#REF!</definedName>
    <definedName name="BExQBEER6CRCRPSSL61S0OMH57ZA" localSheetId="11" hidden="1">#REF!</definedName>
    <definedName name="BExQBEER6CRCRPSSL61S0OMH57ZA" localSheetId="12" hidden="1">#REF!</definedName>
    <definedName name="BExQBEER6CRCRPSSL61S0OMH57ZA" localSheetId="14" hidden="1">#REF!</definedName>
    <definedName name="BExQBEER6CRCRPSSL61S0OMH57ZA" localSheetId="13" hidden="1">#REF!</definedName>
    <definedName name="BExQBEER6CRCRPSSL61S0OMH57ZA" localSheetId="15" hidden="1">#REF!</definedName>
    <definedName name="BExQBEER6CRCRPSSL61S0OMH57ZA" localSheetId="16" hidden="1">#REF!</definedName>
    <definedName name="BExQBEER6CRCRPSSL61S0OMH57ZA" localSheetId="17" hidden="1">#REF!</definedName>
    <definedName name="BExQBEER6CRCRPSSL61S0OMH57ZA" localSheetId="18" hidden="1">#REF!</definedName>
    <definedName name="BExQBEER6CRCRPSSL61S0OMH57ZA" localSheetId="19" hidden="1">#REF!</definedName>
    <definedName name="BExQBEER6CRCRPSSL61S0OMH57ZA" localSheetId="20" hidden="1">#REF!</definedName>
    <definedName name="BExQBEER6CRCRPSSL61S0OMH57ZA" hidden="1">#REF!</definedName>
    <definedName name="BExQBIGGY5TXI2FJVVZSLZ0LTZYH" localSheetId="7" hidden="1">#REF!</definedName>
    <definedName name="BExQBIGGY5TXI2FJVVZSLZ0LTZYH" localSheetId="9" hidden="1">#REF!</definedName>
    <definedName name="BExQBIGGY5TXI2FJVVZSLZ0LTZYH" localSheetId="10" hidden="1">#REF!</definedName>
    <definedName name="BExQBIGGY5TXI2FJVVZSLZ0LTZYH" localSheetId="11" hidden="1">#REF!</definedName>
    <definedName name="BExQBIGGY5TXI2FJVVZSLZ0LTZYH" localSheetId="12" hidden="1">#REF!</definedName>
    <definedName name="BExQBIGGY5TXI2FJVVZSLZ0LTZYH" localSheetId="14" hidden="1">#REF!</definedName>
    <definedName name="BExQBIGGY5TXI2FJVVZSLZ0LTZYH" localSheetId="13" hidden="1">#REF!</definedName>
    <definedName name="BExQBIGGY5TXI2FJVVZSLZ0LTZYH" localSheetId="15" hidden="1">#REF!</definedName>
    <definedName name="BExQBIGGY5TXI2FJVVZSLZ0LTZYH" localSheetId="16" hidden="1">#REF!</definedName>
    <definedName name="BExQBIGGY5TXI2FJVVZSLZ0LTZYH" localSheetId="17" hidden="1">#REF!</definedName>
    <definedName name="BExQBIGGY5TXI2FJVVZSLZ0LTZYH" localSheetId="18" hidden="1">#REF!</definedName>
    <definedName name="BExQBIGGY5TXI2FJVVZSLZ0LTZYH" localSheetId="19" hidden="1">#REF!</definedName>
    <definedName name="BExQBIGGY5TXI2FJVVZSLZ0LTZYH" localSheetId="20" hidden="1">#REF!</definedName>
    <definedName name="BExQBIGGY5TXI2FJVVZSLZ0LTZYH" hidden="1">#REF!</definedName>
    <definedName name="BExQBM1RUSIQ85LLMM2159BYDPIP" localSheetId="7" hidden="1">#REF!</definedName>
    <definedName name="BExQBM1RUSIQ85LLMM2159BYDPIP" localSheetId="9" hidden="1">#REF!</definedName>
    <definedName name="BExQBM1RUSIQ85LLMM2159BYDPIP" localSheetId="10" hidden="1">#REF!</definedName>
    <definedName name="BExQBM1RUSIQ85LLMM2159BYDPIP" localSheetId="11" hidden="1">#REF!</definedName>
    <definedName name="BExQBM1RUSIQ85LLMM2159BYDPIP" localSheetId="12" hidden="1">#REF!</definedName>
    <definedName name="BExQBM1RUSIQ85LLMM2159BYDPIP" localSheetId="14" hidden="1">#REF!</definedName>
    <definedName name="BExQBM1RUSIQ85LLMM2159BYDPIP" localSheetId="13" hidden="1">#REF!</definedName>
    <definedName name="BExQBM1RUSIQ85LLMM2159BYDPIP" localSheetId="15" hidden="1">#REF!</definedName>
    <definedName name="BExQBM1RUSIQ85LLMM2159BYDPIP" localSheetId="16" hidden="1">#REF!</definedName>
    <definedName name="BExQBM1RUSIQ85LLMM2159BYDPIP" localSheetId="17" hidden="1">#REF!</definedName>
    <definedName name="BExQBM1RUSIQ85LLMM2159BYDPIP" localSheetId="18" hidden="1">#REF!</definedName>
    <definedName name="BExQBM1RUSIQ85LLMM2159BYDPIP" localSheetId="19" hidden="1">#REF!</definedName>
    <definedName name="BExQBM1RUSIQ85LLMM2159BYDPIP" localSheetId="20" hidden="1">#REF!</definedName>
    <definedName name="BExQBM1RUSIQ85LLMM2159BYDPIP" hidden="1">#REF!</definedName>
    <definedName name="BExQBPSOZ47V81YAEURP0NQJNTJH" localSheetId="7" hidden="1">#REF!</definedName>
    <definedName name="BExQBPSOZ47V81YAEURP0NQJNTJH" localSheetId="9" hidden="1">#REF!</definedName>
    <definedName name="BExQBPSOZ47V81YAEURP0NQJNTJH" localSheetId="10" hidden="1">#REF!</definedName>
    <definedName name="BExQBPSOZ47V81YAEURP0NQJNTJH" localSheetId="11" hidden="1">#REF!</definedName>
    <definedName name="BExQBPSOZ47V81YAEURP0NQJNTJH" localSheetId="12" hidden="1">#REF!</definedName>
    <definedName name="BExQBPSOZ47V81YAEURP0NQJNTJH" localSheetId="14" hidden="1">#REF!</definedName>
    <definedName name="BExQBPSOZ47V81YAEURP0NQJNTJH" localSheetId="13" hidden="1">#REF!</definedName>
    <definedName name="BExQBPSOZ47V81YAEURP0NQJNTJH" localSheetId="15" hidden="1">#REF!</definedName>
    <definedName name="BExQBPSOZ47V81YAEURP0NQJNTJH" localSheetId="16" hidden="1">#REF!</definedName>
    <definedName name="BExQBPSOZ47V81YAEURP0NQJNTJH" localSheetId="17" hidden="1">#REF!</definedName>
    <definedName name="BExQBPSOZ47V81YAEURP0NQJNTJH" localSheetId="18" hidden="1">#REF!</definedName>
    <definedName name="BExQBPSOZ47V81YAEURP0NQJNTJH" localSheetId="19" hidden="1">#REF!</definedName>
    <definedName name="BExQBPSOZ47V81YAEURP0NQJNTJH" localSheetId="20" hidden="1">#REF!</definedName>
    <definedName name="BExQBPSOZ47V81YAEURP0NQJNTJH" hidden="1">#REF!</definedName>
    <definedName name="BExQBZZKW056AXUH7L35UYMATHNR" localSheetId="7" hidden="1">#REF!</definedName>
    <definedName name="BExQBZZKW056AXUH7L35UYMATHNR" localSheetId="9" hidden="1">#REF!</definedName>
    <definedName name="BExQBZZKW056AXUH7L35UYMATHNR" localSheetId="10" hidden="1">#REF!</definedName>
    <definedName name="BExQBZZKW056AXUH7L35UYMATHNR" localSheetId="11" hidden="1">#REF!</definedName>
    <definedName name="BExQBZZKW056AXUH7L35UYMATHNR" localSheetId="12" hidden="1">#REF!</definedName>
    <definedName name="BExQBZZKW056AXUH7L35UYMATHNR" localSheetId="14" hidden="1">#REF!</definedName>
    <definedName name="BExQBZZKW056AXUH7L35UYMATHNR" localSheetId="13" hidden="1">#REF!</definedName>
    <definedName name="BExQBZZKW056AXUH7L35UYMATHNR" localSheetId="15" hidden="1">#REF!</definedName>
    <definedName name="BExQBZZKW056AXUH7L35UYMATHNR" localSheetId="16" hidden="1">#REF!</definedName>
    <definedName name="BExQBZZKW056AXUH7L35UYMATHNR" localSheetId="17" hidden="1">#REF!</definedName>
    <definedName name="BExQBZZKW056AXUH7L35UYMATHNR" localSheetId="18" hidden="1">#REF!</definedName>
    <definedName name="BExQBZZKW056AXUH7L35UYMATHNR" localSheetId="19" hidden="1">#REF!</definedName>
    <definedName name="BExQBZZKW056AXUH7L35UYMATHNR" localSheetId="20" hidden="1">#REF!</definedName>
    <definedName name="BExQBZZKW056AXUH7L35UYMATHNR" hidden="1">#REF!</definedName>
    <definedName name="BExQC5TWT21CGBKD0IHAXTIN2QB8" localSheetId="7" hidden="1">#REF!</definedName>
    <definedName name="BExQC5TWT21CGBKD0IHAXTIN2QB8" localSheetId="9" hidden="1">#REF!</definedName>
    <definedName name="BExQC5TWT21CGBKD0IHAXTIN2QB8" localSheetId="10" hidden="1">#REF!</definedName>
    <definedName name="BExQC5TWT21CGBKD0IHAXTIN2QB8" localSheetId="11" hidden="1">#REF!</definedName>
    <definedName name="BExQC5TWT21CGBKD0IHAXTIN2QB8" localSheetId="12" hidden="1">#REF!</definedName>
    <definedName name="BExQC5TWT21CGBKD0IHAXTIN2QB8" localSheetId="14" hidden="1">#REF!</definedName>
    <definedName name="BExQC5TWT21CGBKD0IHAXTIN2QB8" localSheetId="13" hidden="1">#REF!</definedName>
    <definedName name="BExQC5TWT21CGBKD0IHAXTIN2QB8" localSheetId="15" hidden="1">#REF!</definedName>
    <definedName name="BExQC5TWT21CGBKD0IHAXTIN2QB8" localSheetId="16" hidden="1">#REF!</definedName>
    <definedName name="BExQC5TWT21CGBKD0IHAXTIN2QB8" localSheetId="17" hidden="1">#REF!</definedName>
    <definedName name="BExQC5TWT21CGBKD0IHAXTIN2QB8" localSheetId="18" hidden="1">#REF!</definedName>
    <definedName name="BExQC5TWT21CGBKD0IHAXTIN2QB8" localSheetId="19" hidden="1">#REF!</definedName>
    <definedName name="BExQC5TWT21CGBKD0IHAXTIN2QB8" localSheetId="20" hidden="1">#REF!</definedName>
    <definedName name="BExQC5TWT21CGBKD0IHAXTIN2QB8" hidden="1">#REF!</definedName>
    <definedName name="BExQC94JL9F5GW4S8DQCAF4WB2DA" localSheetId="7" hidden="1">#REF!</definedName>
    <definedName name="BExQC94JL9F5GW4S8DQCAF4WB2DA" localSheetId="9" hidden="1">#REF!</definedName>
    <definedName name="BExQC94JL9F5GW4S8DQCAF4WB2DA" localSheetId="10" hidden="1">#REF!</definedName>
    <definedName name="BExQC94JL9F5GW4S8DQCAF4WB2DA" localSheetId="11" hidden="1">#REF!</definedName>
    <definedName name="BExQC94JL9F5GW4S8DQCAF4WB2DA" localSheetId="12" hidden="1">#REF!</definedName>
    <definedName name="BExQC94JL9F5GW4S8DQCAF4WB2DA" localSheetId="14" hidden="1">#REF!</definedName>
    <definedName name="BExQC94JL9F5GW4S8DQCAF4WB2DA" localSheetId="13" hidden="1">#REF!</definedName>
    <definedName name="BExQC94JL9F5GW4S8DQCAF4WB2DA" localSheetId="15" hidden="1">#REF!</definedName>
    <definedName name="BExQC94JL9F5GW4S8DQCAF4WB2DA" localSheetId="16" hidden="1">#REF!</definedName>
    <definedName name="BExQC94JL9F5GW4S8DQCAF4WB2DA" localSheetId="17" hidden="1">#REF!</definedName>
    <definedName name="BExQC94JL9F5GW4S8DQCAF4WB2DA" localSheetId="18" hidden="1">#REF!</definedName>
    <definedName name="BExQC94JL9F5GW4S8DQCAF4WB2DA" localSheetId="19" hidden="1">#REF!</definedName>
    <definedName name="BExQC94JL9F5GW4S8DQCAF4WB2DA" localSheetId="20" hidden="1">#REF!</definedName>
    <definedName name="BExQC94JL9F5GW4S8DQCAF4WB2DA" hidden="1">#REF!</definedName>
    <definedName name="BExQCDH4D9DTA02ITMHNTDANJREJ" localSheetId="7" hidden="1">#REF!</definedName>
    <definedName name="BExQCDH4D9DTA02ITMHNTDANJREJ" localSheetId="9" hidden="1">#REF!</definedName>
    <definedName name="BExQCDH4D9DTA02ITMHNTDANJREJ" localSheetId="10" hidden="1">#REF!</definedName>
    <definedName name="BExQCDH4D9DTA02ITMHNTDANJREJ" localSheetId="11" hidden="1">#REF!</definedName>
    <definedName name="BExQCDH4D9DTA02ITMHNTDANJREJ" localSheetId="12" hidden="1">#REF!</definedName>
    <definedName name="BExQCDH4D9DTA02ITMHNTDANJREJ" localSheetId="14" hidden="1">#REF!</definedName>
    <definedName name="BExQCDH4D9DTA02ITMHNTDANJREJ" localSheetId="13" hidden="1">#REF!</definedName>
    <definedName name="BExQCDH4D9DTA02ITMHNTDANJREJ" localSheetId="15" hidden="1">#REF!</definedName>
    <definedName name="BExQCDH4D9DTA02ITMHNTDANJREJ" localSheetId="16" hidden="1">#REF!</definedName>
    <definedName name="BExQCDH4D9DTA02ITMHNTDANJREJ" localSheetId="17" hidden="1">#REF!</definedName>
    <definedName name="BExQCDH4D9DTA02ITMHNTDANJREJ" localSheetId="18" hidden="1">#REF!</definedName>
    <definedName name="BExQCDH4D9DTA02ITMHNTDANJREJ" localSheetId="19" hidden="1">#REF!</definedName>
    <definedName name="BExQCDH4D9DTA02ITMHNTDANJREJ" localSheetId="20" hidden="1">#REF!</definedName>
    <definedName name="BExQCDH4D9DTA02ITMHNTDANJREJ" hidden="1">#REF!</definedName>
    <definedName name="BExQCKTD8AT0824LGWREXM1B5D1X" localSheetId="7" hidden="1">#REF!</definedName>
    <definedName name="BExQCKTD8AT0824LGWREXM1B5D1X" localSheetId="9" hidden="1">#REF!</definedName>
    <definedName name="BExQCKTD8AT0824LGWREXM1B5D1X" localSheetId="10" hidden="1">#REF!</definedName>
    <definedName name="BExQCKTD8AT0824LGWREXM1B5D1X" localSheetId="11" hidden="1">#REF!</definedName>
    <definedName name="BExQCKTD8AT0824LGWREXM1B5D1X" localSheetId="12" hidden="1">#REF!</definedName>
    <definedName name="BExQCKTD8AT0824LGWREXM1B5D1X" localSheetId="14" hidden="1">#REF!</definedName>
    <definedName name="BExQCKTD8AT0824LGWREXM1B5D1X" localSheetId="13" hidden="1">#REF!</definedName>
    <definedName name="BExQCKTD8AT0824LGWREXM1B5D1X" localSheetId="15" hidden="1">#REF!</definedName>
    <definedName name="BExQCKTD8AT0824LGWREXM1B5D1X" localSheetId="16" hidden="1">#REF!</definedName>
    <definedName name="BExQCKTD8AT0824LGWREXM1B5D1X" localSheetId="17" hidden="1">#REF!</definedName>
    <definedName name="BExQCKTD8AT0824LGWREXM1B5D1X" localSheetId="18" hidden="1">#REF!</definedName>
    <definedName name="BExQCKTD8AT0824LGWREXM1B5D1X" localSheetId="19" hidden="1">#REF!</definedName>
    <definedName name="BExQCKTD8AT0824LGWREXM1B5D1X" localSheetId="20" hidden="1">#REF!</definedName>
    <definedName name="BExQCKTD8AT0824LGWREXM1B5D1X" hidden="1">#REF!</definedName>
    <definedName name="BExQCOV3MAQPJ038UJX6SNODPAZU" localSheetId="7" hidden="1">#REF!</definedName>
    <definedName name="BExQCOV3MAQPJ038UJX6SNODPAZU" localSheetId="9" hidden="1">#REF!</definedName>
    <definedName name="BExQCOV3MAQPJ038UJX6SNODPAZU" localSheetId="10" hidden="1">#REF!</definedName>
    <definedName name="BExQCOV3MAQPJ038UJX6SNODPAZU" localSheetId="11" hidden="1">#REF!</definedName>
    <definedName name="BExQCOV3MAQPJ038UJX6SNODPAZU" localSheetId="12" hidden="1">#REF!</definedName>
    <definedName name="BExQCOV3MAQPJ038UJX6SNODPAZU" localSheetId="14" hidden="1">#REF!</definedName>
    <definedName name="BExQCOV3MAQPJ038UJX6SNODPAZU" localSheetId="13" hidden="1">#REF!</definedName>
    <definedName name="BExQCOV3MAQPJ038UJX6SNODPAZU" localSheetId="15" hidden="1">#REF!</definedName>
    <definedName name="BExQCOV3MAQPJ038UJX6SNODPAZU" localSheetId="16" hidden="1">#REF!</definedName>
    <definedName name="BExQCOV3MAQPJ038UJX6SNODPAZU" localSheetId="17" hidden="1">#REF!</definedName>
    <definedName name="BExQCOV3MAQPJ038UJX6SNODPAZU" localSheetId="18" hidden="1">#REF!</definedName>
    <definedName name="BExQCOV3MAQPJ038UJX6SNODPAZU" localSheetId="19" hidden="1">#REF!</definedName>
    <definedName name="BExQCOV3MAQPJ038UJX6SNODPAZU" localSheetId="20" hidden="1">#REF!</definedName>
    <definedName name="BExQCOV3MAQPJ038UJX6SNODPAZU" hidden="1">#REF!</definedName>
    <definedName name="BExQD571YWOXKR2SX85K5MKQ0AO2" localSheetId="7" hidden="1">#REF!</definedName>
    <definedName name="BExQD571YWOXKR2SX85K5MKQ0AO2" localSheetId="9" hidden="1">#REF!</definedName>
    <definedName name="BExQD571YWOXKR2SX85K5MKQ0AO2" localSheetId="10" hidden="1">#REF!</definedName>
    <definedName name="BExQD571YWOXKR2SX85K5MKQ0AO2" localSheetId="11" hidden="1">#REF!</definedName>
    <definedName name="BExQD571YWOXKR2SX85K5MKQ0AO2" localSheetId="12" hidden="1">#REF!</definedName>
    <definedName name="BExQD571YWOXKR2SX85K5MKQ0AO2" localSheetId="14" hidden="1">#REF!</definedName>
    <definedName name="BExQD571YWOXKR2SX85K5MKQ0AO2" localSheetId="13" hidden="1">#REF!</definedName>
    <definedName name="BExQD571YWOXKR2SX85K5MKQ0AO2" localSheetId="15" hidden="1">#REF!</definedName>
    <definedName name="BExQD571YWOXKR2SX85K5MKQ0AO2" localSheetId="16" hidden="1">#REF!</definedName>
    <definedName name="BExQD571YWOXKR2SX85K5MKQ0AO2" localSheetId="17" hidden="1">#REF!</definedName>
    <definedName name="BExQD571YWOXKR2SX85K5MKQ0AO2" localSheetId="18" hidden="1">#REF!</definedName>
    <definedName name="BExQD571YWOXKR2SX85K5MKQ0AO2" localSheetId="19" hidden="1">#REF!</definedName>
    <definedName name="BExQD571YWOXKR2SX85K5MKQ0AO2" localSheetId="20" hidden="1">#REF!</definedName>
    <definedName name="BExQD571YWOXKR2SX85K5MKQ0AO2" hidden="1">#REF!</definedName>
    <definedName name="BExQD8SK7Y1Y0AYWI0WMF0ET8HR1" localSheetId="7" hidden="1">#REF!</definedName>
    <definedName name="BExQD8SK7Y1Y0AYWI0WMF0ET8HR1" localSheetId="9" hidden="1">#REF!</definedName>
    <definedName name="BExQD8SK7Y1Y0AYWI0WMF0ET8HR1" localSheetId="10" hidden="1">#REF!</definedName>
    <definedName name="BExQD8SK7Y1Y0AYWI0WMF0ET8HR1" localSheetId="11" hidden="1">#REF!</definedName>
    <definedName name="BExQD8SK7Y1Y0AYWI0WMF0ET8HR1" localSheetId="12" hidden="1">#REF!</definedName>
    <definedName name="BExQD8SK7Y1Y0AYWI0WMF0ET8HR1" localSheetId="14" hidden="1">#REF!</definedName>
    <definedName name="BExQD8SK7Y1Y0AYWI0WMF0ET8HR1" localSheetId="13" hidden="1">#REF!</definedName>
    <definedName name="BExQD8SK7Y1Y0AYWI0WMF0ET8HR1" localSheetId="15" hidden="1">#REF!</definedName>
    <definedName name="BExQD8SK7Y1Y0AYWI0WMF0ET8HR1" localSheetId="16" hidden="1">#REF!</definedName>
    <definedName name="BExQD8SK7Y1Y0AYWI0WMF0ET8HR1" localSheetId="17" hidden="1">#REF!</definedName>
    <definedName name="BExQD8SK7Y1Y0AYWI0WMF0ET8HR1" localSheetId="18" hidden="1">#REF!</definedName>
    <definedName name="BExQD8SK7Y1Y0AYWI0WMF0ET8HR1" localSheetId="19" hidden="1">#REF!</definedName>
    <definedName name="BExQD8SK7Y1Y0AYWI0WMF0ET8HR1" localSheetId="20" hidden="1">#REF!</definedName>
    <definedName name="BExQD8SK7Y1Y0AYWI0WMF0ET8HR1" hidden="1">#REF!</definedName>
    <definedName name="BExQDB6VCHN8PNX8EA6JNIEQ2JC2" localSheetId="7" hidden="1">#REF!</definedName>
    <definedName name="BExQDB6VCHN8PNX8EA6JNIEQ2JC2" localSheetId="9" hidden="1">#REF!</definedName>
    <definedName name="BExQDB6VCHN8PNX8EA6JNIEQ2JC2" localSheetId="10" hidden="1">#REF!</definedName>
    <definedName name="BExQDB6VCHN8PNX8EA6JNIEQ2JC2" localSheetId="11" hidden="1">#REF!</definedName>
    <definedName name="BExQDB6VCHN8PNX8EA6JNIEQ2JC2" localSheetId="12" hidden="1">#REF!</definedName>
    <definedName name="BExQDB6VCHN8PNX8EA6JNIEQ2JC2" localSheetId="14" hidden="1">#REF!</definedName>
    <definedName name="BExQDB6VCHN8PNX8EA6JNIEQ2JC2" localSheetId="13" hidden="1">#REF!</definedName>
    <definedName name="BExQDB6VCHN8PNX8EA6JNIEQ2JC2" localSheetId="15" hidden="1">#REF!</definedName>
    <definedName name="BExQDB6VCHN8PNX8EA6JNIEQ2JC2" localSheetId="16" hidden="1">#REF!</definedName>
    <definedName name="BExQDB6VCHN8PNX8EA6JNIEQ2JC2" localSheetId="17" hidden="1">#REF!</definedName>
    <definedName name="BExQDB6VCHN8PNX8EA6JNIEQ2JC2" localSheetId="18" hidden="1">#REF!</definedName>
    <definedName name="BExQDB6VCHN8PNX8EA6JNIEQ2JC2" localSheetId="19" hidden="1">#REF!</definedName>
    <definedName name="BExQDB6VCHN8PNX8EA6JNIEQ2JC2" localSheetId="20" hidden="1">#REF!</definedName>
    <definedName name="BExQDB6VCHN8PNX8EA6JNIEQ2JC2" hidden="1">#REF!</definedName>
    <definedName name="BExQDE1B6U2Q9B73KBENABP71YM1" localSheetId="7" hidden="1">#REF!</definedName>
    <definedName name="BExQDE1B6U2Q9B73KBENABP71YM1" localSheetId="9" hidden="1">#REF!</definedName>
    <definedName name="BExQDE1B6U2Q9B73KBENABP71YM1" localSheetId="10" hidden="1">#REF!</definedName>
    <definedName name="BExQDE1B6U2Q9B73KBENABP71YM1" localSheetId="11" hidden="1">#REF!</definedName>
    <definedName name="BExQDE1B6U2Q9B73KBENABP71YM1" localSheetId="12" hidden="1">#REF!</definedName>
    <definedName name="BExQDE1B6U2Q9B73KBENABP71YM1" localSheetId="14" hidden="1">#REF!</definedName>
    <definedName name="BExQDE1B6U2Q9B73KBENABP71YM1" localSheetId="13" hidden="1">#REF!</definedName>
    <definedName name="BExQDE1B6U2Q9B73KBENABP71YM1" localSheetId="15" hidden="1">#REF!</definedName>
    <definedName name="BExQDE1B6U2Q9B73KBENABP71YM1" localSheetId="16" hidden="1">#REF!</definedName>
    <definedName name="BExQDE1B6U2Q9B73KBENABP71YM1" localSheetId="17" hidden="1">#REF!</definedName>
    <definedName name="BExQDE1B6U2Q9B73KBENABP71YM1" localSheetId="18" hidden="1">#REF!</definedName>
    <definedName name="BExQDE1B6U2Q9B73KBENABP71YM1" localSheetId="19" hidden="1">#REF!</definedName>
    <definedName name="BExQDE1B6U2Q9B73KBENABP71YM1" localSheetId="20" hidden="1">#REF!</definedName>
    <definedName name="BExQDE1B6U2Q9B73KBENABP71YM1" hidden="1">#REF!</definedName>
    <definedName name="BExQDG4YSI6HR3RI4SO2KWMGKUPB" localSheetId="7" hidden="1">#REF!</definedName>
    <definedName name="BExQDG4YSI6HR3RI4SO2KWMGKUPB" localSheetId="9" hidden="1">#REF!</definedName>
    <definedName name="BExQDG4YSI6HR3RI4SO2KWMGKUPB" localSheetId="10" hidden="1">#REF!</definedName>
    <definedName name="BExQDG4YSI6HR3RI4SO2KWMGKUPB" localSheetId="11" hidden="1">#REF!</definedName>
    <definedName name="BExQDG4YSI6HR3RI4SO2KWMGKUPB" localSheetId="12" hidden="1">#REF!</definedName>
    <definedName name="BExQDG4YSI6HR3RI4SO2KWMGKUPB" localSheetId="14" hidden="1">#REF!</definedName>
    <definedName name="BExQDG4YSI6HR3RI4SO2KWMGKUPB" localSheetId="13" hidden="1">#REF!</definedName>
    <definedName name="BExQDG4YSI6HR3RI4SO2KWMGKUPB" localSheetId="15" hidden="1">#REF!</definedName>
    <definedName name="BExQDG4YSI6HR3RI4SO2KWMGKUPB" localSheetId="16" hidden="1">#REF!</definedName>
    <definedName name="BExQDG4YSI6HR3RI4SO2KWMGKUPB" localSheetId="17" hidden="1">#REF!</definedName>
    <definedName name="BExQDG4YSI6HR3RI4SO2KWMGKUPB" localSheetId="18" hidden="1">#REF!</definedName>
    <definedName name="BExQDG4YSI6HR3RI4SO2KWMGKUPB" localSheetId="19" hidden="1">#REF!</definedName>
    <definedName name="BExQDG4YSI6HR3RI4SO2KWMGKUPB" localSheetId="20" hidden="1">#REF!</definedName>
    <definedName name="BExQDG4YSI6HR3RI4SO2KWMGKUPB" hidden="1">#REF!</definedName>
    <definedName name="BExQDGQCN7ZW41QDUHOBJUGQAX40" localSheetId="7" hidden="1">#REF!</definedName>
    <definedName name="BExQDGQCN7ZW41QDUHOBJUGQAX40" localSheetId="9" hidden="1">#REF!</definedName>
    <definedName name="BExQDGQCN7ZW41QDUHOBJUGQAX40" localSheetId="10" hidden="1">#REF!</definedName>
    <definedName name="BExQDGQCN7ZW41QDUHOBJUGQAX40" localSheetId="11" hidden="1">#REF!</definedName>
    <definedName name="BExQDGQCN7ZW41QDUHOBJUGQAX40" localSheetId="12" hidden="1">#REF!</definedName>
    <definedName name="BExQDGQCN7ZW41QDUHOBJUGQAX40" localSheetId="14" hidden="1">#REF!</definedName>
    <definedName name="BExQDGQCN7ZW41QDUHOBJUGQAX40" localSheetId="13" hidden="1">#REF!</definedName>
    <definedName name="BExQDGQCN7ZW41QDUHOBJUGQAX40" localSheetId="15" hidden="1">#REF!</definedName>
    <definedName name="BExQDGQCN7ZW41QDUHOBJUGQAX40" localSheetId="16" hidden="1">#REF!</definedName>
    <definedName name="BExQDGQCN7ZW41QDUHOBJUGQAX40" localSheetId="17" hidden="1">#REF!</definedName>
    <definedName name="BExQDGQCN7ZW41QDUHOBJUGQAX40" localSheetId="18" hidden="1">#REF!</definedName>
    <definedName name="BExQDGQCN7ZW41QDUHOBJUGQAX40" localSheetId="19" hidden="1">#REF!</definedName>
    <definedName name="BExQDGQCN7ZW41QDUHOBJUGQAX40" localSheetId="20" hidden="1">#REF!</definedName>
    <definedName name="BExQDGQCN7ZW41QDUHOBJUGQAX40" hidden="1">#REF!</definedName>
    <definedName name="BExQE73VMCL6FGT6439XK03B088Y" localSheetId="7" hidden="1">#REF!</definedName>
    <definedName name="BExQE73VMCL6FGT6439XK03B088Y" localSheetId="9" hidden="1">#REF!</definedName>
    <definedName name="BExQE73VMCL6FGT6439XK03B088Y" localSheetId="10" hidden="1">#REF!</definedName>
    <definedName name="BExQE73VMCL6FGT6439XK03B088Y" localSheetId="11" hidden="1">#REF!</definedName>
    <definedName name="BExQE73VMCL6FGT6439XK03B088Y" localSheetId="12" hidden="1">#REF!</definedName>
    <definedName name="BExQE73VMCL6FGT6439XK03B088Y" localSheetId="14" hidden="1">#REF!</definedName>
    <definedName name="BExQE73VMCL6FGT6439XK03B088Y" localSheetId="13" hidden="1">#REF!</definedName>
    <definedName name="BExQE73VMCL6FGT6439XK03B088Y" localSheetId="15" hidden="1">#REF!</definedName>
    <definedName name="BExQE73VMCL6FGT6439XK03B088Y" localSheetId="16" hidden="1">#REF!</definedName>
    <definedName name="BExQE73VMCL6FGT6439XK03B088Y" localSheetId="17" hidden="1">#REF!</definedName>
    <definedName name="BExQE73VMCL6FGT6439XK03B088Y" localSheetId="18" hidden="1">#REF!</definedName>
    <definedName name="BExQE73VMCL6FGT6439XK03B088Y" localSheetId="19" hidden="1">#REF!</definedName>
    <definedName name="BExQE73VMCL6FGT6439XK03B088Y" localSheetId="20" hidden="1">#REF!</definedName>
    <definedName name="BExQE73VMCL6FGT6439XK03B088Y" hidden="1">#REF!</definedName>
    <definedName name="BExQEC7BRIJ30PTU3UPFOIP2HPE3" localSheetId="7" hidden="1">#REF!</definedName>
    <definedName name="BExQEC7BRIJ30PTU3UPFOIP2HPE3" localSheetId="9" hidden="1">#REF!</definedName>
    <definedName name="BExQEC7BRIJ30PTU3UPFOIP2HPE3" localSheetId="10" hidden="1">#REF!</definedName>
    <definedName name="BExQEC7BRIJ30PTU3UPFOIP2HPE3" localSheetId="11" hidden="1">#REF!</definedName>
    <definedName name="BExQEC7BRIJ30PTU3UPFOIP2HPE3" localSheetId="12" hidden="1">#REF!</definedName>
    <definedName name="BExQEC7BRIJ30PTU3UPFOIP2HPE3" localSheetId="14" hidden="1">#REF!</definedName>
    <definedName name="BExQEC7BRIJ30PTU3UPFOIP2HPE3" localSheetId="13" hidden="1">#REF!</definedName>
    <definedName name="BExQEC7BRIJ30PTU3UPFOIP2HPE3" localSheetId="15" hidden="1">#REF!</definedName>
    <definedName name="BExQEC7BRIJ30PTU3UPFOIP2HPE3" localSheetId="16" hidden="1">#REF!</definedName>
    <definedName name="BExQEC7BRIJ30PTU3UPFOIP2HPE3" localSheetId="17" hidden="1">#REF!</definedName>
    <definedName name="BExQEC7BRIJ30PTU3UPFOIP2HPE3" localSheetId="18" hidden="1">#REF!</definedName>
    <definedName name="BExQEC7BRIJ30PTU3UPFOIP2HPE3" localSheetId="19" hidden="1">#REF!</definedName>
    <definedName name="BExQEC7BRIJ30PTU3UPFOIP2HPE3" localSheetId="20" hidden="1">#REF!</definedName>
    <definedName name="BExQEC7BRIJ30PTU3UPFOIP2HPE3" hidden="1">#REF!</definedName>
    <definedName name="BExQELXVICMMT0JFDWUW1L3I335X" localSheetId="7" hidden="1">#REF!</definedName>
    <definedName name="BExQELXVICMMT0JFDWUW1L3I335X" localSheetId="9" hidden="1">#REF!</definedName>
    <definedName name="BExQELXVICMMT0JFDWUW1L3I335X" localSheetId="10" hidden="1">#REF!</definedName>
    <definedName name="BExQELXVICMMT0JFDWUW1L3I335X" localSheetId="11" hidden="1">#REF!</definedName>
    <definedName name="BExQELXVICMMT0JFDWUW1L3I335X" localSheetId="12" hidden="1">#REF!</definedName>
    <definedName name="BExQELXVICMMT0JFDWUW1L3I335X" localSheetId="14" hidden="1">#REF!</definedName>
    <definedName name="BExQELXVICMMT0JFDWUW1L3I335X" localSheetId="13" hidden="1">#REF!</definedName>
    <definedName name="BExQELXVICMMT0JFDWUW1L3I335X" localSheetId="15" hidden="1">#REF!</definedName>
    <definedName name="BExQELXVICMMT0JFDWUW1L3I335X" localSheetId="16" hidden="1">#REF!</definedName>
    <definedName name="BExQELXVICMMT0JFDWUW1L3I335X" localSheetId="17" hidden="1">#REF!</definedName>
    <definedName name="BExQELXVICMMT0JFDWUW1L3I335X" localSheetId="18" hidden="1">#REF!</definedName>
    <definedName name="BExQELXVICMMT0JFDWUW1L3I335X" localSheetId="19" hidden="1">#REF!</definedName>
    <definedName name="BExQELXVICMMT0JFDWUW1L3I335X" localSheetId="20" hidden="1">#REF!</definedName>
    <definedName name="BExQELXVICMMT0JFDWUW1L3I335X" hidden="1">#REF!</definedName>
    <definedName name="BExQEMUA4HEFM4OVO8M8MA8PIAW1" localSheetId="7" hidden="1">#REF!</definedName>
    <definedName name="BExQEMUA4HEFM4OVO8M8MA8PIAW1" localSheetId="9" hidden="1">#REF!</definedName>
    <definedName name="BExQEMUA4HEFM4OVO8M8MA8PIAW1" localSheetId="10" hidden="1">#REF!</definedName>
    <definedName name="BExQEMUA4HEFM4OVO8M8MA8PIAW1" localSheetId="11" hidden="1">#REF!</definedName>
    <definedName name="BExQEMUA4HEFM4OVO8M8MA8PIAW1" localSheetId="12" hidden="1">#REF!</definedName>
    <definedName name="BExQEMUA4HEFM4OVO8M8MA8PIAW1" localSheetId="14" hidden="1">#REF!</definedName>
    <definedName name="BExQEMUA4HEFM4OVO8M8MA8PIAW1" localSheetId="13" hidden="1">#REF!</definedName>
    <definedName name="BExQEMUA4HEFM4OVO8M8MA8PIAW1" localSheetId="15" hidden="1">#REF!</definedName>
    <definedName name="BExQEMUA4HEFM4OVO8M8MA8PIAW1" localSheetId="16" hidden="1">#REF!</definedName>
    <definedName name="BExQEMUA4HEFM4OVO8M8MA8PIAW1" localSheetId="17" hidden="1">#REF!</definedName>
    <definedName name="BExQEMUA4HEFM4OVO8M8MA8PIAW1" localSheetId="18" hidden="1">#REF!</definedName>
    <definedName name="BExQEMUA4HEFM4OVO8M8MA8PIAW1" localSheetId="19" hidden="1">#REF!</definedName>
    <definedName name="BExQEMUA4HEFM4OVO8M8MA8PIAW1" localSheetId="20" hidden="1">#REF!</definedName>
    <definedName name="BExQEMUA4HEFM4OVO8M8MA8PIAW1" hidden="1">#REF!</definedName>
    <definedName name="BExQEQ4XZQFIKUXNU9H7WE7AMZ1U" localSheetId="7" hidden="1">#REF!</definedName>
    <definedName name="BExQEQ4XZQFIKUXNU9H7WE7AMZ1U" localSheetId="9" hidden="1">#REF!</definedName>
    <definedName name="BExQEQ4XZQFIKUXNU9H7WE7AMZ1U" localSheetId="10" hidden="1">#REF!</definedName>
    <definedName name="BExQEQ4XZQFIKUXNU9H7WE7AMZ1U" localSheetId="11" hidden="1">#REF!</definedName>
    <definedName name="BExQEQ4XZQFIKUXNU9H7WE7AMZ1U" localSheetId="12" hidden="1">#REF!</definedName>
    <definedName name="BExQEQ4XZQFIKUXNU9H7WE7AMZ1U" localSheetId="14" hidden="1">#REF!</definedName>
    <definedName name="BExQEQ4XZQFIKUXNU9H7WE7AMZ1U" localSheetId="13" hidden="1">#REF!</definedName>
    <definedName name="BExQEQ4XZQFIKUXNU9H7WE7AMZ1U" localSheetId="15" hidden="1">#REF!</definedName>
    <definedName name="BExQEQ4XZQFIKUXNU9H7WE7AMZ1U" localSheetId="16" hidden="1">#REF!</definedName>
    <definedName name="BExQEQ4XZQFIKUXNU9H7WE7AMZ1U" localSheetId="17" hidden="1">#REF!</definedName>
    <definedName name="BExQEQ4XZQFIKUXNU9H7WE7AMZ1U" localSheetId="18" hidden="1">#REF!</definedName>
    <definedName name="BExQEQ4XZQFIKUXNU9H7WE7AMZ1U" localSheetId="19" hidden="1">#REF!</definedName>
    <definedName name="BExQEQ4XZQFIKUXNU9H7WE7AMZ1U" localSheetId="20" hidden="1">#REF!</definedName>
    <definedName name="BExQEQ4XZQFIKUXNU9H7WE7AMZ1U" hidden="1">#REF!</definedName>
    <definedName name="BExQERHKUGD73UH278HHQULBSG9M" localSheetId="7" hidden="1">#REF!</definedName>
    <definedName name="BExQERHKUGD73UH278HHQULBSG9M" localSheetId="9" hidden="1">#REF!</definedName>
    <definedName name="BExQERHKUGD73UH278HHQULBSG9M" localSheetId="10" hidden="1">#REF!</definedName>
    <definedName name="BExQERHKUGD73UH278HHQULBSG9M" localSheetId="11" hidden="1">#REF!</definedName>
    <definedName name="BExQERHKUGD73UH278HHQULBSG9M" localSheetId="12" hidden="1">#REF!</definedName>
    <definedName name="BExQERHKUGD73UH278HHQULBSG9M" localSheetId="14" hidden="1">#REF!</definedName>
    <definedName name="BExQERHKUGD73UH278HHQULBSG9M" localSheetId="13" hidden="1">#REF!</definedName>
    <definedName name="BExQERHKUGD73UH278HHQULBSG9M" localSheetId="15" hidden="1">#REF!</definedName>
    <definedName name="BExQERHKUGD73UH278HHQULBSG9M" localSheetId="16" hidden="1">#REF!</definedName>
    <definedName name="BExQERHKUGD73UH278HHQULBSG9M" localSheetId="17" hidden="1">#REF!</definedName>
    <definedName name="BExQERHKUGD73UH278HHQULBSG9M" localSheetId="18" hidden="1">#REF!</definedName>
    <definedName name="BExQERHKUGD73UH278HHQULBSG9M" localSheetId="19" hidden="1">#REF!</definedName>
    <definedName name="BExQERHKUGD73UH278HHQULBSG9M" localSheetId="20" hidden="1">#REF!</definedName>
    <definedName name="BExQERHKUGD73UH278HHQULBSG9M" hidden="1">#REF!</definedName>
    <definedName name="BExQESZI930ZHFKIRJ3TMK3X27PH" localSheetId="7" hidden="1">#REF!</definedName>
    <definedName name="BExQESZI930ZHFKIRJ3TMK3X27PH" localSheetId="9" hidden="1">#REF!</definedName>
    <definedName name="BExQESZI930ZHFKIRJ3TMK3X27PH" localSheetId="10" hidden="1">#REF!</definedName>
    <definedName name="BExQESZI930ZHFKIRJ3TMK3X27PH" localSheetId="11" hidden="1">#REF!</definedName>
    <definedName name="BExQESZI930ZHFKIRJ3TMK3X27PH" localSheetId="12" hidden="1">#REF!</definedName>
    <definedName name="BExQESZI930ZHFKIRJ3TMK3X27PH" localSheetId="14" hidden="1">#REF!</definedName>
    <definedName name="BExQESZI930ZHFKIRJ3TMK3X27PH" localSheetId="13" hidden="1">#REF!</definedName>
    <definedName name="BExQESZI930ZHFKIRJ3TMK3X27PH" localSheetId="15" hidden="1">#REF!</definedName>
    <definedName name="BExQESZI930ZHFKIRJ3TMK3X27PH" localSheetId="16" hidden="1">#REF!</definedName>
    <definedName name="BExQESZI930ZHFKIRJ3TMK3X27PH" localSheetId="17" hidden="1">#REF!</definedName>
    <definedName name="BExQESZI930ZHFKIRJ3TMK3X27PH" localSheetId="18" hidden="1">#REF!</definedName>
    <definedName name="BExQESZI930ZHFKIRJ3TMK3X27PH" localSheetId="19" hidden="1">#REF!</definedName>
    <definedName name="BExQESZI930ZHFKIRJ3TMK3X27PH" localSheetId="20" hidden="1">#REF!</definedName>
    <definedName name="BExQESZI930ZHFKIRJ3TMK3X27PH" hidden="1">#REF!</definedName>
    <definedName name="BExQEY88PESL76JUL4GA11W8IHFE" localSheetId="7" hidden="1">#REF!</definedName>
    <definedName name="BExQEY88PESL76JUL4GA11W8IHFE" localSheetId="9" hidden="1">#REF!</definedName>
    <definedName name="BExQEY88PESL76JUL4GA11W8IHFE" localSheetId="10" hidden="1">#REF!</definedName>
    <definedName name="BExQEY88PESL76JUL4GA11W8IHFE" localSheetId="11" hidden="1">#REF!</definedName>
    <definedName name="BExQEY88PESL76JUL4GA11W8IHFE" localSheetId="12" hidden="1">#REF!</definedName>
    <definedName name="BExQEY88PESL76JUL4GA11W8IHFE" localSheetId="14" hidden="1">#REF!</definedName>
    <definedName name="BExQEY88PESL76JUL4GA11W8IHFE" localSheetId="13" hidden="1">#REF!</definedName>
    <definedName name="BExQEY88PESL76JUL4GA11W8IHFE" localSheetId="15" hidden="1">#REF!</definedName>
    <definedName name="BExQEY88PESL76JUL4GA11W8IHFE" localSheetId="16" hidden="1">#REF!</definedName>
    <definedName name="BExQEY88PESL76JUL4GA11W8IHFE" localSheetId="17" hidden="1">#REF!</definedName>
    <definedName name="BExQEY88PESL76JUL4GA11W8IHFE" localSheetId="18" hidden="1">#REF!</definedName>
    <definedName name="BExQEY88PESL76JUL4GA11W8IHFE" localSheetId="19" hidden="1">#REF!</definedName>
    <definedName name="BExQEY88PESL76JUL4GA11W8IHFE" localSheetId="20" hidden="1">#REF!</definedName>
    <definedName name="BExQEY88PESL76JUL4GA11W8IHFE" hidden="1">#REF!</definedName>
    <definedName name="BExQF1OEB07CRAP6ALNNMJNJ3P2D" localSheetId="7" hidden="1">#REF!</definedName>
    <definedName name="BExQF1OEB07CRAP6ALNNMJNJ3P2D" localSheetId="9" hidden="1">#REF!</definedName>
    <definedName name="BExQF1OEB07CRAP6ALNNMJNJ3P2D" localSheetId="10" hidden="1">#REF!</definedName>
    <definedName name="BExQF1OEB07CRAP6ALNNMJNJ3P2D" localSheetId="11" hidden="1">#REF!</definedName>
    <definedName name="BExQF1OEB07CRAP6ALNNMJNJ3P2D" localSheetId="12" hidden="1">#REF!</definedName>
    <definedName name="BExQF1OEB07CRAP6ALNNMJNJ3P2D" localSheetId="14" hidden="1">#REF!</definedName>
    <definedName name="BExQF1OEB07CRAP6ALNNMJNJ3P2D" localSheetId="13" hidden="1">#REF!</definedName>
    <definedName name="BExQF1OEB07CRAP6ALNNMJNJ3P2D" localSheetId="15" hidden="1">#REF!</definedName>
    <definedName name="BExQF1OEB07CRAP6ALNNMJNJ3P2D" localSheetId="16" hidden="1">#REF!</definedName>
    <definedName name="BExQF1OEB07CRAP6ALNNMJNJ3P2D" localSheetId="17" hidden="1">#REF!</definedName>
    <definedName name="BExQF1OEB07CRAP6ALNNMJNJ3P2D" localSheetId="18" hidden="1">#REF!</definedName>
    <definedName name="BExQF1OEB07CRAP6ALNNMJNJ3P2D" localSheetId="19" hidden="1">#REF!</definedName>
    <definedName name="BExQF1OEB07CRAP6ALNNMJNJ3P2D" localSheetId="20" hidden="1">#REF!</definedName>
    <definedName name="BExQF1OEB07CRAP6ALNNMJNJ3P2D" hidden="1">#REF!</definedName>
    <definedName name="BExQF9X2AQPFJZTCHTU5PTTR0JAH" localSheetId="7" hidden="1">#REF!</definedName>
    <definedName name="BExQF9X2AQPFJZTCHTU5PTTR0JAH" localSheetId="9" hidden="1">#REF!</definedName>
    <definedName name="BExQF9X2AQPFJZTCHTU5PTTR0JAH" localSheetId="10" hidden="1">#REF!</definedName>
    <definedName name="BExQF9X2AQPFJZTCHTU5PTTR0JAH" localSheetId="11" hidden="1">#REF!</definedName>
    <definedName name="BExQF9X2AQPFJZTCHTU5PTTR0JAH" localSheetId="12" hidden="1">#REF!</definedName>
    <definedName name="BExQF9X2AQPFJZTCHTU5PTTR0JAH" localSheetId="14" hidden="1">#REF!</definedName>
    <definedName name="BExQF9X2AQPFJZTCHTU5PTTR0JAH" localSheetId="13" hidden="1">#REF!</definedName>
    <definedName name="BExQF9X2AQPFJZTCHTU5PTTR0JAH" localSheetId="15" hidden="1">#REF!</definedName>
    <definedName name="BExQF9X2AQPFJZTCHTU5PTTR0JAH" localSheetId="16" hidden="1">#REF!</definedName>
    <definedName name="BExQF9X2AQPFJZTCHTU5PTTR0JAH" localSheetId="17" hidden="1">#REF!</definedName>
    <definedName name="BExQF9X2AQPFJZTCHTU5PTTR0JAH" localSheetId="18" hidden="1">#REF!</definedName>
    <definedName name="BExQF9X2AQPFJZTCHTU5PTTR0JAH" localSheetId="19" hidden="1">#REF!</definedName>
    <definedName name="BExQF9X2AQPFJZTCHTU5PTTR0JAH" localSheetId="20" hidden="1">#REF!</definedName>
    <definedName name="BExQF9X2AQPFJZTCHTU5PTTR0JAH" hidden="1">#REF!</definedName>
    <definedName name="BExQFC0M9KKFMQKPLPEO2RQDB7MM" localSheetId="7" hidden="1">#REF!</definedName>
    <definedName name="BExQFC0M9KKFMQKPLPEO2RQDB7MM" localSheetId="9" hidden="1">#REF!</definedName>
    <definedName name="BExQFC0M9KKFMQKPLPEO2RQDB7MM" localSheetId="10" hidden="1">#REF!</definedName>
    <definedName name="BExQFC0M9KKFMQKPLPEO2RQDB7MM" localSheetId="11" hidden="1">#REF!</definedName>
    <definedName name="BExQFC0M9KKFMQKPLPEO2RQDB7MM" localSheetId="12" hidden="1">#REF!</definedName>
    <definedName name="BExQFC0M9KKFMQKPLPEO2RQDB7MM" localSheetId="14" hidden="1">#REF!</definedName>
    <definedName name="BExQFC0M9KKFMQKPLPEO2RQDB7MM" localSheetId="13" hidden="1">#REF!</definedName>
    <definedName name="BExQFC0M9KKFMQKPLPEO2RQDB7MM" localSheetId="15" hidden="1">#REF!</definedName>
    <definedName name="BExQFC0M9KKFMQKPLPEO2RQDB7MM" localSheetId="16" hidden="1">#REF!</definedName>
    <definedName name="BExQFC0M9KKFMQKPLPEO2RQDB7MM" localSheetId="17" hidden="1">#REF!</definedName>
    <definedName name="BExQFC0M9KKFMQKPLPEO2RQDB7MM" localSheetId="18" hidden="1">#REF!</definedName>
    <definedName name="BExQFC0M9KKFMQKPLPEO2RQDB7MM" localSheetId="19" hidden="1">#REF!</definedName>
    <definedName name="BExQFC0M9KKFMQKPLPEO2RQDB7MM" localSheetId="20" hidden="1">#REF!</definedName>
    <definedName name="BExQFC0M9KKFMQKPLPEO2RQDB7MM" hidden="1">#REF!</definedName>
    <definedName name="BExQFEEV7627R8TYZCM28C6V6WHE" localSheetId="7" hidden="1">#REF!</definedName>
    <definedName name="BExQFEEV7627R8TYZCM28C6V6WHE" localSheetId="9" hidden="1">#REF!</definedName>
    <definedName name="BExQFEEV7627R8TYZCM28C6V6WHE" localSheetId="10" hidden="1">#REF!</definedName>
    <definedName name="BExQFEEV7627R8TYZCM28C6V6WHE" localSheetId="11" hidden="1">#REF!</definedName>
    <definedName name="BExQFEEV7627R8TYZCM28C6V6WHE" localSheetId="12" hidden="1">#REF!</definedName>
    <definedName name="BExQFEEV7627R8TYZCM28C6V6WHE" localSheetId="14" hidden="1">#REF!</definedName>
    <definedName name="BExQFEEV7627R8TYZCM28C6V6WHE" localSheetId="13" hidden="1">#REF!</definedName>
    <definedName name="BExQFEEV7627R8TYZCM28C6V6WHE" localSheetId="15" hidden="1">#REF!</definedName>
    <definedName name="BExQFEEV7627R8TYZCM28C6V6WHE" localSheetId="16" hidden="1">#REF!</definedName>
    <definedName name="BExQFEEV7627R8TYZCM28C6V6WHE" localSheetId="17" hidden="1">#REF!</definedName>
    <definedName name="BExQFEEV7627R8TYZCM28C6V6WHE" localSheetId="18" hidden="1">#REF!</definedName>
    <definedName name="BExQFEEV7627R8TYZCM28C6V6WHE" localSheetId="19" hidden="1">#REF!</definedName>
    <definedName name="BExQFEEV7627R8TYZCM28C6V6WHE" localSheetId="20" hidden="1">#REF!</definedName>
    <definedName name="BExQFEEV7627R8TYZCM28C6V6WHE" hidden="1">#REF!</definedName>
    <definedName name="BExQFEK8NUD04X2OBRA275ADPSDL" localSheetId="7" hidden="1">#REF!</definedName>
    <definedName name="BExQFEK8NUD04X2OBRA275ADPSDL" localSheetId="9" hidden="1">#REF!</definedName>
    <definedName name="BExQFEK8NUD04X2OBRA275ADPSDL" localSheetId="10" hidden="1">#REF!</definedName>
    <definedName name="BExQFEK8NUD04X2OBRA275ADPSDL" localSheetId="11" hidden="1">#REF!</definedName>
    <definedName name="BExQFEK8NUD04X2OBRA275ADPSDL" localSheetId="12" hidden="1">#REF!</definedName>
    <definedName name="BExQFEK8NUD04X2OBRA275ADPSDL" localSheetId="14" hidden="1">#REF!</definedName>
    <definedName name="BExQFEK8NUD04X2OBRA275ADPSDL" localSheetId="13" hidden="1">#REF!</definedName>
    <definedName name="BExQFEK8NUD04X2OBRA275ADPSDL" localSheetId="15" hidden="1">#REF!</definedName>
    <definedName name="BExQFEK8NUD04X2OBRA275ADPSDL" localSheetId="16" hidden="1">#REF!</definedName>
    <definedName name="BExQFEK8NUD04X2OBRA275ADPSDL" localSheetId="17" hidden="1">#REF!</definedName>
    <definedName name="BExQFEK8NUD04X2OBRA275ADPSDL" localSheetId="18" hidden="1">#REF!</definedName>
    <definedName name="BExQFEK8NUD04X2OBRA275ADPSDL" localSheetId="19" hidden="1">#REF!</definedName>
    <definedName name="BExQFEK8NUD04X2OBRA275ADPSDL" localSheetId="20" hidden="1">#REF!</definedName>
    <definedName name="BExQFEK8NUD04X2OBRA275ADPSDL" hidden="1">#REF!</definedName>
    <definedName name="BExQFGYIWDR4W0YF7XR6E4EWWJ02" localSheetId="7" hidden="1">#REF!</definedName>
    <definedName name="BExQFGYIWDR4W0YF7XR6E4EWWJ02" localSheetId="9" hidden="1">#REF!</definedName>
    <definedName name="BExQFGYIWDR4W0YF7XR6E4EWWJ02" localSheetId="10" hidden="1">#REF!</definedName>
    <definedName name="BExQFGYIWDR4W0YF7XR6E4EWWJ02" localSheetId="11" hidden="1">#REF!</definedName>
    <definedName name="BExQFGYIWDR4W0YF7XR6E4EWWJ02" localSheetId="12" hidden="1">#REF!</definedName>
    <definedName name="BExQFGYIWDR4W0YF7XR6E4EWWJ02" localSheetId="14" hidden="1">#REF!</definedName>
    <definedName name="BExQFGYIWDR4W0YF7XR6E4EWWJ02" localSheetId="13" hidden="1">#REF!</definedName>
    <definedName name="BExQFGYIWDR4W0YF7XR6E4EWWJ02" localSheetId="15" hidden="1">#REF!</definedName>
    <definedName name="BExQFGYIWDR4W0YF7XR6E4EWWJ02" localSheetId="16" hidden="1">#REF!</definedName>
    <definedName name="BExQFGYIWDR4W0YF7XR6E4EWWJ02" localSheetId="17" hidden="1">#REF!</definedName>
    <definedName name="BExQFGYIWDR4W0YF7XR6E4EWWJ02" localSheetId="18" hidden="1">#REF!</definedName>
    <definedName name="BExQFGYIWDR4W0YF7XR6E4EWWJ02" localSheetId="19" hidden="1">#REF!</definedName>
    <definedName name="BExQFGYIWDR4W0YF7XR6E4EWWJ02" localSheetId="20" hidden="1">#REF!</definedName>
    <definedName name="BExQFGYIWDR4W0YF7XR6E4EWWJ02" hidden="1">#REF!</definedName>
    <definedName name="BExQFPNFKA36IAPS22LAUMBDI4KE" localSheetId="7" hidden="1">#REF!</definedName>
    <definedName name="BExQFPNFKA36IAPS22LAUMBDI4KE" localSheetId="9" hidden="1">#REF!</definedName>
    <definedName name="BExQFPNFKA36IAPS22LAUMBDI4KE" localSheetId="10" hidden="1">#REF!</definedName>
    <definedName name="BExQFPNFKA36IAPS22LAUMBDI4KE" localSheetId="11" hidden="1">#REF!</definedName>
    <definedName name="BExQFPNFKA36IAPS22LAUMBDI4KE" localSheetId="12" hidden="1">#REF!</definedName>
    <definedName name="BExQFPNFKA36IAPS22LAUMBDI4KE" localSheetId="14" hidden="1">#REF!</definedName>
    <definedName name="BExQFPNFKA36IAPS22LAUMBDI4KE" localSheetId="13" hidden="1">#REF!</definedName>
    <definedName name="BExQFPNFKA36IAPS22LAUMBDI4KE" localSheetId="15" hidden="1">#REF!</definedName>
    <definedName name="BExQFPNFKA36IAPS22LAUMBDI4KE" localSheetId="16" hidden="1">#REF!</definedName>
    <definedName name="BExQFPNFKA36IAPS22LAUMBDI4KE" localSheetId="17" hidden="1">#REF!</definedName>
    <definedName name="BExQFPNFKA36IAPS22LAUMBDI4KE" localSheetId="18" hidden="1">#REF!</definedName>
    <definedName name="BExQFPNFKA36IAPS22LAUMBDI4KE" localSheetId="19" hidden="1">#REF!</definedName>
    <definedName name="BExQFPNFKA36IAPS22LAUMBDI4KE" localSheetId="20" hidden="1">#REF!</definedName>
    <definedName name="BExQFPNFKA36IAPS22LAUMBDI4KE" hidden="1">#REF!</definedName>
    <definedName name="BExQFPSWEMA8WBUZ4WK20LR13VSU" localSheetId="7" hidden="1">#REF!</definedName>
    <definedName name="BExQFPSWEMA8WBUZ4WK20LR13VSU" localSheetId="9" hidden="1">#REF!</definedName>
    <definedName name="BExQFPSWEMA8WBUZ4WK20LR13VSU" localSheetId="10" hidden="1">#REF!</definedName>
    <definedName name="BExQFPSWEMA8WBUZ4WK20LR13VSU" localSheetId="11" hidden="1">#REF!</definedName>
    <definedName name="BExQFPSWEMA8WBUZ4WK20LR13VSU" localSheetId="12" hidden="1">#REF!</definedName>
    <definedName name="BExQFPSWEMA8WBUZ4WK20LR13VSU" localSheetId="14" hidden="1">#REF!</definedName>
    <definedName name="BExQFPSWEMA8WBUZ4WK20LR13VSU" localSheetId="13" hidden="1">#REF!</definedName>
    <definedName name="BExQFPSWEMA8WBUZ4WK20LR13VSU" localSheetId="15" hidden="1">#REF!</definedName>
    <definedName name="BExQFPSWEMA8WBUZ4WK20LR13VSU" localSheetId="16" hidden="1">#REF!</definedName>
    <definedName name="BExQFPSWEMA8WBUZ4WK20LR13VSU" localSheetId="17" hidden="1">#REF!</definedName>
    <definedName name="BExQFPSWEMA8WBUZ4WK20LR13VSU" localSheetId="18" hidden="1">#REF!</definedName>
    <definedName name="BExQFPSWEMA8WBUZ4WK20LR13VSU" localSheetId="19" hidden="1">#REF!</definedName>
    <definedName name="BExQFPSWEMA8WBUZ4WK20LR13VSU" localSheetId="20" hidden="1">#REF!</definedName>
    <definedName name="BExQFPSWEMA8WBUZ4WK20LR13VSU" hidden="1">#REF!</definedName>
    <definedName name="BExQFVSPOSCCPF1TLJPIWYWYB8A9" localSheetId="7" hidden="1">#REF!</definedName>
    <definedName name="BExQFVSPOSCCPF1TLJPIWYWYB8A9" localSheetId="9" hidden="1">#REF!</definedName>
    <definedName name="BExQFVSPOSCCPF1TLJPIWYWYB8A9" localSheetId="10" hidden="1">#REF!</definedName>
    <definedName name="BExQFVSPOSCCPF1TLJPIWYWYB8A9" localSheetId="11" hidden="1">#REF!</definedName>
    <definedName name="BExQFVSPOSCCPF1TLJPIWYWYB8A9" localSheetId="12" hidden="1">#REF!</definedName>
    <definedName name="BExQFVSPOSCCPF1TLJPIWYWYB8A9" localSheetId="14" hidden="1">#REF!</definedName>
    <definedName name="BExQFVSPOSCCPF1TLJPIWYWYB8A9" localSheetId="13" hidden="1">#REF!</definedName>
    <definedName name="BExQFVSPOSCCPF1TLJPIWYWYB8A9" localSheetId="15" hidden="1">#REF!</definedName>
    <definedName name="BExQFVSPOSCCPF1TLJPIWYWYB8A9" localSheetId="16" hidden="1">#REF!</definedName>
    <definedName name="BExQFVSPOSCCPF1TLJPIWYWYB8A9" localSheetId="17" hidden="1">#REF!</definedName>
    <definedName name="BExQFVSPOSCCPF1TLJPIWYWYB8A9" localSheetId="18" hidden="1">#REF!</definedName>
    <definedName name="BExQFVSPOSCCPF1TLJPIWYWYB8A9" localSheetId="19" hidden="1">#REF!</definedName>
    <definedName name="BExQFVSPOSCCPF1TLJPIWYWYB8A9" localSheetId="20" hidden="1">#REF!</definedName>
    <definedName name="BExQFVSPOSCCPF1TLJPIWYWYB8A9" hidden="1">#REF!</definedName>
    <definedName name="BExQFWJQXNQAW6LUMOEDS6KMJMYL" localSheetId="7" hidden="1">#REF!</definedName>
    <definedName name="BExQFWJQXNQAW6LUMOEDS6KMJMYL" localSheetId="9" hidden="1">#REF!</definedName>
    <definedName name="BExQFWJQXNQAW6LUMOEDS6KMJMYL" localSheetId="10" hidden="1">#REF!</definedName>
    <definedName name="BExQFWJQXNQAW6LUMOEDS6KMJMYL" localSheetId="11" hidden="1">#REF!</definedName>
    <definedName name="BExQFWJQXNQAW6LUMOEDS6KMJMYL" localSheetId="12" hidden="1">#REF!</definedName>
    <definedName name="BExQFWJQXNQAW6LUMOEDS6KMJMYL" localSheetId="14" hidden="1">#REF!</definedName>
    <definedName name="BExQFWJQXNQAW6LUMOEDS6KMJMYL" localSheetId="13" hidden="1">#REF!</definedName>
    <definedName name="BExQFWJQXNQAW6LUMOEDS6KMJMYL" localSheetId="15" hidden="1">#REF!</definedName>
    <definedName name="BExQFWJQXNQAW6LUMOEDS6KMJMYL" localSheetId="16" hidden="1">#REF!</definedName>
    <definedName name="BExQFWJQXNQAW6LUMOEDS6KMJMYL" localSheetId="17" hidden="1">#REF!</definedName>
    <definedName name="BExQFWJQXNQAW6LUMOEDS6KMJMYL" localSheetId="18" hidden="1">#REF!</definedName>
    <definedName name="BExQFWJQXNQAW6LUMOEDS6KMJMYL" localSheetId="19" hidden="1">#REF!</definedName>
    <definedName name="BExQFWJQXNQAW6LUMOEDS6KMJMYL" localSheetId="20" hidden="1">#REF!</definedName>
    <definedName name="BExQFWJQXNQAW6LUMOEDS6KMJMYL" hidden="1">#REF!</definedName>
    <definedName name="BExQFZZRMR5PQTR0X833N3LRX6ZL" localSheetId="7" hidden="1">#REF!</definedName>
    <definedName name="BExQFZZRMR5PQTR0X833N3LRX6ZL" localSheetId="9" hidden="1">#REF!</definedName>
    <definedName name="BExQFZZRMR5PQTR0X833N3LRX6ZL" localSheetId="10" hidden="1">#REF!</definedName>
    <definedName name="BExQFZZRMR5PQTR0X833N3LRX6ZL" localSheetId="11" hidden="1">#REF!</definedName>
    <definedName name="BExQFZZRMR5PQTR0X833N3LRX6ZL" localSheetId="12" hidden="1">#REF!</definedName>
    <definedName name="BExQFZZRMR5PQTR0X833N3LRX6ZL" localSheetId="14" hidden="1">#REF!</definedName>
    <definedName name="BExQFZZRMR5PQTR0X833N3LRX6ZL" localSheetId="13" hidden="1">#REF!</definedName>
    <definedName name="BExQFZZRMR5PQTR0X833N3LRX6ZL" localSheetId="15" hidden="1">#REF!</definedName>
    <definedName name="BExQFZZRMR5PQTR0X833N3LRX6ZL" localSheetId="16" hidden="1">#REF!</definedName>
    <definedName name="BExQFZZRMR5PQTR0X833N3LRX6ZL" localSheetId="17" hidden="1">#REF!</definedName>
    <definedName name="BExQFZZRMR5PQTR0X833N3LRX6ZL" localSheetId="18" hidden="1">#REF!</definedName>
    <definedName name="BExQFZZRMR5PQTR0X833N3LRX6ZL" localSheetId="19" hidden="1">#REF!</definedName>
    <definedName name="BExQFZZRMR5PQTR0X833N3LRX6ZL" localSheetId="20" hidden="1">#REF!</definedName>
    <definedName name="BExQFZZRMR5PQTR0X833N3LRX6ZL" hidden="1">#REF!</definedName>
    <definedName name="BExQG8TYRD2G42UA5ZPCRLNKUDMX" localSheetId="7" hidden="1">#REF!</definedName>
    <definedName name="BExQG8TYRD2G42UA5ZPCRLNKUDMX" localSheetId="9" hidden="1">#REF!</definedName>
    <definedName name="BExQG8TYRD2G42UA5ZPCRLNKUDMX" localSheetId="10" hidden="1">#REF!</definedName>
    <definedName name="BExQG8TYRD2G42UA5ZPCRLNKUDMX" localSheetId="11" hidden="1">#REF!</definedName>
    <definedName name="BExQG8TYRD2G42UA5ZPCRLNKUDMX" localSheetId="12" hidden="1">#REF!</definedName>
    <definedName name="BExQG8TYRD2G42UA5ZPCRLNKUDMX" localSheetId="14" hidden="1">#REF!</definedName>
    <definedName name="BExQG8TYRD2G42UA5ZPCRLNKUDMX" localSheetId="13" hidden="1">#REF!</definedName>
    <definedName name="BExQG8TYRD2G42UA5ZPCRLNKUDMX" localSheetId="15" hidden="1">#REF!</definedName>
    <definedName name="BExQG8TYRD2G42UA5ZPCRLNKUDMX" localSheetId="16" hidden="1">#REF!</definedName>
    <definedName name="BExQG8TYRD2G42UA5ZPCRLNKUDMX" localSheetId="17" hidden="1">#REF!</definedName>
    <definedName name="BExQG8TYRD2G42UA5ZPCRLNKUDMX" localSheetId="18" hidden="1">#REF!</definedName>
    <definedName name="BExQG8TYRD2G42UA5ZPCRLNKUDMX" localSheetId="19" hidden="1">#REF!</definedName>
    <definedName name="BExQG8TYRD2G42UA5ZPCRLNKUDMX" localSheetId="20" hidden="1">#REF!</definedName>
    <definedName name="BExQG8TYRD2G42UA5ZPCRLNKUDMX" hidden="1">#REF!</definedName>
    <definedName name="BExQGO48J9MPCDQ96RBB9UN9AIGT" localSheetId="7" hidden="1">#REF!</definedName>
    <definedName name="BExQGO48J9MPCDQ96RBB9UN9AIGT" localSheetId="9" hidden="1">#REF!</definedName>
    <definedName name="BExQGO48J9MPCDQ96RBB9UN9AIGT" localSheetId="10" hidden="1">#REF!</definedName>
    <definedName name="BExQGO48J9MPCDQ96RBB9UN9AIGT" localSheetId="11" hidden="1">#REF!</definedName>
    <definedName name="BExQGO48J9MPCDQ96RBB9UN9AIGT" localSheetId="12" hidden="1">#REF!</definedName>
    <definedName name="BExQGO48J9MPCDQ96RBB9UN9AIGT" localSheetId="14" hidden="1">#REF!</definedName>
    <definedName name="BExQGO48J9MPCDQ96RBB9UN9AIGT" localSheetId="13" hidden="1">#REF!</definedName>
    <definedName name="BExQGO48J9MPCDQ96RBB9UN9AIGT" localSheetId="15" hidden="1">#REF!</definedName>
    <definedName name="BExQGO48J9MPCDQ96RBB9UN9AIGT" localSheetId="16" hidden="1">#REF!</definedName>
    <definedName name="BExQGO48J9MPCDQ96RBB9UN9AIGT" localSheetId="17" hidden="1">#REF!</definedName>
    <definedName name="BExQGO48J9MPCDQ96RBB9UN9AIGT" localSheetId="18" hidden="1">#REF!</definedName>
    <definedName name="BExQGO48J9MPCDQ96RBB9UN9AIGT" localSheetId="19" hidden="1">#REF!</definedName>
    <definedName name="BExQGO48J9MPCDQ96RBB9UN9AIGT" localSheetId="20" hidden="1">#REF!</definedName>
    <definedName name="BExQGO48J9MPCDQ96RBB9UN9AIGT" hidden="1">#REF!</definedName>
    <definedName name="BExQGSBB6MJWDW7AYWA0MSFTXKRR" localSheetId="7" hidden="1">#REF!</definedName>
    <definedName name="BExQGSBB6MJWDW7AYWA0MSFTXKRR" localSheetId="9" hidden="1">#REF!</definedName>
    <definedName name="BExQGSBB6MJWDW7AYWA0MSFTXKRR" localSheetId="10" hidden="1">#REF!</definedName>
    <definedName name="BExQGSBB6MJWDW7AYWA0MSFTXKRR" localSheetId="11" hidden="1">#REF!</definedName>
    <definedName name="BExQGSBB6MJWDW7AYWA0MSFTXKRR" localSheetId="12" hidden="1">#REF!</definedName>
    <definedName name="BExQGSBB6MJWDW7AYWA0MSFTXKRR" localSheetId="14" hidden="1">#REF!</definedName>
    <definedName name="BExQGSBB6MJWDW7AYWA0MSFTXKRR" localSheetId="13" hidden="1">#REF!</definedName>
    <definedName name="BExQGSBB6MJWDW7AYWA0MSFTXKRR" localSheetId="15" hidden="1">#REF!</definedName>
    <definedName name="BExQGSBB6MJWDW7AYWA0MSFTXKRR" localSheetId="16" hidden="1">#REF!</definedName>
    <definedName name="BExQGSBB6MJWDW7AYWA0MSFTXKRR" localSheetId="17" hidden="1">#REF!</definedName>
    <definedName name="BExQGSBB6MJWDW7AYWA0MSFTXKRR" localSheetId="18" hidden="1">#REF!</definedName>
    <definedName name="BExQGSBB6MJWDW7AYWA0MSFTXKRR" localSheetId="19" hidden="1">#REF!</definedName>
    <definedName name="BExQGSBB6MJWDW7AYWA0MSFTXKRR" localSheetId="20" hidden="1">#REF!</definedName>
    <definedName name="BExQGSBB6MJWDW7AYWA0MSFTXKRR" hidden="1">#REF!</definedName>
    <definedName name="BExQGV5VQ04IFVBYEFOZQHKJ561J" localSheetId="7" hidden="1">#REF!</definedName>
    <definedName name="BExQGV5VQ04IFVBYEFOZQHKJ561J" localSheetId="9" hidden="1">#REF!</definedName>
    <definedName name="BExQGV5VQ04IFVBYEFOZQHKJ561J" localSheetId="10" hidden="1">#REF!</definedName>
    <definedName name="BExQGV5VQ04IFVBYEFOZQHKJ561J" localSheetId="11" hidden="1">#REF!</definedName>
    <definedName name="BExQGV5VQ04IFVBYEFOZQHKJ561J" localSheetId="12" hidden="1">#REF!</definedName>
    <definedName name="BExQGV5VQ04IFVBYEFOZQHKJ561J" localSheetId="14" hidden="1">#REF!</definedName>
    <definedName name="BExQGV5VQ04IFVBYEFOZQHKJ561J" localSheetId="13" hidden="1">#REF!</definedName>
    <definedName name="BExQGV5VQ04IFVBYEFOZQHKJ561J" localSheetId="15" hidden="1">#REF!</definedName>
    <definedName name="BExQGV5VQ04IFVBYEFOZQHKJ561J" localSheetId="16" hidden="1">#REF!</definedName>
    <definedName name="BExQGV5VQ04IFVBYEFOZQHKJ561J" localSheetId="17" hidden="1">#REF!</definedName>
    <definedName name="BExQGV5VQ04IFVBYEFOZQHKJ561J" localSheetId="18" hidden="1">#REF!</definedName>
    <definedName name="BExQGV5VQ04IFVBYEFOZQHKJ561J" localSheetId="19" hidden="1">#REF!</definedName>
    <definedName name="BExQGV5VQ04IFVBYEFOZQHKJ561J" localSheetId="20" hidden="1">#REF!</definedName>
    <definedName name="BExQGV5VQ04IFVBYEFOZQHKJ561J" hidden="1">#REF!</definedName>
    <definedName name="BExQGVB7GL4W9291MCCPQ46Z66C1" localSheetId="7" hidden="1">#REF!</definedName>
    <definedName name="BExQGVB7GL4W9291MCCPQ46Z66C1" localSheetId="9" hidden="1">#REF!</definedName>
    <definedName name="BExQGVB7GL4W9291MCCPQ46Z66C1" localSheetId="10" hidden="1">#REF!</definedName>
    <definedName name="BExQGVB7GL4W9291MCCPQ46Z66C1" localSheetId="11" hidden="1">#REF!</definedName>
    <definedName name="BExQGVB7GL4W9291MCCPQ46Z66C1" localSheetId="12" hidden="1">#REF!</definedName>
    <definedName name="BExQGVB7GL4W9291MCCPQ46Z66C1" localSheetId="14" hidden="1">#REF!</definedName>
    <definedName name="BExQGVB7GL4W9291MCCPQ46Z66C1" localSheetId="13" hidden="1">#REF!</definedName>
    <definedName name="BExQGVB7GL4W9291MCCPQ46Z66C1" localSheetId="15" hidden="1">#REF!</definedName>
    <definedName name="BExQGVB7GL4W9291MCCPQ46Z66C1" localSheetId="16" hidden="1">#REF!</definedName>
    <definedName name="BExQGVB7GL4W9291MCCPQ46Z66C1" localSheetId="17" hidden="1">#REF!</definedName>
    <definedName name="BExQGVB7GL4W9291MCCPQ46Z66C1" localSheetId="18" hidden="1">#REF!</definedName>
    <definedName name="BExQGVB7GL4W9291MCCPQ46Z66C1" localSheetId="19" hidden="1">#REF!</definedName>
    <definedName name="BExQGVB7GL4W9291MCCPQ46Z66C1" localSheetId="20" hidden="1">#REF!</definedName>
    <definedName name="BExQGVB7GL4W9291MCCPQ46Z66C1" hidden="1">#REF!</definedName>
    <definedName name="BExQH0UURAJ13AVO5UI04HSRGVYW" localSheetId="7" hidden="1">#REF!</definedName>
    <definedName name="BExQH0UURAJ13AVO5UI04HSRGVYW" localSheetId="9" hidden="1">#REF!</definedName>
    <definedName name="BExQH0UURAJ13AVO5UI04HSRGVYW" localSheetId="10" hidden="1">#REF!</definedName>
    <definedName name="BExQH0UURAJ13AVO5UI04HSRGVYW" localSheetId="11" hidden="1">#REF!</definedName>
    <definedName name="BExQH0UURAJ13AVO5UI04HSRGVYW" localSheetId="12" hidden="1">#REF!</definedName>
    <definedName name="BExQH0UURAJ13AVO5UI04HSRGVYW" localSheetId="14" hidden="1">#REF!</definedName>
    <definedName name="BExQH0UURAJ13AVO5UI04HSRGVYW" localSheetId="13" hidden="1">#REF!</definedName>
    <definedName name="BExQH0UURAJ13AVO5UI04HSRGVYW" localSheetId="15" hidden="1">#REF!</definedName>
    <definedName name="BExQH0UURAJ13AVO5UI04HSRGVYW" localSheetId="16" hidden="1">#REF!</definedName>
    <definedName name="BExQH0UURAJ13AVO5UI04HSRGVYW" localSheetId="17" hidden="1">#REF!</definedName>
    <definedName name="BExQH0UURAJ13AVO5UI04HSRGVYW" localSheetId="18" hidden="1">#REF!</definedName>
    <definedName name="BExQH0UURAJ13AVO5UI04HSRGVYW" localSheetId="19" hidden="1">#REF!</definedName>
    <definedName name="BExQH0UURAJ13AVO5UI04HSRGVYW" localSheetId="20" hidden="1">#REF!</definedName>
    <definedName name="BExQH0UURAJ13AVO5UI04HSRGVYW" hidden="1">#REF!</definedName>
    <definedName name="BExQH6ZZY0NR8SE48PSI9D0CU1TC" localSheetId="7" hidden="1">#REF!</definedName>
    <definedName name="BExQH6ZZY0NR8SE48PSI9D0CU1TC" localSheetId="9" hidden="1">#REF!</definedName>
    <definedName name="BExQH6ZZY0NR8SE48PSI9D0CU1TC" localSheetId="10" hidden="1">#REF!</definedName>
    <definedName name="BExQH6ZZY0NR8SE48PSI9D0CU1TC" localSheetId="11" hidden="1">#REF!</definedName>
    <definedName name="BExQH6ZZY0NR8SE48PSI9D0CU1TC" localSheetId="12" hidden="1">#REF!</definedName>
    <definedName name="BExQH6ZZY0NR8SE48PSI9D0CU1TC" localSheetId="14" hidden="1">#REF!</definedName>
    <definedName name="BExQH6ZZY0NR8SE48PSI9D0CU1TC" localSheetId="13" hidden="1">#REF!</definedName>
    <definedName name="BExQH6ZZY0NR8SE48PSI9D0CU1TC" localSheetId="15" hidden="1">#REF!</definedName>
    <definedName name="BExQH6ZZY0NR8SE48PSI9D0CU1TC" localSheetId="16" hidden="1">#REF!</definedName>
    <definedName name="BExQH6ZZY0NR8SE48PSI9D0CU1TC" localSheetId="17" hidden="1">#REF!</definedName>
    <definedName name="BExQH6ZZY0NR8SE48PSI9D0CU1TC" localSheetId="18" hidden="1">#REF!</definedName>
    <definedName name="BExQH6ZZY0NR8SE48PSI9D0CU1TC" localSheetId="19" hidden="1">#REF!</definedName>
    <definedName name="BExQH6ZZY0NR8SE48PSI9D0CU1TC" localSheetId="20" hidden="1">#REF!</definedName>
    <definedName name="BExQH6ZZY0NR8SE48PSI9D0CU1TC" hidden="1">#REF!</definedName>
    <definedName name="BExQH9P2MCXAJOVEO4GFQT6MNW22" localSheetId="7" hidden="1">#REF!</definedName>
    <definedName name="BExQH9P2MCXAJOVEO4GFQT6MNW22" localSheetId="9" hidden="1">#REF!</definedName>
    <definedName name="BExQH9P2MCXAJOVEO4GFQT6MNW22" localSheetId="10" hidden="1">#REF!</definedName>
    <definedName name="BExQH9P2MCXAJOVEO4GFQT6MNW22" localSheetId="11" hidden="1">#REF!</definedName>
    <definedName name="BExQH9P2MCXAJOVEO4GFQT6MNW22" localSheetId="12" hidden="1">#REF!</definedName>
    <definedName name="BExQH9P2MCXAJOVEO4GFQT6MNW22" localSheetId="14" hidden="1">#REF!</definedName>
    <definedName name="BExQH9P2MCXAJOVEO4GFQT6MNW22" localSheetId="13" hidden="1">#REF!</definedName>
    <definedName name="BExQH9P2MCXAJOVEO4GFQT6MNW22" localSheetId="15" hidden="1">#REF!</definedName>
    <definedName name="BExQH9P2MCXAJOVEO4GFQT6MNW22" localSheetId="16" hidden="1">#REF!</definedName>
    <definedName name="BExQH9P2MCXAJOVEO4GFQT6MNW22" localSheetId="17" hidden="1">#REF!</definedName>
    <definedName name="BExQH9P2MCXAJOVEO4GFQT6MNW22" localSheetId="18" hidden="1">#REF!</definedName>
    <definedName name="BExQH9P2MCXAJOVEO4GFQT6MNW22" localSheetId="19" hidden="1">#REF!</definedName>
    <definedName name="BExQH9P2MCXAJOVEO4GFQT6MNW22" localSheetId="20" hidden="1">#REF!</definedName>
    <definedName name="BExQH9P2MCXAJOVEO4GFQT6MNW22" hidden="1">#REF!</definedName>
    <definedName name="BExQHCZSBYUY8OKKJXFYWKBBM6AH" localSheetId="7" hidden="1">#REF!</definedName>
    <definedName name="BExQHCZSBYUY8OKKJXFYWKBBM6AH" localSheetId="9" hidden="1">#REF!</definedName>
    <definedName name="BExQHCZSBYUY8OKKJXFYWKBBM6AH" localSheetId="10" hidden="1">#REF!</definedName>
    <definedName name="BExQHCZSBYUY8OKKJXFYWKBBM6AH" localSheetId="11" hidden="1">#REF!</definedName>
    <definedName name="BExQHCZSBYUY8OKKJXFYWKBBM6AH" localSheetId="12" hidden="1">#REF!</definedName>
    <definedName name="BExQHCZSBYUY8OKKJXFYWKBBM6AH" localSheetId="14" hidden="1">#REF!</definedName>
    <definedName name="BExQHCZSBYUY8OKKJXFYWKBBM6AH" localSheetId="13" hidden="1">#REF!</definedName>
    <definedName name="BExQHCZSBYUY8OKKJXFYWKBBM6AH" localSheetId="15" hidden="1">#REF!</definedName>
    <definedName name="BExQHCZSBYUY8OKKJXFYWKBBM6AH" localSheetId="16" hidden="1">#REF!</definedName>
    <definedName name="BExQHCZSBYUY8OKKJXFYWKBBM6AH" localSheetId="17" hidden="1">#REF!</definedName>
    <definedName name="BExQHCZSBYUY8OKKJXFYWKBBM6AH" localSheetId="18" hidden="1">#REF!</definedName>
    <definedName name="BExQHCZSBYUY8OKKJXFYWKBBM6AH" localSheetId="19" hidden="1">#REF!</definedName>
    <definedName name="BExQHCZSBYUY8OKKJXFYWKBBM6AH" localSheetId="20" hidden="1">#REF!</definedName>
    <definedName name="BExQHCZSBYUY8OKKJXFYWKBBM6AH" hidden="1">#REF!</definedName>
    <definedName name="BExQHPKXZ1K33V2F90NZIQRZYIAW" localSheetId="7" hidden="1">#REF!</definedName>
    <definedName name="BExQHPKXZ1K33V2F90NZIQRZYIAW" localSheetId="9" hidden="1">#REF!</definedName>
    <definedName name="BExQHPKXZ1K33V2F90NZIQRZYIAW" localSheetId="10" hidden="1">#REF!</definedName>
    <definedName name="BExQHPKXZ1K33V2F90NZIQRZYIAW" localSheetId="11" hidden="1">#REF!</definedName>
    <definedName name="BExQHPKXZ1K33V2F90NZIQRZYIAW" localSheetId="12" hidden="1">#REF!</definedName>
    <definedName name="BExQHPKXZ1K33V2F90NZIQRZYIAW" localSheetId="14" hidden="1">#REF!</definedName>
    <definedName name="BExQHPKXZ1K33V2F90NZIQRZYIAW" localSheetId="13" hidden="1">#REF!</definedName>
    <definedName name="BExQHPKXZ1K33V2F90NZIQRZYIAW" localSheetId="15" hidden="1">#REF!</definedName>
    <definedName name="BExQHPKXZ1K33V2F90NZIQRZYIAW" localSheetId="16" hidden="1">#REF!</definedName>
    <definedName name="BExQHPKXZ1K33V2F90NZIQRZYIAW" localSheetId="17" hidden="1">#REF!</definedName>
    <definedName name="BExQHPKXZ1K33V2F90NZIQRZYIAW" localSheetId="18" hidden="1">#REF!</definedName>
    <definedName name="BExQHPKXZ1K33V2F90NZIQRZYIAW" localSheetId="19" hidden="1">#REF!</definedName>
    <definedName name="BExQHPKXZ1K33V2F90NZIQRZYIAW" localSheetId="20" hidden="1">#REF!</definedName>
    <definedName name="BExQHPKXZ1K33V2F90NZIQRZYIAW" hidden="1">#REF!</definedName>
    <definedName name="BExQHVF9KD06AG2RXUQJ9X4PVGX4" localSheetId="7" hidden="1">#REF!</definedName>
    <definedName name="BExQHVF9KD06AG2RXUQJ9X4PVGX4" localSheetId="9" hidden="1">#REF!</definedName>
    <definedName name="BExQHVF9KD06AG2RXUQJ9X4PVGX4" localSheetId="10" hidden="1">#REF!</definedName>
    <definedName name="BExQHVF9KD06AG2RXUQJ9X4PVGX4" localSheetId="11" hidden="1">#REF!</definedName>
    <definedName name="BExQHVF9KD06AG2RXUQJ9X4PVGX4" localSheetId="12" hidden="1">#REF!</definedName>
    <definedName name="BExQHVF9KD06AG2RXUQJ9X4PVGX4" localSheetId="14" hidden="1">#REF!</definedName>
    <definedName name="BExQHVF9KD06AG2RXUQJ9X4PVGX4" localSheetId="13" hidden="1">#REF!</definedName>
    <definedName name="BExQHVF9KD06AG2RXUQJ9X4PVGX4" localSheetId="15" hidden="1">#REF!</definedName>
    <definedName name="BExQHVF9KD06AG2RXUQJ9X4PVGX4" localSheetId="16" hidden="1">#REF!</definedName>
    <definedName name="BExQHVF9KD06AG2RXUQJ9X4PVGX4" localSheetId="17" hidden="1">#REF!</definedName>
    <definedName name="BExQHVF9KD06AG2RXUQJ9X4PVGX4" localSheetId="18" hidden="1">#REF!</definedName>
    <definedName name="BExQHVF9KD06AG2RXUQJ9X4PVGX4" localSheetId="19" hidden="1">#REF!</definedName>
    <definedName name="BExQHVF9KD06AG2RXUQJ9X4PVGX4" localSheetId="20" hidden="1">#REF!</definedName>
    <definedName name="BExQHVF9KD06AG2RXUQJ9X4PVGX4" hidden="1">#REF!</definedName>
    <definedName name="BExQHXDHUYC4Q1EIPVGT5YX2JZL4" localSheetId="7" hidden="1">#REF!</definedName>
    <definedName name="BExQHXDHUYC4Q1EIPVGT5YX2JZL4" localSheetId="9" hidden="1">#REF!</definedName>
    <definedName name="BExQHXDHUYC4Q1EIPVGT5YX2JZL4" localSheetId="10" hidden="1">#REF!</definedName>
    <definedName name="BExQHXDHUYC4Q1EIPVGT5YX2JZL4" localSheetId="11" hidden="1">#REF!</definedName>
    <definedName name="BExQHXDHUYC4Q1EIPVGT5YX2JZL4" localSheetId="12" hidden="1">#REF!</definedName>
    <definedName name="BExQHXDHUYC4Q1EIPVGT5YX2JZL4" localSheetId="14" hidden="1">#REF!</definedName>
    <definedName name="BExQHXDHUYC4Q1EIPVGT5YX2JZL4" localSheetId="13" hidden="1">#REF!</definedName>
    <definedName name="BExQHXDHUYC4Q1EIPVGT5YX2JZL4" localSheetId="15" hidden="1">#REF!</definedName>
    <definedName name="BExQHXDHUYC4Q1EIPVGT5YX2JZL4" localSheetId="16" hidden="1">#REF!</definedName>
    <definedName name="BExQHXDHUYC4Q1EIPVGT5YX2JZL4" localSheetId="17" hidden="1">#REF!</definedName>
    <definedName name="BExQHXDHUYC4Q1EIPVGT5YX2JZL4" localSheetId="18" hidden="1">#REF!</definedName>
    <definedName name="BExQHXDHUYC4Q1EIPVGT5YX2JZL4" localSheetId="19" hidden="1">#REF!</definedName>
    <definedName name="BExQHXDHUYC4Q1EIPVGT5YX2JZL4" localSheetId="20" hidden="1">#REF!</definedName>
    <definedName name="BExQHXDHUYC4Q1EIPVGT5YX2JZL4" hidden="1">#REF!</definedName>
    <definedName name="BExQHZBHVN2L4HC7ACTR73T5OCV0" localSheetId="7" hidden="1">#REF!</definedName>
    <definedName name="BExQHZBHVN2L4HC7ACTR73T5OCV0" localSheetId="9" hidden="1">#REF!</definedName>
    <definedName name="BExQHZBHVN2L4HC7ACTR73T5OCV0" localSheetId="10" hidden="1">#REF!</definedName>
    <definedName name="BExQHZBHVN2L4HC7ACTR73T5OCV0" localSheetId="11" hidden="1">#REF!</definedName>
    <definedName name="BExQHZBHVN2L4HC7ACTR73T5OCV0" localSheetId="12" hidden="1">#REF!</definedName>
    <definedName name="BExQHZBHVN2L4HC7ACTR73T5OCV0" localSheetId="14" hidden="1">#REF!</definedName>
    <definedName name="BExQHZBHVN2L4HC7ACTR73T5OCV0" localSheetId="13" hidden="1">#REF!</definedName>
    <definedName name="BExQHZBHVN2L4HC7ACTR73T5OCV0" localSheetId="15" hidden="1">#REF!</definedName>
    <definedName name="BExQHZBHVN2L4HC7ACTR73T5OCV0" localSheetId="16" hidden="1">#REF!</definedName>
    <definedName name="BExQHZBHVN2L4HC7ACTR73T5OCV0" localSheetId="17" hidden="1">#REF!</definedName>
    <definedName name="BExQHZBHVN2L4HC7ACTR73T5OCV0" localSheetId="18" hidden="1">#REF!</definedName>
    <definedName name="BExQHZBHVN2L4HC7ACTR73T5OCV0" localSheetId="19" hidden="1">#REF!</definedName>
    <definedName name="BExQHZBHVN2L4HC7ACTR73T5OCV0" localSheetId="20" hidden="1">#REF!</definedName>
    <definedName name="BExQHZBHVN2L4HC7ACTR73T5OCV0" hidden="1">#REF!</definedName>
    <definedName name="BExQI5M37YD0WH3DQITAZHZBB115" localSheetId="7" hidden="1">#REF!</definedName>
    <definedName name="BExQI5M37YD0WH3DQITAZHZBB115" localSheetId="9" hidden="1">#REF!</definedName>
    <definedName name="BExQI5M37YD0WH3DQITAZHZBB115" localSheetId="10" hidden="1">#REF!</definedName>
    <definedName name="BExQI5M37YD0WH3DQITAZHZBB115" localSheetId="11" hidden="1">#REF!</definedName>
    <definedName name="BExQI5M37YD0WH3DQITAZHZBB115" localSheetId="12" hidden="1">#REF!</definedName>
    <definedName name="BExQI5M37YD0WH3DQITAZHZBB115" localSheetId="14" hidden="1">#REF!</definedName>
    <definedName name="BExQI5M37YD0WH3DQITAZHZBB115" localSheetId="13" hidden="1">#REF!</definedName>
    <definedName name="BExQI5M37YD0WH3DQITAZHZBB115" localSheetId="15" hidden="1">#REF!</definedName>
    <definedName name="BExQI5M37YD0WH3DQITAZHZBB115" localSheetId="16" hidden="1">#REF!</definedName>
    <definedName name="BExQI5M37YD0WH3DQITAZHZBB115" localSheetId="17" hidden="1">#REF!</definedName>
    <definedName name="BExQI5M37YD0WH3DQITAZHZBB115" localSheetId="18" hidden="1">#REF!</definedName>
    <definedName name="BExQI5M37YD0WH3DQITAZHZBB115" localSheetId="19" hidden="1">#REF!</definedName>
    <definedName name="BExQI5M37YD0WH3DQITAZHZBB115" localSheetId="20" hidden="1">#REF!</definedName>
    <definedName name="BExQI5M37YD0WH3DQITAZHZBB115" hidden="1">#REF!</definedName>
    <definedName name="BExQI7V42EHAI28LLDLOQJ1ETBBF" localSheetId="7" hidden="1">#REF!</definedName>
    <definedName name="BExQI7V42EHAI28LLDLOQJ1ETBBF" localSheetId="9" hidden="1">#REF!</definedName>
    <definedName name="BExQI7V42EHAI28LLDLOQJ1ETBBF" localSheetId="10" hidden="1">#REF!</definedName>
    <definedName name="BExQI7V42EHAI28LLDLOQJ1ETBBF" localSheetId="11" hidden="1">#REF!</definedName>
    <definedName name="BExQI7V42EHAI28LLDLOQJ1ETBBF" localSheetId="12" hidden="1">#REF!</definedName>
    <definedName name="BExQI7V42EHAI28LLDLOQJ1ETBBF" localSheetId="14" hidden="1">#REF!</definedName>
    <definedName name="BExQI7V42EHAI28LLDLOQJ1ETBBF" localSheetId="13" hidden="1">#REF!</definedName>
    <definedName name="BExQI7V42EHAI28LLDLOQJ1ETBBF" localSheetId="15" hidden="1">#REF!</definedName>
    <definedName name="BExQI7V42EHAI28LLDLOQJ1ETBBF" localSheetId="16" hidden="1">#REF!</definedName>
    <definedName name="BExQI7V42EHAI28LLDLOQJ1ETBBF" localSheetId="17" hidden="1">#REF!</definedName>
    <definedName name="BExQI7V42EHAI28LLDLOQJ1ETBBF" localSheetId="18" hidden="1">#REF!</definedName>
    <definedName name="BExQI7V42EHAI28LLDLOQJ1ETBBF" localSheetId="19" hidden="1">#REF!</definedName>
    <definedName name="BExQI7V42EHAI28LLDLOQJ1ETBBF" localSheetId="20" hidden="1">#REF!</definedName>
    <definedName name="BExQI7V42EHAI28LLDLOQJ1ETBBF" hidden="1">#REF!</definedName>
    <definedName name="BExQI85V9TNLDJT5LTRZS10Y26SG" localSheetId="7" hidden="1">#REF!</definedName>
    <definedName name="BExQI85V9TNLDJT5LTRZS10Y26SG" localSheetId="9" hidden="1">#REF!</definedName>
    <definedName name="BExQI85V9TNLDJT5LTRZS10Y26SG" localSheetId="10" hidden="1">#REF!</definedName>
    <definedName name="BExQI85V9TNLDJT5LTRZS10Y26SG" localSheetId="11" hidden="1">#REF!</definedName>
    <definedName name="BExQI85V9TNLDJT5LTRZS10Y26SG" localSheetId="12" hidden="1">#REF!</definedName>
    <definedName name="BExQI85V9TNLDJT5LTRZS10Y26SG" localSheetId="14" hidden="1">#REF!</definedName>
    <definedName name="BExQI85V9TNLDJT5LTRZS10Y26SG" localSheetId="13" hidden="1">#REF!</definedName>
    <definedName name="BExQI85V9TNLDJT5LTRZS10Y26SG" localSheetId="15" hidden="1">#REF!</definedName>
    <definedName name="BExQI85V9TNLDJT5LTRZS10Y26SG" localSheetId="16" hidden="1">#REF!</definedName>
    <definedName name="BExQI85V9TNLDJT5LTRZS10Y26SG" localSheetId="17" hidden="1">#REF!</definedName>
    <definedName name="BExQI85V9TNLDJT5LTRZS10Y26SG" localSheetId="18" hidden="1">#REF!</definedName>
    <definedName name="BExQI85V9TNLDJT5LTRZS10Y26SG" localSheetId="19" hidden="1">#REF!</definedName>
    <definedName name="BExQI85V9TNLDJT5LTRZS10Y26SG" localSheetId="20" hidden="1">#REF!</definedName>
    <definedName name="BExQI85V9TNLDJT5LTRZS10Y26SG" hidden="1">#REF!</definedName>
    <definedName name="BExQIAPKHVEV8CU1L3TTHJW67FJ5" localSheetId="7" hidden="1">#REF!</definedName>
    <definedName name="BExQIAPKHVEV8CU1L3TTHJW67FJ5" localSheetId="9" hidden="1">#REF!</definedName>
    <definedName name="BExQIAPKHVEV8CU1L3TTHJW67FJ5" localSheetId="10" hidden="1">#REF!</definedName>
    <definedName name="BExQIAPKHVEV8CU1L3TTHJW67FJ5" localSheetId="11" hidden="1">#REF!</definedName>
    <definedName name="BExQIAPKHVEV8CU1L3TTHJW67FJ5" localSheetId="12" hidden="1">#REF!</definedName>
    <definedName name="BExQIAPKHVEV8CU1L3TTHJW67FJ5" localSheetId="14" hidden="1">#REF!</definedName>
    <definedName name="BExQIAPKHVEV8CU1L3TTHJW67FJ5" localSheetId="13" hidden="1">#REF!</definedName>
    <definedName name="BExQIAPKHVEV8CU1L3TTHJW67FJ5" localSheetId="15" hidden="1">#REF!</definedName>
    <definedName name="BExQIAPKHVEV8CU1L3TTHJW67FJ5" localSheetId="16" hidden="1">#REF!</definedName>
    <definedName name="BExQIAPKHVEV8CU1L3TTHJW67FJ5" localSheetId="17" hidden="1">#REF!</definedName>
    <definedName name="BExQIAPKHVEV8CU1L3TTHJW67FJ5" localSheetId="18" hidden="1">#REF!</definedName>
    <definedName name="BExQIAPKHVEV8CU1L3TTHJW67FJ5" localSheetId="19" hidden="1">#REF!</definedName>
    <definedName name="BExQIAPKHVEV8CU1L3TTHJW67FJ5" localSheetId="20" hidden="1">#REF!</definedName>
    <definedName name="BExQIAPKHVEV8CU1L3TTHJW67FJ5" hidden="1">#REF!</definedName>
    <definedName name="BExQIBB4I3Z6AUU0HYV1DHRS13M4" localSheetId="7" hidden="1">#REF!</definedName>
    <definedName name="BExQIBB4I3Z6AUU0HYV1DHRS13M4" localSheetId="9" hidden="1">#REF!</definedName>
    <definedName name="BExQIBB4I3Z6AUU0HYV1DHRS13M4" localSheetId="10" hidden="1">#REF!</definedName>
    <definedName name="BExQIBB4I3Z6AUU0HYV1DHRS13M4" localSheetId="11" hidden="1">#REF!</definedName>
    <definedName name="BExQIBB4I3Z6AUU0HYV1DHRS13M4" localSheetId="12" hidden="1">#REF!</definedName>
    <definedName name="BExQIBB4I3Z6AUU0HYV1DHRS13M4" localSheetId="14" hidden="1">#REF!</definedName>
    <definedName name="BExQIBB4I3Z6AUU0HYV1DHRS13M4" localSheetId="13" hidden="1">#REF!</definedName>
    <definedName name="BExQIBB4I3Z6AUU0HYV1DHRS13M4" localSheetId="15" hidden="1">#REF!</definedName>
    <definedName name="BExQIBB4I3Z6AUU0HYV1DHRS13M4" localSheetId="16" hidden="1">#REF!</definedName>
    <definedName name="BExQIBB4I3Z6AUU0HYV1DHRS13M4" localSheetId="17" hidden="1">#REF!</definedName>
    <definedName name="BExQIBB4I3Z6AUU0HYV1DHRS13M4" localSheetId="18" hidden="1">#REF!</definedName>
    <definedName name="BExQIBB4I3Z6AUU0HYV1DHRS13M4" localSheetId="19" hidden="1">#REF!</definedName>
    <definedName name="BExQIBB4I3Z6AUU0HYV1DHRS13M4" localSheetId="20" hidden="1">#REF!</definedName>
    <definedName name="BExQIBB4I3Z6AUU0HYV1DHRS13M4" hidden="1">#REF!</definedName>
    <definedName name="BExQIBWPAXU7HJZLKGJZY3EB7MIS" localSheetId="7" hidden="1">#REF!</definedName>
    <definedName name="BExQIBWPAXU7HJZLKGJZY3EB7MIS" localSheetId="9" hidden="1">#REF!</definedName>
    <definedName name="BExQIBWPAXU7HJZLKGJZY3EB7MIS" localSheetId="10" hidden="1">#REF!</definedName>
    <definedName name="BExQIBWPAXU7HJZLKGJZY3EB7MIS" localSheetId="11" hidden="1">#REF!</definedName>
    <definedName name="BExQIBWPAXU7HJZLKGJZY3EB7MIS" localSheetId="12" hidden="1">#REF!</definedName>
    <definedName name="BExQIBWPAXU7HJZLKGJZY3EB7MIS" localSheetId="14" hidden="1">#REF!</definedName>
    <definedName name="BExQIBWPAXU7HJZLKGJZY3EB7MIS" localSheetId="13" hidden="1">#REF!</definedName>
    <definedName name="BExQIBWPAXU7HJZLKGJZY3EB7MIS" localSheetId="15" hidden="1">#REF!</definedName>
    <definedName name="BExQIBWPAXU7HJZLKGJZY3EB7MIS" localSheetId="16" hidden="1">#REF!</definedName>
    <definedName name="BExQIBWPAXU7HJZLKGJZY3EB7MIS" localSheetId="17" hidden="1">#REF!</definedName>
    <definedName name="BExQIBWPAXU7HJZLKGJZY3EB7MIS" localSheetId="18" hidden="1">#REF!</definedName>
    <definedName name="BExQIBWPAXU7HJZLKGJZY3EB7MIS" localSheetId="19" hidden="1">#REF!</definedName>
    <definedName name="BExQIBWPAXU7HJZLKGJZY3EB7MIS" localSheetId="20" hidden="1">#REF!</definedName>
    <definedName name="BExQIBWPAXU7HJZLKGJZY3EB7MIS" hidden="1">#REF!</definedName>
    <definedName name="BExQIEB09IBJU22LBRVC4SFL687J" localSheetId="7" hidden="1">#REF!</definedName>
    <definedName name="BExQIEB09IBJU22LBRVC4SFL687J" localSheetId="9" hidden="1">#REF!</definedName>
    <definedName name="BExQIEB09IBJU22LBRVC4SFL687J" localSheetId="10" hidden="1">#REF!</definedName>
    <definedName name="BExQIEB09IBJU22LBRVC4SFL687J" localSheetId="11" hidden="1">#REF!</definedName>
    <definedName name="BExQIEB09IBJU22LBRVC4SFL687J" localSheetId="12" hidden="1">#REF!</definedName>
    <definedName name="BExQIEB09IBJU22LBRVC4SFL687J" localSheetId="14" hidden="1">#REF!</definedName>
    <definedName name="BExQIEB09IBJU22LBRVC4SFL687J" localSheetId="13" hidden="1">#REF!</definedName>
    <definedName name="BExQIEB09IBJU22LBRVC4SFL687J" localSheetId="15" hidden="1">#REF!</definedName>
    <definedName name="BExQIEB09IBJU22LBRVC4SFL687J" localSheetId="16" hidden="1">#REF!</definedName>
    <definedName name="BExQIEB09IBJU22LBRVC4SFL687J" localSheetId="17" hidden="1">#REF!</definedName>
    <definedName name="BExQIEB09IBJU22LBRVC4SFL687J" localSheetId="18" hidden="1">#REF!</definedName>
    <definedName name="BExQIEB09IBJU22LBRVC4SFL687J" localSheetId="19" hidden="1">#REF!</definedName>
    <definedName name="BExQIEB09IBJU22LBRVC4SFL687J" localSheetId="20" hidden="1">#REF!</definedName>
    <definedName name="BExQIEB09IBJU22LBRVC4SFL687J" hidden="1">#REF!</definedName>
    <definedName name="BExQIJUJOU8IYLVQCFMPTADHZ9J7" localSheetId="7" hidden="1">#REF!</definedName>
    <definedName name="BExQIJUJOU8IYLVQCFMPTADHZ9J7" localSheetId="9" hidden="1">#REF!</definedName>
    <definedName name="BExQIJUJOU8IYLVQCFMPTADHZ9J7" localSheetId="10" hidden="1">#REF!</definedName>
    <definedName name="BExQIJUJOU8IYLVQCFMPTADHZ9J7" localSheetId="11" hidden="1">#REF!</definedName>
    <definedName name="BExQIJUJOU8IYLVQCFMPTADHZ9J7" localSheetId="12" hidden="1">#REF!</definedName>
    <definedName name="BExQIJUJOU8IYLVQCFMPTADHZ9J7" localSheetId="14" hidden="1">#REF!</definedName>
    <definedName name="BExQIJUJOU8IYLVQCFMPTADHZ9J7" localSheetId="13" hidden="1">#REF!</definedName>
    <definedName name="BExQIJUJOU8IYLVQCFMPTADHZ9J7" localSheetId="15" hidden="1">#REF!</definedName>
    <definedName name="BExQIJUJOU8IYLVQCFMPTADHZ9J7" localSheetId="16" hidden="1">#REF!</definedName>
    <definedName name="BExQIJUJOU8IYLVQCFMPTADHZ9J7" localSheetId="17" hidden="1">#REF!</definedName>
    <definedName name="BExQIJUJOU8IYLVQCFMPTADHZ9J7" localSheetId="18" hidden="1">#REF!</definedName>
    <definedName name="BExQIJUJOU8IYLVQCFMPTADHZ9J7" localSheetId="19" hidden="1">#REF!</definedName>
    <definedName name="BExQIJUJOU8IYLVQCFMPTADHZ9J7" localSheetId="20" hidden="1">#REF!</definedName>
    <definedName name="BExQIJUJOU8IYLVQCFMPTADHZ9J7" hidden="1">#REF!</definedName>
    <definedName name="BExQIS8O6R36CI01XRY9ISM99TW9" localSheetId="7" hidden="1">#REF!</definedName>
    <definedName name="BExQIS8O6R36CI01XRY9ISM99TW9" localSheetId="9" hidden="1">#REF!</definedName>
    <definedName name="BExQIS8O6R36CI01XRY9ISM99TW9" localSheetId="10" hidden="1">#REF!</definedName>
    <definedName name="BExQIS8O6R36CI01XRY9ISM99TW9" localSheetId="11" hidden="1">#REF!</definedName>
    <definedName name="BExQIS8O6R36CI01XRY9ISM99TW9" localSheetId="12" hidden="1">#REF!</definedName>
    <definedName name="BExQIS8O6R36CI01XRY9ISM99TW9" localSheetId="14" hidden="1">#REF!</definedName>
    <definedName name="BExQIS8O6R36CI01XRY9ISM99TW9" localSheetId="13" hidden="1">#REF!</definedName>
    <definedName name="BExQIS8O6R36CI01XRY9ISM99TW9" localSheetId="15" hidden="1">#REF!</definedName>
    <definedName name="BExQIS8O6R36CI01XRY9ISM99TW9" localSheetId="16" hidden="1">#REF!</definedName>
    <definedName name="BExQIS8O6R36CI01XRY9ISM99TW9" localSheetId="17" hidden="1">#REF!</definedName>
    <definedName name="BExQIS8O6R36CI01XRY9ISM99TW9" localSheetId="18" hidden="1">#REF!</definedName>
    <definedName name="BExQIS8O6R36CI01XRY9ISM99TW9" localSheetId="19" hidden="1">#REF!</definedName>
    <definedName name="BExQIS8O6R36CI01XRY9ISM99TW9" localSheetId="20" hidden="1">#REF!</definedName>
    <definedName name="BExQIS8O6R36CI01XRY9ISM99TW9" hidden="1">#REF!</definedName>
    <definedName name="BExQIVJB9MJ25NDUHTCVMSODJY2C" localSheetId="7" hidden="1">#REF!</definedName>
    <definedName name="BExQIVJB9MJ25NDUHTCVMSODJY2C" localSheetId="9" hidden="1">#REF!</definedName>
    <definedName name="BExQIVJB9MJ25NDUHTCVMSODJY2C" localSheetId="10" hidden="1">#REF!</definedName>
    <definedName name="BExQIVJB9MJ25NDUHTCVMSODJY2C" localSheetId="11" hidden="1">#REF!</definedName>
    <definedName name="BExQIVJB9MJ25NDUHTCVMSODJY2C" localSheetId="12" hidden="1">#REF!</definedName>
    <definedName name="BExQIVJB9MJ25NDUHTCVMSODJY2C" localSheetId="14" hidden="1">#REF!</definedName>
    <definedName name="BExQIVJB9MJ25NDUHTCVMSODJY2C" localSheetId="13" hidden="1">#REF!</definedName>
    <definedName name="BExQIVJB9MJ25NDUHTCVMSODJY2C" localSheetId="15" hidden="1">#REF!</definedName>
    <definedName name="BExQIVJB9MJ25NDUHTCVMSODJY2C" localSheetId="16" hidden="1">#REF!</definedName>
    <definedName name="BExQIVJB9MJ25NDUHTCVMSODJY2C" localSheetId="17" hidden="1">#REF!</definedName>
    <definedName name="BExQIVJB9MJ25NDUHTCVMSODJY2C" localSheetId="18" hidden="1">#REF!</definedName>
    <definedName name="BExQIVJB9MJ25NDUHTCVMSODJY2C" localSheetId="19" hidden="1">#REF!</definedName>
    <definedName name="BExQIVJB9MJ25NDUHTCVMSODJY2C" localSheetId="20" hidden="1">#REF!</definedName>
    <definedName name="BExQIVJB9MJ25NDUHTCVMSODJY2C" hidden="1">#REF!</definedName>
    <definedName name="BExQJ2KYENKJB760H4Z8NV8Z08WT" localSheetId="7" hidden="1">#REF!</definedName>
    <definedName name="BExQJ2KYENKJB760H4Z8NV8Z08WT" localSheetId="9" hidden="1">#REF!</definedName>
    <definedName name="BExQJ2KYENKJB760H4Z8NV8Z08WT" localSheetId="10" hidden="1">#REF!</definedName>
    <definedName name="BExQJ2KYENKJB760H4Z8NV8Z08WT" localSheetId="11" hidden="1">#REF!</definedName>
    <definedName name="BExQJ2KYENKJB760H4Z8NV8Z08WT" localSheetId="12" hidden="1">#REF!</definedName>
    <definedName name="BExQJ2KYENKJB760H4Z8NV8Z08WT" localSheetId="14" hidden="1">#REF!</definedName>
    <definedName name="BExQJ2KYENKJB760H4Z8NV8Z08WT" localSheetId="13" hidden="1">#REF!</definedName>
    <definedName name="BExQJ2KYENKJB760H4Z8NV8Z08WT" localSheetId="15" hidden="1">#REF!</definedName>
    <definedName name="BExQJ2KYENKJB760H4Z8NV8Z08WT" localSheetId="16" hidden="1">#REF!</definedName>
    <definedName name="BExQJ2KYENKJB760H4Z8NV8Z08WT" localSheetId="17" hidden="1">#REF!</definedName>
    <definedName name="BExQJ2KYENKJB760H4Z8NV8Z08WT" localSheetId="18" hidden="1">#REF!</definedName>
    <definedName name="BExQJ2KYENKJB760H4Z8NV8Z08WT" localSheetId="19" hidden="1">#REF!</definedName>
    <definedName name="BExQJ2KYENKJB760H4Z8NV8Z08WT" localSheetId="20" hidden="1">#REF!</definedName>
    <definedName name="BExQJ2KYENKJB760H4Z8NV8Z08WT" hidden="1">#REF!</definedName>
    <definedName name="BExQJ4DQ84ZQCB1WU62YHO0XEQSV" localSheetId="7" hidden="1">#REF!</definedName>
    <definedName name="BExQJ4DQ84ZQCB1WU62YHO0XEQSV" localSheetId="9" hidden="1">#REF!</definedName>
    <definedName name="BExQJ4DQ84ZQCB1WU62YHO0XEQSV" localSheetId="10" hidden="1">#REF!</definedName>
    <definedName name="BExQJ4DQ84ZQCB1WU62YHO0XEQSV" localSheetId="11" hidden="1">#REF!</definedName>
    <definedName name="BExQJ4DQ84ZQCB1WU62YHO0XEQSV" localSheetId="12" hidden="1">#REF!</definedName>
    <definedName name="BExQJ4DQ84ZQCB1WU62YHO0XEQSV" localSheetId="14" hidden="1">#REF!</definedName>
    <definedName name="BExQJ4DQ84ZQCB1WU62YHO0XEQSV" localSheetId="13" hidden="1">#REF!</definedName>
    <definedName name="BExQJ4DQ84ZQCB1WU62YHO0XEQSV" localSheetId="15" hidden="1">#REF!</definedName>
    <definedName name="BExQJ4DQ84ZQCB1WU62YHO0XEQSV" localSheetId="16" hidden="1">#REF!</definedName>
    <definedName name="BExQJ4DQ84ZQCB1WU62YHO0XEQSV" localSheetId="17" hidden="1">#REF!</definedName>
    <definedName name="BExQJ4DQ84ZQCB1WU62YHO0XEQSV" localSheetId="18" hidden="1">#REF!</definedName>
    <definedName name="BExQJ4DQ84ZQCB1WU62YHO0XEQSV" localSheetId="19" hidden="1">#REF!</definedName>
    <definedName name="BExQJ4DQ84ZQCB1WU62YHO0XEQSV" localSheetId="20" hidden="1">#REF!</definedName>
    <definedName name="BExQJ4DQ84ZQCB1WU62YHO0XEQSV" hidden="1">#REF!</definedName>
    <definedName name="BExQJBF7LAX128WR7VTMJC88ZLPG" localSheetId="7" hidden="1">#REF!</definedName>
    <definedName name="BExQJBF7LAX128WR7VTMJC88ZLPG" localSheetId="9" hidden="1">#REF!</definedName>
    <definedName name="BExQJBF7LAX128WR7VTMJC88ZLPG" localSheetId="10" hidden="1">#REF!</definedName>
    <definedName name="BExQJBF7LAX128WR7VTMJC88ZLPG" localSheetId="11" hidden="1">#REF!</definedName>
    <definedName name="BExQJBF7LAX128WR7VTMJC88ZLPG" localSheetId="12" hidden="1">#REF!</definedName>
    <definedName name="BExQJBF7LAX128WR7VTMJC88ZLPG" localSheetId="14" hidden="1">#REF!</definedName>
    <definedName name="BExQJBF7LAX128WR7VTMJC88ZLPG" localSheetId="13" hidden="1">#REF!</definedName>
    <definedName name="BExQJBF7LAX128WR7VTMJC88ZLPG" localSheetId="15" hidden="1">#REF!</definedName>
    <definedName name="BExQJBF7LAX128WR7VTMJC88ZLPG" localSheetId="16" hidden="1">#REF!</definedName>
    <definedName name="BExQJBF7LAX128WR7VTMJC88ZLPG" localSheetId="17" hidden="1">#REF!</definedName>
    <definedName name="BExQJBF7LAX128WR7VTMJC88ZLPG" localSheetId="18" hidden="1">#REF!</definedName>
    <definedName name="BExQJBF7LAX128WR7VTMJC88ZLPG" localSheetId="19" hidden="1">#REF!</definedName>
    <definedName name="BExQJBF7LAX128WR7VTMJC88ZLPG" localSheetId="20" hidden="1">#REF!</definedName>
    <definedName name="BExQJBF7LAX128WR7VTMJC88ZLPG" hidden="1">#REF!</definedName>
    <definedName name="BExQJEVCKX6KZHNCLYXY7D0MX5KN" localSheetId="7" hidden="1">#REF!</definedName>
    <definedName name="BExQJEVCKX6KZHNCLYXY7D0MX5KN" localSheetId="9" hidden="1">#REF!</definedName>
    <definedName name="BExQJEVCKX6KZHNCLYXY7D0MX5KN" localSheetId="10" hidden="1">#REF!</definedName>
    <definedName name="BExQJEVCKX6KZHNCLYXY7D0MX5KN" localSheetId="11" hidden="1">#REF!</definedName>
    <definedName name="BExQJEVCKX6KZHNCLYXY7D0MX5KN" localSheetId="12" hidden="1">#REF!</definedName>
    <definedName name="BExQJEVCKX6KZHNCLYXY7D0MX5KN" localSheetId="14" hidden="1">#REF!</definedName>
    <definedName name="BExQJEVCKX6KZHNCLYXY7D0MX5KN" localSheetId="13" hidden="1">#REF!</definedName>
    <definedName name="BExQJEVCKX6KZHNCLYXY7D0MX5KN" localSheetId="15" hidden="1">#REF!</definedName>
    <definedName name="BExQJEVCKX6KZHNCLYXY7D0MX5KN" localSheetId="16" hidden="1">#REF!</definedName>
    <definedName name="BExQJEVCKX6KZHNCLYXY7D0MX5KN" localSheetId="17" hidden="1">#REF!</definedName>
    <definedName name="BExQJEVCKX6KZHNCLYXY7D0MX5KN" localSheetId="18" hidden="1">#REF!</definedName>
    <definedName name="BExQJEVCKX6KZHNCLYXY7D0MX5KN" localSheetId="19" hidden="1">#REF!</definedName>
    <definedName name="BExQJEVCKX6KZHNCLYXY7D0MX5KN" localSheetId="20" hidden="1">#REF!</definedName>
    <definedName name="BExQJEVCKX6KZHNCLYXY7D0MX5KN" hidden="1">#REF!</definedName>
    <definedName name="BExQJJYSDX8B0J1QGF2HL071KKA3" localSheetId="7" hidden="1">#REF!</definedName>
    <definedName name="BExQJJYSDX8B0J1QGF2HL071KKA3" localSheetId="9" hidden="1">#REF!</definedName>
    <definedName name="BExQJJYSDX8B0J1QGF2HL071KKA3" localSheetId="10" hidden="1">#REF!</definedName>
    <definedName name="BExQJJYSDX8B0J1QGF2HL071KKA3" localSheetId="11" hidden="1">#REF!</definedName>
    <definedName name="BExQJJYSDX8B0J1QGF2HL071KKA3" localSheetId="12" hidden="1">#REF!</definedName>
    <definedName name="BExQJJYSDX8B0J1QGF2HL071KKA3" localSheetId="14" hidden="1">#REF!</definedName>
    <definedName name="BExQJJYSDX8B0J1QGF2HL071KKA3" localSheetId="13" hidden="1">#REF!</definedName>
    <definedName name="BExQJJYSDX8B0J1QGF2HL071KKA3" localSheetId="15" hidden="1">#REF!</definedName>
    <definedName name="BExQJJYSDX8B0J1QGF2HL071KKA3" localSheetId="16" hidden="1">#REF!</definedName>
    <definedName name="BExQJJYSDX8B0J1QGF2HL071KKA3" localSheetId="17" hidden="1">#REF!</definedName>
    <definedName name="BExQJJYSDX8B0J1QGF2HL071KKA3" localSheetId="18" hidden="1">#REF!</definedName>
    <definedName name="BExQJJYSDX8B0J1QGF2HL071KKA3" localSheetId="19" hidden="1">#REF!</definedName>
    <definedName name="BExQJJYSDX8B0J1QGF2HL071KKA3" localSheetId="20" hidden="1">#REF!</definedName>
    <definedName name="BExQJJYSDX8B0J1QGF2HL071KKA3" hidden="1">#REF!</definedName>
    <definedName name="BExQJQPFM9GN0NWOW73O5VE3NTJO" localSheetId="7" hidden="1">#REF!</definedName>
    <definedName name="BExQJQPFM9GN0NWOW73O5VE3NTJO" localSheetId="9" hidden="1">#REF!</definedName>
    <definedName name="BExQJQPFM9GN0NWOW73O5VE3NTJO" localSheetId="10" hidden="1">#REF!</definedName>
    <definedName name="BExQJQPFM9GN0NWOW73O5VE3NTJO" localSheetId="11" hidden="1">#REF!</definedName>
    <definedName name="BExQJQPFM9GN0NWOW73O5VE3NTJO" localSheetId="12" hidden="1">#REF!</definedName>
    <definedName name="BExQJQPFM9GN0NWOW73O5VE3NTJO" localSheetId="14" hidden="1">#REF!</definedName>
    <definedName name="BExQJQPFM9GN0NWOW73O5VE3NTJO" localSheetId="13" hidden="1">#REF!</definedName>
    <definedName name="BExQJQPFM9GN0NWOW73O5VE3NTJO" localSheetId="15" hidden="1">#REF!</definedName>
    <definedName name="BExQJQPFM9GN0NWOW73O5VE3NTJO" localSheetId="16" hidden="1">#REF!</definedName>
    <definedName name="BExQJQPFM9GN0NWOW73O5VE3NTJO" localSheetId="17" hidden="1">#REF!</definedName>
    <definedName name="BExQJQPFM9GN0NWOW73O5VE3NTJO" localSheetId="18" hidden="1">#REF!</definedName>
    <definedName name="BExQJQPFM9GN0NWOW73O5VE3NTJO" localSheetId="19" hidden="1">#REF!</definedName>
    <definedName name="BExQJQPFM9GN0NWOW73O5VE3NTJO" localSheetId="20" hidden="1">#REF!</definedName>
    <definedName name="BExQJQPFM9GN0NWOW73O5VE3NTJO" hidden="1">#REF!</definedName>
    <definedName name="BExQK1HV6SQQ7CP8H8IUKI9TYXTD" localSheetId="7" hidden="1">#REF!</definedName>
    <definedName name="BExQK1HV6SQQ7CP8H8IUKI9TYXTD" localSheetId="9" hidden="1">#REF!</definedName>
    <definedName name="BExQK1HV6SQQ7CP8H8IUKI9TYXTD" localSheetId="10" hidden="1">#REF!</definedName>
    <definedName name="BExQK1HV6SQQ7CP8H8IUKI9TYXTD" localSheetId="11" hidden="1">#REF!</definedName>
    <definedName name="BExQK1HV6SQQ7CP8H8IUKI9TYXTD" localSheetId="12" hidden="1">#REF!</definedName>
    <definedName name="BExQK1HV6SQQ7CP8H8IUKI9TYXTD" localSheetId="14" hidden="1">#REF!</definedName>
    <definedName name="BExQK1HV6SQQ7CP8H8IUKI9TYXTD" localSheetId="13" hidden="1">#REF!</definedName>
    <definedName name="BExQK1HV6SQQ7CP8H8IUKI9TYXTD" localSheetId="15" hidden="1">#REF!</definedName>
    <definedName name="BExQK1HV6SQQ7CP8H8IUKI9TYXTD" localSheetId="16" hidden="1">#REF!</definedName>
    <definedName name="BExQK1HV6SQQ7CP8H8IUKI9TYXTD" localSheetId="17" hidden="1">#REF!</definedName>
    <definedName name="BExQK1HV6SQQ7CP8H8IUKI9TYXTD" localSheetId="18" hidden="1">#REF!</definedName>
    <definedName name="BExQK1HV6SQQ7CP8H8IUKI9TYXTD" localSheetId="19" hidden="1">#REF!</definedName>
    <definedName name="BExQK1HV6SQQ7CP8H8IUKI9TYXTD" localSheetId="20" hidden="1">#REF!</definedName>
    <definedName name="BExQK1HV6SQQ7CP8H8IUKI9TYXTD" hidden="1">#REF!</definedName>
    <definedName name="BExQK3LE5CSBW1E4H4KHW548FL2R" localSheetId="7" hidden="1">#REF!</definedName>
    <definedName name="BExQK3LE5CSBW1E4H4KHW548FL2R" localSheetId="9" hidden="1">#REF!</definedName>
    <definedName name="BExQK3LE5CSBW1E4H4KHW548FL2R" localSheetId="10" hidden="1">#REF!</definedName>
    <definedName name="BExQK3LE5CSBW1E4H4KHW548FL2R" localSheetId="11" hidden="1">#REF!</definedName>
    <definedName name="BExQK3LE5CSBW1E4H4KHW548FL2R" localSheetId="12" hidden="1">#REF!</definedName>
    <definedName name="BExQK3LE5CSBW1E4H4KHW548FL2R" localSheetId="14" hidden="1">#REF!</definedName>
    <definedName name="BExQK3LE5CSBW1E4H4KHW548FL2R" localSheetId="13" hidden="1">#REF!</definedName>
    <definedName name="BExQK3LE5CSBW1E4H4KHW548FL2R" localSheetId="15" hidden="1">#REF!</definedName>
    <definedName name="BExQK3LE5CSBW1E4H4KHW548FL2R" localSheetId="16" hidden="1">#REF!</definedName>
    <definedName name="BExQK3LE5CSBW1E4H4KHW548FL2R" localSheetId="17" hidden="1">#REF!</definedName>
    <definedName name="BExQK3LE5CSBW1E4H4KHW548FL2R" localSheetId="18" hidden="1">#REF!</definedName>
    <definedName name="BExQK3LE5CSBW1E4H4KHW548FL2R" localSheetId="19" hidden="1">#REF!</definedName>
    <definedName name="BExQK3LE5CSBW1E4H4KHW548FL2R" localSheetId="20" hidden="1">#REF!</definedName>
    <definedName name="BExQK3LE5CSBW1E4H4KHW548FL2R" hidden="1">#REF!</definedName>
    <definedName name="BExQKG6LD6PLNDGNGO9DJXY865BR" localSheetId="7" hidden="1">#REF!</definedName>
    <definedName name="BExQKG6LD6PLNDGNGO9DJXY865BR" localSheetId="9" hidden="1">#REF!</definedName>
    <definedName name="BExQKG6LD6PLNDGNGO9DJXY865BR" localSheetId="10" hidden="1">#REF!</definedName>
    <definedName name="BExQKG6LD6PLNDGNGO9DJXY865BR" localSheetId="11" hidden="1">#REF!</definedName>
    <definedName name="BExQKG6LD6PLNDGNGO9DJXY865BR" localSheetId="12" hidden="1">#REF!</definedName>
    <definedName name="BExQKG6LD6PLNDGNGO9DJXY865BR" localSheetId="14" hidden="1">#REF!</definedName>
    <definedName name="BExQKG6LD6PLNDGNGO9DJXY865BR" localSheetId="13" hidden="1">#REF!</definedName>
    <definedName name="BExQKG6LD6PLNDGNGO9DJXY865BR" localSheetId="15" hidden="1">#REF!</definedName>
    <definedName name="BExQKG6LD6PLNDGNGO9DJXY865BR" localSheetId="16" hidden="1">#REF!</definedName>
    <definedName name="BExQKG6LD6PLNDGNGO9DJXY865BR" localSheetId="17" hidden="1">#REF!</definedName>
    <definedName name="BExQKG6LD6PLNDGNGO9DJXY865BR" localSheetId="18" hidden="1">#REF!</definedName>
    <definedName name="BExQKG6LD6PLNDGNGO9DJXY865BR" localSheetId="19" hidden="1">#REF!</definedName>
    <definedName name="BExQKG6LD6PLNDGNGO9DJXY865BR" localSheetId="20" hidden="1">#REF!</definedName>
    <definedName name="BExQKG6LD6PLNDGNGO9DJXY865BR" hidden="1">#REF!</definedName>
    <definedName name="BExQKKDMM6UNMDK33ZZN3QBP6TN6" localSheetId="7" hidden="1">#REF!</definedName>
    <definedName name="BExQKKDMM6UNMDK33ZZN3QBP6TN6" localSheetId="9" hidden="1">#REF!</definedName>
    <definedName name="BExQKKDMM6UNMDK33ZZN3QBP6TN6" localSheetId="10" hidden="1">#REF!</definedName>
    <definedName name="BExQKKDMM6UNMDK33ZZN3QBP6TN6" localSheetId="11" hidden="1">#REF!</definedName>
    <definedName name="BExQKKDMM6UNMDK33ZZN3QBP6TN6" localSheetId="12" hidden="1">#REF!</definedName>
    <definedName name="BExQKKDMM6UNMDK33ZZN3QBP6TN6" localSheetId="14" hidden="1">#REF!</definedName>
    <definedName name="BExQKKDMM6UNMDK33ZZN3QBP6TN6" localSheetId="13" hidden="1">#REF!</definedName>
    <definedName name="BExQKKDMM6UNMDK33ZZN3QBP6TN6" localSheetId="15" hidden="1">#REF!</definedName>
    <definedName name="BExQKKDMM6UNMDK33ZZN3QBP6TN6" localSheetId="16" hidden="1">#REF!</definedName>
    <definedName name="BExQKKDMM6UNMDK33ZZN3QBP6TN6" localSheetId="17" hidden="1">#REF!</definedName>
    <definedName name="BExQKKDMM6UNMDK33ZZN3QBP6TN6" localSheetId="18" hidden="1">#REF!</definedName>
    <definedName name="BExQKKDMM6UNMDK33ZZN3QBP6TN6" localSheetId="19" hidden="1">#REF!</definedName>
    <definedName name="BExQKKDMM6UNMDK33ZZN3QBP6TN6" localSheetId="20" hidden="1">#REF!</definedName>
    <definedName name="BExQKKDMM6UNMDK33ZZN3QBP6TN6" hidden="1">#REF!</definedName>
    <definedName name="BExQKP6ANI278H3LT3CHFIOFPQDR" localSheetId="7" hidden="1">#REF!</definedName>
    <definedName name="BExQKP6ANI278H3LT3CHFIOFPQDR" localSheetId="9" hidden="1">#REF!</definedName>
    <definedName name="BExQKP6ANI278H3LT3CHFIOFPQDR" localSheetId="10" hidden="1">#REF!</definedName>
    <definedName name="BExQKP6ANI278H3LT3CHFIOFPQDR" localSheetId="11" hidden="1">#REF!</definedName>
    <definedName name="BExQKP6ANI278H3LT3CHFIOFPQDR" localSheetId="12" hidden="1">#REF!</definedName>
    <definedName name="BExQKP6ANI278H3LT3CHFIOFPQDR" localSheetId="14" hidden="1">#REF!</definedName>
    <definedName name="BExQKP6ANI278H3LT3CHFIOFPQDR" localSheetId="13" hidden="1">#REF!</definedName>
    <definedName name="BExQKP6ANI278H3LT3CHFIOFPQDR" localSheetId="15" hidden="1">#REF!</definedName>
    <definedName name="BExQKP6ANI278H3LT3CHFIOFPQDR" localSheetId="16" hidden="1">#REF!</definedName>
    <definedName name="BExQKP6ANI278H3LT3CHFIOFPQDR" localSheetId="17" hidden="1">#REF!</definedName>
    <definedName name="BExQKP6ANI278H3LT3CHFIOFPQDR" localSheetId="18" hidden="1">#REF!</definedName>
    <definedName name="BExQKP6ANI278H3LT3CHFIOFPQDR" localSheetId="19" hidden="1">#REF!</definedName>
    <definedName name="BExQKP6ANI278H3LT3CHFIOFPQDR" localSheetId="20" hidden="1">#REF!</definedName>
    <definedName name="BExQKP6ANI278H3LT3CHFIOFPQDR" hidden="1">#REF!</definedName>
    <definedName name="BExQLE1TOW3A287TQB0AVWENT8O1" localSheetId="7" hidden="1">#REF!</definedName>
    <definedName name="BExQLE1TOW3A287TQB0AVWENT8O1" localSheetId="9" hidden="1">#REF!</definedName>
    <definedName name="BExQLE1TOW3A287TQB0AVWENT8O1" localSheetId="10" hidden="1">#REF!</definedName>
    <definedName name="BExQLE1TOW3A287TQB0AVWENT8O1" localSheetId="11" hidden="1">#REF!</definedName>
    <definedName name="BExQLE1TOW3A287TQB0AVWENT8O1" localSheetId="12" hidden="1">#REF!</definedName>
    <definedName name="BExQLE1TOW3A287TQB0AVWENT8O1" localSheetId="14" hidden="1">#REF!</definedName>
    <definedName name="BExQLE1TOW3A287TQB0AVWENT8O1" localSheetId="13" hidden="1">#REF!</definedName>
    <definedName name="BExQLE1TOW3A287TQB0AVWENT8O1" localSheetId="15" hidden="1">#REF!</definedName>
    <definedName name="BExQLE1TOW3A287TQB0AVWENT8O1" localSheetId="16" hidden="1">#REF!</definedName>
    <definedName name="BExQLE1TOW3A287TQB0AVWENT8O1" localSheetId="17" hidden="1">#REF!</definedName>
    <definedName name="BExQLE1TOW3A287TQB0AVWENT8O1" localSheetId="18" hidden="1">#REF!</definedName>
    <definedName name="BExQLE1TOW3A287TQB0AVWENT8O1" localSheetId="19" hidden="1">#REF!</definedName>
    <definedName name="BExQLE1TOW3A287TQB0AVWENT8O1" localSheetId="20" hidden="1">#REF!</definedName>
    <definedName name="BExQLE1TOW3A287TQB0AVWENT8O1" hidden="1">#REF!</definedName>
    <definedName name="BExRYOYB4A3E5F6MTROY69LR0PMG" localSheetId="7" hidden="1">#REF!</definedName>
    <definedName name="BExRYOYB4A3E5F6MTROY69LR0PMG" localSheetId="9" hidden="1">#REF!</definedName>
    <definedName name="BExRYOYB4A3E5F6MTROY69LR0PMG" localSheetId="10" hidden="1">#REF!</definedName>
    <definedName name="BExRYOYB4A3E5F6MTROY69LR0PMG" localSheetId="11" hidden="1">#REF!</definedName>
    <definedName name="BExRYOYB4A3E5F6MTROY69LR0PMG" localSheetId="12" hidden="1">#REF!</definedName>
    <definedName name="BExRYOYB4A3E5F6MTROY69LR0PMG" localSheetId="14" hidden="1">#REF!</definedName>
    <definedName name="BExRYOYB4A3E5F6MTROY69LR0PMG" localSheetId="13" hidden="1">#REF!</definedName>
    <definedName name="BExRYOYB4A3E5F6MTROY69LR0PMG" localSheetId="15" hidden="1">#REF!</definedName>
    <definedName name="BExRYOYB4A3E5F6MTROY69LR0PMG" localSheetId="16" hidden="1">#REF!</definedName>
    <definedName name="BExRYOYB4A3E5F6MTROY69LR0PMG" localSheetId="17" hidden="1">#REF!</definedName>
    <definedName name="BExRYOYB4A3E5F6MTROY69LR0PMG" localSheetId="18" hidden="1">#REF!</definedName>
    <definedName name="BExRYOYB4A3E5F6MTROY69LR0PMG" localSheetId="19" hidden="1">#REF!</definedName>
    <definedName name="BExRYOYB4A3E5F6MTROY69LR0PMG" localSheetId="20" hidden="1">#REF!</definedName>
    <definedName name="BExRYOYB4A3E5F6MTROY69LR0PMG" hidden="1">#REF!</definedName>
    <definedName name="BExRYZLA9EW71H4SXQR525S72LLP" localSheetId="7" hidden="1">#REF!</definedName>
    <definedName name="BExRYZLA9EW71H4SXQR525S72LLP" localSheetId="9" hidden="1">#REF!</definedName>
    <definedName name="BExRYZLA9EW71H4SXQR525S72LLP" localSheetId="10" hidden="1">#REF!</definedName>
    <definedName name="BExRYZLA9EW71H4SXQR525S72LLP" localSheetId="11" hidden="1">#REF!</definedName>
    <definedName name="BExRYZLA9EW71H4SXQR525S72LLP" localSheetId="12" hidden="1">#REF!</definedName>
    <definedName name="BExRYZLA9EW71H4SXQR525S72LLP" localSheetId="14" hidden="1">#REF!</definedName>
    <definedName name="BExRYZLA9EW71H4SXQR525S72LLP" localSheetId="13" hidden="1">#REF!</definedName>
    <definedName name="BExRYZLA9EW71H4SXQR525S72LLP" localSheetId="15" hidden="1">#REF!</definedName>
    <definedName name="BExRYZLA9EW71H4SXQR525S72LLP" localSheetId="16" hidden="1">#REF!</definedName>
    <definedName name="BExRYZLA9EW71H4SXQR525S72LLP" localSheetId="17" hidden="1">#REF!</definedName>
    <definedName name="BExRYZLA9EW71H4SXQR525S72LLP" localSheetId="18" hidden="1">#REF!</definedName>
    <definedName name="BExRYZLA9EW71H4SXQR525S72LLP" localSheetId="19" hidden="1">#REF!</definedName>
    <definedName name="BExRYZLA9EW71H4SXQR525S72LLP" localSheetId="20" hidden="1">#REF!</definedName>
    <definedName name="BExRYZLA9EW71H4SXQR525S72LLP" hidden="1">#REF!</definedName>
    <definedName name="BExRZ66M8G9FQ0VFP077QSZBSOA5" localSheetId="7" hidden="1">#REF!</definedName>
    <definedName name="BExRZ66M8G9FQ0VFP077QSZBSOA5" localSheetId="9" hidden="1">#REF!</definedName>
    <definedName name="BExRZ66M8G9FQ0VFP077QSZBSOA5" localSheetId="10" hidden="1">#REF!</definedName>
    <definedName name="BExRZ66M8G9FQ0VFP077QSZBSOA5" localSheetId="11" hidden="1">#REF!</definedName>
    <definedName name="BExRZ66M8G9FQ0VFP077QSZBSOA5" localSheetId="12" hidden="1">#REF!</definedName>
    <definedName name="BExRZ66M8G9FQ0VFP077QSZBSOA5" localSheetId="14" hidden="1">#REF!</definedName>
    <definedName name="BExRZ66M8G9FQ0VFP077QSZBSOA5" localSheetId="13" hidden="1">#REF!</definedName>
    <definedName name="BExRZ66M8G9FQ0VFP077QSZBSOA5" localSheetId="15" hidden="1">#REF!</definedName>
    <definedName name="BExRZ66M8G9FQ0VFP077QSZBSOA5" localSheetId="16" hidden="1">#REF!</definedName>
    <definedName name="BExRZ66M8G9FQ0VFP077QSZBSOA5" localSheetId="17" hidden="1">#REF!</definedName>
    <definedName name="BExRZ66M8G9FQ0VFP077QSZBSOA5" localSheetId="18" hidden="1">#REF!</definedName>
    <definedName name="BExRZ66M8G9FQ0VFP077QSZBSOA5" localSheetId="19" hidden="1">#REF!</definedName>
    <definedName name="BExRZ66M8G9FQ0VFP077QSZBSOA5" localSheetId="20" hidden="1">#REF!</definedName>
    <definedName name="BExRZ66M8G9FQ0VFP077QSZBSOA5" hidden="1">#REF!</definedName>
    <definedName name="BExRZ8FMQQL46I8AQWU17LRNZD5T" localSheetId="7" hidden="1">#REF!</definedName>
    <definedName name="BExRZ8FMQQL46I8AQWU17LRNZD5T" localSheetId="9" hidden="1">#REF!</definedName>
    <definedName name="BExRZ8FMQQL46I8AQWU17LRNZD5T" localSheetId="10" hidden="1">#REF!</definedName>
    <definedName name="BExRZ8FMQQL46I8AQWU17LRNZD5T" localSheetId="11" hidden="1">#REF!</definedName>
    <definedName name="BExRZ8FMQQL46I8AQWU17LRNZD5T" localSheetId="12" hidden="1">#REF!</definedName>
    <definedName name="BExRZ8FMQQL46I8AQWU17LRNZD5T" localSheetId="14" hidden="1">#REF!</definedName>
    <definedName name="BExRZ8FMQQL46I8AQWU17LRNZD5T" localSheetId="13" hidden="1">#REF!</definedName>
    <definedName name="BExRZ8FMQQL46I8AQWU17LRNZD5T" localSheetId="15" hidden="1">#REF!</definedName>
    <definedName name="BExRZ8FMQQL46I8AQWU17LRNZD5T" localSheetId="16" hidden="1">#REF!</definedName>
    <definedName name="BExRZ8FMQQL46I8AQWU17LRNZD5T" localSheetId="17" hidden="1">#REF!</definedName>
    <definedName name="BExRZ8FMQQL46I8AQWU17LRNZD5T" localSheetId="18" hidden="1">#REF!</definedName>
    <definedName name="BExRZ8FMQQL46I8AQWU17LRNZD5T" localSheetId="19" hidden="1">#REF!</definedName>
    <definedName name="BExRZ8FMQQL46I8AQWU17LRNZD5T" localSheetId="20" hidden="1">#REF!</definedName>
    <definedName name="BExRZ8FMQQL46I8AQWU17LRNZD5T" hidden="1">#REF!</definedName>
    <definedName name="BExRZIRRIXRUMZ5GOO95S7460BMP" localSheetId="7" hidden="1">#REF!</definedName>
    <definedName name="BExRZIRRIXRUMZ5GOO95S7460BMP" localSheetId="9" hidden="1">#REF!</definedName>
    <definedName name="BExRZIRRIXRUMZ5GOO95S7460BMP" localSheetId="10" hidden="1">#REF!</definedName>
    <definedName name="BExRZIRRIXRUMZ5GOO95S7460BMP" localSheetId="11" hidden="1">#REF!</definedName>
    <definedName name="BExRZIRRIXRUMZ5GOO95S7460BMP" localSheetId="12" hidden="1">#REF!</definedName>
    <definedName name="BExRZIRRIXRUMZ5GOO95S7460BMP" localSheetId="14" hidden="1">#REF!</definedName>
    <definedName name="BExRZIRRIXRUMZ5GOO95S7460BMP" localSheetId="13" hidden="1">#REF!</definedName>
    <definedName name="BExRZIRRIXRUMZ5GOO95S7460BMP" localSheetId="15" hidden="1">#REF!</definedName>
    <definedName name="BExRZIRRIXRUMZ5GOO95S7460BMP" localSheetId="16" hidden="1">#REF!</definedName>
    <definedName name="BExRZIRRIXRUMZ5GOO95S7460BMP" localSheetId="17" hidden="1">#REF!</definedName>
    <definedName name="BExRZIRRIXRUMZ5GOO95S7460BMP" localSheetId="18" hidden="1">#REF!</definedName>
    <definedName name="BExRZIRRIXRUMZ5GOO95S7460BMP" localSheetId="19" hidden="1">#REF!</definedName>
    <definedName name="BExRZIRRIXRUMZ5GOO95S7460BMP" localSheetId="20" hidden="1">#REF!</definedName>
    <definedName name="BExRZIRRIXRUMZ5GOO95S7460BMP" hidden="1">#REF!</definedName>
    <definedName name="BExRZK9RAHMM0ZLTNSK7A4LDC42D" localSheetId="7" hidden="1">#REF!</definedName>
    <definedName name="BExRZK9RAHMM0ZLTNSK7A4LDC42D" localSheetId="9" hidden="1">#REF!</definedName>
    <definedName name="BExRZK9RAHMM0ZLTNSK7A4LDC42D" localSheetId="10" hidden="1">#REF!</definedName>
    <definedName name="BExRZK9RAHMM0ZLTNSK7A4LDC42D" localSheetId="11" hidden="1">#REF!</definedName>
    <definedName name="BExRZK9RAHMM0ZLTNSK7A4LDC42D" localSheetId="12" hidden="1">#REF!</definedName>
    <definedName name="BExRZK9RAHMM0ZLTNSK7A4LDC42D" localSheetId="14" hidden="1">#REF!</definedName>
    <definedName name="BExRZK9RAHMM0ZLTNSK7A4LDC42D" localSheetId="13" hidden="1">#REF!</definedName>
    <definedName name="BExRZK9RAHMM0ZLTNSK7A4LDC42D" localSheetId="15" hidden="1">#REF!</definedName>
    <definedName name="BExRZK9RAHMM0ZLTNSK7A4LDC42D" localSheetId="16" hidden="1">#REF!</definedName>
    <definedName name="BExRZK9RAHMM0ZLTNSK7A4LDC42D" localSheetId="17" hidden="1">#REF!</definedName>
    <definedName name="BExRZK9RAHMM0ZLTNSK7A4LDC42D" localSheetId="18" hidden="1">#REF!</definedName>
    <definedName name="BExRZK9RAHMM0ZLTNSK7A4LDC42D" localSheetId="19" hidden="1">#REF!</definedName>
    <definedName name="BExRZK9RAHMM0ZLTNSK7A4LDC42D" localSheetId="20" hidden="1">#REF!</definedName>
    <definedName name="BExRZK9RAHMM0ZLTNSK7A4LDC42D" hidden="1">#REF!</definedName>
    <definedName name="BExRZOGSR69INI6GAEPHDWSNK5Q4" localSheetId="7" hidden="1">#REF!</definedName>
    <definedName name="BExRZOGSR69INI6GAEPHDWSNK5Q4" localSheetId="9" hidden="1">#REF!</definedName>
    <definedName name="BExRZOGSR69INI6GAEPHDWSNK5Q4" localSheetId="10" hidden="1">#REF!</definedName>
    <definedName name="BExRZOGSR69INI6GAEPHDWSNK5Q4" localSheetId="11" hidden="1">#REF!</definedName>
    <definedName name="BExRZOGSR69INI6GAEPHDWSNK5Q4" localSheetId="12" hidden="1">#REF!</definedName>
    <definedName name="BExRZOGSR69INI6GAEPHDWSNK5Q4" localSheetId="14" hidden="1">#REF!</definedName>
    <definedName name="BExRZOGSR69INI6GAEPHDWSNK5Q4" localSheetId="13" hidden="1">#REF!</definedName>
    <definedName name="BExRZOGSR69INI6GAEPHDWSNK5Q4" localSheetId="15" hidden="1">#REF!</definedName>
    <definedName name="BExRZOGSR69INI6GAEPHDWSNK5Q4" localSheetId="16" hidden="1">#REF!</definedName>
    <definedName name="BExRZOGSR69INI6GAEPHDWSNK5Q4" localSheetId="17" hidden="1">#REF!</definedName>
    <definedName name="BExRZOGSR69INI6GAEPHDWSNK5Q4" localSheetId="18" hidden="1">#REF!</definedName>
    <definedName name="BExRZOGSR69INI6GAEPHDWSNK5Q4" localSheetId="19" hidden="1">#REF!</definedName>
    <definedName name="BExRZOGSR69INI6GAEPHDWSNK5Q4" localSheetId="20" hidden="1">#REF!</definedName>
    <definedName name="BExRZOGSR69INI6GAEPHDWSNK5Q4" hidden="1">#REF!</definedName>
    <definedName name="BExS017FU4YOHE3YTW15EQ9ZTN1Y" localSheetId="7" hidden="1">#REF!</definedName>
    <definedName name="BExS017FU4YOHE3YTW15EQ9ZTN1Y" localSheetId="9" hidden="1">#REF!</definedName>
    <definedName name="BExS017FU4YOHE3YTW15EQ9ZTN1Y" localSheetId="10" hidden="1">#REF!</definedName>
    <definedName name="BExS017FU4YOHE3YTW15EQ9ZTN1Y" localSheetId="11" hidden="1">#REF!</definedName>
    <definedName name="BExS017FU4YOHE3YTW15EQ9ZTN1Y" localSheetId="12" hidden="1">#REF!</definedName>
    <definedName name="BExS017FU4YOHE3YTW15EQ9ZTN1Y" localSheetId="14" hidden="1">#REF!</definedName>
    <definedName name="BExS017FU4YOHE3YTW15EQ9ZTN1Y" localSheetId="13" hidden="1">#REF!</definedName>
    <definedName name="BExS017FU4YOHE3YTW15EQ9ZTN1Y" localSheetId="15" hidden="1">#REF!</definedName>
    <definedName name="BExS017FU4YOHE3YTW15EQ9ZTN1Y" localSheetId="16" hidden="1">#REF!</definedName>
    <definedName name="BExS017FU4YOHE3YTW15EQ9ZTN1Y" localSheetId="17" hidden="1">#REF!</definedName>
    <definedName name="BExS017FU4YOHE3YTW15EQ9ZTN1Y" localSheetId="18" hidden="1">#REF!</definedName>
    <definedName name="BExS017FU4YOHE3YTW15EQ9ZTN1Y" localSheetId="19" hidden="1">#REF!</definedName>
    <definedName name="BExS017FU4YOHE3YTW15EQ9ZTN1Y" localSheetId="20" hidden="1">#REF!</definedName>
    <definedName name="BExS017FU4YOHE3YTW15EQ9ZTN1Y" hidden="1">#REF!</definedName>
    <definedName name="BExS0ASQBKRTPDWFK0KUDFOS9LE5" localSheetId="7" hidden="1">#REF!</definedName>
    <definedName name="BExS0ASQBKRTPDWFK0KUDFOS9LE5" localSheetId="9" hidden="1">#REF!</definedName>
    <definedName name="BExS0ASQBKRTPDWFK0KUDFOS9LE5" localSheetId="10" hidden="1">#REF!</definedName>
    <definedName name="BExS0ASQBKRTPDWFK0KUDFOS9LE5" localSheetId="11" hidden="1">#REF!</definedName>
    <definedName name="BExS0ASQBKRTPDWFK0KUDFOS9LE5" localSheetId="12" hidden="1">#REF!</definedName>
    <definedName name="BExS0ASQBKRTPDWFK0KUDFOS9LE5" localSheetId="14" hidden="1">#REF!</definedName>
    <definedName name="BExS0ASQBKRTPDWFK0KUDFOS9LE5" localSheetId="13" hidden="1">#REF!</definedName>
    <definedName name="BExS0ASQBKRTPDWFK0KUDFOS9LE5" localSheetId="15" hidden="1">#REF!</definedName>
    <definedName name="BExS0ASQBKRTPDWFK0KUDFOS9LE5" localSheetId="16" hidden="1">#REF!</definedName>
    <definedName name="BExS0ASQBKRTPDWFK0KUDFOS9LE5" localSheetId="17" hidden="1">#REF!</definedName>
    <definedName name="BExS0ASQBKRTPDWFK0KUDFOS9LE5" localSheetId="18" hidden="1">#REF!</definedName>
    <definedName name="BExS0ASQBKRTPDWFK0KUDFOS9LE5" localSheetId="19" hidden="1">#REF!</definedName>
    <definedName name="BExS0ASQBKRTPDWFK0KUDFOS9LE5" localSheetId="20" hidden="1">#REF!</definedName>
    <definedName name="BExS0ASQBKRTPDWFK0KUDFOS9LE5" hidden="1">#REF!</definedName>
    <definedName name="BExS0GHQUF6YT0RU3TKDEO8CSJYB" localSheetId="7" hidden="1">#REF!</definedName>
    <definedName name="BExS0GHQUF6YT0RU3TKDEO8CSJYB" localSheetId="9" hidden="1">#REF!</definedName>
    <definedName name="BExS0GHQUF6YT0RU3TKDEO8CSJYB" localSheetId="10" hidden="1">#REF!</definedName>
    <definedName name="BExS0GHQUF6YT0RU3TKDEO8CSJYB" localSheetId="11" hidden="1">#REF!</definedName>
    <definedName name="BExS0GHQUF6YT0RU3TKDEO8CSJYB" localSheetId="12" hidden="1">#REF!</definedName>
    <definedName name="BExS0GHQUF6YT0RU3TKDEO8CSJYB" localSheetId="14" hidden="1">#REF!</definedName>
    <definedName name="BExS0GHQUF6YT0RU3TKDEO8CSJYB" localSheetId="13" hidden="1">#REF!</definedName>
    <definedName name="BExS0GHQUF6YT0RU3TKDEO8CSJYB" localSheetId="15" hidden="1">#REF!</definedName>
    <definedName name="BExS0GHQUF6YT0RU3TKDEO8CSJYB" localSheetId="16" hidden="1">#REF!</definedName>
    <definedName name="BExS0GHQUF6YT0RU3TKDEO8CSJYB" localSheetId="17" hidden="1">#REF!</definedName>
    <definedName name="BExS0GHQUF6YT0RU3TKDEO8CSJYB" localSheetId="18" hidden="1">#REF!</definedName>
    <definedName name="BExS0GHQUF6YT0RU3TKDEO8CSJYB" localSheetId="19" hidden="1">#REF!</definedName>
    <definedName name="BExS0GHQUF6YT0RU3TKDEO8CSJYB" localSheetId="20" hidden="1">#REF!</definedName>
    <definedName name="BExS0GHQUF6YT0RU3TKDEO8CSJYB" hidden="1">#REF!</definedName>
    <definedName name="BExS0K8IHC45I78DMZBOJ1P13KQA" localSheetId="7" hidden="1">#REF!</definedName>
    <definedName name="BExS0K8IHC45I78DMZBOJ1P13KQA" localSheetId="9" hidden="1">#REF!</definedName>
    <definedName name="BExS0K8IHC45I78DMZBOJ1P13KQA" localSheetId="10" hidden="1">#REF!</definedName>
    <definedName name="BExS0K8IHC45I78DMZBOJ1P13KQA" localSheetId="11" hidden="1">#REF!</definedName>
    <definedName name="BExS0K8IHC45I78DMZBOJ1P13KQA" localSheetId="12" hidden="1">#REF!</definedName>
    <definedName name="BExS0K8IHC45I78DMZBOJ1P13KQA" localSheetId="14" hidden="1">#REF!</definedName>
    <definedName name="BExS0K8IHC45I78DMZBOJ1P13KQA" localSheetId="13" hidden="1">#REF!</definedName>
    <definedName name="BExS0K8IHC45I78DMZBOJ1P13KQA" localSheetId="15" hidden="1">#REF!</definedName>
    <definedName name="BExS0K8IHC45I78DMZBOJ1P13KQA" localSheetId="16" hidden="1">#REF!</definedName>
    <definedName name="BExS0K8IHC45I78DMZBOJ1P13KQA" localSheetId="17" hidden="1">#REF!</definedName>
    <definedName name="BExS0K8IHC45I78DMZBOJ1P13KQA" localSheetId="18" hidden="1">#REF!</definedName>
    <definedName name="BExS0K8IHC45I78DMZBOJ1P13KQA" localSheetId="19" hidden="1">#REF!</definedName>
    <definedName name="BExS0K8IHC45I78DMZBOJ1P13KQA" localSheetId="20" hidden="1">#REF!</definedName>
    <definedName name="BExS0K8IHC45I78DMZBOJ1P13KQA" hidden="1">#REF!</definedName>
    <definedName name="BExS14X03J9K12GCDNGZI9AZKE9C" localSheetId="7" hidden="1">#REF!</definedName>
    <definedName name="BExS14X03J9K12GCDNGZI9AZKE9C" localSheetId="9" hidden="1">#REF!</definedName>
    <definedName name="BExS14X03J9K12GCDNGZI9AZKE9C" localSheetId="10" hidden="1">#REF!</definedName>
    <definedName name="BExS14X03J9K12GCDNGZI9AZKE9C" localSheetId="11" hidden="1">#REF!</definedName>
    <definedName name="BExS14X03J9K12GCDNGZI9AZKE9C" localSheetId="12" hidden="1">#REF!</definedName>
    <definedName name="BExS14X03J9K12GCDNGZI9AZKE9C" localSheetId="14" hidden="1">#REF!</definedName>
    <definedName name="BExS14X03J9K12GCDNGZI9AZKE9C" localSheetId="13" hidden="1">#REF!</definedName>
    <definedName name="BExS14X03J9K12GCDNGZI9AZKE9C" localSheetId="15" hidden="1">#REF!</definedName>
    <definedName name="BExS14X03J9K12GCDNGZI9AZKE9C" localSheetId="16" hidden="1">#REF!</definedName>
    <definedName name="BExS14X03J9K12GCDNGZI9AZKE9C" localSheetId="17" hidden="1">#REF!</definedName>
    <definedName name="BExS14X03J9K12GCDNGZI9AZKE9C" localSheetId="18" hidden="1">#REF!</definedName>
    <definedName name="BExS14X03J9K12GCDNGZI9AZKE9C" localSheetId="19" hidden="1">#REF!</definedName>
    <definedName name="BExS14X03J9K12GCDNGZI9AZKE9C" localSheetId="20" hidden="1">#REF!</definedName>
    <definedName name="BExS14X03J9K12GCDNGZI9AZKE9C" hidden="1">#REF!</definedName>
    <definedName name="BExS152B2LFCRAUHSLI5T6QRNII0" localSheetId="7" hidden="1">#REF!</definedName>
    <definedName name="BExS152B2LFCRAUHSLI5T6QRNII0" localSheetId="9" hidden="1">#REF!</definedName>
    <definedName name="BExS152B2LFCRAUHSLI5T6QRNII0" localSheetId="10" hidden="1">#REF!</definedName>
    <definedName name="BExS152B2LFCRAUHSLI5T6QRNII0" localSheetId="11" hidden="1">#REF!</definedName>
    <definedName name="BExS152B2LFCRAUHSLI5T6QRNII0" localSheetId="12" hidden="1">#REF!</definedName>
    <definedName name="BExS152B2LFCRAUHSLI5T6QRNII0" localSheetId="14" hidden="1">#REF!</definedName>
    <definedName name="BExS152B2LFCRAUHSLI5T6QRNII0" localSheetId="13" hidden="1">#REF!</definedName>
    <definedName name="BExS152B2LFCRAUHSLI5T6QRNII0" localSheetId="15" hidden="1">#REF!</definedName>
    <definedName name="BExS152B2LFCRAUHSLI5T6QRNII0" localSheetId="16" hidden="1">#REF!</definedName>
    <definedName name="BExS152B2LFCRAUHSLI5T6QRNII0" localSheetId="17" hidden="1">#REF!</definedName>
    <definedName name="BExS152B2LFCRAUHSLI5T6QRNII0" localSheetId="18" hidden="1">#REF!</definedName>
    <definedName name="BExS152B2LFCRAUHSLI5T6QRNII0" localSheetId="19" hidden="1">#REF!</definedName>
    <definedName name="BExS152B2LFCRAUHSLI5T6QRNII0" localSheetId="20" hidden="1">#REF!</definedName>
    <definedName name="BExS152B2LFCRAUHSLI5T6QRNII0" hidden="1">#REF!</definedName>
    <definedName name="BExS15IJV0WW662NXQUVT3FGP4ST" localSheetId="7" hidden="1">#REF!</definedName>
    <definedName name="BExS15IJV0WW662NXQUVT3FGP4ST" localSheetId="9" hidden="1">#REF!</definedName>
    <definedName name="BExS15IJV0WW662NXQUVT3FGP4ST" localSheetId="10" hidden="1">#REF!</definedName>
    <definedName name="BExS15IJV0WW662NXQUVT3FGP4ST" localSheetId="11" hidden="1">#REF!</definedName>
    <definedName name="BExS15IJV0WW662NXQUVT3FGP4ST" localSheetId="12" hidden="1">#REF!</definedName>
    <definedName name="BExS15IJV0WW662NXQUVT3FGP4ST" localSheetId="14" hidden="1">#REF!</definedName>
    <definedName name="BExS15IJV0WW662NXQUVT3FGP4ST" localSheetId="13" hidden="1">#REF!</definedName>
    <definedName name="BExS15IJV0WW662NXQUVT3FGP4ST" localSheetId="15" hidden="1">#REF!</definedName>
    <definedName name="BExS15IJV0WW662NXQUVT3FGP4ST" localSheetId="16" hidden="1">#REF!</definedName>
    <definedName name="BExS15IJV0WW662NXQUVT3FGP4ST" localSheetId="17" hidden="1">#REF!</definedName>
    <definedName name="BExS15IJV0WW662NXQUVT3FGP4ST" localSheetId="18" hidden="1">#REF!</definedName>
    <definedName name="BExS15IJV0WW662NXQUVT3FGP4ST" localSheetId="19" hidden="1">#REF!</definedName>
    <definedName name="BExS15IJV0WW662NXQUVT3FGP4ST" localSheetId="20" hidden="1">#REF!</definedName>
    <definedName name="BExS15IJV0WW662NXQUVT3FGP4ST" hidden="1">#REF!</definedName>
    <definedName name="BExS194110MR25BYJI3CJ2EGZ8XT" localSheetId="7" hidden="1">#REF!</definedName>
    <definedName name="BExS194110MR25BYJI3CJ2EGZ8XT" localSheetId="9" hidden="1">#REF!</definedName>
    <definedName name="BExS194110MR25BYJI3CJ2EGZ8XT" localSheetId="10" hidden="1">#REF!</definedName>
    <definedName name="BExS194110MR25BYJI3CJ2EGZ8XT" localSheetId="11" hidden="1">#REF!</definedName>
    <definedName name="BExS194110MR25BYJI3CJ2EGZ8XT" localSheetId="12" hidden="1">#REF!</definedName>
    <definedName name="BExS194110MR25BYJI3CJ2EGZ8XT" localSheetId="14" hidden="1">#REF!</definedName>
    <definedName name="BExS194110MR25BYJI3CJ2EGZ8XT" localSheetId="13" hidden="1">#REF!</definedName>
    <definedName name="BExS194110MR25BYJI3CJ2EGZ8XT" localSheetId="15" hidden="1">#REF!</definedName>
    <definedName name="BExS194110MR25BYJI3CJ2EGZ8XT" localSheetId="16" hidden="1">#REF!</definedName>
    <definedName name="BExS194110MR25BYJI3CJ2EGZ8XT" localSheetId="17" hidden="1">#REF!</definedName>
    <definedName name="BExS194110MR25BYJI3CJ2EGZ8XT" localSheetId="18" hidden="1">#REF!</definedName>
    <definedName name="BExS194110MR25BYJI3CJ2EGZ8XT" localSheetId="19" hidden="1">#REF!</definedName>
    <definedName name="BExS194110MR25BYJI3CJ2EGZ8XT" localSheetId="20" hidden="1">#REF!</definedName>
    <definedName name="BExS194110MR25BYJI3CJ2EGZ8XT" hidden="1">#REF!</definedName>
    <definedName name="BExS1BNVGNSGD4EP90QL8WXYWZ66" localSheetId="7" hidden="1">#REF!</definedName>
    <definedName name="BExS1BNVGNSGD4EP90QL8WXYWZ66" localSheetId="9" hidden="1">#REF!</definedName>
    <definedName name="BExS1BNVGNSGD4EP90QL8WXYWZ66" localSheetId="10" hidden="1">#REF!</definedName>
    <definedName name="BExS1BNVGNSGD4EP90QL8WXYWZ66" localSheetId="11" hidden="1">#REF!</definedName>
    <definedName name="BExS1BNVGNSGD4EP90QL8WXYWZ66" localSheetId="12" hidden="1">#REF!</definedName>
    <definedName name="BExS1BNVGNSGD4EP90QL8WXYWZ66" localSheetId="14" hidden="1">#REF!</definedName>
    <definedName name="BExS1BNVGNSGD4EP90QL8WXYWZ66" localSheetId="13" hidden="1">#REF!</definedName>
    <definedName name="BExS1BNVGNSGD4EP90QL8WXYWZ66" localSheetId="15" hidden="1">#REF!</definedName>
    <definedName name="BExS1BNVGNSGD4EP90QL8WXYWZ66" localSheetId="16" hidden="1">#REF!</definedName>
    <definedName name="BExS1BNVGNSGD4EP90QL8WXYWZ66" localSheetId="17" hidden="1">#REF!</definedName>
    <definedName name="BExS1BNVGNSGD4EP90QL8WXYWZ66" localSheetId="18" hidden="1">#REF!</definedName>
    <definedName name="BExS1BNVGNSGD4EP90QL8WXYWZ66" localSheetId="19" hidden="1">#REF!</definedName>
    <definedName name="BExS1BNVGNSGD4EP90QL8WXYWZ66" localSheetId="20" hidden="1">#REF!</definedName>
    <definedName name="BExS1BNVGNSGD4EP90QL8WXYWZ66" hidden="1">#REF!</definedName>
    <definedName name="BExS1UE39N6NCND7MAARSBWXS6HU" localSheetId="7" hidden="1">#REF!</definedName>
    <definedName name="BExS1UE39N6NCND7MAARSBWXS6HU" localSheetId="9" hidden="1">#REF!</definedName>
    <definedName name="BExS1UE39N6NCND7MAARSBWXS6HU" localSheetId="10" hidden="1">#REF!</definedName>
    <definedName name="BExS1UE39N6NCND7MAARSBWXS6HU" localSheetId="11" hidden="1">#REF!</definedName>
    <definedName name="BExS1UE39N6NCND7MAARSBWXS6HU" localSheetId="12" hidden="1">#REF!</definedName>
    <definedName name="BExS1UE39N6NCND7MAARSBWXS6HU" localSheetId="14" hidden="1">#REF!</definedName>
    <definedName name="BExS1UE39N6NCND7MAARSBWXS6HU" localSheetId="13" hidden="1">#REF!</definedName>
    <definedName name="BExS1UE39N6NCND7MAARSBWXS6HU" localSheetId="15" hidden="1">#REF!</definedName>
    <definedName name="BExS1UE39N6NCND7MAARSBWXS6HU" localSheetId="16" hidden="1">#REF!</definedName>
    <definedName name="BExS1UE39N6NCND7MAARSBWXS6HU" localSheetId="17" hidden="1">#REF!</definedName>
    <definedName name="BExS1UE39N6NCND7MAARSBWXS6HU" localSheetId="18" hidden="1">#REF!</definedName>
    <definedName name="BExS1UE39N6NCND7MAARSBWXS6HU" localSheetId="19" hidden="1">#REF!</definedName>
    <definedName name="BExS1UE39N6NCND7MAARSBWXS6HU" localSheetId="20" hidden="1">#REF!</definedName>
    <definedName name="BExS1UE39N6NCND7MAARSBWXS6HU" hidden="1">#REF!</definedName>
    <definedName name="BExS226HTWL5WVC76MP5A1IBI8WD" localSheetId="7" hidden="1">#REF!</definedName>
    <definedName name="BExS226HTWL5WVC76MP5A1IBI8WD" localSheetId="9" hidden="1">#REF!</definedName>
    <definedName name="BExS226HTWL5WVC76MP5A1IBI8WD" localSheetId="10" hidden="1">#REF!</definedName>
    <definedName name="BExS226HTWL5WVC76MP5A1IBI8WD" localSheetId="11" hidden="1">#REF!</definedName>
    <definedName name="BExS226HTWL5WVC76MP5A1IBI8WD" localSheetId="12" hidden="1">#REF!</definedName>
    <definedName name="BExS226HTWL5WVC76MP5A1IBI8WD" localSheetId="14" hidden="1">#REF!</definedName>
    <definedName name="BExS226HTWL5WVC76MP5A1IBI8WD" localSheetId="13" hidden="1">#REF!</definedName>
    <definedName name="BExS226HTWL5WVC76MP5A1IBI8WD" localSheetId="15" hidden="1">#REF!</definedName>
    <definedName name="BExS226HTWL5WVC76MP5A1IBI8WD" localSheetId="16" hidden="1">#REF!</definedName>
    <definedName name="BExS226HTWL5WVC76MP5A1IBI8WD" localSheetId="17" hidden="1">#REF!</definedName>
    <definedName name="BExS226HTWL5WVC76MP5A1IBI8WD" localSheetId="18" hidden="1">#REF!</definedName>
    <definedName name="BExS226HTWL5WVC76MP5A1IBI8WD" localSheetId="19" hidden="1">#REF!</definedName>
    <definedName name="BExS226HTWL5WVC76MP5A1IBI8WD" localSheetId="20" hidden="1">#REF!</definedName>
    <definedName name="BExS226HTWL5WVC76MP5A1IBI8WD" hidden="1">#REF!</definedName>
    <definedName name="BExS26OI2QNNAH2WMDD95Z400048" localSheetId="7" hidden="1">#REF!</definedName>
    <definedName name="BExS26OI2QNNAH2WMDD95Z400048" localSheetId="9" hidden="1">#REF!</definedName>
    <definedName name="BExS26OI2QNNAH2WMDD95Z400048" localSheetId="10" hidden="1">#REF!</definedName>
    <definedName name="BExS26OI2QNNAH2WMDD95Z400048" localSheetId="11" hidden="1">#REF!</definedName>
    <definedName name="BExS26OI2QNNAH2WMDD95Z400048" localSheetId="12" hidden="1">#REF!</definedName>
    <definedName name="BExS26OI2QNNAH2WMDD95Z400048" localSheetId="14" hidden="1">#REF!</definedName>
    <definedName name="BExS26OI2QNNAH2WMDD95Z400048" localSheetId="13" hidden="1">#REF!</definedName>
    <definedName name="BExS26OI2QNNAH2WMDD95Z400048" localSheetId="15" hidden="1">#REF!</definedName>
    <definedName name="BExS26OI2QNNAH2WMDD95Z400048" localSheetId="16" hidden="1">#REF!</definedName>
    <definedName name="BExS26OI2QNNAH2WMDD95Z400048" localSheetId="17" hidden="1">#REF!</definedName>
    <definedName name="BExS26OI2QNNAH2WMDD95Z400048" localSheetId="18" hidden="1">#REF!</definedName>
    <definedName name="BExS26OI2QNNAH2WMDD95Z400048" localSheetId="19" hidden="1">#REF!</definedName>
    <definedName name="BExS26OI2QNNAH2WMDD95Z400048" localSheetId="20" hidden="1">#REF!</definedName>
    <definedName name="BExS26OI2QNNAH2WMDD95Z400048" hidden="1">#REF!</definedName>
    <definedName name="BExS2DF6B4ZUF3VZLI4G6LJ3BF38" localSheetId="7" hidden="1">#REF!</definedName>
    <definedName name="BExS2DF6B4ZUF3VZLI4G6LJ3BF38" localSheetId="9" hidden="1">#REF!</definedName>
    <definedName name="BExS2DF6B4ZUF3VZLI4G6LJ3BF38" localSheetId="10" hidden="1">#REF!</definedName>
    <definedName name="BExS2DF6B4ZUF3VZLI4G6LJ3BF38" localSheetId="11" hidden="1">#REF!</definedName>
    <definedName name="BExS2DF6B4ZUF3VZLI4G6LJ3BF38" localSheetId="12" hidden="1">#REF!</definedName>
    <definedName name="BExS2DF6B4ZUF3VZLI4G6LJ3BF38" localSheetId="14" hidden="1">#REF!</definedName>
    <definedName name="BExS2DF6B4ZUF3VZLI4G6LJ3BF38" localSheetId="13" hidden="1">#REF!</definedName>
    <definedName name="BExS2DF6B4ZUF3VZLI4G6LJ3BF38" localSheetId="15" hidden="1">#REF!</definedName>
    <definedName name="BExS2DF6B4ZUF3VZLI4G6LJ3BF38" localSheetId="16" hidden="1">#REF!</definedName>
    <definedName name="BExS2DF6B4ZUF3VZLI4G6LJ3BF38" localSheetId="17" hidden="1">#REF!</definedName>
    <definedName name="BExS2DF6B4ZUF3VZLI4G6LJ3BF38" localSheetId="18" hidden="1">#REF!</definedName>
    <definedName name="BExS2DF6B4ZUF3VZLI4G6LJ3BF38" localSheetId="19" hidden="1">#REF!</definedName>
    <definedName name="BExS2DF6B4ZUF3VZLI4G6LJ3BF38" localSheetId="20" hidden="1">#REF!</definedName>
    <definedName name="BExS2DF6B4ZUF3VZLI4G6LJ3BF38" hidden="1">#REF!</definedName>
    <definedName name="BExS2QB5FS5LYTFYO4BROTWG3OV5" localSheetId="7" hidden="1">#REF!</definedName>
    <definedName name="BExS2QB5FS5LYTFYO4BROTWG3OV5" localSheetId="9" hidden="1">#REF!</definedName>
    <definedName name="BExS2QB5FS5LYTFYO4BROTWG3OV5" localSheetId="10" hidden="1">#REF!</definedName>
    <definedName name="BExS2QB5FS5LYTFYO4BROTWG3OV5" localSheetId="11" hidden="1">#REF!</definedName>
    <definedName name="BExS2QB5FS5LYTFYO4BROTWG3OV5" localSheetId="12" hidden="1">#REF!</definedName>
    <definedName name="BExS2QB5FS5LYTFYO4BROTWG3OV5" localSheetId="14" hidden="1">#REF!</definedName>
    <definedName name="BExS2QB5FS5LYTFYO4BROTWG3OV5" localSheetId="13" hidden="1">#REF!</definedName>
    <definedName name="BExS2QB5FS5LYTFYO4BROTWG3OV5" localSheetId="15" hidden="1">#REF!</definedName>
    <definedName name="BExS2QB5FS5LYTFYO4BROTWG3OV5" localSheetId="16" hidden="1">#REF!</definedName>
    <definedName name="BExS2QB5FS5LYTFYO4BROTWG3OV5" localSheetId="17" hidden="1">#REF!</definedName>
    <definedName name="BExS2QB5FS5LYTFYO4BROTWG3OV5" localSheetId="18" hidden="1">#REF!</definedName>
    <definedName name="BExS2QB5FS5LYTFYO4BROTWG3OV5" localSheetId="19" hidden="1">#REF!</definedName>
    <definedName name="BExS2QB5FS5LYTFYO4BROTWG3OV5" localSheetId="20" hidden="1">#REF!</definedName>
    <definedName name="BExS2QB5FS5LYTFYO4BROTWG3OV5" hidden="1">#REF!</definedName>
    <definedName name="BExS2TLU1HONYV6S3ZD9T12D7CIG" localSheetId="7" hidden="1">#REF!</definedName>
    <definedName name="BExS2TLU1HONYV6S3ZD9T12D7CIG" localSheetId="9" hidden="1">#REF!</definedName>
    <definedName name="BExS2TLU1HONYV6S3ZD9T12D7CIG" localSheetId="10" hidden="1">#REF!</definedName>
    <definedName name="BExS2TLU1HONYV6S3ZD9T12D7CIG" localSheetId="11" hidden="1">#REF!</definedName>
    <definedName name="BExS2TLU1HONYV6S3ZD9T12D7CIG" localSheetId="12" hidden="1">#REF!</definedName>
    <definedName name="BExS2TLU1HONYV6S3ZD9T12D7CIG" localSheetId="14" hidden="1">#REF!</definedName>
    <definedName name="BExS2TLU1HONYV6S3ZD9T12D7CIG" localSheetId="13" hidden="1">#REF!</definedName>
    <definedName name="BExS2TLU1HONYV6S3ZD9T12D7CIG" localSheetId="15" hidden="1">#REF!</definedName>
    <definedName name="BExS2TLU1HONYV6S3ZD9T12D7CIG" localSheetId="16" hidden="1">#REF!</definedName>
    <definedName name="BExS2TLU1HONYV6S3ZD9T12D7CIG" localSheetId="17" hidden="1">#REF!</definedName>
    <definedName name="BExS2TLU1HONYV6S3ZD9T12D7CIG" localSheetId="18" hidden="1">#REF!</definedName>
    <definedName name="BExS2TLU1HONYV6S3ZD9T12D7CIG" localSheetId="19" hidden="1">#REF!</definedName>
    <definedName name="BExS2TLU1HONYV6S3ZD9T12D7CIG" localSheetId="20" hidden="1">#REF!</definedName>
    <definedName name="BExS2TLU1HONYV6S3ZD9T12D7CIG" hidden="1">#REF!</definedName>
    <definedName name="BExS318UV9I2FXPQQWUKKX00QLPJ" localSheetId="7" hidden="1">#REF!</definedName>
    <definedName name="BExS318UV9I2FXPQQWUKKX00QLPJ" localSheetId="9" hidden="1">#REF!</definedName>
    <definedName name="BExS318UV9I2FXPQQWUKKX00QLPJ" localSheetId="10" hidden="1">#REF!</definedName>
    <definedName name="BExS318UV9I2FXPQQWUKKX00QLPJ" localSheetId="11" hidden="1">#REF!</definedName>
    <definedName name="BExS318UV9I2FXPQQWUKKX00QLPJ" localSheetId="12" hidden="1">#REF!</definedName>
    <definedName name="BExS318UV9I2FXPQQWUKKX00QLPJ" localSheetId="14" hidden="1">#REF!</definedName>
    <definedName name="BExS318UV9I2FXPQQWUKKX00QLPJ" localSheetId="13" hidden="1">#REF!</definedName>
    <definedName name="BExS318UV9I2FXPQQWUKKX00QLPJ" localSheetId="15" hidden="1">#REF!</definedName>
    <definedName name="BExS318UV9I2FXPQQWUKKX00QLPJ" localSheetId="16" hidden="1">#REF!</definedName>
    <definedName name="BExS318UV9I2FXPQQWUKKX00QLPJ" localSheetId="17" hidden="1">#REF!</definedName>
    <definedName name="BExS318UV9I2FXPQQWUKKX00QLPJ" localSheetId="18" hidden="1">#REF!</definedName>
    <definedName name="BExS318UV9I2FXPQQWUKKX00QLPJ" localSheetId="19" hidden="1">#REF!</definedName>
    <definedName name="BExS318UV9I2FXPQQWUKKX00QLPJ" localSheetId="20" hidden="1">#REF!</definedName>
    <definedName name="BExS318UV9I2FXPQQWUKKX00QLPJ" hidden="1">#REF!</definedName>
    <definedName name="BExS3KQ6RJB21YELK7Z4KFN2CQPS" localSheetId="7" hidden="1">#REF!</definedName>
    <definedName name="BExS3KQ6RJB21YELK7Z4KFN2CQPS" localSheetId="9" hidden="1">#REF!</definedName>
    <definedName name="BExS3KQ6RJB21YELK7Z4KFN2CQPS" localSheetId="10" hidden="1">#REF!</definedName>
    <definedName name="BExS3KQ6RJB21YELK7Z4KFN2CQPS" localSheetId="11" hidden="1">#REF!</definedName>
    <definedName name="BExS3KQ6RJB21YELK7Z4KFN2CQPS" localSheetId="12" hidden="1">#REF!</definedName>
    <definedName name="BExS3KQ6RJB21YELK7Z4KFN2CQPS" localSheetId="14" hidden="1">#REF!</definedName>
    <definedName name="BExS3KQ6RJB21YELK7Z4KFN2CQPS" localSheetId="13" hidden="1">#REF!</definedName>
    <definedName name="BExS3KQ6RJB21YELK7Z4KFN2CQPS" localSheetId="15" hidden="1">#REF!</definedName>
    <definedName name="BExS3KQ6RJB21YELK7Z4KFN2CQPS" localSheetId="16" hidden="1">#REF!</definedName>
    <definedName name="BExS3KQ6RJB21YELK7Z4KFN2CQPS" localSheetId="17" hidden="1">#REF!</definedName>
    <definedName name="BExS3KQ6RJB21YELK7Z4KFN2CQPS" localSheetId="18" hidden="1">#REF!</definedName>
    <definedName name="BExS3KQ6RJB21YELK7Z4KFN2CQPS" localSheetId="19" hidden="1">#REF!</definedName>
    <definedName name="BExS3KQ6RJB21YELK7Z4KFN2CQPS" localSheetId="20" hidden="1">#REF!</definedName>
    <definedName name="BExS3KQ6RJB21YELK7Z4KFN2CQPS" hidden="1">#REF!</definedName>
    <definedName name="BExS3LBS0SMTHALVM4NRI1BAV1NP" localSheetId="7" hidden="1">#REF!</definedName>
    <definedName name="BExS3LBS0SMTHALVM4NRI1BAV1NP" localSheetId="9" hidden="1">#REF!</definedName>
    <definedName name="BExS3LBS0SMTHALVM4NRI1BAV1NP" localSheetId="10" hidden="1">#REF!</definedName>
    <definedName name="BExS3LBS0SMTHALVM4NRI1BAV1NP" localSheetId="11" hidden="1">#REF!</definedName>
    <definedName name="BExS3LBS0SMTHALVM4NRI1BAV1NP" localSheetId="12" hidden="1">#REF!</definedName>
    <definedName name="BExS3LBS0SMTHALVM4NRI1BAV1NP" localSheetId="14" hidden="1">#REF!</definedName>
    <definedName name="BExS3LBS0SMTHALVM4NRI1BAV1NP" localSheetId="13" hidden="1">#REF!</definedName>
    <definedName name="BExS3LBS0SMTHALVM4NRI1BAV1NP" localSheetId="15" hidden="1">#REF!</definedName>
    <definedName name="BExS3LBS0SMTHALVM4NRI1BAV1NP" localSheetId="16" hidden="1">#REF!</definedName>
    <definedName name="BExS3LBS0SMTHALVM4NRI1BAV1NP" localSheetId="17" hidden="1">#REF!</definedName>
    <definedName name="BExS3LBS0SMTHALVM4NRI1BAV1NP" localSheetId="18" hidden="1">#REF!</definedName>
    <definedName name="BExS3LBS0SMTHALVM4NRI1BAV1NP" localSheetId="19" hidden="1">#REF!</definedName>
    <definedName name="BExS3LBS0SMTHALVM4NRI1BAV1NP" localSheetId="20" hidden="1">#REF!</definedName>
    <definedName name="BExS3LBS0SMTHALVM4NRI1BAV1NP" hidden="1">#REF!</definedName>
    <definedName name="BExS3MTQ75VBXDGEBURP6YT8RROE" localSheetId="7" hidden="1">#REF!</definedName>
    <definedName name="BExS3MTQ75VBXDGEBURP6YT8RROE" localSheetId="9" hidden="1">#REF!</definedName>
    <definedName name="BExS3MTQ75VBXDGEBURP6YT8RROE" localSheetId="10" hidden="1">#REF!</definedName>
    <definedName name="BExS3MTQ75VBXDGEBURP6YT8RROE" localSheetId="11" hidden="1">#REF!</definedName>
    <definedName name="BExS3MTQ75VBXDGEBURP6YT8RROE" localSheetId="12" hidden="1">#REF!</definedName>
    <definedName name="BExS3MTQ75VBXDGEBURP6YT8RROE" localSheetId="14" hidden="1">#REF!</definedName>
    <definedName name="BExS3MTQ75VBXDGEBURP6YT8RROE" localSheetId="13" hidden="1">#REF!</definedName>
    <definedName name="BExS3MTQ75VBXDGEBURP6YT8RROE" localSheetId="15" hidden="1">#REF!</definedName>
    <definedName name="BExS3MTQ75VBXDGEBURP6YT8RROE" localSheetId="16" hidden="1">#REF!</definedName>
    <definedName name="BExS3MTQ75VBXDGEBURP6YT8RROE" localSheetId="17" hidden="1">#REF!</definedName>
    <definedName name="BExS3MTQ75VBXDGEBURP6YT8RROE" localSheetId="18" hidden="1">#REF!</definedName>
    <definedName name="BExS3MTQ75VBXDGEBURP6YT8RROE" localSheetId="19" hidden="1">#REF!</definedName>
    <definedName name="BExS3MTQ75VBXDGEBURP6YT8RROE" localSheetId="20" hidden="1">#REF!</definedName>
    <definedName name="BExS3MTQ75VBXDGEBURP6YT8RROE" hidden="1">#REF!</definedName>
    <definedName name="BExS3OMGYO0DFN5186UFKEXZ2RX3" localSheetId="7" hidden="1">#REF!</definedName>
    <definedName name="BExS3OMGYO0DFN5186UFKEXZ2RX3" localSheetId="9" hidden="1">#REF!</definedName>
    <definedName name="BExS3OMGYO0DFN5186UFKEXZ2RX3" localSheetId="10" hidden="1">#REF!</definedName>
    <definedName name="BExS3OMGYO0DFN5186UFKEXZ2RX3" localSheetId="11" hidden="1">#REF!</definedName>
    <definedName name="BExS3OMGYO0DFN5186UFKEXZ2RX3" localSheetId="12" hidden="1">#REF!</definedName>
    <definedName name="BExS3OMGYO0DFN5186UFKEXZ2RX3" localSheetId="14" hidden="1">#REF!</definedName>
    <definedName name="BExS3OMGYO0DFN5186UFKEXZ2RX3" localSheetId="13" hidden="1">#REF!</definedName>
    <definedName name="BExS3OMGYO0DFN5186UFKEXZ2RX3" localSheetId="15" hidden="1">#REF!</definedName>
    <definedName name="BExS3OMGYO0DFN5186UFKEXZ2RX3" localSheetId="16" hidden="1">#REF!</definedName>
    <definedName name="BExS3OMGYO0DFN5186UFKEXZ2RX3" localSheetId="17" hidden="1">#REF!</definedName>
    <definedName name="BExS3OMGYO0DFN5186UFKEXZ2RX3" localSheetId="18" hidden="1">#REF!</definedName>
    <definedName name="BExS3OMGYO0DFN5186UFKEXZ2RX3" localSheetId="19" hidden="1">#REF!</definedName>
    <definedName name="BExS3OMGYO0DFN5186UFKEXZ2RX3" localSheetId="20" hidden="1">#REF!</definedName>
    <definedName name="BExS3OMGYO0DFN5186UFKEXZ2RX3" hidden="1">#REF!</definedName>
    <definedName name="BExS3PO59RQLS7HO1A6UIPRZX70V" localSheetId="7" hidden="1">#REF!</definedName>
    <definedName name="BExS3PO59RQLS7HO1A6UIPRZX70V" localSheetId="9" hidden="1">#REF!</definedName>
    <definedName name="BExS3PO59RQLS7HO1A6UIPRZX70V" localSheetId="10" hidden="1">#REF!</definedName>
    <definedName name="BExS3PO59RQLS7HO1A6UIPRZX70V" localSheetId="11" hidden="1">#REF!</definedName>
    <definedName name="BExS3PO59RQLS7HO1A6UIPRZX70V" localSheetId="12" hidden="1">#REF!</definedName>
    <definedName name="BExS3PO59RQLS7HO1A6UIPRZX70V" localSheetId="14" hidden="1">#REF!</definedName>
    <definedName name="BExS3PO59RQLS7HO1A6UIPRZX70V" localSheetId="13" hidden="1">#REF!</definedName>
    <definedName name="BExS3PO59RQLS7HO1A6UIPRZX70V" localSheetId="15" hidden="1">#REF!</definedName>
    <definedName name="BExS3PO59RQLS7HO1A6UIPRZX70V" localSheetId="16" hidden="1">#REF!</definedName>
    <definedName name="BExS3PO59RQLS7HO1A6UIPRZX70V" localSheetId="17" hidden="1">#REF!</definedName>
    <definedName name="BExS3PO59RQLS7HO1A6UIPRZX70V" localSheetId="18" hidden="1">#REF!</definedName>
    <definedName name="BExS3PO59RQLS7HO1A6UIPRZX70V" localSheetId="19" hidden="1">#REF!</definedName>
    <definedName name="BExS3PO59RQLS7HO1A6UIPRZX70V" localSheetId="20" hidden="1">#REF!</definedName>
    <definedName name="BExS3PO59RQLS7HO1A6UIPRZX70V" hidden="1">#REF!</definedName>
    <definedName name="BExS3SDERJ27OER67TIGOVZU13A2" localSheetId="7" hidden="1">#REF!</definedName>
    <definedName name="BExS3SDERJ27OER67TIGOVZU13A2" localSheetId="9" hidden="1">#REF!</definedName>
    <definedName name="BExS3SDERJ27OER67TIGOVZU13A2" localSheetId="10" hidden="1">#REF!</definedName>
    <definedName name="BExS3SDERJ27OER67TIGOVZU13A2" localSheetId="11" hidden="1">#REF!</definedName>
    <definedName name="BExS3SDERJ27OER67TIGOVZU13A2" localSheetId="12" hidden="1">#REF!</definedName>
    <definedName name="BExS3SDERJ27OER67TIGOVZU13A2" localSheetId="14" hidden="1">#REF!</definedName>
    <definedName name="BExS3SDERJ27OER67TIGOVZU13A2" localSheetId="13" hidden="1">#REF!</definedName>
    <definedName name="BExS3SDERJ27OER67TIGOVZU13A2" localSheetId="15" hidden="1">#REF!</definedName>
    <definedName name="BExS3SDERJ27OER67TIGOVZU13A2" localSheetId="16" hidden="1">#REF!</definedName>
    <definedName name="BExS3SDERJ27OER67TIGOVZU13A2" localSheetId="17" hidden="1">#REF!</definedName>
    <definedName name="BExS3SDERJ27OER67TIGOVZU13A2" localSheetId="18" hidden="1">#REF!</definedName>
    <definedName name="BExS3SDERJ27OER67TIGOVZU13A2" localSheetId="19" hidden="1">#REF!</definedName>
    <definedName name="BExS3SDERJ27OER67TIGOVZU13A2" localSheetId="20" hidden="1">#REF!</definedName>
    <definedName name="BExS3SDERJ27OER67TIGOVZU13A2" hidden="1">#REF!</definedName>
    <definedName name="BExS46R5WDNU5KL04FKY5LHJUCB8" localSheetId="7" hidden="1">#REF!</definedName>
    <definedName name="BExS46R5WDNU5KL04FKY5LHJUCB8" localSheetId="9" hidden="1">#REF!</definedName>
    <definedName name="BExS46R5WDNU5KL04FKY5LHJUCB8" localSheetId="10" hidden="1">#REF!</definedName>
    <definedName name="BExS46R5WDNU5KL04FKY5LHJUCB8" localSheetId="11" hidden="1">#REF!</definedName>
    <definedName name="BExS46R5WDNU5KL04FKY5LHJUCB8" localSheetId="12" hidden="1">#REF!</definedName>
    <definedName name="BExS46R5WDNU5KL04FKY5LHJUCB8" localSheetId="14" hidden="1">#REF!</definedName>
    <definedName name="BExS46R5WDNU5KL04FKY5LHJUCB8" localSheetId="13" hidden="1">#REF!</definedName>
    <definedName name="BExS46R5WDNU5KL04FKY5LHJUCB8" localSheetId="15" hidden="1">#REF!</definedName>
    <definedName name="BExS46R5WDNU5KL04FKY5LHJUCB8" localSheetId="16" hidden="1">#REF!</definedName>
    <definedName name="BExS46R5WDNU5KL04FKY5LHJUCB8" localSheetId="17" hidden="1">#REF!</definedName>
    <definedName name="BExS46R5WDNU5KL04FKY5LHJUCB8" localSheetId="18" hidden="1">#REF!</definedName>
    <definedName name="BExS46R5WDNU5KL04FKY5LHJUCB8" localSheetId="19" hidden="1">#REF!</definedName>
    <definedName name="BExS46R5WDNU5KL04FKY5LHJUCB8" localSheetId="20" hidden="1">#REF!</definedName>
    <definedName name="BExS46R5WDNU5KL04FKY5LHJUCB8" hidden="1">#REF!</definedName>
    <definedName name="BExS46WMSMYP0MQ9GHLZM5ON641L" localSheetId="7" hidden="1">#REF!</definedName>
    <definedName name="BExS46WMSMYP0MQ9GHLZM5ON641L" localSheetId="9" hidden="1">#REF!</definedName>
    <definedName name="BExS46WMSMYP0MQ9GHLZM5ON641L" localSheetId="10" hidden="1">#REF!</definedName>
    <definedName name="BExS46WMSMYP0MQ9GHLZM5ON641L" localSheetId="11" hidden="1">#REF!</definedName>
    <definedName name="BExS46WMSMYP0MQ9GHLZM5ON641L" localSheetId="12" hidden="1">#REF!</definedName>
    <definedName name="BExS46WMSMYP0MQ9GHLZM5ON641L" localSheetId="14" hidden="1">#REF!</definedName>
    <definedName name="BExS46WMSMYP0MQ9GHLZM5ON641L" localSheetId="13" hidden="1">#REF!</definedName>
    <definedName name="BExS46WMSMYP0MQ9GHLZM5ON641L" localSheetId="15" hidden="1">#REF!</definedName>
    <definedName name="BExS46WMSMYP0MQ9GHLZM5ON641L" localSheetId="16" hidden="1">#REF!</definedName>
    <definedName name="BExS46WMSMYP0MQ9GHLZM5ON641L" localSheetId="17" hidden="1">#REF!</definedName>
    <definedName name="BExS46WMSMYP0MQ9GHLZM5ON641L" localSheetId="18" hidden="1">#REF!</definedName>
    <definedName name="BExS46WMSMYP0MQ9GHLZM5ON641L" localSheetId="19" hidden="1">#REF!</definedName>
    <definedName name="BExS46WMSMYP0MQ9GHLZM5ON641L" localSheetId="20" hidden="1">#REF!</definedName>
    <definedName name="BExS46WMSMYP0MQ9GHLZM5ON641L" hidden="1">#REF!</definedName>
    <definedName name="BExS4ASWKM93XA275AXHYP8AG6SU" localSheetId="7" hidden="1">#REF!</definedName>
    <definedName name="BExS4ASWKM93XA275AXHYP8AG6SU" localSheetId="9" hidden="1">#REF!</definedName>
    <definedName name="BExS4ASWKM93XA275AXHYP8AG6SU" localSheetId="10" hidden="1">#REF!</definedName>
    <definedName name="BExS4ASWKM93XA275AXHYP8AG6SU" localSheetId="11" hidden="1">#REF!</definedName>
    <definedName name="BExS4ASWKM93XA275AXHYP8AG6SU" localSheetId="12" hidden="1">#REF!</definedName>
    <definedName name="BExS4ASWKM93XA275AXHYP8AG6SU" localSheetId="14" hidden="1">#REF!</definedName>
    <definedName name="BExS4ASWKM93XA275AXHYP8AG6SU" localSheetId="13" hidden="1">#REF!</definedName>
    <definedName name="BExS4ASWKM93XA275AXHYP8AG6SU" localSheetId="15" hidden="1">#REF!</definedName>
    <definedName name="BExS4ASWKM93XA275AXHYP8AG6SU" localSheetId="16" hidden="1">#REF!</definedName>
    <definedName name="BExS4ASWKM93XA275AXHYP8AG6SU" localSheetId="17" hidden="1">#REF!</definedName>
    <definedName name="BExS4ASWKM93XA275AXHYP8AG6SU" localSheetId="18" hidden="1">#REF!</definedName>
    <definedName name="BExS4ASWKM93XA275AXHYP8AG6SU" localSheetId="19" hidden="1">#REF!</definedName>
    <definedName name="BExS4ASWKM93XA275AXHYP8AG6SU" localSheetId="20" hidden="1">#REF!</definedName>
    <definedName name="BExS4ASWKM93XA275AXHYP8AG6SU" hidden="1">#REF!</definedName>
    <definedName name="BExS4JN3Y6SVBKILQK0R9HS45Y52" localSheetId="7" hidden="1">#REF!</definedName>
    <definedName name="BExS4JN3Y6SVBKILQK0R9HS45Y52" localSheetId="9" hidden="1">#REF!</definedName>
    <definedName name="BExS4JN3Y6SVBKILQK0R9HS45Y52" localSheetId="10" hidden="1">#REF!</definedName>
    <definedName name="BExS4JN3Y6SVBKILQK0R9HS45Y52" localSheetId="11" hidden="1">#REF!</definedName>
    <definedName name="BExS4JN3Y6SVBKILQK0R9HS45Y52" localSheetId="12" hidden="1">#REF!</definedName>
    <definedName name="BExS4JN3Y6SVBKILQK0R9HS45Y52" localSheetId="14" hidden="1">#REF!</definedName>
    <definedName name="BExS4JN3Y6SVBKILQK0R9HS45Y52" localSheetId="13" hidden="1">#REF!</definedName>
    <definedName name="BExS4JN3Y6SVBKILQK0R9HS45Y52" localSheetId="15" hidden="1">#REF!</definedName>
    <definedName name="BExS4JN3Y6SVBKILQK0R9HS45Y52" localSheetId="16" hidden="1">#REF!</definedName>
    <definedName name="BExS4JN3Y6SVBKILQK0R9HS45Y52" localSheetId="17" hidden="1">#REF!</definedName>
    <definedName name="BExS4JN3Y6SVBKILQK0R9HS45Y52" localSheetId="18" hidden="1">#REF!</definedName>
    <definedName name="BExS4JN3Y6SVBKILQK0R9HS45Y52" localSheetId="19" hidden="1">#REF!</definedName>
    <definedName name="BExS4JN3Y6SVBKILQK0R9HS45Y52" localSheetId="20" hidden="1">#REF!</definedName>
    <definedName name="BExS4JN3Y6SVBKILQK0R9HS45Y52" hidden="1">#REF!</definedName>
    <definedName name="BExS4P6S41O6Z6BED77U3GD9PNH1" localSheetId="7" hidden="1">#REF!</definedName>
    <definedName name="BExS4P6S41O6Z6BED77U3GD9PNH1" localSheetId="9" hidden="1">#REF!</definedName>
    <definedName name="BExS4P6S41O6Z6BED77U3GD9PNH1" localSheetId="10" hidden="1">#REF!</definedName>
    <definedName name="BExS4P6S41O6Z6BED77U3GD9PNH1" localSheetId="11" hidden="1">#REF!</definedName>
    <definedName name="BExS4P6S41O6Z6BED77U3GD9PNH1" localSheetId="12" hidden="1">#REF!</definedName>
    <definedName name="BExS4P6S41O6Z6BED77U3GD9PNH1" localSheetId="14" hidden="1">#REF!</definedName>
    <definedName name="BExS4P6S41O6Z6BED77U3GD9PNH1" localSheetId="13" hidden="1">#REF!</definedName>
    <definedName name="BExS4P6S41O6Z6BED77U3GD9PNH1" localSheetId="15" hidden="1">#REF!</definedName>
    <definedName name="BExS4P6S41O6Z6BED77U3GD9PNH1" localSheetId="16" hidden="1">#REF!</definedName>
    <definedName name="BExS4P6S41O6Z6BED77U3GD9PNH1" localSheetId="17" hidden="1">#REF!</definedName>
    <definedName name="BExS4P6S41O6Z6BED77U3GD9PNH1" localSheetId="18" hidden="1">#REF!</definedName>
    <definedName name="BExS4P6S41O6Z6BED77U3GD9PNH1" localSheetId="19" hidden="1">#REF!</definedName>
    <definedName name="BExS4P6S41O6Z6BED77U3GD9PNH1" localSheetId="20" hidden="1">#REF!</definedName>
    <definedName name="BExS4P6S41O6Z6BED77U3GD9PNH1" hidden="1">#REF!</definedName>
    <definedName name="BExS4WOJWBEF6OH97BLAVUD3TQ7R" localSheetId="7" hidden="1">#REF!</definedName>
    <definedName name="BExS4WOJWBEF6OH97BLAVUD3TQ7R" localSheetId="9" hidden="1">#REF!</definedName>
    <definedName name="BExS4WOJWBEF6OH97BLAVUD3TQ7R" localSheetId="10" hidden="1">#REF!</definedName>
    <definedName name="BExS4WOJWBEF6OH97BLAVUD3TQ7R" localSheetId="11" hidden="1">#REF!</definedName>
    <definedName name="BExS4WOJWBEF6OH97BLAVUD3TQ7R" localSheetId="12" hidden="1">#REF!</definedName>
    <definedName name="BExS4WOJWBEF6OH97BLAVUD3TQ7R" localSheetId="14" hidden="1">#REF!</definedName>
    <definedName name="BExS4WOJWBEF6OH97BLAVUD3TQ7R" localSheetId="13" hidden="1">#REF!</definedName>
    <definedName name="BExS4WOJWBEF6OH97BLAVUD3TQ7R" localSheetId="15" hidden="1">#REF!</definedName>
    <definedName name="BExS4WOJWBEF6OH97BLAVUD3TQ7R" localSheetId="16" hidden="1">#REF!</definedName>
    <definedName name="BExS4WOJWBEF6OH97BLAVUD3TQ7R" localSheetId="17" hidden="1">#REF!</definedName>
    <definedName name="BExS4WOJWBEF6OH97BLAVUD3TQ7R" localSheetId="18" hidden="1">#REF!</definedName>
    <definedName name="BExS4WOJWBEF6OH97BLAVUD3TQ7R" localSheetId="19" hidden="1">#REF!</definedName>
    <definedName name="BExS4WOJWBEF6OH97BLAVUD3TQ7R" localSheetId="20" hidden="1">#REF!</definedName>
    <definedName name="BExS4WOJWBEF6OH97BLAVUD3TQ7R" hidden="1">#REF!</definedName>
    <definedName name="BExS51H0N51UT0FZOPZRCF1GU063" localSheetId="7" hidden="1">#REF!</definedName>
    <definedName name="BExS51H0N51UT0FZOPZRCF1GU063" localSheetId="9" hidden="1">#REF!</definedName>
    <definedName name="BExS51H0N51UT0FZOPZRCF1GU063" localSheetId="10" hidden="1">#REF!</definedName>
    <definedName name="BExS51H0N51UT0FZOPZRCF1GU063" localSheetId="11" hidden="1">#REF!</definedName>
    <definedName name="BExS51H0N51UT0FZOPZRCF1GU063" localSheetId="12" hidden="1">#REF!</definedName>
    <definedName name="BExS51H0N51UT0FZOPZRCF1GU063" localSheetId="14" hidden="1">#REF!</definedName>
    <definedName name="BExS51H0N51UT0FZOPZRCF1GU063" localSheetId="13" hidden="1">#REF!</definedName>
    <definedName name="BExS51H0N51UT0FZOPZRCF1GU063" localSheetId="15" hidden="1">#REF!</definedName>
    <definedName name="BExS51H0N51UT0FZOPZRCF1GU063" localSheetId="16" hidden="1">#REF!</definedName>
    <definedName name="BExS51H0N51UT0FZOPZRCF1GU063" localSheetId="17" hidden="1">#REF!</definedName>
    <definedName name="BExS51H0N51UT0FZOPZRCF1GU063" localSheetId="18" hidden="1">#REF!</definedName>
    <definedName name="BExS51H0N51UT0FZOPZRCF1GU063" localSheetId="19" hidden="1">#REF!</definedName>
    <definedName name="BExS51H0N51UT0FZOPZRCF1GU063" localSheetId="20" hidden="1">#REF!</definedName>
    <definedName name="BExS51H0N51UT0FZOPZRCF1GU063" hidden="1">#REF!</definedName>
    <definedName name="BExS54X72TJFC41FJK72MLRR2OO7" localSheetId="7" hidden="1">#REF!</definedName>
    <definedName name="BExS54X72TJFC41FJK72MLRR2OO7" localSheetId="9" hidden="1">#REF!</definedName>
    <definedName name="BExS54X72TJFC41FJK72MLRR2OO7" localSheetId="10" hidden="1">#REF!</definedName>
    <definedName name="BExS54X72TJFC41FJK72MLRR2OO7" localSheetId="11" hidden="1">#REF!</definedName>
    <definedName name="BExS54X72TJFC41FJK72MLRR2OO7" localSheetId="12" hidden="1">#REF!</definedName>
    <definedName name="BExS54X72TJFC41FJK72MLRR2OO7" localSheetId="14" hidden="1">#REF!</definedName>
    <definedName name="BExS54X72TJFC41FJK72MLRR2OO7" localSheetId="13" hidden="1">#REF!</definedName>
    <definedName name="BExS54X72TJFC41FJK72MLRR2OO7" localSheetId="15" hidden="1">#REF!</definedName>
    <definedName name="BExS54X72TJFC41FJK72MLRR2OO7" localSheetId="16" hidden="1">#REF!</definedName>
    <definedName name="BExS54X72TJFC41FJK72MLRR2OO7" localSheetId="17" hidden="1">#REF!</definedName>
    <definedName name="BExS54X72TJFC41FJK72MLRR2OO7" localSheetId="18" hidden="1">#REF!</definedName>
    <definedName name="BExS54X72TJFC41FJK72MLRR2OO7" localSheetId="19" hidden="1">#REF!</definedName>
    <definedName name="BExS54X72TJFC41FJK72MLRR2OO7" localSheetId="20" hidden="1">#REF!</definedName>
    <definedName name="BExS54X72TJFC41FJK72MLRR2OO7" hidden="1">#REF!</definedName>
    <definedName name="BExS59F0PA1V2ZC7S5TN6IT41SXP" localSheetId="7" hidden="1">#REF!</definedName>
    <definedName name="BExS59F0PA1V2ZC7S5TN6IT41SXP" localSheetId="9" hidden="1">#REF!</definedName>
    <definedName name="BExS59F0PA1V2ZC7S5TN6IT41SXP" localSheetId="10" hidden="1">#REF!</definedName>
    <definedName name="BExS59F0PA1V2ZC7S5TN6IT41SXP" localSheetId="11" hidden="1">#REF!</definedName>
    <definedName name="BExS59F0PA1V2ZC7S5TN6IT41SXP" localSheetId="12" hidden="1">#REF!</definedName>
    <definedName name="BExS59F0PA1V2ZC7S5TN6IT41SXP" localSheetId="14" hidden="1">#REF!</definedName>
    <definedName name="BExS59F0PA1V2ZC7S5TN6IT41SXP" localSheetId="13" hidden="1">#REF!</definedName>
    <definedName name="BExS59F0PA1V2ZC7S5TN6IT41SXP" localSheetId="15" hidden="1">#REF!</definedName>
    <definedName name="BExS59F0PA1V2ZC7S5TN6IT41SXP" localSheetId="16" hidden="1">#REF!</definedName>
    <definedName name="BExS59F0PA1V2ZC7S5TN6IT41SXP" localSheetId="17" hidden="1">#REF!</definedName>
    <definedName name="BExS59F0PA1V2ZC7S5TN6IT41SXP" localSheetId="18" hidden="1">#REF!</definedName>
    <definedName name="BExS59F0PA1V2ZC7S5TN6IT41SXP" localSheetId="19" hidden="1">#REF!</definedName>
    <definedName name="BExS59F0PA1V2ZC7S5TN6IT41SXP" localSheetId="20" hidden="1">#REF!</definedName>
    <definedName name="BExS59F0PA1V2ZC7S5TN6IT41SXP" hidden="1">#REF!</definedName>
    <definedName name="BExS5DRER9US6NXY9ATYT41KZII3" localSheetId="7" hidden="1">#REF!</definedName>
    <definedName name="BExS5DRER9US6NXY9ATYT41KZII3" localSheetId="9" hidden="1">#REF!</definedName>
    <definedName name="BExS5DRER9US6NXY9ATYT41KZII3" localSheetId="10" hidden="1">#REF!</definedName>
    <definedName name="BExS5DRER9US6NXY9ATYT41KZII3" localSheetId="11" hidden="1">#REF!</definedName>
    <definedName name="BExS5DRER9US6NXY9ATYT41KZII3" localSheetId="12" hidden="1">#REF!</definedName>
    <definedName name="BExS5DRER9US6NXY9ATYT41KZII3" localSheetId="14" hidden="1">#REF!</definedName>
    <definedName name="BExS5DRER9US6NXY9ATYT41KZII3" localSheetId="13" hidden="1">#REF!</definedName>
    <definedName name="BExS5DRER9US6NXY9ATYT41KZII3" localSheetId="15" hidden="1">#REF!</definedName>
    <definedName name="BExS5DRER9US6NXY9ATYT41KZII3" localSheetId="16" hidden="1">#REF!</definedName>
    <definedName name="BExS5DRER9US6NXY9ATYT41KZII3" localSheetId="17" hidden="1">#REF!</definedName>
    <definedName name="BExS5DRER9US6NXY9ATYT41KZII3" localSheetId="18" hidden="1">#REF!</definedName>
    <definedName name="BExS5DRER9US6NXY9ATYT41KZII3" localSheetId="19" hidden="1">#REF!</definedName>
    <definedName name="BExS5DRER9US6NXY9ATYT41KZII3" localSheetId="20" hidden="1">#REF!</definedName>
    <definedName name="BExS5DRER9US6NXY9ATYT41KZII3" hidden="1">#REF!</definedName>
    <definedName name="BExS5L3TGB8JVW9ROYWTKYTUPW27" localSheetId="7" hidden="1">#REF!</definedName>
    <definedName name="BExS5L3TGB8JVW9ROYWTKYTUPW27" localSheetId="9" hidden="1">#REF!</definedName>
    <definedName name="BExS5L3TGB8JVW9ROYWTKYTUPW27" localSheetId="10" hidden="1">#REF!</definedName>
    <definedName name="BExS5L3TGB8JVW9ROYWTKYTUPW27" localSheetId="11" hidden="1">#REF!</definedName>
    <definedName name="BExS5L3TGB8JVW9ROYWTKYTUPW27" localSheetId="12" hidden="1">#REF!</definedName>
    <definedName name="BExS5L3TGB8JVW9ROYWTKYTUPW27" localSheetId="14" hidden="1">#REF!</definedName>
    <definedName name="BExS5L3TGB8JVW9ROYWTKYTUPW27" localSheetId="13" hidden="1">#REF!</definedName>
    <definedName name="BExS5L3TGB8JVW9ROYWTKYTUPW27" localSheetId="15" hidden="1">#REF!</definedName>
    <definedName name="BExS5L3TGB8JVW9ROYWTKYTUPW27" localSheetId="16" hidden="1">#REF!</definedName>
    <definedName name="BExS5L3TGB8JVW9ROYWTKYTUPW27" localSheetId="17" hidden="1">#REF!</definedName>
    <definedName name="BExS5L3TGB8JVW9ROYWTKYTUPW27" localSheetId="18" hidden="1">#REF!</definedName>
    <definedName name="BExS5L3TGB8JVW9ROYWTKYTUPW27" localSheetId="19" hidden="1">#REF!</definedName>
    <definedName name="BExS5L3TGB8JVW9ROYWTKYTUPW27" localSheetId="20" hidden="1">#REF!</definedName>
    <definedName name="BExS5L3TGB8JVW9ROYWTKYTUPW27" hidden="1">#REF!</definedName>
    <definedName name="BExS5UP3NQ1QY0PMIO69O2J1JRQX" localSheetId="7" hidden="1">#REF!</definedName>
    <definedName name="BExS5UP3NQ1QY0PMIO69O2J1JRQX" localSheetId="9" hidden="1">#REF!</definedName>
    <definedName name="BExS5UP3NQ1QY0PMIO69O2J1JRQX" localSheetId="10" hidden="1">#REF!</definedName>
    <definedName name="BExS5UP3NQ1QY0PMIO69O2J1JRQX" localSheetId="11" hidden="1">#REF!</definedName>
    <definedName name="BExS5UP3NQ1QY0PMIO69O2J1JRQX" localSheetId="12" hidden="1">#REF!</definedName>
    <definedName name="BExS5UP3NQ1QY0PMIO69O2J1JRQX" localSheetId="14" hidden="1">#REF!</definedName>
    <definedName name="BExS5UP3NQ1QY0PMIO69O2J1JRQX" localSheetId="13" hidden="1">#REF!</definedName>
    <definedName name="BExS5UP3NQ1QY0PMIO69O2J1JRQX" localSheetId="15" hidden="1">#REF!</definedName>
    <definedName name="BExS5UP3NQ1QY0PMIO69O2J1JRQX" localSheetId="16" hidden="1">#REF!</definedName>
    <definedName name="BExS5UP3NQ1QY0PMIO69O2J1JRQX" localSheetId="17" hidden="1">#REF!</definedName>
    <definedName name="BExS5UP3NQ1QY0PMIO69O2J1JRQX" localSheetId="18" hidden="1">#REF!</definedName>
    <definedName name="BExS5UP3NQ1QY0PMIO69O2J1JRQX" localSheetId="19" hidden="1">#REF!</definedName>
    <definedName name="BExS5UP3NQ1QY0PMIO69O2J1JRQX" localSheetId="20" hidden="1">#REF!</definedName>
    <definedName name="BExS5UP3NQ1QY0PMIO69O2J1JRQX" hidden="1">#REF!</definedName>
    <definedName name="BExS64QH0TK7BFMOHTRNM3DTXCZ5" localSheetId="7" hidden="1">#REF!</definedName>
    <definedName name="BExS64QH0TK7BFMOHTRNM3DTXCZ5" localSheetId="9" hidden="1">#REF!</definedName>
    <definedName name="BExS64QH0TK7BFMOHTRNM3DTXCZ5" localSheetId="10" hidden="1">#REF!</definedName>
    <definedName name="BExS64QH0TK7BFMOHTRNM3DTXCZ5" localSheetId="11" hidden="1">#REF!</definedName>
    <definedName name="BExS64QH0TK7BFMOHTRNM3DTXCZ5" localSheetId="14" hidden="1">#REF!</definedName>
    <definedName name="BExS64QH0TK7BFMOHTRNM3DTXCZ5" localSheetId="13" hidden="1">#REF!</definedName>
    <definedName name="BExS64QH0TK7BFMOHTRNM3DTXCZ5" localSheetId="16" hidden="1">#REF!</definedName>
    <definedName name="BExS64QH0TK7BFMOHTRNM3DTXCZ5" localSheetId="17" hidden="1">#REF!</definedName>
    <definedName name="BExS64QH0TK7BFMOHTRNM3DTXCZ5" localSheetId="20" hidden="1">#REF!</definedName>
    <definedName name="BExS64QH0TK7BFMOHTRNM3DTXCZ5" hidden="1">#REF!</definedName>
    <definedName name="BExS668EZXO8KT71OK13TBL2MYVF" localSheetId="7" hidden="1">#REF!</definedName>
    <definedName name="BExS668EZXO8KT71OK13TBL2MYVF" localSheetId="9" hidden="1">#REF!</definedName>
    <definedName name="BExS668EZXO8KT71OK13TBL2MYVF" localSheetId="10" hidden="1">#REF!</definedName>
    <definedName name="BExS668EZXO8KT71OK13TBL2MYVF" localSheetId="11" hidden="1">#REF!</definedName>
    <definedName name="BExS668EZXO8KT71OK13TBL2MYVF" localSheetId="12" hidden="1">#REF!</definedName>
    <definedName name="BExS668EZXO8KT71OK13TBL2MYVF" localSheetId="14" hidden="1">#REF!</definedName>
    <definedName name="BExS668EZXO8KT71OK13TBL2MYVF" localSheetId="13" hidden="1">#REF!</definedName>
    <definedName name="BExS668EZXO8KT71OK13TBL2MYVF" localSheetId="15" hidden="1">#REF!</definedName>
    <definedName name="BExS668EZXO8KT71OK13TBL2MYVF" localSheetId="16" hidden="1">#REF!</definedName>
    <definedName name="BExS668EZXO8KT71OK13TBL2MYVF" localSheetId="17" hidden="1">#REF!</definedName>
    <definedName name="BExS668EZXO8KT71OK13TBL2MYVF" localSheetId="18" hidden="1">#REF!</definedName>
    <definedName name="BExS668EZXO8KT71OK13TBL2MYVF" localSheetId="19" hidden="1">#REF!</definedName>
    <definedName name="BExS668EZXO8KT71OK13TBL2MYVF" localSheetId="20" hidden="1">#REF!</definedName>
    <definedName name="BExS668EZXO8KT71OK13TBL2MYVF" hidden="1">#REF!</definedName>
    <definedName name="BExS6GKQ96EHVLYWNJDWXZXUZW90" localSheetId="7" hidden="1">#REF!</definedName>
    <definedName name="BExS6GKQ96EHVLYWNJDWXZXUZW90" localSheetId="9" hidden="1">#REF!</definedName>
    <definedName name="BExS6GKQ96EHVLYWNJDWXZXUZW90" localSheetId="10" hidden="1">#REF!</definedName>
    <definedName name="BExS6GKQ96EHVLYWNJDWXZXUZW90" localSheetId="11" hidden="1">#REF!</definedName>
    <definedName name="BExS6GKQ96EHVLYWNJDWXZXUZW90" localSheetId="12" hidden="1">#REF!</definedName>
    <definedName name="BExS6GKQ96EHVLYWNJDWXZXUZW90" localSheetId="14" hidden="1">#REF!</definedName>
    <definedName name="BExS6GKQ96EHVLYWNJDWXZXUZW90" localSheetId="13" hidden="1">#REF!</definedName>
    <definedName name="BExS6GKQ96EHVLYWNJDWXZXUZW90" localSheetId="15" hidden="1">#REF!</definedName>
    <definedName name="BExS6GKQ96EHVLYWNJDWXZXUZW90" localSheetId="16" hidden="1">#REF!</definedName>
    <definedName name="BExS6GKQ96EHVLYWNJDWXZXUZW90" localSheetId="17" hidden="1">#REF!</definedName>
    <definedName name="BExS6GKQ96EHVLYWNJDWXZXUZW90" localSheetId="18" hidden="1">#REF!</definedName>
    <definedName name="BExS6GKQ96EHVLYWNJDWXZXUZW90" localSheetId="19" hidden="1">#REF!</definedName>
    <definedName name="BExS6GKQ96EHVLYWNJDWXZXUZW90" localSheetId="20" hidden="1">#REF!</definedName>
    <definedName name="BExS6GKQ96EHVLYWNJDWXZXUZW90" hidden="1">#REF!</definedName>
    <definedName name="BExS6ITKSZFRR01YD5B0F676SYN7" localSheetId="7" hidden="1">#REF!</definedName>
    <definedName name="BExS6ITKSZFRR01YD5B0F676SYN7" localSheetId="9" hidden="1">#REF!</definedName>
    <definedName name="BExS6ITKSZFRR01YD5B0F676SYN7" localSheetId="10" hidden="1">#REF!</definedName>
    <definedName name="BExS6ITKSZFRR01YD5B0F676SYN7" localSheetId="11" hidden="1">#REF!</definedName>
    <definedName name="BExS6ITKSZFRR01YD5B0F676SYN7" localSheetId="12" hidden="1">#REF!</definedName>
    <definedName name="BExS6ITKSZFRR01YD5B0F676SYN7" localSheetId="14" hidden="1">#REF!</definedName>
    <definedName name="BExS6ITKSZFRR01YD5B0F676SYN7" localSheetId="13" hidden="1">#REF!</definedName>
    <definedName name="BExS6ITKSZFRR01YD5B0F676SYN7" localSheetId="15" hidden="1">#REF!</definedName>
    <definedName name="BExS6ITKSZFRR01YD5B0F676SYN7" localSheetId="16" hidden="1">#REF!</definedName>
    <definedName name="BExS6ITKSZFRR01YD5B0F676SYN7" localSheetId="17" hidden="1">#REF!</definedName>
    <definedName name="BExS6ITKSZFRR01YD5B0F676SYN7" localSheetId="18" hidden="1">#REF!</definedName>
    <definedName name="BExS6ITKSZFRR01YD5B0F676SYN7" localSheetId="19" hidden="1">#REF!</definedName>
    <definedName name="BExS6ITKSZFRR01YD5B0F676SYN7" localSheetId="20" hidden="1">#REF!</definedName>
    <definedName name="BExS6ITKSZFRR01YD5B0F676SYN7" hidden="1">#REF!</definedName>
    <definedName name="BExS6M4AG8VGSMFGJXMMJ6YYATZI" localSheetId="7" hidden="1">#REF!</definedName>
    <definedName name="BExS6M4AG8VGSMFGJXMMJ6YYATZI" localSheetId="9" hidden="1">#REF!</definedName>
    <definedName name="BExS6M4AG8VGSMFGJXMMJ6YYATZI" localSheetId="10" hidden="1">#REF!</definedName>
    <definedName name="BExS6M4AG8VGSMFGJXMMJ6YYATZI" localSheetId="11" hidden="1">#REF!</definedName>
    <definedName name="BExS6M4AG8VGSMFGJXMMJ6YYATZI" localSheetId="14" hidden="1">#REF!</definedName>
    <definedName name="BExS6M4AG8VGSMFGJXMMJ6YYATZI" localSheetId="13" hidden="1">#REF!</definedName>
    <definedName name="BExS6M4AG8VGSMFGJXMMJ6YYATZI" localSheetId="16" hidden="1">#REF!</definedName>
    <definedName name="BExS6M4AG8VGSMFGJXMMJ6YYATZI" localSheetId="17" hidden="1">#REF!</definedName>
    <definedName name="BExS6M4AG8VGSMFGJXMMJ6YYATZI" localSheetId="20" hidden="1">#REF!</definedName>
    <definedName name="BExS6M4AG8VGSMFGJXMMJ6YYATZI" hidden="1">#REF!</definedName>
    <definedName name="BExS6N0LI574IAC89EFW6CLTCQ33" localSheetId="7" hidden="1">#REF!</definedName>
    <definedName name="BExS6N0LI574IAC89EFW6CLTCQ33" localSheetId="9" hidden="1">#REF!</definedName>
    <definedName name="BExS6N0LI574IAC89EFW6CLTCQ33" localSheetId="10" hidden="1">#REF!</definedName>
    <definedName name="BExS6N0LI574IAC89EFW6CLTCQ33" localSheetId="11" hidden="1">#REF!</definedName>
    <definedName name="BExS6N0LI574IAC89EFW6CLTCQ33" localSheetId="12" hidden="1">#REF!</definedName>
    <definedName name="BExS6N0LI574IAC89EFW6CLTCQ33" localSheetId="14" hidden="1">#REF!</definedName>
    <definedName name="BExS6N0LI574IAC89EFW6CLTCQ33" localSheetId="13" hidden="1">#REF!</definedName>
    <definedName name="BExS6N0LI574IAC89EFW6CLTCQ33" localSheetId="15" hidden="1">#REF!</definedName>
    <definedName name="BExS6N0LI574IAC89EFW6CLTCQ33" localSheetId="16" hidden="1">#REF!</definedName>
    <definedName name="BExS6N0LI574IAC89EFW6CLTCQ33" localSheetId="17" hidden="1">#REF!</definedName>
    <definedName name="BExS6N0LI574IAC89EFW6CLTCQ33" localSheetId="18" hidden="1">#REF!</definedName>
    <definedName name="BExS6N0LI574IAC89EFW6CLTCQ33" localSheetId="19" hidden="1">#REF!</definedName>
    <definedName name="BExS6N0LI574IAC89EFW6CLTCQ33" localSheetId="20" hidden="1">#REF!</definedName>
    <definedName name="BExS6N0LI574IAC89EFW6CLTCQ33" hidden="1">#REF!</definedName>
    <definedName name="BExS6WRDBF3ST86ZOBBUL3GTCR11" localSheetId="7" hidden="1">#REF!</definedName>
    <definedName name="BExS6WRDBF3ST86ZOBBUL3GTCR11" localSheetId="9" hidden="1">#REF!</definedName>
    <definedName name="BExS6WRDBF3ST86ZOBBUL3GTCR11" localSheetId="10" hidden="1">#REF!</definedName>
    <definedName name="BExS6WRDBF3ST86ZOBBUL3GTCR11" localSheetId="11" hidden="1">#REF!</definedName>
    <definedName name="BExS6WRDBF3ST86ZOBBUL3GTCR11" localSheetId="12" hidden="1">#REF!</definedName>
    <definedName name="BExS6WRDBF3ST86ZOBBUL3GTCR11" localSheetId="14" hidden="1">#REF!</definedName>
    <definedName name="BExS6WRDBF3ST86ZOBBUL3GTCR11" localSheetId="13" hidden="1">#REF!</definedName>
    <definedName name="BExS6WRDBF3ST86ZOBBUL3GTCR11" localSheetId="15" hidden="1">#REF!</definedName>
    <definedName name="BExS6WRDBF3ST86ZOBBUL3GTCR11" localSheetId="16" hidden="1">#REF!</definedName>
    <definedName name="BExS6WRDBF3ST86ZOBBUL3GTCR11" localSheetId="17" hidden="1">#REF!</definedName>
    <definedName name="BExS6WRDBF3ST86ZOBBUL3GTCR11" localSheetId="18" hidden="1">#REF!</definedName>
    <definedName name="BExS6WRDBF3ST86ZOBBUL3GTCR11" localSheetId="19" hidden="1">#REF!</definedName>
    <definedName name="BExS6WRDBF3ST86ZOBBUL3GTCR11" localSheetId="20" hidden="1">#REF!</definedName>
    <definedName name="BExS6WRDBF3ST86ZOBBUL3GTCR11" hidden="1">#REF!</definedName>
    <definedName name="BExS6XNRKR0C3MTA0LV5B60UB908" localSheetId="7" hidden="1">#REF!</definedName>
    <definedName name="BExS6XNRKR0C3MTA0LV5B60UB908" localSheetId="9" hidden="1">#REF!</definedName>
    <definedName name="BExS6XNRKR0C3MTA0LV5B60UB908" localSheetId="10" hidden="1">#REF!</definedName>
    <definedName name="BExS6XNRKR0C3MTA0LV5B60UB908" localSheetId="11" hidden="1">#REF!</definedName>
    <definedName name="BExS6XNRKR0C3MTA0LV5B60UB908" localSheetId="12" hidden="1">#REF!</definedName>
    <definedName name="BExS6XNRKR0C3MTA0LV5B60UB908" localSheetId="14" hidden="1">#REF!</definedName>
    <definedName name="BExS6XNRKR0C3MTA0LV5B60UB908" localSheetId="13" hidden="1">#REF!</definedName>
    <definedName name="BExS6XNRKR0C3MTA0LV5B60UB908" localSheetId="15" hidden="1">#REF!</definedName>
    <definedName name="BExS6XNRKR0C3MTA0LV5B60UB908" localSheetId="16" hidden="1">#REF!</definedName>
    <definedName name="BExS6XNRKR0C3MTA0LV5B60UB908" localSheetId="17" hidden="1">#REF!</definedName>
    <definedName name="BExS6XNRKR0C3MTA0LV5B60UB908" localSheetId="18" hidden="1">#REF!</definedName>
    <definedName name="BExS6XNRKR0C3MTA0LV5B60UB908" localSheetId="19" hidden="1">#REF!</definedName>
    <definedName name="BExS6XNRKR0C3MTA0LV5B60UB908" localSheetId="20" hidden="1">#REF!</definedName>
    <definedName name="BExS6XNRKR0C3MTA0LV5B60UB908" hidden="1">#REF!</definedName>
    <definedName name="BExS743NAKMEAA4255AJCZWPVQD5" localSheetId="7" hidden="1">#REF!</definedName>
    <definedName name="BExS743NAKMEAA4255AJCZWPVQD5" localSheetId="9" hidden="1">#REF!</definedName>
    <definedName name="BExS743NAKMEAA4255AJCZWPVQD5" localSheetId="10" hidden="1">#REF!</definedName>
    <definedName name="BExS743NAKMEAA4255AJCZWPVQD5" localSheetId="11" hidden="1">#REF!</definedName>
    <definedName name="BExS743NAKMEAA4255AJCZWPVQD5" localSheetId="12" hidden="1">#REF!</definedName>
    <definedName name="BExS743NAKMEAA4255AJCZWPVQD5" localSheetId="14" hidden="1">#REF!</definedName>
    <definedName name="BExS743NAKMEAA4255AJCZWPVQD5" localSheetId="13" hidden="1">#REF!</definedName>
    <definedName name="BExS743NAKMEAA4255AJCZWPVQD5" localSheetId="15" hidden="1">#REF!</definedName>
    <definedName name="BExS743NAKMEAA4255AJCZWPVQD5" localSheetId="16" hidden="1">#REF!</definedName>
    <definedName name="BExS743NAKMEAA4255AJCZWPVQD5" localSheetId="17" hidden="1">#REF!</definedName>
    <definedName name="BExS743NAKMEAA4255AJCZWPVQD5" localSheetId="18" hidden="1">#REF!</definedName>
    <definedName name="BExS743NAKMEAA4255AJCZWPVQD5" localSheetId="19" hidden="1">#REF!</definedName>
    <definedName name="BExS743NAKMEAA4255AJCZWPVQD5" localSheetId="20" hidden="1">#REF!</definedName>
    <definedName name="BExS743NAKMEAA4255AJCZWPVQD5" hidden="1">#REF!</definedName>
    <definedName name="BExS7EQLZPAVX5ZPW27ZJHFHXJWR" localSheetId="7" hidden="1">#REF!</definedName>
    <definedName name="BExS7EQLZPAVX5ZPW27ZJHFHXJWR" localSheetId="9" hidden="1">#REF!</definedName>
    <definedName name="BExS7EQLZPAVX5ZPW27ZJHFHXJWR" localSheetId="10" hidden="1">#REF!</definedName>
    <definedName name="BExS7EQLZPAVX5ZPW27ZJHFHXJWR" localSheetId="11" hidden="1">#REF!</definedName>
    <definedName name="BExS7EQLZPAVX5ZPW27ZJHFHXJWR" localSheetId="12" hidden="1">#REF!</definedName>
    <definedName name="BExS7EQLZPAVX5ZPW27ZJHFHXJWR" localSheetId="14" hidden="1">#REF!</definedName>
    <definedName name="BExS7EQLZPAVX5ZPW27ZJHFHXJWR" localSheetId="13" hidden="1">#REF!</definedName>
    <definedName name="BExS7EQLZPAVX5ZPW27ZJHFHXJWR" localSheetId="15" hidden="1">#REF!</definedName>
    <definedName name="BExS7EQLZPAVX5ZPW27ZJHFHXJWR" localSheetId="16" hidden="1">#REF!</definedName>
    <definedName name="BExS7EQLZPAVX5ZPW27ZJHFHXJWR" localSheetId="17" hidden="1">#REF!</definedName>
    <definedName name="BExS7EQLZPAVX5ZPW27ZJHFHXJWR" localSheetId="18" hidden="1">#REF!</definedName>
    <definedName name="BExS7EQLZPAVX5ZPW27ZJHFHXJWR" localSheetId="19" hidden="1">#REF!</definedName>
    <definedName name="BExS7EQLZPAVX5ZPW27ZJHFHXJWR" localSheetId="20" hidden="1">#REF!</definedName>
    <definedName name="BExS7EQLZPAVX5ZPW27ZJHFHXJWR" hidden="1">#REF!</definedName>
    <definedName name="BExS7J348DNX760P5D4N9N72C1H1" localSheetId="7" hidden="1">#REF!</definedName>
    <definedName name="BExS7J348DNX760P5D4N9N72C1H1" localSheetId="9" hidden="1">#REF!</definedName>
    <definedName name="BExS7J348DNX760P5D4N9N72C1H1" localSheetId="10" hidden="1">#REF!</definedName>
    <definedName name="BExS7J348DNX760P5D4N9N72C1H1" localSheetId="11" hidden="1">#REF!</definedName>
    <definedName name="BExS7J348DNX760P5D4N9N72C1H1" localSheetId="12" hidden="1">#REF!</definedName>
    <definedName name="BExS7J348DNX760P5D4N9N72C1H1" localSheetId="14" hidden="1">#REF!</definedName>
    <definedName name="BExS7J348DNX760P5D4N9N72C1H1" localSheetId="13" hidden="1">#REF!</definedName>
    <definedName name="BExS7J348DNX760P5D4N9N72C1H1" localSheetId="15" hidden="1">#REF!</definedName>
    <definedName name="BExS7J348DNX760P5D4N9N72C1H1" localSheetId="16" hidden="1">#REF!</definedName>
    <definedName name="BExS7J348DNX760P5D4N9N72C1H1" localSheetId="17" hidden="1">#REF!</definedName>
    <definedName name="BExS7J348DNX760P5D4N9N72C1H1" localSheetId="18" hidden="1">#REF!</definedName>
    <definedName name="BExS7J348DNX760P5D4N9N72C1H1" localSheetId="19" hidden="1">#REF!</definedName>
    <definedName name="BExS7J348DNX760P5D4N9N72C1H1" localSheetId="20" hidden="1">#REF!</definedName>
    <definedName name="BExS7J348DNX760P5D4N9N72C1H1" hidden="1">#REF!</definedName>
    <definedName name="BExS7OMMB9XYX3CR9NYR0OI0B6YV" localSheetId="7" hidden="1">#REF!</definedName>
    <definedName name="BExS7OMMB9XYX3CR9NYR0OI0B6YV" localSheetId="9" hidden="1">#REF!</definedName>
    <definedName name="BExS7OMMB9XYX3CR9NYR0OI0B6YV" localSheetId="10" hidden="1">#REF!</definedName>
    <definedName name="BExS7OMMB9XYX3CR9NYR0OI0B6YV" localSheetId="11" hidden="1">#REF!</definedName>
    <definedName name="BExS7OMMB9XYX3CR9NYR0OI0B6YV" localSheetId="12" hidden="1">#REF!</definedName>
    <definedName name="BExS7OMMB9XYX3CR9NYR0OI0B6YV" localSheetId="14" hidden="1">#REF!</definedName>
    <definedName name="BExS7OMMB9XYX3CR9NYR0OI0B6YV" localSheetId="13" hidden="1">#REF!</definedName>
    <definedName name="BExS7OMMB9XYX3CR9NYR0OI0B6YV" localSheetId="15" hidden="1">#REF!</definedName>
    <definedName name="BExS7OMMB9XYX3CR9NYR0OI0B6YV" localSheetId="16" hidden="1">#REF!</definedName>
    <definedName name="BExS7OMMB9XYX3CR9NYR0OI0B6YV" localSheetId="17" hidden="1">#REF!</definedName>
    <definedName name="BExS7OMMB9XYX3CR9NYR0OI0B6YV" localSheetId="18" hidden="1">#REF!</definedName>
    <definedName name="BExS7OMMB9XYX3CR9NYR0OI0B6YV" localSheetId="19" hidden="1">#REF!</definedName>
    <definedName name="BExS7OMMB9XYX3CR9NYR0OI0B6YV" localSheetId="20" hidden="1">#REF!</definedName>
    <definedName name="BExS7OMMB9XYX3CR9NYR0OI0B6YV" hidden="1">#REF!</definedName>
    <definedName name="BExS7TKQYLRZGM93UY3ZJZJBQNFJ" localSheetId="7" hidden="1">#REF!</definedName>
    <definedName name="BExS7TKQYLRZGM93UY3ZJZJBQNFJ" localSheetId="9" hidden="1">#REF!</definedName>
    <definedName name="BExS7TKQYLRZGM93UY3ZJZJBQNFJ" localSheetId="10" hidden="1">#REF!</definedName>
    <definedName name="BExS7TKQYLRZGM93UY3ZJZJBQNFJ" localSheetId="11" hidden="1">#REF!</definedName>
    <definedName name="BExS7TKQYLRZGM93UY3ZJZJBQNFJ" localSheetId="12" hidden="1">#REF!</definedName>
    <definedName name="BExS7TKQYLRZGM93UY3ZJZJBQNFJ" localSheetId="14" hidden="1">#REF!</definedName>
    <definedName name="BExS7TKQYLRZGM93UY3ZJZJBQNFJ" localSheetId="13" hidden="1">#REF!</definedName>
    <definedName name="BExS7TKQYLRZGM93UY3ZJZJBQNFJ" localSheetId="15" hidden="1">#REF!</definedName>
    <definedName name="BExS7TKQYLRZGM93UY3ZJZJBQNFJ" localSheetId="16" hidden="1">#REF!</definedName>
    <definedName name="BExS7TKQYLRZGM93UY3ZJZJBQNFJ" localSheetId="17" hidden="1">#REF!</definedName>
    <definedName name="BExS7TKQYLRZGM93UY3ZJZJBQNFJ" localSheetId="18" hidden="1">#REF!</definedName>
    <definedName name="BExS7TKQYLRZGM93UY3ZJZJBQNFJ" localSheetId="19" hidden="1">#REF!</definedName>
    <definedName name="BExS7TKQYLRZGM93UY3ZJZJBQNFJ" localSheetId="20" hidden="1">#REF!</definedName>
    <definedName name="BExS7TKQYLRZGM93UY3ZJZJBQNFJ" hidden="1">#REF!</definedName>
    <definedName name="BExS7Y2LNGVHSIBKC7C3R6X4LDR6" localSheetId="7" hidden="1">#REF!</definedName>
    <definedName name="BExS7Y2LNGVHSIBKC7C3R6X4LDR6" localSheetId="9" hidden="1">#REF!</definedName>
    <definedName name="BExS7Y2LNGVHSIBKC7C3R6X4LDR6" localSheetId="10" hidden="1">#REF!</definedName>
    <definedName name="BExS7Y2LNGVHSIBKC7C3R6X4LDR6" localSheetId="11" hidden="1">#REF!</definedName>
    <definedName name="BExS7Y2LNGVHSIBKC7C3R6X4LDR6" localSheetId="12" hidden="1">#REF!</definedName>
    <definedName name="BExS7Y2LNGVHSIBKC7C3R6X4LDR6" localSheetId="14" hidden="1">#REF!</definedName>
    <definedName name="BExS7Y2LNGVHSIBKC7C3R6X4LDR6" localSheetId="13" hidden="1">#REF!</definedName>
    <definedName name="BExS7Y2LNGVHSIBKC7C3R6X4LDR6" localSheetId="15" hidden="1">#REF!</definedName>
    <definedName name="BExS7Y2LNGVHSIBKC7C3R6X4LDR6" localSheetId="16" hidden="1">#REF!</definedName>
    <definedName name="BExS7Y2LNGVHSIBKC7C3R6X4LDR6" localSheetId="17" hidden="1">#REF!</definedName>
    <definedName name="BExS7Y2LNGVHSIBKC7C3R6X4LDR6" localSheetId="18" hidden="1">#REF!</definedName>
    <definedName name="BExS7Y2LNGVHSIBKC7C3R6X4LDR6" localSheetId="19" hidden="1">#REF!</definedName>
    <definedName name="BExS7Y2LNGVHSIBKC7C3R6X4LDR6" localSheetId="20" hidden="1">#REF!</definedName>
    <definedName name="BExS7Y2LNGVHSIBKC7C3R6X4LDR6" hidden="1">#REF!</definedName>
    <definedName name="BExS81TE0EY44Y3W2M4Z4MGNP5OM" localSheetId="7" hidden="1">#REF!</definedName>
    <definedName name="BExS81TE0EY44Y3W2M4Z4MGNP5OM" localSheetId="9" hidden="1">#REF!</definedName>
    <definedName name="BExS81TE0EY44Y3W2M4Z4MGNP5OM" localSheetId="10" hidden="1">#REF!</definedName>
    <definedName name="BExS81TE0EY44Y3W2M4Z4MGNP5OM" localSheetId="11" hidden="1">#REF!</definedName>
    <definedName name="BExS81TE0EY44Y3W2M4Z4MGNP5OM" localSheetId="12" hidden="1">#REF!</definedName>
    <definedName name="BExS81TE0EY44Y3W2M4Z4MGNP5OM" localSheetId="14" hidden="1">#REF!</definedName>
    <definedName name="BExS81TE0EY44Y3W2M4Z4MGNP5OM" localSheetId="13" hidden="1">#REF!</definedName>
    <definedName name="BExS81TE0EY44Y3W2M4Z4MGNP5OM" localSheetId="15" hidden="1">#REF!</definedName>
    <definedName name="BExS81TE0EY44Y3W2M4Z4MGNP5OM" localSheetId="16" hidden="1">#REF!</definedName>
    <definedName name="BExS81TE0EY44Y3W2M4Z4MGNP5OM" localSheetId="17" hidden="1">#REF!</definedName>
    <definedName name="BExS81TE0EY44Y3W2M4Z4MGNP5OM" localSheetId="18" hidden="1">#REF!</definedName>
    <definedName name="BExS81TE0EY44Y3W2M4Z4MGNP5OM" localSheetId="19" hidden="1">#REF!</definedName>
    <definedName name="BExS81TE0EY44Y3W2M4Z4MGNP5OM" localSheetId="20" hidden="1">#REF!</definedName>
    <definedName name="BExS81TE0EY44Y3W2M4Z4MGNP5OM" hidden="1">#REF!</definedName>
    <definedName name="BExS81YPDZDVJJVS15HV2HDXAC3Y" localSheetId="7" hidden="1">#REF!</definedName>
    <definedName name="BExS81YPDZDVJJVS15HV2HDXAC3Y" localSheetId="9" hidden="1">#REF!</definedName>
    <definedName name="BExS81YPDZDVJJVS15HV2HDXAC3Y" localSheetId="10" hidden="1">#REF!</definedName>
    <definedName name="BExS81YPDZDVJJVS15HV2HDXAC3Y" localSheetId="11" hidden="1">#REF!</definedName>
    <definedName name="BExS81YPDZDVJJVS15HV2HDXAC3Y" localSheetId="12" hidden="1">#REF!</definedName>
    <definedName name="BExS81YPDZDVJJVS15HV2HDXAC3Y" localSheetId="14" hidden="1">#REF!</definedName>
    <definedName name="BExS81YPDZDVJJVS15HV2HDXAC3Y" localSheetId="13" hidden="1">#REF!</definedName>
    <definedName name="BExS81YPDZDVJJVS15HV2HDXAC3Y" localSheetId="15" hidden="1">#REF!</definedName>
    <definedName name="BExS81YPDZDVJJVS15HV2HDXAC3Y" localSheetId="16" hidden="1">#REF!</definedName>
    <definedName name="BExS81YPDZDVJJVS15HV2HDXAC3Y" localSheetId="17" hidden="1">#REF!</definedName>
    <definedName name="BExS81YPDZDVJJVS15HV2HDXAC3Y" localSheetId="18" hidden="1">#REF!</definedName>
    <definedName name="BExS81YPDZDVJJVS15HV2HDXAC3Y" localSheetId="19" hidden="1">#REF!</definedName>
    <definedName name="BExS81YPDZDVJJVS15HV2HDXAC3Y" localSheetId="20" hidden="1">#REF!</definedName>
    <definedName name="BExS81YPDZDVJJVS15HV2HDXAC3Y" hidden="1">#REF!</definedName>
    <definedName name="BExS82PRVNUTEKQZS56YT2DVF6C2" localSheetId="7" hidden="1">#REF!</definedName>
    <definedName name="BExS82PRVNUTEKQZS56YT2DVF6C2" localSheetId="9" hidden="1">#REF!</definedName>
    <definedName name="BExS82PRVNUTEKQZS56YT2DVF6C2" localSheetId="10" hidden="1">#REF!</definedName>
    <definedName name="BExS82PRVNUTEKQZS56YT2DVF6C2" localSheetId="11" hidden="1">#REF!</definedName>
    <definedName name="BExS82PRVNUTEKQZS56YT2DVF6C2" localSheetId="12" hidden="1">#REF!</definedName>
    <definedName name="BExS82PRVNUTEKQZS56YT2DVF6C2" localSheetId="14" hidden="1">#REF!</definedName>
    <definedName name="BExS82PRVNUTEKQZS56YT2DVF6C2" localSheetId="13" hidden="1">#REF!</definedName>
    <definedName name="BExS82PRVNUTEKQZS56YT2DVF6C2" localSheetId="15" hidden="1">#REF!</definedName>
    <definedName name="BExS82PRVNUTEKQZS56YT2DVF6C2" localSheetId="16" hidden="1">#REF!</definedName>
    <definedName name="BExS82PRVNUTEKQZS56YT2DVF6C2" localSheetId="17" hidden="1">#REF!</definedName>
    <definedName name="BExS82PRVNUTEKQZS56YT2DVF6C2" localSheetId="18" hidden="1">#REF!</definedName>
    <definedName name="BExS82PRVNUTEKQZS56YT2DVF6C2" localSheetId="19" hidden="1">#REF!</definedName>
    <definedName name="BExS82PRVNUTEKQZS56YT2DVF6C2" localSheetId="20" hidden="1">#REF!</definedName>
    <definedName name="BExS82PRVNUTEKQZS56YT2DVF6C2" hidden="1">#REF!</definedName>
    <definedName name="BExS8BPG5A0GR5AO1U951NDGGR0L" localSheetId="7" hidden="1">#REF!</definedName>
    <definedName name="BExS8BPG5A0GR5AO1U951NDGGR0L" localSheetId="9" hidden="1">#REF!</definedName>
    <definedName name="BExS8BPG5A0GR5AO1U951NDGGR0L" localSheetId="10" hidden="1">#REF!</definedName>
    <definedName name="BExS8BPG5A0GR5AO1U951NDGGR0L" localSheetId="11" hidden="1">#REF!</definedName>
    <definedName name="BExS8BPG5A0GR5AO1U951NDGGR0L" localSheetId="12" hidden="1">#REF!</definedName>
    <definedName name="BExS8BPG5A0GR5AO1U951NDGGR0L" localSheetId="14" hidden="1">#REF!</definedName>
    <definedName name="BExS8BPG5A0GR5AO1U951NDGGR0L" localSheetId="13" hidden="1">#REF!</definedName>
    <definedName name="BExS8BPG5A0GR5AO1U951NDGGR0L" localSheetId="15" hidden="1">#REF!</definedName>
    <definedName name="BExS8BPG5A0GR5AO1U951NDGGR0L" localSheetId="16" hidden="1">#REF!</definedName>
    <definedName name="BExS8BPG5A0GR5AO1U951NDGGR0L" localSheetId="17" hidden="1">#REF!</definedName>
    <definedName name="BExS8BPG5A0GR5AO1U951NDGGR0L" localSheetId="18" hidden="1">#REF!</definedName>
    <definedName name="BExS8BPG5A0GR5AO1U951NDGGR0L" localSheetId="19" hidden="1">#REF!</definedName>
    <definedName name="BExS8BPG5A0GR5AO1U951NDGGR0L" localSheetId="20" hidden="1">#REF!</definedName>
    <definedName name="BExS8BPG5A0GR5AO1U951NDGGR0L" hidden="1">#REF!</definedName>
    <definedName name="BExS8GSUS17UY50TEM2AWF36BR9Z" localSheetId="7" hidden="1">#REF!</definedName>
    <definedName name="BExS8GSUS17UY50TEM2AWF36BR9Z" localSheetId="9" hidden="1">#REF!</definedName>
    <definedName name="BExS8GSUS17UY50TEM2AWF36BR9Z" localSheetId="10" hidden="1">#REF!</definedName>
    <definedName name="BExS8GSUS17UY50TEM2AWF36BR9Z" localSheetId="11" hidden="1">#REF!</definedName>
    <definedName name="BExS8GSUS17UY50TEM2AWF36BR9Z" localSheetId="12" hidden="1">#REF!</definedName>
    <definedName name="BExS8GSUS17UY50TEM2AWF36BR9Z" localSheetId="14" hidden="1">#REF!</definedName>
    <definedName name="BExS8GSUS17UY50TEM2AWF36BR9Z" localSheetId="13" hidden="1">#REF!</definedName>
    <definedName name="BExS8GSUS17UY50TEM2AWF36BR9Z" localSheetId="15" hidden="1">#REF!</definedName>
    <definedName name="BExS8GSUS17UY50TEM2AWF36BR9Z" localSheetId="16" hidden="1">#REF!</definedName>
    <definedName name="BExS8GSUS17UY50TEM2AWF36BR9Z" localSheetId="17" hidden="1">#REF!</definedName>
    <definedName name="BExS8GSUS17UY50TEM2AWF36BR9Z" localSheetId="18" hidden="1">#REF!</definedName>
    <definedName name="BExS8GSUS17UY50TEM2AWF36BR9Z" localSheetId="19" hidden="1">#REF!</definedName>
    <definedName name="BExS8GSUS17UY50TEM2AWF36BR9Z" localSheetId="20" hidden="1">#REF!</definedName>
    <definedName name="BExS8GSUS17UY50TEM2AWF36BR9Z" hidden="1">#REF!</definedName>
    <definedName name="BExS8HJRBVG0XI6PWA9KTMJZMQXK" localSheetId="7" hidden="1">#REF!</definedName>
    <definedName name="BExS8HJRBVG0XI6PWA9KTMJZMQXK" localSheetId="9" hidden="1">#REF!</definedName>
    <definedName name="BExS8HJRBVG0XI6PWA9KTMJZMQXK" localSheetId="10" hidden="1">#REF!</definedName>
    <definedName name="BExS8HJRBVG0XI6PWA9KTMJZMQXK" localSheetId="11" hidden="1">#REF!</definedName>
    <definedName name="BExS8HJRBVG0XI6PWA9KTMJZMQXK" localSheetId="12" hidden="1">#REF!</definedName>
    <definedName name="BExS8HJRBVG0XI6PWA9KTMJZMQXK" localSheetId="14" hidden="1">#REF!</definedName>
    <definedName name="BExS8HJRBVG0XI6PWA9KTMJZMQXK" localSheetId="13" hidden="1">#REF!</definedName>
    <definedName name="BExS8HJRBVG0XI6PWA9KTMJZMQXK" localSheetId="15" hidden="1">#REF!</definedName>
    <definedName name="BExS8HJRBVG0XI6PWA9KTMJZMQXK" localSheetId="16" hidden="1">#REF!</definedName>
    <definedName name="BExS8HJRBVG0XI6PWA9KTMJZMQXK" localSheetId="17" hidden="1">#REF!</definedName>
    <definedName name="BExS8HJRBVG0XI6PWA9KTMJZMQXK" localSheetId="18" hidden="1">#REF!</definedName>
    <definedName name="BExS8HJRBVG0XI6PWA9KTMJZMQXK" localSheetId="19" hidden="1">#REF!</definedName>
    <definedName name="BExS8HJRBVG0XI6PWA9KTMJZMQXK" localSheetId="20" hidden="1">#REF!</definedName>
    <definedName name="BExS8HJRBVG0XI6PWA9KTMJZMQXK" hidden="1">#REF!</definedName>
    <definedName name="BExS8PN4E1L5NH0OOKX0SGAV052X" localSheetId="7" hidden="1">#REF!</definedName>
    <definedName name="BExS8PN4E1L5NH0OOKX0SGAV052X" localSheetId="9" hidden="1">#REF!</definedName>
    <definedName name="BExS8PN4E1L5NH0OOKX0SGAV052X" localSheetId="10" hidden="1">#REF!</definedName>
    <definedName name="BExS8PN4E1L5NH0OOKX0SGAV052X" localSheetId="11" hidden="1">#REF!</definedName>
    <definedName name="BExS8PN4E1L5NH0OOKX0SGAV052X" localSheetId="12" hidden="1">#REF!</definedName>
    <definedName name="BExS8PN4E1L5NH0OOKX0SGAV052X" localSheetId="14" hidden="1">#REF!</definedName>
    <definedName name="BExS8PN4E1L5NH0OOKX0SGAV052X" localSheetId="13" hidden="1">#REF!</definedName>
    <definedName name="BExS8PN4E1L5NH0OOKX0SGAV052X" localSheetId="15" hidden="1">#REF!</definedName>
    <definedName name="BExS8PN4E1L5NH0OOKX0SGAV052X" localSheetId="16" hidden="1">#REF!</definedName>
    <definedName name="BExS8PN4E1L5NH0OOKX0SGAV052X" localSheetId="17" hidden="1">#REF!</definedName>
    <definedName name="BExS8PN4E1L5NH0OOKX0SGAV052X" localSheetId="18" hidden="1">#REF!</definedName>
    <definedName name="BExS8PN4E1L5NH0OOKX0SGAV052X" localSheetId="19" hidden="1">#REF!</definedName>
    <definedName name="BExS8PN4E1L5NH0OOKX0SGAV052X" localSheetId="20" hidden="1">#REF!</definedName>
    <definedName name="BExS8PN4E1L5NH0OOKX0SGAV052X" hidden="1">#REF!</definedName>
    <definedName name="BExS8R51C8RM2FS6V6IRTYO9GA4A" localSheetId="7" hidden="1">#REF!</definedName>
    <definedName name="BExS8R51C8RM2FS6V6IRTYO9GA4A" localSheetId="9" hidden="1">#REF!</definedName>
    <definedName name="BExS8R51C8RM2FS6V6IRTYO9GA4A" localSheetId="10" hidden="1">#REF!</definedName>
    <definedName name="BExS8R51C8RM2FS6V6IRTYO9GA4A" localSheetId="11" hidden="1">#REF!</definedName>
    <definedName name="BExS8R51C8RM2FS6V6IRTYO9GA4A" localSheetId="12" hidden="1">#REF!</definedName>
    <definedName name="BExS8R51C8RM2FS6V6IRTYO9GA4A" localSheetId="14" hidden="1">#REF!</definedName>
    <definedName name="BExS8R51C8RM2FS6V6IRTYO9GA4A" localSheetId="13" hidden="1">#REF!</definedName>
    <definedName name="BExS8R51C8RM2FS6V6IRTYO9GA4A" localSheetId="15" hidden="1">#REF!</definedName>
    <definedName name="BExS8R51C8RM2FS6V6IRTYO9GA4A" localSheetId="16" hidden="1">#REF!</definedName>
    <definedName name="BExS8R51C8RM2FS6V6IRTYO9GA4A" localSheetId="17" hidden="1">#REF!</definedName>
    <definedName name="BExS8R51C8RM2FS6V6IRTYO9GA4A" localSheetId="18" hidden="1">#REF!</definedName>
    <definedName name="BExS8R51C8RM2FS6V6IRTYO9GA4A" localSheetId="19" hidden="1">#REF!</definedName>
    <definedName name="BExS8R51C8RM2FS6V6IRTYO9GA4A" localSheetId="20" hidden="1">#REF!</definedName>
    <definedName name="BExS8R51C8RM2FS6V6IRTYO9GA4A" hidden="1">#REF!</definedName>
    <definedName name="BExS8WDX408F60MH1X9B9UZ2H4R7" localSheetId="7" hidden="1">#REF!</definedName>
    <definedName name="BExS8WDX408F60MH1X9B9UZ2H4R7" localSheetId="9" hidden="1">#REF!</definedName>
    <definedName name="BExS8WDX408F60MH1X9B9UZ2H4R7" localSheetId="10" hidden="1">#REF!</definedName>
    <definedName name="BExS8WDX408F60MH1X9B9UZ2H4R7" localSheetId="11" hidden="1">#REF!</definedName>
    <definedName name="BExS8WDX408F60MH1X9B9UZ2H4R7" localSheetId="12" hidden="1">#REF!</definedName>
    <definedName name="BExS8WDX408F60MH1X9B9UZ2H4R7" localSheetId="14" hidden="1">#REF!</definedName>
    <definedName name="BExS8WDX408F60MH1X9B9UZ2H4R7" localSheetId="13" hidden="1">#REF!</definedName>
    <definedName name="BExS8WDX408F60MH1X9B9UZ2H4R7" localSheetId="15" hidden="1">#REF!</definedName>
    <definedName name="BExS8WDX408F60MH1X9B9UZ2H4R7" localSheetId="16" hidden="1">#REF!</definedName>
    <definedName name="BExS8WDX408F60MH1X9B9UZ2H4R7" localSheetId="17" hidden="1">#REF!</definedName>
    <definedName name="BExS8WDX408F60MH1X9B9UZ2H4R7" localSheetId="18" hidden="1">#REF!</definedName>
    <definedName name="BExS8WDX408F60MH1X9B9UZ2H4R7" localSheetId="19" hidden="1">#REF!</definedName>
    <definedName name="BExS8WDX408F60MH1X9B9UZ2H4R7" localSheetId="20" hidden="1">#REF!</definedName>
    <definedName name="BExS8WDX408F60MH1X9B9UZ2H4R7" hidden="1">#REF!</definedName>
    <definedName name="BExS8Z2W2QEC3MH0BZIYLDFQNUIP" localSheetId="7" hidden="1">#REF!</definedName>
    <definedName name="BExS8Z2W2QEC3MH0BZIYLDFQNUIP" localSheetId="9" hidden="1">#REF!</definedName>
    <definedName name="BExS8Z2W2QEC3MH0BZIYLDFQNUIP" localSheetId="10" hidden="1">#REF!</definedName>
    <definedName name="BExS8Z2W2QEC3MH0BZIYLDFQNUIP" localSheetId="11" hidden="1">#REF!</definedName>
    <definedName name="BExS8Z2W2QEC3MH0BZIYLDFQNUIP" localSheetId="12" hidden="1">#REF!</definedName>
    <definedName name="BExS8Z2W2QEC3MH0BZIYLDFQNUIP" localSheetId="14" hidden="1">#REF!</definedName>
    <definedName name="BExS8Z2W2QEC3MH0BZIYLDFQNUIP" localSheetId="13" hidden="1">#REF!</definedName>
    <definedName name="BExS8Z2W2QEC3MH0BZIYLDFQNUIP" localSheetId="15" hidden="1">#REF!</definedName>
    <definedName name="BExS8Z2W2QEC3MH0BZIYLDFQNUIP" localSheetId="16" hidden="1">#REF!</definedName>
    <definedName name="BExS8Z2W2QEC3MH0BZIYLDFQNUIP" localSheetId="17" hidden="1">#REF!</definedName>
    <definedName name="BExS8Z2W2QEC3MH0BZIYLDFQNUIP" localSheetId="18" hidden="1">#REF!</definedName>
    <definedName name="BExS8Z2W2QEC3MH0BZIYLDFQNUIP" localSheetId="19" hidden="1">#REF!</definedName>
    <definedName name="BExS8Z2W2QEC3MH0BZIYLDFQNUIP" localSheetId="20" hidden="1">#REF!</definedName>
    <definedName name="BExS8Z2W2QEC3MH0BZIYLDFQNUIP" hidden="1">#REF!</definedName>
    <definedName name="BExS8Z8DJ9GSBTJQBINLMFIRTKJ2" localSheetId="7" hidden="1">#REF!</definedName>
    <definedName name="BExS8Z8DJ9GSBTJQBINLMFIRTKJ2" localSheetId="9" hidden="1">#REF!</definedName>
    <definedName name="BExS8Z8DJ9GSBTJQBINLMFIRTKJ2" localSheetId="10" hidden="1">#REF!</definedName>
    <definedName name="BExS8Z8DJ9GSBTJQBINLMFIRTKJ2" localSheetId="11" hidden="1">#REF!</definedName>
    <definedName name="BExS8Z8DJ9GSBTJQBINLMFIRTKJ2" localSheetId="12" hidden="1">#REF!</definedName>
    <definedName name="BExS8Z8DJ9GSBTJQBINLMFIRTKJ2" localSheetId="14" hidden="1">#REF!</definedName>
    <definedName name="BExS8Z8DJ9GSBTJQBINLMFIRTKJ2" localSheetId="13" hidden="1">#REF!</definedName>
    <definedName name="BExS8Z8DJ9GSBTJQBINLMFIRTKJ2" localSheetId="15" hidden="1">#REF!</definedName>
    <definedName name="BExS8Z8DJ9GSBTJQBINLMFIRTKJ2" localSheetId="16" hidden="1">#REF!</definedName>
    <definedName name="BExS8Z8DJ9GSBTJQBINLMFIRTKJ2" localSheetId="17" hidden="1">#REF!</definedName>
    <definedName name="BExS8Z8DJ9GSBTJQBINLMFIRTKJ2" localSheetId="18" hidden="1">#REF!</definedName>
    <definedName name="BExS8Z8DJ9GSBTJQBINLMFIRTKJ2" localSheetId="19" hidden="1">#REF!</definedName>
    <definedName name="BExS8Z8DJ9GSBTJQBINLMFIRTKJ2" localSheetId="20" hidden="1">#REF!</definedName>
    <definedName name="BExS8Z8DJ9GSBTJQBINLMFIRTKJ2" hidden="1">#REF!</definedName>
    <definedName name="BExS92DKGRFFCIA9C0IXDOLO57EP" localSheetId="7" hidden="1">#REF!</definedName>
    <definedName name="BExS92DKGRFFCIA9C0IXDOLO57EP" localSheetId="9" hidden="1">#REF!</definedName>
    <definedName name="BExS92DKGRFFCIA9C0IXDOLO57EP" localSheetId="10" hidden="1">#REF!</definedName>
    <definedName name="BExS92DKGRFFCIA9C0IXDOLO57EP" localSheetId="11" hidden="1">#REF!</definedName>
    <definedName name="BExS92DKGRFFCIA9C0IXDOLO57EP" localSheetId="12" hidden="1">#REF!</definedName>
    <definedName name="BExS92DKGRFFCIA9C0IXDOLO57EP" localSheetId="14" hidden="1">#REF!</definedName>
    <definedName name="BExS92DKGRFFCIA9C0IXDOLO57EP" localSheetId="13" hidden="1">#REF!</definedName>
    <definedName name="BExS92DKGRFFCIA9C0IXDOLO57EP" localSheetId="15" hidden="1">#REF!</definedName>
    <definedName name="BExS92DKGRFFCIA9C0IXDOLO57EP" localSheetId="16" hidden="1">#REF!</definedName>
    <definedName name="BExS92DKGRFFCIA9C0IXDOLO57EP" localSheetId="17" hidden="1">#REF!</definedName>
    <definedName name="BExS92DKGRFFCIA9C0IXDOLO57EP" localSheetId="18" hidden="1">#REF!</definedName>
    <definedName name="BExS92DKGRFFCIA9C0IXDOLO57EP" localSheetId="19" hidden="1">#REF!</definedName>
    <definedName name="BExS92DKGRFFCIA9C0IXDOLO57EP" localSheetId="20" hidden="1">#REF!</definedName>
    <definedName name="BExS92DKGRFFCIA9C0IXDOLO57EP" hidden="1">#REF!</definedName>
    <definedName name="BExS95DMT99CLDFYVR0MMS5QFQ4O" localSheetId="7" hidden="1">#REF!</definedName>
    <definedName name="BExS95DMT99CLDFYVR0MMS5QFQ4O" localSheetId="9" hidden="1">#REF!</definedName>
    <definedName name="BExS95DMT99CLDFYVR0MMS5QFQ4O" localSheetId="10" hidden="1">#REF!</definedName>
    <definedName name="BExS95DMT99CLDFYVR0MMS5QFQ4O" localSheetId="11" hidden="1">#REF!</definedName>
    <definedName name="BExS95DMT99CLDFYVR0MMS5QFQ4O" localSheetId="12" hidden="1">#REF!</definedName>
    <definedName name="BExS95DMT99CLDFYVR0MMS5QFQ4O" localSheetId="14" hidden="1">#REF!</definedName>
    <definedName name="BExS95DMT99CLDFYVR0MMS5QFQ4O" localSheetId="13" hidden="1">#REF!</definedName>
    <definedName name="BExS95DMT99CLDFYVR0MMS5QFQ4O" localSheetId="15" hidden="1">#REF!</definedName>
    <definedName name="BExS95DMT99CLDFYVR0MMS5QFQ4O" localSheetId="16" hidden="1">#REF!</definedName>
    <definedName name="BExS95DMT99CLDFYVR0MMS5QFQ4O" localSheetId="17" hidden="1">#REF!</definedName>
    <definedName name="BExS95DMT99CLDFYVR0MMS5QFQ4O" localSheetId="18" hidden="1">#REF!</definedName>
    <definedName name="BExS95DMT99CLDFYVR0MMS5QFQ4O" localSheetId="19" hidden="1">#REF!</definedName>
    <definedName name="BExS95DMT99CLDFYVR0MMS5QFQ4O" localSheetId="20" hidden="1">#REF!</definedName>
    <definedName name="BExS95DMT99CLDFYVR0MMS5QFQ4O" hidden="1">#REF!</definedName>
    <definedName name="BExS98OB4321YCHLCQ022PXKTT2W" localSheetId="7" hidden="1">#REF!</definedName>
    <definedName name="BExS98OB4321YCHLCQ022PXKTT2W" localSheetId="9" hidden="1">#REF!</definedName>
    <definedName name="BExS98OB4321YCHLCQ022PXKTT2W" localSheetId="10" hidden="1">#REF!</definedName>
    <definedName name="BExS98OB4321YCHLCQ022PXKTT2W" localSheetId="11" hidden="1">#REF!</definedName>
    <definedName name="BExS98OB4321YCHLCQ022PXKTT2W" localSheetId="12" hidden="1">#REF!</definedName>
    <definedName name="BExS98OB4321YCHLCQ022PXKTT2W" localSheetId="14" hidden="1">#REF!</definedName>
    <definedName name="BExS98OB4321YCHLCQ022PXKTT2W" localSheetId="13" hidden="1">#REF!</definedName>
    <definedName name="BExS98OB4321YCHLCQ022PXKTT2W" localSheetId="15" hidden="1">#REF!</definedName>
    <definedName name="BExS98OB4321YCHLCQ022PXKTT2W" localSheetId="16" hidden="1">#REF!</definedName>
    <definedName name="BExS98OB4321YCHLCQ022PXKTT2W" localSheetId="17" hidden="1">#REF!</definedName>
    <definedName name="BExS98OB4321YCHLCQ022PXKTT2W" localSheetId="18" hidden="1">#REF!</definedName>
    <definedName name="BExS98OB4321YCHLCQ022PXKTT2W" localSheetId="19" hidden="1">#REF!</definedName>
    <definedName name="BExS98OB4321YCHLCQ022PXKTT2W" localSheetId="20" hidden="1">#REF!</definedName>
    <definedName name="BExS98OB4321YCHLCQ022PXKTT2W" hidden="1">#REF!</definedName>
    <definedName name="BExS9C9N8GFISC6HUERJ0EI06GB2" localSheetId="7" hidden="1">#REF!</definedName>
    <definedName name="BExS9C9N8GFISC6HUERJ0EI06GB2" localSheetId="9" hidden="1">#REF!</definedName>
    <definedName name="BExS9C9N8GFISC6HUERJ0EI06GB2" localSheetId="10" hidden="1">#REF!</definedName>
    <definedName name="BExS9C9N8GFISC6HUERJ0EI06GB2" localSheetId="11" hidden="1">#REF!</definedName>
    <definedName name="BExS9C9N8GFISC6HUERJ0EI06GB2" localSheetId="12" hidden="1">#REF!</definedName>
    <definedName name="BExS9C9N8GFISC6HUERJ0EI06GB2" localSheetId="14" hidden="1">#REF!</definedName>
    <definedName name="BExS9C9N8GFISC6HUERJ0EI06GB2" localSheetId="13" hidden="1">#REF!</definedName>
    <definedName name="BExS9C9N8GFISC6HUERJ0EI06GB2" localSheetId="15" hidden="1">#REF!</definedName>
    <definedName name="BExS9C9N8GFISC6HUERJ0EI06GB2" localSheetId="16" hidden="1">#REF!</definedName>
    <definedName name="BExS9C9N8GFISC6HUERJ0EI06GB2" localSheetId="17" hidden="1">#REF!</definedName>
    <definedName name="BExS9C9N8GFISC6HUERJ0EI06GB2" localSheetId="18" hidden="1">#REF!</definedName>
    <definedName name="BExS9C9N8GFISC6HUERJ0EI06GB2" localSheetId="19" hidden="1">#REF!</definedName>
    <definedName name="BExS9C9N8GFISC6HUERJ0EI06GB2" localSheetId="20" hidden="1">#REF!</definedName>
    <definedName name="BExS9C9N8GFISC6HUERJ0EI06GB2" hidden="1">#REF!</definedName>
    <definedName name="BExS9DX13CACP3J8JDREK30JB1SQ" localSheetId="7" hidden="1">#REF!</definedName>
    <definedName name="BExS9DX13CACP3J8JDREK30JB1SQ" localSheetId="9" hidden="1">#REF!</definedName>
    <definedName name="BExS9DX13CACP3J8JDREK30JB1SQ" localSheetId="10" hidden="1">#REF!</definedName>
    <definedName name="BExS9DX13CACP3J8JDREK30JB1SQ" localSheetId="11" hidden="1">#REF!</definedName>
    <definedName name="BExS9DX13CACP3J8JDREK30JB1SQ" localSheetId="12" hidden="1">#REF!</definedName>
    <definedName name="BExS9DX13CACP3J8JDREK30JB1SQ" localSheetId="14" hidden="1">#REF!</definedName>
    <definedName name="BExS9DX13CACP3J8JDREK30JB1SQ" localSheetId="13" hidden="1">#REF!</definedName>
    <definedName name="BExS9DX13CACP3J8JDREK30JB1SQ" localSheetId="15" hidden="1">#REF!</definedName>
    <definedName name="BExS9DX13CACP3J8JDREK30JB1SQ" localSheetId="16" hidden="1">#REF!</definedName>
    <definedName name="BExS9DX13CACP3J8JDREK30JB1SQ" localSheetId="17" hidden="1">#REF!</definedName>
    <definedName name="BExS9DX13CACP3J8JDREK30JB1SQ" localSheetId="18" hidden="1">#REF!</definedName>
    <definedName name="BExS9DX13CACP3J8JDREK30JB1SQ" localSheetId="19" hidden="1">#REF!</definedName>
    <definedName name="BExS9DX13CACP3J8JDREK30JB1SQ" localSheetId="20" hidden="1">#REF!</definedName>
    <definedName name="BExS9DX13CACP3J8JDREK30JB1SQ" hidden="1">#REF!</definedName>
    <definedName name="BExS9FPRS2KRRCS33SE6WFNF5GYL" localSheetId="7" hidden="1">#REF!</definedName>
    <definedName name="BExS9FPRS2KRRCS33SE6WFNF5GYL" localSheetId="9" hidden="1">#REF!</definedName>
    <definedName name="BExS9FPRS2KRRCS33SE6WFNF5GYL" localSheetId="10" hidden="1">#REF!</definedName>
    <definedName name="BExS9FPRS2KRRCS33SE6WFNF5GYL" localSheetId="11" hidden="1">#REF!</definedName>
    <definedName name="BExS9FPRS2KRRCS33SE6WFNF5GYL" localSheetId="12" hidden="1">#REF!</definedName>
    <definedName name="BExS9FPRS2KRRCS33SE6WFNF5GYL" localSheetId="14" hidden="1">#REF!</definedName>
    <definedName name="BExS9FPRS2KRRCS33SE6WFNF5GYL" localSheetId="13" hidden="1">#REF!</definedName>
    <definedName name="BExS9FPRS2KRRCS33SE6WFNF5GYL" localSheetId="15" hidden="1">#REF!</definedName>
    <definedName name="BExS9FPRS2KRRCS33SE6WFNF5GYL" localSheetId="16" hidden="1">#REF!</definedName>
    <definedName name="BExS9FPRS2KRRCS33SE6WFNF5GYL" localSheetId="17" hidden="1">#REF!</definedName>
    <definedName name="BExS9FPRS2KRRCS33SE6WFNF5GYL" localSheetId="18" hidden="1">#REF!</definedName>
    <definedName name="BExS9FPRS2KRRCS33SE6WFNF5GYL" localSheetId="19" hidden="1">#REF!</definedName>
    <definedName name="BExS9FPRS2KRRCS33SE6WFNF5GYL" localSheetId="20" hidden="1">#REF!</definedName>
    <definedName name="BExS9FPRS2KRRCS33SE6WFNF5GYL" hidden="1">#REF!</definedName>
    <definedName name="BExS9MWR7YEFZL0UO24FU8UDGAXH" localSheetId="7" hidden="1">#REF!</definedName>
    <definedName name="BExS9MWR7YEFZL0UO24FU8UDGAXH" localSheetId="9" hidden="1">#REF!</definedName>
    <definedName name="BExS9MWR7YEFZL0UO24FU8UDGAXH" localSheetId="10" hidden="1">#REF!</definedName>
    <definedName name="BExS9MWR7YEFZL0UO24FU8UDGAXH" localSheetId="11" hidden="1">#REF!</definedName>
    <definedName name="BExS9MWR7YEFZL0UO24FU8UDGAXH" localSheetId="12" hidden="1">#REF!</definedName>
    <definedName name="BExS9MWR7YEFZL0UO24FU8UDGAXH" localSheetId="14" hidden="1">#REF!</definedName>
    <definedName name="BExS9MWR7YEFZL0UO24FU8UDGAXH" localSheetId="13" hidden="1">#REF!</definedName>
    <definedName name="BExS9MWR7YEFZL0UO24FU8UDGAXH" localSheetId="15" hidden="1">#REF!</definedName>
    <definedName name="BExS9MWR7YEFZL0UO24FU8UDGAXH" localSheetId="16" hidden="1">#REF!</definedName>
    <definedName name="BExS9MWR7YEFZL0UO24FU8UDGAXH" localSheetId="17" hidden="1">#REF!</definedName>
    <definedName name="BExS9MWR7YEFZL0UO24FU8UDGAXH" localSheetId="18" hidden="1">#REF!</definedName>
    <definedName name="BExS9MWR7YEFZL0UO24FU8UDGAXH" localSheetId="19" hidden="1">#REF!</definedName>
    <definedName name="BExS9MWR7YEFZL0UO24FU8UDGAXH" localSheetId="20" hidden="1">#REF!</definedName>
    <definedName name="BExS9MWR7YEFZL0UO24FU8UDGAXH" hidden="1">#REF!</definedName>
    <definedName name="BExS9WI0A6PSEB8N9GPXF2Z7MWHM" localSheetId="7" hidden="1">#REF!</definedName>
    <definedName name="BExS9WI0A6PSEB8N9GPXF2Z7MWHM" localSheetId="9" hidden="1">#REF!</definedName>
    <definedName name="BExS9WI0A6PSEB8N9GPXF2Z7MWHM" localSheetId="10" hidden="1">#REF!</definedName>
    <definedName name="BExS9WI0A6PSEB8N9GPXF2Z7MWHM" localSheetId="11" hidden="1">#REF!</definedName>
    <definedName name="BExS9WI0A6PSEB8N9GPXF2Z7MWHM" localSheetId="12" hidden="1">#REF!</definedName>
    <definedName name="BExS9WI0A6PSEB8N9GPXF2Z7MWHM" localSheetId="14" hidden="1">#REF!</definedName>
    <definedName name="BExS9WI0A6PSEB8N9GPXF2Z7MWHM" localSheetId="13" hidden="1">#REF!</definedName>
    <definedName name="BExS9WI0A6PSEB8N9GPXF2Z7MWHM" localSheetId="15" hidden="1">#REF!</definedName>
    <definedName name="BExS9WI0A6PSEB8N9GPXF2Z7MWHM" localSheetId="16" hidden="1">#REF!</definedName>
    <definedName name="BExS9WI0A6PSEB8N9GPXF2Z7MWHM" localSheetId="17" hidden="1">#REF!</definedName>
    <definedName name="BExS9WI0A6PSEB8N9GPXF2Z7MWHM" localSheetId="18" hidden="1">#REF!</definedName>
    <definedName name="BExS9WI0A6PSEB8N9GPXF2Z7MWHM" localSheetId="19" hidden="1">#REF!</definedName>
    <definedName name="BExS9WI0A6PSEB8N9GPXF2Z7MWHM" localSheetId="20" hidden="1">#REF!</definedName>
    <definedName name="BExS9WI0A6PSEB8N9GPXF2Z7MWHM" hidden="1">#REF!</definedName>
    <definedName name="BExSA5HP306TN9XJS0TU619DLRR7" localSheetId="7" hidden="1">#REF!</definedName>
    <definedName name="BExSA5HP306TN9XJS0TU619DLRR7" localSheetId="9" hidden="1">#REF!</definedName>
    <definedName name="BExSA5HP306TN9XJS0TU619DLRR7" localSheetId="10" hidden="1">#REF!</definedName>
    <definedName name="BExSA5HP306TN9XJS0TU619DLRR7" localSheetId="11" hidden="1">#REF!</definedName>
    <definedName name="BExSA5HP306TN9XJS0TU619DLRR7" localSheetId="12" hidden="1">#REF!</definedName>
    <definedName name="BExSA5HP306TN9XJS0TU619DLRR7" localSheetId="14" hidden="1">#REF!</definedName>
    <definedName name="BExSA5HP306TN9XJS0TU619DLRR7" localSheetId="13" hidden="1">#REF!</definedName>
    <definedName name="BExSA5HP306TN9XJS0TU619DLRR7" localSheetId="15" hidden="1">#REF!</definedName>
    <definedName name="BExSA5HP306TN9XJS0TU619DLRR7" localSheetId="16" hidden="1">#REF!</definedName>
    <definedName name="BExSA5HP306TN9XJS0TU619DLRR7" localSheetId="17" hidden="1">#REF!</definedName>
    <definedName name="BExSA5HP306TN9XJS0TU619DLRR7" localSheetId="18" hidden="1">#REF!</definedName>
    <definedName name="BExSA5HP306TN9XJS0TU619DLRR7" localSheetId="19" hidden="1">#REF!</definedName>
    <definedName name="BExSA5HP306TN9XJS0TU619DLRR7" localSheetId="20" hidden="1">#REF!</definedName>
    <definedName name="BExSA5HP306TN9XJS0TU619DLRR7" hidden="1">#REF!</definedName>
    <definedName name="BExSA6U57AKWU3K9W6DLF75569X0" localSheetId="7" hidden="1">#REF!</definedName>
    <definedName name="BExSA6U57AKWU3K9W6DLF75569X0" localSheetId="9" hidden="1">#REF!</definedName>
    <definedName name="BExSA6U57AKWU3K9W6DLF75569X0" localSheetId="10" hidden="1">#REF!</definedName>
    <definedName name="BExSA6U57AKWU3K9W6DLF75569X0" localSheetId="11" hidden="1">#REF!</definedName>
    <definedName name="BExSA6U57AKWU3K9W6DLF75569X0" localSheetId="12" hidden="1">#REF!</definedName>
    <definedName name="BExSA6U57AKWU3K9W6DLF75569X0" localSheetId="14" hidden="1">#REF!</definedName>
    <definedName name="BExSA6U57AKWU3K9W6DLF75569X0" localSheetId="13" hidden="1">#REF!</definedName>
    <definedName name="BExSA6U57AKWU3K9W6DLF75569X0" localSheetId="15" hidden="1">#REF!</definedName>
    <definedName name="BExSA6U57AKWU3K9W6DLF75569X0" localSheetId="16" hidden="1">#REF!</definedName>
    <definedName name="BExSA6U57AKWU3K9W6DLF75569X0" localSheetId="17" hidden="1">#REF!</definedName>
    <definedName name="BExSA6U57AKWU3K9W6DLF75569X0" localSheetId="18" hidden="1">#REF!</definedName>
    <definedName name="BExSA6U57AKWU3K9W6DLF75569X0" localSheetId="19" hidden="1">#REF!</definedName>
    <definedName name="BExSA6U57AKWU3K9W6DLF75569X0" localSheetId="20" hidden="1">#REF!</definedName>
    <definedName name="BExSA6U57AKWU3K9W6DLF75569X0" hidden="1">#REF!</definedName>
    <definedName name="BExSA8HLXG7TQJAREJXZWXCKKLYT" localSheetId="7" hidden="1">#REF!</definedName>
    <definedName name="BExSA8HLXG7TQJAREJXZWXCKKLYT" localSheetId="9" hidden="1">#REF!</definedName>
    <definedName name="BExSA8HLXG7TQJAREJXZWXCKKLYT" localSheetId="10" hidden="1">#REF!</definedName>
    <definedName name="BExSA8HLXG7TQJAREJXZWXCKKLYT" localSheetId="11" hidden="1">#REF!</definedName>
    <definedName name="BExSA8HLXG7TQJAREJXZWXCKKLYT" localSheetId="12" hidden="1">#REF!</definedName>
    <definedName name="BExSA8HLXG7TQJAREJXZWXCKKLYT" localSheetId="14" hidden="1">#REF!</definedName>
    <definedName name="BExSA8HLXG7TQJAREJXZWXCKKLYT" localSheetId="13" hidden="1">#REF!</definedName>
    <definedName name="BExSA8HLXG7TQJAREJXZWXCKKLYT" localSheetId="15" hidden="1">#REF!</definedName>
    <definedName name="BExSA8HLXG7TQJAREJXZWXCKKLYT" localSheetId="16" hidden="1">#REF!</definedName>
    <definedName name="BExSA8HLXG7TQJAREJXZWXCKKLYT" localSheetId="17" hidden="1">#REF!</definedName>
    <definedName name="BExSA8HLXG7TQJAREJXZWXCKKLYT" localSheetId="18" hidden="1">#REF!</definedName>
    <definedName name="BExSA8HLXG7TQJAREJXZWXCKKLYT" localSheetId="19" hidden="1">#REF!</definedName>
    <definedName name="BExSA8HLXG7TQJAREJXZWXCKKLYT" localSheetId="20" hidden="1">#REF!</definedName>
    <definedName name="BExSA8HLXG7TQJAREJXZWXCKKLYT" hidden="1">#REF!</definedName>
    <definedName name="BExSAAVWQOOIA6B3JHQVGP08HFEM" localSheetId="7" hidden="1">#REF!</definedName>
    <definedName name="BExSAAVWQOOIA6B3JHQVGP08HFEM" localSheetId="9" hidden="1">#REF!</definedName>
    <definedName name="BExSAAVWQOOIA6B3JHQVGP08HFEM" localSheetId="10" hidden="1">#REF!</definedName>
    <definedName name="BExSAAVWQOOIA6B3JHQVGP08HFEM" localSheetId="11" hidden="1">#REF!</definedName>
    <definedName name="BExSAAVWQOOIA6B3JHQVGP08HFEM" localSheetId="12" hidden="1">#REF!</definedName>
    <definedName name="BExSAAVWQOOIA6B3JHQVGP08HFEM" localSheetId="14" hidden="1">#REF!</definedName>
    <definedName name="BExSAAVWQOOIA6B3JHQVGP08HFEM" localSheetId="13" hidden="1">#REF!</definedName>
    <definedName name="BExSAAVWQOOIA6B3JHQVGP08HFEM" localSheetId="15" hidden="1">#REF!</definedName>
    <definedName name="BExSAAVWQOOIA6B3JHQVGP08HFEM" localSheetId="16" hidden="1">#REF!</definedName>
    <definedName name="BExSAAVWQOOIA6B3JHQVGP08HFEM" localSheetId="17" hidden="1">#REF!</definedName>
    <definedName name="BExSAAVWQOOIA6B3JHQVGP08HFEM" localSheetId="18" hidden="1">#REF!</definedName>
    <definedName name="BExSAAVWQOOIA6B3JHQVGP08HFEM" localSheetId="19" hidden="1">#REF!</definedName>
    <definedName name="BExSAAVWQOOIA6B3JHQVGP08HFEM" localSheetId="20" hidden="1">#REF!</definedName>
    <definedName name="BExSAAVWQOOIA6B3JHQVGP08HFEM" hidden="1">#REF!</definedName>
    <definedName name="BExSAFJ3IICU2M7QPVE4ARYMXZKX" localSheetId="7" hidden="1">#REF!</definedName>
    <definedName name="BExSAFJ3IICU2M7QPVE4ARYMXZKX" localSheetId="9" hidden="1">#REF!</definedName>
    <definedName name="BExSAFJ3IICU2M7QPVE4ARYMXZKX" localSheetId="10" hidden="1">#REF!</definedName>
    <definedName name="BExSAFJ3IICU2M7QPVE4ARYMXZKX" localSheetId="11" hidden="1">#REF!</definedName>
    <definedName name="BExSAFJ3IICU2M7QPVE4ARYMXZKX" localSheetId="12" hidden="1">#REF!</definedName>
    <definedName name="BExSAFJ3IICU2M7QPVE4ARYMXZKX" localSheetId="14" hidden="1">#REF!</definedName>
    <definedName name="BExSAFJ3IICU2M7QPVE4ARYMXZKX" localSheetId="13" hidden="1">#REF!</definedName>
    <definedName name="BExSAFJ3IICU2M7QPVE4ARYMXZKX" localSheetId="15" hidden="1">#REF!</definedName>
    <definedName name="BExSAFJ3IICU2M7QPVE4ARYMXZKX" localSheetId="16" hidden="1">#REF!</definedName>
    <definedName name="BExSAFJ3IICU2M7QPVE4ARYMXZKX" localSheetId="17" hidden="1">#REF!</definedName>
    <definedName name="BExSAFJ3IICU2M7QPVE4ARYMXZKX" localSheetId="18" hidden="1">#REF!</definedName>
    <definedName name="BExSAFJ3IICU2M7QPVE4ARYMXZKX" localSheetId="19" hidden="1">#REF!</definedName>
    <definedName name="BExSAFJ3IICU2M7QPVE4ARYMXZKX" localSheetId="20" hidden="1">#REF!</definedName>
    <definedName name="BExSAFJ3IICU2M7QPVE4ARYMXZKX" hidden="1">#REF!</definedName>
    <definedName name="BExSAH6ID8OHX379UXVNGFO8J6KQ" localSheetId="7" hidden="1">#REF!</definedName>
    <definedName name="BExSAH6ID8OHX379UXVNGFO8J6KQ" localSheetId="9" hidden="1">#REF!</definedName>
    <definedName name="BExSAH6ID8OHX379UXVNGFO8J6KQ" localSheetId="10" hidden="1">#REF!</definedName>
    <definedName name="BExSAH6ID8OHX379UXVNGFO8J6KQ" localSheetId="11" hidden="1">#REF!</definedName>
    <definedName name="BExSAH6ID8OHX379UXVNGFO8J6KQ" localSheetId="12" hidden="1">#REF!</definedName>
    <definedName name="BExSAH6ID8OHX379UXVNGFO8J6KQ" localSheetId="14" hidden="1">#REF!</definedName>
    <definedName name="BExSAH6ID8OHX379UXVNGFO8J6KQ" localSheetId="13" hidden="1">#REF!</definedName>
    <definedName name="BExSAH6ID8OHX379UXVNGFO8J6KQ" localSheetId="15" hidden="1">#REF!</definedName>
    <definedName name="BExSAH6ID8OHX379UXVNGFO8J6KQ" localSheetId="16" hidden="1">#REF!</definedName>
    <definedName name="BExSAH6ID8OHX379UXVNGFO8J6KQ" localSheetId="17" hidden="1">#REF!</definedName>
    <definedName name="BExSAH6ID8OHX379UXVNGFO8J6KQ" localSheetId="18" hidden="1">#REF!</definedName>
    <definedName name="BExSAH6ID8OHX379UXVNGFO8J6KQ" localSheetId="19" hidden="1">#REF!</definedName>
    <definedName name="BExSAH6ID8OHX379UXVNGFO8J6KQ" localSheetId="20" hidden="1">#REF!</definedName>
    <definedName name="BExSAH6ID8OHX379UXVNGFO8J6KQ" hidden="1">#REF!</definedName>
    <definedName name="BExSAQBHIXGQRNIRGCJMBXUPCZQA" localSheetId="7" hidden="1">#REF!</definedName>
    <definedName name="BExSAQBHIXGQRNIRGCJMBXUPCZQA" localSheetId="9" hidden="1">#REF!</definedName>
    <definedName name="BExSAQBHIXGQRNIRGCJMBXUPCZQA" localSheetId="10" hidden="1">#REF!</definedName>
    <definedName name="BExSAQBHIXGQRNIRGCJMBXUPCZQA" localSheetId="11" hidden="1">#REF!</definedName>
    <definedName name="BExSAQBHIXGQRNIRGCJMBXUPCZQA" localSheetId="12" hidden="1">#REF!</definedName>
    <definedName name="BExSAQBHIXGQRNIRGCJMBXUPCZQA" localSheetId="14" hidden="1">#REF!</definedName>
    <definedName name="BExSAQBHIXGQRNIRGCJMBXUPCZQA" localSheetId="13" hidden="1">#REF!</definedName>
    <definedName name="BExSAQBHIXGQRNIRGCJMBXUPCZQA" localSheetId="15" hidden="1">#REF!</definedName>
    <definedName name="BExSAQBHIXGQRNIRGCJMBXUPCZQA" localSheetId="16" hidden="1">#REF!</definedName>
    <definedName name="BExSAQBHIXGQRNIRGCJMBXUPCZQA" localSheetId="17" hidden="1">#REF!</definedName>
    <definedName name="BExSAQBHIXGQRNIRGCJMBXUPCZQA" localSheetId="18" hidden="1">#REF!</definedName>
    <definedName name="BExSAQBHIXGQRNIRGCJMBXUPCZQA" localSheetId="19" hidden="1">#REF!</definedName>
    <definedName name="BExSAQBHIXGQRNIRGCJMBXUPCZQA" localSheetId="20" hidden="1">#REF!</definedName>
    <definedName name="BExSAQBHIXGQRNIRGCJMBXUPCZQA" hidden="1">#REF!</definedName>
    <definedName name="BExSAUTCT4P7JP57NOR9MTX33QJZ" localSheetId="7" hidden="1">#REF!</definedName>
    <definedName name="BExSAUTCT4P7JP57NOR9MTX33QJZ" localSheetId="9" hidden="1">#REF!</definedName>
    <definedName name="BExSAUTCT4P7JP57NOR9MTX33QJZ" localSheetId="10" hidden="1">#REF!</definedName>
    <definedName name="BExSAUTCT4P7JP57NOR9MTX33QJZ" localSheetId="11" hidden="1">#REF!</definedName>
    <definedName name="BExSAUTCT4P7JP57NOR9MTX33QJZ" localSheetId="12" hidden="1">#REF!</definedName>
    <definedName name="BExSAUTCT4P7JP57NOR9MTX33QJZ" localSheetId="14" hidden="1">#REF!</definedName>
    <definedName name="BExSAUTCT4P7JP57NOR9MTX33QJZ" localSheetId="13" hidden="1">#REF!</definedName>
    <definedName name="BExSAUTCT4P7JP57NOR9MTX33QJZ" localSheetId="15" hidden="1">#REF!</definedName>
    <definedName name="BExSAUTCT4P7JP57NOR9MTX33QJZ" localSheetId="16" hidden="1">#REF!</definedName>
    <definedName name="BExSAUTCT4P7JP57NOR9MTX33QJZ" localSheetId="17" hidden="1">#REF!</definedName>
    <definedName name="BExSAUTCT4P7JP57NOR9MTX33QJZ" localSheetId="18" hidden="1">#REF!</definedName>
    <definedName name="BExSAUTCT4P7JP57NOR9MTX33QJZ" localSheetId="19" hidden="1">#REF!</definedName>
    <definedName name="BExSAUTCT4P7JP57NOR9MTX33QJZ" localSheetId="20" hidden="1">#REF!</definedName>
    <definedName name="BExSAUTCT4P7JP57NOR9MTX33QJZ" hidden="1">#REF!</definedName>
    <definedName name="BExSAY9CA9TFXQ9M9FBJRGJO9T9E" localSheetId="7" hidden="1">#REF!</definedName>
    <definedName name="BExSAY9CA9TFXQ9M9FBJRGJO9T9E" localSheetId="9" hidden="1">#REF!</definedName>
    <definedName name="BExSAY9CA9TFXQ9M9FBJRGJO9T9E" localSheetId="10" hidden="1">#REF!</definedName>
    <definedName name="BExSAY9CA9TFXQ9M9FBJRGJO9T9E" localSheetId="11" hidden="1">#REF!</definedName>
    <definedName name="BExSAY9CA9TFXQ9M9FBJRGJO9T9E" localSheetId="12" hidden="1">#REF!</definedName>
    <definedName name="BExSAY9CA9TFXQ9M9FBJRGJO9T9E" localSheetId="14" hidden="1">#REF!</definedName>
    <definedName name="BExSAY9CA9TFXQ9M9FBJRGJO9T9E" localSheetId="13" hidden="1">#REF!</definedName>
    <definedName name="BExSAY9CA9TFXQ9M9FBJRGJO9T9E" localSheetId="15" hidden="1">#REF!</definedName>
    <definedName name="BExSAY9CA9TFXQ9M9FBJRGJO9T9E" localSheetId="16" hidden="1">#REF!</definedName>
    <definedName name="BExSAY9CA9TFXQ9M9FBJRGJO9T9E" localSheetId="17" hidden="1">#REF!</definedName>
    <definedName name="BExSAY9CA9TFXQ9M9FBJRGJO9T9E" localSheetId="18" hidden="1">#REF!</definedName>
    <definedName name="BExSAY9CA9TFXQ9M9FBJRGJO9T9E" localSheetId="19" hidden="1">#REF!</definedName>
    <definedName name="BExSAY9CA9TFXQ9M9FBJRGJO9T9E" localSheetId="20" hidden="1">#REF!</definedName>
    <definedName name="BExSAY9CA9TFXQ9M9FBJRGJO9T9E" hidden="1">#REF!</definedName>
    <definedName name="BExSB3CYILY5VM7EWWCYC2RHW5GS" localSheetId="7" hidden="1">#REF!</definedName>
    <definedName name="BExSB3CYILY5VM7EWWCYC2RHW5GS" localSheetId="9" hidden="1">#REF!</definedName>
    <definedName name="BExSB3CYILY5VM7EWWCYC2RHW5GS" localSheetId="10" hidden="1">#REF!</definedName>
    <definedName name="BExSB3CYILY5VM7EWWCYC2RHW5GS" localSheetId="11" hidden="1">#REF!</definedName>
    <definedName name="BExSB3CYILY5VM7EWWCYC2RHW5GS" localSheetId="14" hidden="1">#REF!</definedName>
    <definedName name="BExSB3CYILY5VM7EWWCYC2RHW5GS" localSheetId="13" hidden="1">#REF!</definedName>
    <definedName name="BExSB3CYILY5VM7EWWCYC2RHW5GS" localSheetId="16" hidden="1">#REF!</definedName>
    <definedName name="BExSB3CYILY5VM7EWWCYC2RHW5GS" localSheetId="17" hidden="1">#REF!</definedName>
    <definedName name="BExSB3CYILY5VM7EWWCYC2RHW5GS" localSheetId="20" hidden="1">#REF!</definedName>
    <definedName name="BExSB3CYILY5VM7EWWCYC2RHW5GS" hidden="1">#REF!</definedName>
    <definedName name="BExSB4JYKQ3MINI7RAYK5M8BLJDC" localSheetId="7" hidden="1">#REF!</definedName>
    <definedName name="BExSB4JYKQ3MINI7RAYK5M8BLJDC" localSheetId="9" hidden="1">#REF!</definedName>
    <definedName name="BExSB4JYKQ3MINI7RAYK5M8BLJDC" localSheetId="10" hidden="1">#REF!</definedName>
    <definedName name="BExSB4JYKQ3MINI7RAYK5M8BLJDC" localSheetId="11" hidden="1">#REF!</definedName>
    <definedName name="BExSB4JYKQ3MINI7RAYK5M8BLJDC" localSheetId="12" hidden="1">#REF!</definedName>
    <definedName name="BExSB4JYKQ3MINI7RAYK5M8BLJDC" localSheetId="14" hidden="1">#REF!</definedName>
    <definedName name="BExSB4JYKQ3MINI7RAYK5M8BLJDC" localSheetId="13" hidden="1">#REF!</definedName>
    <definedName name="BExSB4JYKQ3MINI7RAYK5M8BLJDC" localSheetId="15" hidden="1">#REF!</definedName>
    <definedName name="BExSB4JYKQ3MINI7RAYK5M8BLJDC" localSheetId="16" hidden="1">#REF!</definedName>
    <definedName name="BExSB4JYKQ3MINI7RAYK5M8BLJDC" localSheetId="17" hidden="1">#REF!</definedName>
    <definedName name="BExSB4JYKQ3MINI7RAYK5M8BLJDC" localSheetId="18" hidden="1">#REF!</definedName>
    <definedName name="BExSB4JYKQ3MINI7RAYK5M8BLJDC" localSheetId="19" hidden="1">#REF!</definedName>
    <definedName name="BExSB4JYKQ3MINI7RAYK5M8BLJDC" localSheetId="20" hidden="1">#REF!</definedName>
    <definedName name="BExSB4JYKQ3MINI7RAYK5M8BLJDC" hidden="1">#REF!</definedName>
    <definedName name="BExSB6NLRVUI2GHH9VI5V6MY8ZL7" localSheetId="7" hidden="1">#REF!</definedName>
    <definedName name="BExSB6NLRVUI2GHH9VI5V6MY8ZL7" localSheetId="9" hidden="1">#REF!</definedName>
    <definedName name="BExSB6NLRVUI2GHH9VI5V6MY8ZL7" localSheetId="10" hidden="1">#REF!</definedName>
    <definedName name="BExSB6NLRVUI2GHH9VI5V6MY8ZL7" localSheetId="11" hidden="1">#REF!</definedName>
    <definedName name="BExSB6NLRVUI2GHH9VI5V6MY8ZL7" localSheetId="12" hidden="1">#REF!</definedName>
    <definedName name="BExSB6NLRVUI2GHH9VI5V6MY8ZL7" localSheetId="14" hidden="1">#REF!</definedName>
    <definedName name="BExSB6NLRVUI2GHH9VI5V6MY8ZL7" localSheetId="13" hidden="1">#REF!</definedName>
    <definedName name="BExSB6NLRVUI2GHH9VI5V6MY8ZL7" localSheetId="15" hidden="1">#REF!</definedName>
    <definedName name="BExSB6NLRVUI2GHH9VI5V6MY8ZL7" localSheetId="16" hidden="1">#REF!</definedName>
    <definedName name="BExSB6NLRVUI2GHH9VI5V6MY8ZL7" localSheetId="17" hidden="1">#REF!</definedName>
    <definedName name="BExSB6NLRVUI2GHH9VI5V6MY8ZL7" localSheetId="18" hidden="1">#REF!</definedName>
    <definedName name="BExSB6NLRVUI2GHH9VI5V6MY8ZL7" localSheetId="19" hidden="1">#REF!</definedName>
    <definedName name="BExSB6NLRVUI2GHH9VI5V6MY8ZL7" localSheetId="20" hidden="1">#REF!</definedName>
    <definedName name="BExSB6NLRVUI2GHH9VI5V6MY8ZL7" hidden="1">#REF!</definedName>
    <definedName name="BExSBMOS41ZRLWYLOU29V6Y7YORR" localSheetId="7" hidden="1">#REF!</definedName>
    <definedName name="BExSBMOS41ZRLWYLOU29V6Y7YORR" localSheetId="9" hidden="1">#REF!</definedName>
    <definedName name="BExSBMOS41ZRLWYLOU29V6Y7YORR" localSheetId="10" hidden="1">#REF!</definedName>
    <definedName name="BExSBMOS41ZRLWYLOU29V6Y7YORR" localSheetId="11" hidden="1">#REF!</definedName>
    <definedName name="BExSBMOS41ZRLWYLOU29V6Y7YORR" localSheetId="12" hidden="1">#REF!</definedName>
    <definedName name="BExSBMOS41ZRLWYLOU29V6Y7YORR" localSheetId="14" hidden="1">#REF!</definedName>
    <definedName name="BExSBMOS41ZRLWYLOU29V6Y7YORR" localSheetId="13" hidden="1">#REF!</definedName>
    <definedName name="BExSBMOS41ZRLWYLOU29V6Y7YORR" localSheetId="15" hidden="1">#REF!</definedName>
    <definedName name="BExSBMOS41ZRLWYLOU29V6Y7YORR" localSheetId="16" hidden="1">#REF!</definedName>
    <definedName name="BExSBMOS41ZRLWYLOU29V6Y7YORR" localSheetId="17" hidden="1">#REF!</definedName>
    <definedName name="BExSBMOS41ZRLWYLOU29V6Y7YORR" localSheetId="18" hidden="1">#REF!</definedName>
    <definedName name="BExSBMOS41ZRLWYLOU29V6Y7YORR" localSheetId="19" hidden="1">#REF!</definedName>
    <definedName name="BExSBMOS41ZRLWYLOU29V6Y7YORR" localSheetId="20" hidden="1">#REF!</definedName>
    <definedName name="BExSBMOS41ZRLWYLOU29V6Y7YORR" hidden="1">#REF!</definedName>
    <definedName name="BExSBRBXXQMBU1TYDW1BXTEVEPRU" localSheetId="7" hidden="1">#REF!</definedName>
    <definedName name="BExSBRBXXQMBU1TYDW1BXTEVEPRU" localSheetId="9" hidden="1">#REF!</definedName>
    <definedName name="BExSBRBXXQMBU1TYDW1BXTEVEPRU" localSheetId="10" hidden="1">#REF!</definedName>
    <definedName name="BExSBRBXXQMBU1TYDW1BXTEVEPRU" localSheetId="11" hidden="1">#REF!</definedName>
    <definedName name="BExSBRBXXQMBU1TYDW1BXTEVEPRU" localSheetId="12" hidden="1">#REF!</definedName>
    <definedName name="BExSBRBXXQMBU1TYDW1BXTEVEPRU" localSheetId="14" hidden="1">#REF!</definedName>
    <definedName name="BExSBRBXXQMBU1TYDW1BXTEVEPRU" localSheetId="13" hidden="1">#REF!</definedName>
    <definedName name="BExSBRBXXQMBU1TYDW1BXTEVEPRU" localSheetId="15" hidden="1">#REF!</definedName>
    <definedName name="BExSBRBXXQMBU1TYDW1BXTEVEPRU" localSheetId="16" hidden="1">#REF!</definedName>
    <definedName name="BExSBRBXXQMBU1TYDW1BXTEVEPRU" localSheetId="17" hidden="1">#REF!</definedName>
    <definedName name="BExSBRBXXQMBU1TYDW1BXTEVEPRU" localSheetId="18" hidden="1">#REF!</definedName>
    <definedName name="BExSBRBXXQMBU1TYDW1BXTEVEPRU" localSheetId="19" hidden="1">#REF!</definedName>
    <definedName name="BExSBRBXXQMBU1TYDW1BXTEVEPRU" localSheetId="20" hidden="1">#REF!</definedName>
    <definedName name="BExSBRBXXQMBU1TYDW1BXTEVEPRU" hidden="1">#REF!</definedName>
    <definedName name="BExSC54998WTZ21DSL0R8UN0Y9JH" localSheetId="7" hidden="1">#REF!</definedName>
    <definedName name="BExSC54998WTZ21DSL0R8UN0Y9JH" localSheetId="9" hidden="1">#REF!</definedName>
    <definedName name="BExSC54998WTZ21DSL0R8UN0Y9JH" localSheetId="10" hidden="1">#REF!</definedName>
    <definedName name="BExSC54998WTZ21DSL0R8UN0Y9JH" localSheetId="11" hidden="1">#REF!</definedName>
    <definedName name="BExSC54998WTZ21DSL0R8UN0Y9JH" localSheetId="12" hidden="1">#REF!</definedName>
    <definedName name="BExSC54998WTZ21DSL0R8UN0Y9JH" localSheetId="14" hidden="1">#REF!</definedName>
    <definedName name="BExSC54998WTZ21DSL0R8UN0Y9JH" localSheetId="13" hidden="1">#REF!</definedName>
    <definedName name="BExSC54998WTZ21DSL0R8UN0Y9JH" localSheetId="15" hidden="1">#REF!</definedName>
    <definedName name="BExSC54998WTZ21DSL0R8UN0Y9JH" localSheetId="16" hidden="1">#REF!</definedName>
    <definedName name="BExSC54998WTZ21DSL0R8UN0Y9JH" localSheetId="17" hidden="1">#REF!</definedName>
    <definedName name="BExSC54998WTZ21DSL0R8UN0Y9JH" localSheetId="18" hidden="1">#REF!</definedName>
    <definedName name="BExSC54998WTZ21DSL0R8UN0Y9JH" localSheetId="19" hidden="1">#REF!</definedName>
    <definedName name="BExSC54998WTZ21DSL0R8UN0Y9JH" localSheetId="20" hidden="1">#REF!</definedName>
    <definedName name="BExSC54998WTZ21DSL0R8UN0Y9JH" hidden="1">#REF!</definedName>
    <definedName name="BExSC60N7WR9PJSNC9B7ORCX9NGY" localSheetId="7" hidden="1">#REF!</definedName>
    <definedName name="BExSC60N7WR9PJSNC9B7ORCX9NGY" localSheetId="9" hidden="1">#REF!</definedName>
    <definedName name="BExSC60N7WR9PJSNC9B7ORCX9NGY" localSheetId="10" hidden="1">#REF!</definedName>
    <definedName name="BExSC60N7WR9PJSNC9B7ORCX9NGY" localSheetId="11" hidden="1">#REF!</definedName>
    <definedName name="BExSC60N7WR9PJSNC9B7ORCX9NGY" localSheetId="12" hidden="1">#REF!</definedName>
    <definedName name="BExSC60N7WR9PJSNC9B7ORCX9NGY" localSheetId="14" hidden="1">#REF!</definedName>
    <definedName name="BExSC60N7WR9PJSNC9B7ORCX9NGY" localSheetId="13" hidden="1">#REF!</definedName>
    <definedName name="BExSC60N7WR9PJSNC9B7ORCX9NGY" localSheetId="15" hidden="1">#REF!</definedName>
    <definedName name="BExSC60N7WR9PJSNC9B7ORCX9NGY" localSheetId="16" hidden="1">#REF!</definedName>
    <definedName name="BExSC60N7WR9PJSNC9B7ORCX9NGY" localSheetId="17" hidden="1">#REF!</definedName>
    <definedName name="BExSC60N7WR9PJSNC9B7ORCX9NGY" localSheetId="18" hidden="1">#REF!</definedName>
    <definedName name="BExSC60N7WR9PJSNC9B7ORCX9NGY" localSheetId="19" hidden="1">#REF!</definedName>
    <definedName name="BExSC60N7WR9PJSNC9B7ORCX9NGY" localSheetId="20" hidden="1">#REF!</definedName>
    <definedName name="BExSC60N7WR9PJSNC9B7ORCX9NGY" hidden="1">#REF!</definedName>
    <definedName name="BExSCE99EZTILTTCE4NJJF96OYYM" localSheetId="7" hidden="1">#REF!</definedName>
    <definedName name="BExSCE99EZTILTTCE4NJJF96OYYM" localSheetId="9" hidden="1">#REF!</definedName>
    <definedName name="BExSCE99EZTILTTCE4NJJF96OYYM" localSheetId="10" hidden="1">#REF!</definedName>
    <definedName name="BExSCE99EZTILTTCE4NJJF96OYYM" localSheetId="11" hidden="1">#REF!</definedName>
    <definedName name="BExSCE99EZTILTTCE4NJJF96OYYM" localSheetId="12" hidden="1">#REF!</definedName>
    <definedName name="BExSCE99EZTILTTCE4NJJF96OYYM" localSheetId="14" hidden="1">#REF!</definedName>
    <definedName name="BExSCE99EZTILTTCE4NJJF96OYYM" localSheetId="13" hidden="1">#REF!</definedName>
    <definedName name="BExSCE99EZTILTTCE4NJJF96OYYM" localSheetId="15" hidden="1">#REF!</definedName>
    <definedName name="BExSCE99EZTILTTCE4NJJF96OYYM" localSheetId="16" hidden="1">#REF!</definedName>
    <definedName name="BExSCE99EZTILTTCE4NJJF96OYYM" localSheetId="17" hidden="1">#REF!</definedName>
    <definedName name="BExSCE99EZTILTTCE4NJJF96OYYM" localSheetId="18" hidden="1">#REF!</definedName>
    <definedName name="BExSCE99EZTILTTCE4NJJF96OYYM" localSheetId="19" hidden="1">#REF!</definedName>
    <definedName name="BExSCE99EZTILTTCE4NJJF96OYYM" localSheetId="20" hidden="1">#REF!</definedName>
    <definedName name="BExSCE99EZTILTTCE4NJJF96OYYM" hidden="1">#REF!</definedName>
    <definedName name="BExSCHUQZ2HFEWS54X67DIS8OSXZ" localSheetId="7" hidden="1">#REF!</definedName>
    <definedName name="BExSCHUQZ2HFEWS54X67DIS8OSXZ" localSheetId="9" hidden="1">#REF!</definedName>
    <definedName name="BExSCHUQZ2HFEWS54X67DIS8OSXZ" localSheetId="10" hidden="1">#REF!</definedName>
    <definedName name="BExSCHUQZ2HFEWS54X67DIS8OSXZ" localSheetId="11" hidden="1">#REF!</definedName>
    <definedName name="BExSCHUQZ2HFEWS54X67DIS8OSXZ" localSheetId="12" hidden="1">#REF!</definedName>
    <definedName name="BExSCHUQZ2HFEWS54X67DIS8OSXZ" localSheetId="14" hidden="1">#REF!</definedName>
    <definedName name="BExSCHUQZ2HFEWS54X67DIS8OSXZ" localSheetId="13" hidden="1">#REF!</definedName>
    <definedName name="BExSCHUQZ2HFEWS54X67DIS8OSXZ" localSheetId="15" hidden="1">#REF!</definedName>
    <definedName name="BExSCHUQZ2HFEWS54X67DIS8OSXZ" localSheetId="16" hidden="1">#REF!</definedName>
    <definedName name="BExSCHUQZ2HFEWS54X67DIS8OSXZ" localSheetId="17" hidden="1">#REF!</definedName>
    <definedName name="BExSCHUQZ2HFEWS54X67DIS8OSXZ" localSheetId="18" hidden="1">#REF!</definedName>
    <definedName name="BExSCHUQZ2HFEWS54X67DIS8OSXZ" localSheetId="19" hidden="1">#REF!</definedName>
    <definedName name="BExSCHUQZ2HFEWS54X67DIS8OSXZ" localSheetId="20" hidden="1">#REF!</definedName>
    <definedName name="BExSCHUQZ2HFEWS54X67DIS8OSXZ" hidden="1">#REF!</definedName>
    <definedName name="BExSCOG41SKKG4GYU76WRWW1CTE6" localSheetId="7" hidden="1">#REF!</definedName>
    <definedName name="BExSCOG41SKKG4GYU76WRWW1CTE6" localSheetId="9" hidden="1">#REF!</definedName>
    <definedName name="BExSCOG41SKKG4GYU76WRWW1CTE6" localSheetId="10" hidden="1">#REF!</definedName>
    <definedName name="BExSCOG41SKKG4GYU76WRWW1CTE6" localSheetId="11" hidden="1">#REF!</definedName>
    <definedName name="BExSCOG41SKKG4GYU76WRWW1CTE6" localSheetId="12" hidden="1">#REF!</definedName>
    <definedName name="BExSCOG41SKKG4GYU76WRWW1CTE6" localSheetId="14" hidden="1">#REF!</definedName>
    <definedName name="BExSCOG41SKKG4GYU76WRWW1CTE6" localSheetId="13" hidden="1">#REF!</definedName>
    <definedName name="BExSCOG41SKKG4GYU76WRWW1CTE6" localSheetId="15" hidden="1">#REF!</definedName>
    <definedName name="BExSCOG41SKKG4GYU76WRWW1CTE6" localSheetId="16" hidden="1">#REF!</definedName>
    <definedName name="BExSCOG41SKKG4GYU76WRWW1CTE6" localSheetId="17" hidden="1">#REF!</definedName>
    <definedName name="BExSCOG41SKKG4GYU76WRWW1CTE6" localSheetId="18" hidden="1">#REF!</definedName>
    <definedName name="BExSCOG41SKKG4GYU76WRWW1CTE6" localSheetId="19" hidden="1">#REF!</definedName>
    <definedName name="BExSCOG41SKKG4GYU76WRWW1CTE6" localSheetId="20" hidden="1">#REF!</definedName>
    <definedName name="BExSCOG41SKKG4GYU76WRWW1CTE6" hidden="1">#REF!</definedName>
    <definedName name="BExSCPN9MLJYMCCD3AD6AGFMBBGA" localSheetId="7" hidden="1">#REF!</definedName>
    <definedName name="BExSCPN9MLJYMCCD3AD6AGFMBBGA" localSheetId="9" hidden="1">#REF!</definedName>
    <definedName name="BExSCPN9MLJYMCCD3AD6AGFMBBGA" localSheetId="10" hidden="1">#REF!</definedName>
    <definedName name="BExSCPN9MLJYMCCD3AD6AGFMBBGA" localSheetId="11" hidden="1">#REF!</definedName>
    <definedName name="BExSCPN9MLJYMCCD3AD6AGFMBBGA" localSheetId="12" hidden="1">#REF!</definedName>
    <definedName name="BExSCPN9MLJYMCCD3AD6AGFMBBGA" localSheetId="14" hidden="1">#REF!</definedName>
    <definedName name="BExSCPN9MLJYMCCD3AD6AGFMBBGA" localSheetId="13" hidden="1">#REF!</definedName>
    <definedName name="BExSCPN9MLJYMCCD3AD6AGFMBBGA" localSheetId="15" hidden="1">#REF!</definedName>
    <definedName name="BExSCPN9MLJYMCCD3AD6AGFMBBGA" localSheetId="16" hidden="1">#REF!</definedName>
    <definedName name="BExSCPN9MLJYMCCD3AD6AGFMBBGA" localSheetId="17" hidden="1">#REF!</definedName>
    <definedName name="BExSCPN9MLJYMCCD3AD6AGFMBBGA" localSheetId="18" hidden="1">#REF!</definedName>
    <definedName name="BExSCPN9MLJYMCCD3AD6AGFMBBGA" localSheetId="19" hidden="1">#REF!</definedName>
    <definedName name="BExSCPN9MLJYMCCD3AD6AGFMBBGA" localSheetId="20" hidden="1">#REF!</definedName>
    <definedName name="BExSCPN9MLJYMCCD3AD6AGFMBBGA" hidden="1">#REF!</definedName>
    <definedName name="BExSCVC9P86YVFMRKKUVRV29MZXZ" localSheetId="7" hidden="1">#REF!</definedName>
    <definedName name="BExSCVC9P86YVFMRKKUVRV29MZXZ" localSheetId="9" hidden="1">#REF!</definedName>
    <definedName name="BExSCVC9P86YVFMRKKUVRV29MZXZ" localSheetId="10" hidden="1">#REF!</definedName>
    <definedName name="BExSCVC9P86YVFMRKKUVRV29MZXZ" localSheetId="11" hidden="1">#REF!</definedName>
    <definedName name="BExSCVC9P86YVFMRKKUVRV29MZXZ" localSheetId="12" hidden="1">#REF!</definedName>
    <definedName name="BExSCVC9P86YVFMRKKUVRV29MZXZ" localSheetId="14" hidden="1">#REF!</definedName>
    <definedName name="BExSCVC9P86YVFMRKKUVRV29MZXZ" localSheetId="13" hidden="1">#REF!</definedName>
    <definedName name="BExSCVC9P86YVFMRKKUVRV29MZXZ" localSheetId="15" hidden="1">#REF!</definedName>
    <definedName name="BExSCVC9P86YVFMRKKUVRV29MZXZ" localSheetId="16" hidden="1">#REF!</definedName>
    <definedName name="BExSCVC9P86YVFMRKKUVRV29MZXZ" localSheetId="17" hidden="1">#REF!</definedName>
    <definedName name="BExSCVC9P86YVFMRKKUVRV29MZXZ" localSheetId="18" hidden="1">#REF!</definedName>
    <definedName name="BExSCVC9P86YVFMRKKUVRV29MZXZ" localSheetId="19" hidden="1">#REF!</definedName>
    <definedName name="BExSCVC9P86YVFMRKKUVRV29MZXZ" localSheetId="20" hidden="1">#REF!</definedName>
    <definedName name="BExSCVC9P86YVFMRKKUVRV29MZXZ" hidden="1">#REF!</definedName>
    <definedName name="BExSD233CH4MU9ZMGNRF97ZV7KWU" localSheetId="7" hidden="1">#REF!</definedName>
    <definedName name="BExSD233CH4MU9ZMGNRF97ZV7KWU" localSheetId="9" hidden="1">#REF!</definedName>
    <definedName name="BExSD233CH4MU9ZMGNRF97ZV7KWU" localSheetId="10" hidden="1">#REF!</definedName>
    <definedName name="BExSD233CH4MU9ZMGNRF97ZV7KWU" localSheetId="11" hidden="1">#REF!</definedName>
    <definedName name="BExSD233CH4MU9ZMGNRF97ZV7KWU" localSheetId="12" hidden="1">#REF!</definedName>
    <definedName name="BExSD233CH4MU9ZMGNRF97ZV7KWU" localSheetId="14" hidden="1">#REF!</definedName>
    <definedName name="BExSD233CH4MU9ZMGNRF97ZV7KWU" localSheetId="13" hidden="1">#REF!</definedName>
    <definedName name="BExSD233CH4MU9ZMGNRF97ZV7KWU" localSheetId="15" hidden="1">#REF!</definedName>
    <definedName name="BExSD233CH4MU9ZMGNRF97ZV7KWU" localSheetId="16" hidden="1">#REF!</definedName>
    <definedName name="BExSD233CH4MU9ZMGNRF97ZV7KWU" localSheetId="17" hidden="1">#REF!</definedName>
    <definedName name="BExSD233CH4MU9ZMGNRF97ZV7KWU" localSheetId="18" hidden="1">#REF!</definedName>
    <definedName name="BExSD233CH4MU9ZMGNRF97ZV7KWU" localSheetId="19" hidden="1">#REF!</definedName>
    <definedName name="BExSD233CH4MU9ZMGNRF97ZV7KWU" localSheetId="20" hidden="1">#REF!</definedName>
    <definedName name="BExSD233CH4MU9ZMGNRF97ZV7KWU" hidden="1">#REF!</definedName>
    <definedName name="BExSD2U0F3BN6IN9N4R2DTTJG15H" localSheetId="7" hidden="1">#REF!</definedName>
    <definedName name="BExSD2U0F3BN6IN9N4R2DTTJG15H" localSheetId="9" hidden="1">#REF!</definedName>
    <definedName name="BExSD2U0F3BN6IN9N4R2DTTJG15H" localSheetId="10" hidden="1">#REF!</definedName>
    <definedName name="BExSD2U0F3BN6IN9N4R2DTTJG15H" localSheetId="11" hidden="1">#REF!</definedName>
    <definedName name="BExSD2U0F3BN6IN9N4R2DTTJG15H" localSheetId="12" hidden="1">#REF!</definedName>
    <definedName name="BExSD2U0F3BN6IN9N4R2DTTJG15H" localSheetId="14" hidden="1">#REF!</definedName>
    <definedName name="BExSD2U0F3BN6IN9N4R2DTTJG15H" localSheetId="13" hidden="1">#REF!</definedName>
    <definedName name="BExSD2U0F3BN6IN9N4R2DTTJG15H" localSheetId="15" hidden="1">#REF!</definedName>
    <definedName name="BExSD2U0F3BN6IN9N4R2DTTJG15H" localSheetId="16" hidden="1">#REF!</definedName>
    <definedName name="BExSD2U0F3BN6IN9N4R2DTTJG15H" localSheetId="17" hidden="1">#REF!</definedName>
    <definedName name="BExSD2U0F3BN6IN9N4R2DTTJG15H" localSheetId="18" hidden="1">#REF!</definedName>
    <definedName name="BExSD2U0F3BN6IN9N4R2DTTJG15H" localSheetId="19" hidden="1">#REF!</definedName>
    <definedName name="BExSD2U0F3BN6IN9N4R2DTTJG15H" localSheetId="20" hidden="1">#REF!</definedName>
    <definedName name="BExSD2U0F3BN6IN9N4R2DTTJG15H" hidden="1">#REF!</definedName>
    <definedName name="BExSD6A6NY15YSMFH51ST6XJY429" localSheetId="7" hidden="1">#REF!</definedName>
    <definedName name="BExSD6A6NY15YSMFH51ST6XJY429" localSheetId="9" hidden="1">#REF!</definedName>
    <definedName name="BExSD6A6NY15YSMFH51ST6XJY429" localSheetId="10" hidden="1">#REF!</definedName>
    <definedName name="BExSD6A6NY15YSMFH51ST6XJY429" localSheetId="11" hidden="1">#REF!</definedName>
    <definedName name="BExSD6A6NY15YSMFH51ST6XJY429" localSheetId="12" hidden="1">#REF!</definedName>
    <definedName name="BExSD6A6NY15YSMFH51ST6XJY429" localSheetId="14" hidden="1">#REF!</definedName>
    <definedName name="BExSD6A6NY15YSMFH51ST6XJY429" localSheetId="13" hidden="1">#REF!</definedName>
    <definedName name="BExSD6A6NY15YSMFH51ST6XJY429" localSheetId="15" hidden="1">#REF!</definedName>
    <definedName name="BExSD6A6NY15YSMFH51ST6XJY429" localSheetId="16" hidden="1">#REF!</definedName>
    <definedName name="BExSD6A6NY15YSMFH51ST6XJY429" localSheetId="17" hidden="1">#REF!</definedName>
    <definedName name="BExSD6A6NY15YSMFH51ST6XJY429" localSheetId="18" hidden="1">#REF!</definedName>
    <definedName name="BExSD6A6NY15YSMFH51ST6XJY429" localSheetId="19" hidden="1">#REF!</definedName>
    <definedName name="BExSD6A6NY15YSMFH51ST6XJY429" localSheetId="20" hidden="1">#REF!</definedName>
    <definedName name="BExSD6A6NY15YSMFH51ST6XJY429" hidden="1">#REF!</definedName>
    <definedName name="BExSD9VH6PF6RQ135VOEE08YXPAW" localSheetId="7" hidden="1">#REF!</definedName>
    <definedName name="BExSD9VH6PF6RQ135VOEE08YXPAW" localSheetId="9" hidden="1">#REF!</definedName>
    <definedName name="BExSD9VH6PF6RQ135VOEE08YXPAW" localSheetId="10" hidden="1">#REF!</definedName>
    <definedName name="BExSD9VH6PF6RQ135VOEE08YXPAW" localSheetId="11" hidden="1">#REF!</definedName>
    <definedName name="BExSD9VH6PF6RQ135VOEE08YXPAW" localSheetId="12" hidden="1">#REF!</definedName>
    <definedName name="BExSD9VH6PF6RQ135VOEE08YXPAW" localSheetId="14" hidden="1">#REF!</definedName>
    <definedName name="BExSD9VH6PF6RQ135VOEE08YXPAW" localSheetId="13" hidden="1">#REF!</definedName>
    <definedName name="BExSD9VH6PF6RQ135VOEE08YXPAW" localSheetId="15" hidden="1">#REF!</definedName>
    <definedName name="BExSD9VH6PF6RQ135VOEE08YXPAW" localSheetId="16" hidden="1">#REF!</definedName>
    <definedName name="BExSD9VH6PF6RQ135VOEE08YXPAW" localSheetId="17" hidden="1">#REF!</definedName>
    <definedName name="BExSD9VH6PF6RQ135VOEE08YXPAW" localSheetId="18" hidden="1">#REF!</definedName>
    <definedName name="BExSD9VH6PF6RQ135VOEE08YXPAW" localSheetId="19" hidden="1">#REF!</definedName>
    <definedName name="BExSD9VH6PF6RQ135VOEE08YXPAW" localSheetId="20" hidden="1">#REF!</definedName>
    <definedName name="BExSD9VH6PF6RQ135VOEE08YXPAW" hidden="1">#REF!</definedName>
    <definedName name="BExSDP5Y04WWMX2WWRITWOX8R5I9" localSheetId="7" hidden="1">#REF!</definedName>
    <definedName name="BExSDP5Y04WWMX2WWRITWOX8R5I9" localSheetId="9" hidden="1">#REF!</definedName>
    <definedName name="BExSDP5Y04WWMX2WWRITWOX8R5I9" localSheetId="10" hidden="1">#REF!</definedName>
    <definedName name="BExSDP5Y04WWMX2WWRITWOX8R5I9" localSheetId="11" hidden="1">#REF!</definedName>
    <definedName name="BExSDP5Y04WWMX2WWRITWOX8R5I9" localSheetId="12" hidden="1">#REF!</definedName>
    <definedName name="BExSDP5Y04WWMX2WWRITWOX8R5I9" localSheetId="14" hidden="1">#REF!</definedName>
    <definedName name="BExSDP5Y04WWMX2WWRITWOX8R5I9" localSheetId="13" hidden="1">#REF!</definedName>
    <definedName name="BExSDP5Y04WWMX2WWRITWOX8R5I9" localSheetId="15" hidden="1">#REF!</definedName>
    <definedName name="BExSDP5Y04WWMX2WWRITWOX8R5I9" localSheetId="16" hidden="1">#REF!</definedName>
    <definedName name="BExSDP5Y04WWMX2WWRITWOX8R5I9" localSheetId="17" hidden="1">#REF!</definedName>
    <definedName name="BExSDP5Y04WWMX2WWRITWOX8R5I9" localSheetId="18" hidden="1">#REF!</definedName>
    <definedName name="BExSDP5Y04WWMX2WWRITWOX8R5I9" localSheetId="19" hidden="1">#REF!</definedName>
    <definedName name="BExSDP5Y04WWMX2WWRITWOX8R5I9" localSheetId="20" hidden="1">#REF!</definedName>
    <definedName name="BExSDP5Y04WWMX2WWRITWOX8R5I9" hidden="1">#REF!</definedName>
    <definedName name="BExSDSB5WUA2A09DZ1ZPZH3J8VFL" localSheetId="7" hidden="1">#REF!</definedName>
    <definedName name="BExSDSB5WUA2A09DZ1ZPZH3J8VFL" localSheetId="9" hidden="1">#REF!</definedName>
    <definedName name="BExSDSB5WUA2A09DZ1ZPZH3J8VFL" localSheetId="10" hidden="1">#REF!</definedName>
    <definedName name="BExSDSB5WUA2A09DZ1ZPZH3J8VFL" localSheetId="11" hidden="1">#REF!</definedName>
    <definedName name="BExSDSB5WUA2A09DZ1ZPZH3J8VFL" localSheetId="12" hidden="1">#REF!</definedName>
    <definedName name="BExSDSB5WUA2A09DZ1ZPZH3J8VFL" localSheetId="14" hidden="1">#REF!</definedName>
    <definedName name="BExSDSB5WUA2A09DZ1ZPZH3J8VFL" localSheetId="13" hidden="1">#REF!</definedName>
    <definedName name="BExSDSB5WUA2A09DZ1ZPZH3J8VFL" localSheetId="15" hidden="1">#REF!</definedName>
    <definedName name="BExSDSB5WUA2A09DZ1ZPZH3J8VFL" localSheetId="16" hidden="1">#REF!</definedName>
    <definedName name="BExSDSB5WUA2A09DZ1ZPZH3J8VFL" localSheetId="17" hidden="1">#REF!</definedName>
    <definedName name="BExSDSB5WUA2A09DZ1ZPZH3J8VFL" localSheetId="18" hidden="1">#REF!</definedName>
    <definedName name="BExSDSB5WUA2A09DZ1ZPZH3J8VFL" localSheetId="19" hidden="1">#REF!</definedName>
    <definedName name="BExSDSB5WUA2A09DZ1ZPZH3J8VFL" localSheetId="20" hidden="1">#REF!</definedName>
    <definedName name="BExSDSB5WUA2A09DZ1ZPZH3J8VFL" hidden="1">#REF!</definedName>
    <definedName name="BExSDSGM203BJTNS9MKCBX453HMD" localSheetId="7" hidden="1">#REF!</definedName>
    <definedName name="BExSDSGM203BJTNS9MKCBX453HMD" localSheetId="9" hidden="1">#REF!</definedName>
    <definedName name="BExSDSGM203BJTNS9MKCBX453HMD" localSheetId="10" hidden="1">#REF!</definedName>
    <definedName name="BExSDSGM203BJTNS9MKCBX453HMD" localSheetId="11" hidden="1">#REF!</definedName>
    <definedName name="BExSDSGM203BJTNS9MKCBX453HMD" localSheetId="12" hidden="1">#REF!</definedName>
    <definedName name="BExSDSGM203BJTNS9MKCBX453HMD" localSheetId="14" hidden="1">#REF!</definedName>
    <definedName name="BExSDSGM203BJTNS9MKCBX453HMD" localSheetId="13" hidden="1">#REF!</definedName>
    <definedName name="BExSDSGM203BJTNS9MKCBX453HMD" localSheetId="15" hidden="1">#REF!</definedName>
    <definedName name="BExSDSGM203BJTNS9MKCBX453HMD" localSheetId="16" hidden="1">#REF!</definedName>
    <definedName name="BExSDSGM203BJTNS9MKCBX453HMD" localSheetId="17" hidden="1">#REF!</definedName>
    <definedName name="BExSDSGM203BJTNS9MKCBX453HMD" localSheetId="18" hidden="1">#REF!</definedName>
    <definedName name="BExSDSGM203BJTNS9MKCBX453HMD" localSheetId="19" hidden="1">#REF!</definedName>
    <definedName name="BExSDSGM203BJTNS9MKCBX453HMD" localSheetId="20" hidden="1">#REF!</definedName>
    <definedName name="BExSDSGM203BJTNS9MKCBX453HMD" hidden="1">#REF!</definedName>
    <definedName name="BExSDT20XUFXTDM37M148AXAP7HN" localSheetId="7" hidden="1">#REF!</definedName>
    <definedName name="BExSDT20XUFXTDM37M148AXAP7HN" localSheetId="9" hidden="1">#REF!</definedName>
    <definedName name="BExSDT20XUFXTDM37M148AXAP7HN" localSheetId="10" hidden="1">#REF!</definedName>
    <definedName name="BExSDT20XUFXTDM37M148AXAP7HN" localSheetId="11" hidden="1">#REF!</definedName>
    <definedName name="BExSDT20XUFXTDM37M148AXAP7HN" localSheetId="12" hidden="1">#REF!</definedName>
    <definedName name="BExSDT20XUFXTDM37M148AXAP7HN" localSheetId="14" hidden="1">#REF!</definedName>
    <definedName name="BExSDT20XUFXTDM37M148AXAP7HN" localSheetId="13" hidden="1">#REF!</definedName>
    <definedName name="BExSDT20XUFXTDM37M148AXAP7HN" localSheetId="15" hidden="1">#REF!</definedName>
    <definedName name="BExSDT20XUFXTDM37M148AXAP7HN" localSheetId="16" hidden="1">#REF!</definedName>
    <definedName name="BExSDT20XUFXTDM37M148AXAP7HN" localSheetId="17" hidden="1">#REF!</definedName>
    <definedName name="BExSDT20XUFXTDM37M148AXAP7HN" localSheetId="18" hidden="1">#REF!</definedName>
    <definedName name="BExSDT20XUFXTDM37M148AXAP7HN" localSheetId="19" hidden="1">#REF!</definedName>
    <definedName name="BExSDT20XUFXTDM37M148AXAP7HN" localSheetId="20" hidden="1">#REF!</definedName>
    <definedName name="BExSDT20XUFXTDM37M148AXAP7HN" hidden="1">#REF!</definedName>
    <definedName name="BExSEEHK1VLWD7JBV9SVVVIKQZ3I" localSheetId="7" hidden="1">#REF!</definedName>
    <definedName name="BExSEEHK1VLWD7JBV9SVVVIKQZ3I" localSheetId="9" hidden="1">#REF!</definedName>
    <definedName name="BExSEEHK1VLWD7JBV9SVVVIKQZ3I" localSheetId="10" hidden="1">#REF!</definedName>
    <definedName name="BExSEEHK1VLWD7JBV9SVVVIKQZ3I" localSheetId="11" hidden="1">#REF!</definedName>
    <definedName name="BExSEEHK1VLWD7JBV9SVVVIKQZ3I" localSheetId="12" hidden="1">#REF!</definedName>
    <definedName name="BExSEEHK1VLWD7JBV9SVVVIKQZ3I" localSheetId="14" hidden="1">#REF!</definedName>
    <definedName name="BExSEEHK1VLWD7JBV9SVVVIKQZ3I" localSheetId="13" hidden="1">#REF!</definedName>
    <definedName name="BExSEEHK1VLWD7JBV9SVVVIKQZ3I" localSheetId="15" hidden="1">#REF!</definedName>
    <definedName name="BExSEEHK1VLWD7JBV9SVVVIKQZ3I" localSheetId="16" hidden="1">#REF!</definedName>
    <definedName name="BExSEEHK1VLWD7JBV9SVVVIKQZ3I" localSheetId="17" hidden="1">#REF!</definedName>
    <definedName name="BExSEEHK1VLWD7JBV9SVVVIKQZ3I" localSheetId="18" hidden="1">#REF!</definedName>
    <definedName name="BExSEEHK1VLWD7JBV9SVVVIKQZ3I" localSheetId="19" hidden="1">#REF!</definedName>
    <definedName name="BExSEEHK1VLWD7JBV9SVVVIKQZ3I" localSheetId="20" hidden="1">#REF!</definedName>
    <definedName name="BExSEEHK1VLWD7JBV9SVVVIKQZ3I" hidden="1">#REF!</definedName>
    <definedName name="BExSEJKZLX37P3V33TRTFJ30BFRK" localSheetId="7" hidden="1">#REF!</definedName>
    <definedName name="BExSEJKZLX37P3V33TRTFJ30BFRK" localSheetId="9" hidden="1">#REF!</definedName>
    <definedName name="BExSEJKZLX37P3V33TRTFJ30BFRK" localSheetId="10" hidden="1">#REF!</definedName>
    <definedName name="BExSEJKZLX37P3V33TRTFJ30BFRK" localSheetId="11" hidden="1">#REF!</definedName>
    <definedName name="BExSEJKZLX37P3V33TRTFJ30BFRK" localSheetId="12" hidden="1">#REF!</definedName>
    <definedName name="BExSEJKZLX37P3V33TRTFJ30BFRK" localSheetId="14" hidden="1">#REF!</definedName>
    <definedName name="BExSEJKZLX37P3V33TRTFJ30BFRK" localSheetId="13" hidden="1">#REF!</definedName>
    <definedName name="BExSEJKZLX37P3V33TRTFJ30BFRK" localSheetId="15" hidden="1">#REF!</definedName>
    <definedName name="BExSEJKZLX37P3V33TRTFJ30BFRK" localSheetId="16" hidden="1">#REF!</definedName>
    <definedName name="BExSEJKZLX37P3V33TRTFJ30BFRK" localSheetId="17" hidden="1">#REF!</definedName>
    <definedName name="BExSEJKZLX37P3V33TRTFJ30BFRK" localSheetId="18" hidden="1">#REF!</definedName>
    <definedName name="BExSEJKZLX37P3V33TRTFJ30BFRK" localSheetId="19" hidden="1">#REF!</definedName>
    <definedName name="BExSEJKZLX37P3V33TRTFJ30BFRK" localSheetId="20" hidden="1">#REF!</definedName>
    <definedName name="BExSEJKZLX37P3V33TRTFJ30BFRK" hidden="1">#REF!</definedName>
    <definedName name="BExSENBSLP026IKXG2AS0SKST99F" localSheetId="7" hidden="1">#REF!</definedName>
    <definedName name="BExSENBSLP026IKXG2AS0SKST99F" localSheetId="9" hidden="1">#REF!</definedName>
    <definedName name="BExSENBSLP026IKXG2AS0SKST99F" localSheetId="10" hidden="1">#REF!</definedName>
    <definedName name="BExSENBSLP026IKXG2AS0SKST99F" localSheetId="11" hidden="1">#REF!</definedName>
    <definedName name="BExSENBSLP026IKXG2AS0SKST99F" localSheetId="12" hidden="1">#REF!</definedName>
    <definedName name="BExSENBSLP026IKXG2AS0SKST99F" localSheetId="14" hidden="1">#REF!</definedName>
    <definedName name="BExSENBSLP026IKXG2AS0SKST99F" localSheetId="13" hidden="1">#REF!</definedName>
    <definedName name="BExSENBSLP026IKXG2AS0SKST99F" localSheetId="15" hidden="1">#REF!</definedName>
    <definedName name="BExSENBSLP026IKXG2AS0SKST99F" localSheetId="16" hidden="1">#REF!</definedName>
    <definedName name="BExSENBSLP026IKXG2AS0SKST99F" localSheetId="17" hidden="1">#REF!</definedName>
    <definedName name="BExSENBSLP026IKXG2AS0SKST99F" localSheetId="18" hidden="1">#REF!</definedName>
    <definedName name="BExSENBSLP026IKXG2AS0SKST99F" localSheetId="19" hidden="1">#REF!</definedName>
    <definedName name="BExSENBSLP026IKXG2AS0SKST99F" localSheetId="20" hidden="1">#REF!</definedName>
    <definedName name="BExSENBSLP026IKXG2AS0SKST99F" hidden="1">#REF!</definedName>
    <definedName name="BExSEP9UVOAI6TMXKNK587PQ3328" localSheetId="7" hidden="1">#REF!</definedName>
    <definedName name="BExSEP9UVOAI6TMXKNK587PQ3328" localSheetId="9" hidden="1">#REF!</definedName>
    <definedName name="BExSEP9UVOAI6TMXKNK587PQ3328" localSheetId="10" hidden="1">#REF!</definedName>
    <definedName name="BExSEP9UVOAI6TMXKNK587PQ3328" localSheetId="11" hidden="1">#REF!</definedName>
    <definedName name="BExSEP9UVOAI6TMXKNK587PQ3328" localSheetId="12" hidden="1">#REF!</definedName>
    <definedName name="BExSEP9UVOAI6TMXKNK587PQ3328" localSheetId="14" hidden="1">#REF!</definedName>
    <definedName name="BExSEP9UVOAI6TMXKNK587PQ3328" localSheetId="13" hidden="1">#REF!</definedName>
    <definedName name="BExSEP9UVOAI6TMXKNK587PQ3328" localSheetId="15" hidden="1">#REF!</definedName>
    <definedName name="BExSEP9UVOAI6TMXKNK587PQ3328" localSheetId="16" hidden="1">#REF!</definedName>
    <definedName name="BExSEP9UVOAI6TMXKNK587PQ3328" localSheetId="17" hidden="1">#REF!</definedName>
    <definedName name="BExSEP9UVOAI6TMXKNK587PQ3328" localSheetId="18" hidden="1">#REF!</definedName>
    <definedName name="BExSEP9UVOAI6TMXKNK587PQ3328" localSheetId="19" hidden="1">#REF!</definedName>
    <definedName name="BExSEP9UVOAI6TMXKNK587PQ3328" localSheetId="20" hidden="1">#REF!</definedName>
    <definedName name="BExSEP9UVOAI6TMXKNK587PQ3328" hidden="1">#REF!</definedName>
    <definedName name="BExSERZ34ETZF8OI93MYIVZX4RDV" localSheetId="7" hidden="1">#REF!</definedName>
    <definedName name="BExSERZ34ETZF8OI93MYIVZX4RDV" localSheetId="9" hidden="1">#REF!</definedName>
    <definedName name="BExSERZ34ETZF8OI93MYIVZX4RDV" localSheetId="10" hidden="1">#REF!</definedName>
    <definedName name="BExSERZ34ETZF8OI93MYIVZX4RDV" localSheetId="11" hidden="1">#REF!</definedName>
    <definedName name="BExSERZ34ETZF8OI93MYIVZX4RDV" localSheetId="12" hidden="1">#REF!</definedName>
    <definedName name="BExSERZ34ETZF8OI93MYIVZX4RDV" localSheetId="14" hidden="1">#REF!</definedName>
    <definedName name="BExSERZ34ETZF8OI93MYIVZX4RDV" localSheetId="13" hidden="1">#REF!</definedName>
    <definedName name="BExSERZ34ETZF8OI93MYIVZX4RDV" localSheetId="15" hidden="1">#REF!</definedName>
    <definedName name="BExSERZ34ETZF8OI93MYIVZX4RDV" localSheetId="16" hidden="1">#REF!</definedName>
    <definedName name="BExSERZ34ETZF8OI93MYIVZX4RDV" localSheetId="17" hidden="1">#REF!</definedName>
    <definedName name="BExSERZ34ETZF8OI93MYIVZX4RDV" localSheetId="18" hidden="1">#REF!</definedName>
    <definedName name="BExSERZ34ETZF8OI93MYIVZX4RDV" localSheetId="19" hidden="1">#REF!</definedName>
    <definedName name="BExSERZ34ETZF8OI93MYIVZX4RDV" localSheetId="20" hidden="1">#REF!</definedName>
    <definedName name="BExSERZ34ETZF8OI93MYIVZX4RDV" hidden="1">#REF!</definedName>
    <definedName name="BExSF07QFLZCO4P6K6QF05XG7PH1" localSheetId="7" hidden="1">#REF!</definedName>
    <definedName name="BExSF07QFLZCO4P6K6QF05XG7PH1" localSheetId="9" hidden="1">#REF!</definedName>
    <definedName name="BExSF07QFLZCO4P6K6QF05XG7PH1" localSheetId="10" hidden="1">#REF!</definedName>
    <definedName name="BExSF07QFLZCO4P6K6QF05XG7PH1" localSheetId="11" hidden="1">#REF!</definedName>
    <definedName name="BExSF07QFLZCO4P6K6QF05XG7PH1" localSheetId="12" hidden="1">#REF!</definedName>
    <definedName name="BExSF07QFLZCO4P6K6QF05XG7PH1" localSheetId="14" hidden="1">#REF!</definedName>
    <definedName name="BExSF07QFLZCO4P6K6QF05XG7PH1" localSheetId="13" hidden="1">#REF!</definedName>
    <definedName name="BExSF07QFLZCO4P6K6QF05XG7PH1" localSheetId="15" hidden="1">#REF!</definedName>
    <definedName name="BExSF07QFLZCO4P6K6QF05XG7PH1" localSheetId="16" hidden="1">#REF!</definedName>
    <definedName name="BExSF07QFLZCO4P6K6QF05XG7PH1" localSheetId="17" hidden="1">#REF!</definedName>
    <definedName name="BExSF07QFLZCO4P6K6QF05XG7PH1" localSheetId="18" hidden="1">#REF!</definedName>
    <definedName name="BExSF07QFLZCO4P6K6QF05XG7PH1" localSheetId="19" hidden="1">#REF!</definedName>
    <definedName name="BExSF07QFLZCO4P6K6QF05XG7PH1" localSheetId="20" hidden="1">#REF!</definedName>
    <definedName name="BExSF07QFLZCO4P6K6QF05XG7PH1" hidden="1">#REF!</definedName>
    <definedName name="BExSF85QVM8XVOYH429ITJC8TA5Q" localSheetId="7" hidden="1">#REF!</definedName>
    <definedName name="BExSF85QVM8XVOYH429ITJC8TA5Q" localSheetId="9" hidden="1">#REF!</definedName>
    <definedName name="BExSF85QVM8XVOYH429ITJC8TA5Q" localSheetId="10" hidden="1">#REF!</definedName>
    <definedName name="BExSF85QVM8XVOYH429ITJC8TA5Q" localSheetId="11" hidden="1">#REF!</definedName>
    <definedName name="BExSF85QVM8XVOYH429ITJC8TA5Q" localSheetId="12" hidden="1">#REF!</definedName>
    <definedName name="BExSF85QVM8XVOYH429ITJC8TA5Q" localSheetId="14" hidden="1">#REF!</definedName>
    <definedName name="BExSF85QVM8XVOYH429ITJC8TA5Q" localSheetId="13" hidden="1">#REF!</definedName>
    <definedName name="BExSF85QVM8XVOYH429ITJC8TA5Q" localSheetId="15" hidden="1">#REF!</definedName>
    <definedName name="BExSF85QVM8XVOYH429ITJC8TA5Q" localSheetId="16" hidden="1">#REF!</definedName>
    <definedName name="BExSF85QVM8XVOYH429ITJC8TA5Q" localSheetId="17" hidden="1">#REF!</definedName>
    <definedName name="BExSF85QVM8XVOYH429ITJC8TA5Q" localSheetId="18" hidden="1">#REF!</definedName>
    <definedName name="BExSF85QVM8XVOYH429ITJC8TA5Q" localSheetId="19" hidden="1">#REF!</definedName>
    <definedName name="BExSF85QVM8XVOYH429ITJC8TA5Q" localSheetId="20" hidden="1">#REF!</definedName>
    <definedName name="BExSF85QVM8XVOYH429ITJC8TA5Q" hidden="1">#REF!</definedName>
    <definedName name="BExSFELNPJYUZX393PKWKNNZYV1N" localSheetId="7" hidden="1">#REF!</definedName>
    <definedName name="BExSFELNPJYUZX393PKWKNNZYV1N" localSheetId="9" hidden="1">#REF!</definedName>
    <definedName name="BExSFELNPJYUZX393PKWKNNZYV1N" localSheetId="10" hidden="1">#REF!</definedName>
    <definedName name="BExSFELNPJYUZX393PKWKNNZYV1N" localSheetId="11" hidden="1">#REF!</definedName>
    <definedName name="BExSFELNPJYUZX393PKWKNNZYV1N" localSheetId="12" hidden="1">#REF!</definedName>
    <definedName name="BExSFELNPJYUZX393PKWKNNZYV1N" localSheetId="14" hidden="1">#REF!</definedName>
    <definedName name="BExSFELNPJYUZX393PKWKNNZYV1N" localSheetId="13" hidden="1">#REF!</definedName>
    <definedName name="BExSFELNPJYUZX393PKWKNNZYV1N" localSheetId="15" hidden="1">#REF!</definedName>
    <definedName name="BExSFELNPJYUZX393PKWKNNZYV1N" localSheetId="16" hidden="1">#REF!</definedName>
    <definedName name="BExSFELNPJYUZX393PKWKNNZYV1N" localSheetId="17" hidden="1">#REF!</definedName>
    <definedName name="BExSFELNPJYUZX393PKWKNNZYV1N" localSheetId="18" hidden="1">#REF!</definedName>
    <definedName name="BExSFELNPJYUZX393PKWKNNZYV1N" localSheetId="19" hidden="1">#REF!</definedName>
    <definedName name="BExSFELNPJYUZX393PKWKNNZYV1N" localSheetId="20" hidden="1">#REF!</definedName>
    <definedName name="BExSFELNPJYUZX393PKWKNNZYV1N" hidden="1">#REF!</definedName>
    <definedName name="BExSFHAQ0VN5PU9GULAPYTQ4HKW8" localSheetId="7" hidden="1">#REF!</definedName>
    <definedName name="BExSFHAQ0VN5PU9GULAPYTQ4HKW8" localSheetId="9" hidden="1">#REF!</definedName>
    <definedName name="BExSFHAQ0VN5PU9GULAPYTQ4HKW8" localSheetId="10" hidden="1">#REF!</definedName>
    <definedName name="BExSFHAQ0VN5PU9GULAPYTQ4HKW8" localSheetId="11" hidden="1">#REF!</definedName>
    <definedName name="BExSFHAQ0VN5PU9GULAPYTQ4HKW8" localSheetId="12" hidden="1">#REF!</definedName>
    <definedName name="BExSFHAQ0VN5PU9GULAPYTQ4HKW8" localSheetId="14" hidden="1">#REF!</definedName>
    <definedName name="BExSFHAQ0VN5PU9GULAPYTQ4HKW8" localSheetId="13" hidden="1">#REF!</definedName>
    <definedName name="BExSFHAQ0VN5PU9GULAPYTQ4HKW8" localSheetId="15" hidden="1">#REF!</definedName>
    <definedName name="BExSFHAQ0VN5PU9GULAPYTQ4HKW8" localSheetId="16" hidden="1">#REF!</definedName>
    <definedName name="BExSFHAQ0VN5PU9GULAPYTQ4HKW8" localSheetId="17" hidden="1">#REF!</definedName>
    <definedName name="BExSFHAQ0VN5PU9GULAPYTQ4HKW8" localSheetId="18" hidden="1">#REF!</definedName>
    <definedName name="BExSFHAQ0VN5PU9GULAPYTQ4HKW8" localSheetId="19" hidden="1">#REF!</definedName>
    <definedName name="BExSFHAQ0VN5PU9GULAPYTQ4HKW8" localSheetId="20" hidden="1">#REF!</definedName>
    <definedName name="BExSFHAQ0VN5PU9GULAPYTQ4HKW8" hidden="1">#REF!</definedName>
    <definedName name="BExSFIY63CMZLHHLQETZ2HFOHW52" localSheetId="7" hidden="1">#REF!</definedName>
    <definedName name="BExSFIY63CMZLHHLQETZ2HFOHW52" localSheetId="9" hidden="1">#REF!</definedName>
    <definedName name="BExSFIY63CMZLHHLQETZ2HFOHW52" localSheetId="10" hidden="1">#REF!</definedName>
    <definedName name="BExSFIY63CMZLHHLQETZ2HFOHW52" localSheetId="11" hidden="1">#REF!</definedName>
    <definedName name="BExSFIY63CMZLHHLQETZ2HFOHW52" localSheetId="12" hidden="1">#REF!</definedName>
    <definedName name="BExSFIY63CMZLHHLQETZ2HFOHW52" localSheetId="14" hidden="1">#REF!</definedName>
    <definedName name="BExSFIY63CMZLHHLQETZ2HFOHW52" localSheetId="13" hidden="1">#REF!</definedName>
    <definedName name="BExSFIY63CMZLHHLQETZ2HFOHW52" localSheetId="15" hidden="1">#REF!</definedName>
    <definedName name="BExSFIY63CMZLHHLQETZ2HFOHW52" localSheetId="16" hidden="1">#REF!</definedName>
    <definedName name="BExSFIY63CMZLHHLQETZ2HFOHW52" localSheetId="17" hidden="1">#REF!</definedName>
    <definedName name="BExSFIY63CMZLHHLQETZ2HFOHW52" localSheetId="18" hidden="1">#REF!</definedName>
    <definedName name="BExSFIY63CMZLHHLQETZ2HFOHW52" localSheetId="19" hidden="1">#REF!</definedName>
    <definedName name="BExSFIY63CMZLHHLQETZ2HFOHW52" localSheetId="20" hidden="1">#REF!</definedName>
    <definedName name="BExSFIY63CMZLHHLQETZ2HFOHW52" hidden="1">#REF!</definedName>
    <definedName name="BExSFJ8ZAGQ63A4MVMZRQWLVRGQ5" localSheetId="7" hidden="1">#REF!</definedName>
    <definedName name="BExSFJ8ZAGQ63A4MVMZRQWLVRGQ5" localSheetId="9" hidden="1">#REF!</definedName>
    <definedName name="BExSFJ8ZAGQ63A4MVMZRQWLVRGQ5" localSheetId="10" hidden="1">#REF!</definedName>
    <definedName name="BExSFJ8ZAGQ63A4MVMZRQWLVRGQ5" localSheetId="11" hidden="1">#REF!</definedName>
    <definedName name="BExSFJ8ZAGQ63A4MVMZRQWLVRGQ5" localSheetId="12" hidden="1">#REF!</definedName>
    <definedName name="BExSFJ8ZAGQ63A4MVMZRQWLVRGQ5" localSheetId="14" hidden="1">#REF!</definedName>
    <definedName name="BExSFJ8ZAGQ63A4MVMZRQWLVRGQ5" localSheetId="13" hidden="1">#REF!</definedName>
    <definedName name="BExSFJ8ZAGQ63A4MVMZRQWLVRGQ5" localSheetId="15" hidden="1">#REF!</definedName>
    <definedName name="BExSFJ8ZAGQ63A4MVMZRQWLVRGQ5" localSheetId="16" hidden="1">#REF!</definedName>
    <definedName name="BExSFJ8ZAGQ63A4MVMZRQWLVRGQ5" localSheetId="17" hidden="1">#REF!</definedName>
    <definedName name="BExSFJ8ZAGQ63A4MVMZRQWLVRGQ5" localSheetId="18" hidden="1">#REF!</definedName>
    <definedName name="BExSFJ8ZAGQ63A4MVMZRQWLVRGQ5" localSheetId="19" hidden="1">#REF!</definedName>
    <definedName name="BExSFJ8ZAGQ63A4MVMZRQWLVRGQ5" localSheetId="20" hidden="1">#REF!</definedName>
    <definedName name="BExSFJ8ZAGQ63A4MVMZRQWLVRGQ5" hidden="1">#REF!</definedName>
    <definedName name="BExSFKQRST2S9KXWWLCXYLKSF4G1" localSheetId="7" hidden="1">#REF!</definedName>
    <definedName name="BExSFKQRST2S9KXWWLCXYLKSF4G1" localSheetId="9" hidden="1">#REF!</definedName>
    <definedName name="BExSFKQRST2S9KXWWLCXYLKSF4G1" localSheetId="10" hidden="1">#REF!</definedName>
    <definedName name="BExSFKQRST2S9KXWWLCXYLKSF4G1" localSheetId="11" hidden="1">#REF!</definedName>
    <definedName name="BExSFKQRST2S9KXWWLCXYLKSF4G1" localSheetId="12" hidden="1">#REF!</definedName>
    <definedName name="BExSFKQRST2S9KXWWLCXYLKSF4G1" localSheetId="14" hidden="1">#REF!</definedName>
    <definedName name="BExSFKQRST2S9KXWWLCXYLKSF4G1" localSheetId="13" hidden="1">#REF!</definedName>
    <definedName name="BExSFKQRST2S9KXWWLCXYLKSF4G1" localSheetId="15" hidden="1">#REF!</definedName>
    <definedName name="BExSFKQRST2S9KXWWLCXYLKSF4G1" localSheetId="16" hidden="1">#REF!</definedName>
    <definedName name="BExSFKQRST2S9KXWWLCXYLKSF4G1" localSheetId="17" hidden="1">#REF!</definedName>
    <definedName name="BExSFKQRST2S9KXWWLCXYLKSF4G1" localSheetId="18" hidden="1">#REF!</definedName>
    <definedName name="BExSFKQRST2S9KXWWLCXYLKSF4G1" localSheetId="19" hidden="1">#REF!</definedName>
    <definedName name="BExSFKQRST2S9KXWWLCXYLKSF4G1" localSheetId="20" hidden="1">#REF!</definedName>
    <definedName name="BExSFKQRST2S9KXWWLCXYLKSF4G1" hidden="1">#REF!</definedName>
    <definedName name="BExSFLHT3DWP12GA4DDKMCK3E4F9" localSheetId="7" hidden="1">#REF!</definedName>
    <definedName name="BExSFLHT3DWP12GA4DDKMCK3E4F9" localSheetId="9" hidden="1">#REF!</definedName>
    <definedName name="BExSFLHT3DWP12GA4DDKMCK3E4F9" localSheetId="10" hidden="1">#REF!</definedName>
    <definedName name="BExSFLHT3DWP12GA4DDKMCK3E4F9" localSheetId="11" hidden="1">#REF!</definedName>
    <definedName name="BExSFLHT3DWP12GA4DDKMCK3E4F9" localSheetId="14" hidden="1">#REF!</definedName>
    <definedName name="BExSFLHT3DWP12GA4DDKMCK3E4F9" localSheetId="13" hidden="1">#REF!</definedName>
    <definedName name="BExSFLHT3DWP12GA4DDKMCK3E4F9" localSheetId="16" hidden="1">#REF!</definedName>
    <definedName name="BExSFLHT3DWP12GA4DDKMCK3E4F9" localSheetId="17" hidden="1">#REF!</definedName>
    <definedName name="BExSFLHT3DWP12GA4DDKMCK3E4F9" localSheetId="20" hidden="1">#REF!</definedName>
    <definedName name="BExSFLHT3DWP12GA4DDKMCK3E4F9" hidden="1">#REF!</definedName>
    <definedName name="BExSFYDRRTAZVPXRWUF5PDQ97WFF" localSheetId="7" hidden="1">#REF!</definedName>
    <definedName name="BExSFYDRRTAZVPXRWUF5PDQ97WFF" localSheetId="9" hidden="1">#REF!</definedName>
    <definedName name="BExSFYDRRTAZVPXRWUF5PDQ97WFF" localSheetId="10" hidden="1">#REF!</definedName>
    <definedName name="BExSFYDRRTAZVPXRWUF5PDQ97WFF" localSheetId="11" hidden="1">#REF!</definedName>
    <definedName name="BExSFYDRRTAZVPXRWUF5PDQ97WFF" localSheetId="12" hidden="1">#REF!</definedName>
    <definedName name="BExSFYDRRTAZVPXRWUF5PDQ97WFF" localSheetId="14" hidden="1">#REF!</definedName>
    <definedName name="BExSFYDRRTAZVPXRWUF5PDQ97WFF" localSheetId="13" hidden="1">#REF!</definedName>
    <definedName name="BExSFYDRRTAZVPXRWUF5PDQ97WFF" localSheetId="15" hidden="1">#REF!</definedName>
    <definedName name="BExSFYDRRTAZVPXRWUF5PDQ97WFF" localSheetId="16" hidden="1">#REF!</definedName>
    <definedName name="BExSFYDRRTAZVPXRWUF5PDQ97WFF" localSheetId="17" hidden="1">#REF!</definedName>
    <definedName name="BExSFYDRRTAZVPXRWUF5PDQ97WFF" localSheetId="18" hidden="1">#REF!</definedName>
    <definedName name="BExSFYDRRTAZVPXRWUF5PDQ97WFF" localSheetId="19" hidden="1">#REF!</definedName>
    <definedName name="BExSFYDRRTAZVPXRWUF5PDQ97WFF" localSheetId="20" hidden="1">#REF!</definedName>
    <definedName name="BExSFYDRRTAZVPXRWUF5PDQ97WFF" hidden="1">#REF!</definedName>
    <definedName name="BExSFZVPFTXA3F0IJ2NGH1GXX9R7" localSheetId="7" hidden="1">#REF!</definedName>
    <definedName name="BExSFZVPFTXA3F0IJ2NGH1GXX9R7" localSheetId="9" hidden="1">#REF!</definedName>
    <definedName name="BExSFZVPFTXA3F0IJ2NGH1GXX9R7" localSheetId="10" hidden="1">#REF!</definedName>
    <definedName name="BExSFZVPFTXA3F0IJ2NGH1GXX9R7" localSheetId="11" hidden="1">#REF!</definedName>
    <definedName name="BExSFZVPFTXA3F0IJ2NGH1GXX9R7" localSheetId="12" hidden="1">#REF!</definedName>
    <definedName name="BExSFZVPFTXA3F0IJ2NGH1GXX9R7" localSheetId="14" hidden="1">#REF!</definedName>
    <definedName name="BExSFZVPFTXA3F0IJ2NGH1GXX9R7" localSheetId="13" hidden="1">#REF!</definedName>
    <definedName name="BExSFZVPFTXA3F0IJ2NGH1GXX9R7" localSheetId="15" hidden="1">#REF!</definedName>
    <definedName name="BExSFZVPFTXA3F0IJ2NGH1GXX9R7" localSheetId="16" hidden="1">#REF!</definedName>
    <definedName name="BExSFZVPFTXA3F0IJ2NGH1GXX9R7" localSheetId="17" hidden="1">#REF!</definedName>
    <definedName name="BExSFZVPFTXA3F0IJ2NGH1GXX9R7" localSheetId="18" hidden="1">#REF!</definedName>
    <definedName name="BExSFZVPFTXA3F0IJ2NGH1GXX9R7" localSheetId="19" hidden="1">#REF!</definedName>
    <definedName name="BExSFZVPFTXA3F0IJ2NGH1GXX9R7" localSheetId="20" hidden="1">#REF!</definedName>
    <definedName name="BExSFZVPFTXA3F0IJ2NGH1GXX9R7" hidden="1">#REF!</definedName>
    <definedName name="BExSG90Q4ZUU2IPGDYOM169NJV9S" localSheetId="7" hidden="1">#REF!</definedName>
    <definedName name="BExSG90Q4ZUU2IPGDYOM169NJV9S" localSheetId="9" hidden="1">#REF!</definedName>
    <definedName name="BExSG90Q4ZUU2IPGDYOM169NJV9S" localSheetId="10" hidden="1">#REF!</definedName>
    <definedName name="BExSG90Q4ZUU2IPGDYOM169NJV9S" localSheetId="11" hidden="1">#REF!</definedName>
    <definedName name="BExSG90Q4ZUU2IPGDYOM169NJV9S" localSheetId="12" hidden="1">#REF!</definedName>
    <definedName name="BExSG90Q4ZUU2IPGDYOM169NJV9S" localSheetId="14" hidden="1">#REF!</definedName>
    <definedName name="BExSG90Q4ZUU2IPGDYOM169NJV9S" localSheetId="13" hidden="1">#REF!</definedName>
    <definedName name="BExSG90Q4ZUU2IPGDYOM169NJV9S" localSheetId="15" hidden="1">#REF!</definedName>
    <definedName name="BExSG90Q4ZUU2IPGDYOM169NJV9S" localSheetId="16" hidden="1">#REF!</definedName>
    <definedName name="BExSG90Q4ZUU2IPGDYOM169NJV9S" localSheetId="17" hidden="1">#REF!</definedName>
    <definedName name="BExSG90Q4ZUU2IPGDYOM169NJV9S" localSheetId="18" hidden="1">#REF!</definedName>
    <definedName name="BExSG90Q4ZUU2IPGDYOM169NJV9S" localSheetId="19" hidden="1">#REF!</definedName>
    <definedName name="BExSG90Q4ZUU2IPGDYOM169NJV9S" localSheetId="20" hidden="1">#REF!</definedName>
    <definedName name="BExSG90Q4ZUU2IPGDYOM169NJV9S" hidden="1">#REF!</definedName>
    <definedName name="BExSG9X3DU845PNXYJGGLBQY2UHG" localSheetId="7" hidden="1">#REF!</definedName>
    <definedName name="BExSG9X3DU845PNXYJGGLBQY2UHG" localSheetId="9" hidden="1">#REF!</definedName>
    <definedName name="BExSG9X3DU845PNXYJGGLBQY2UHG" localSheetId="10" hidden="1">#REF!</definedName>
    <definedName name="BExSG9X3DU845PNXYJGGLBQY2UHG" localSheetId="11" hidden="1">#REF!</definedName>
    <definedName name="BExSG9X3DU845PNXYJGGLBQY2UHG" localSheetId="12" hidden="1">#REF!</definedName>
    <definedName name="BExSG9X3DU845PNXYJGGLBQY2UHG" localSheetId="14" hidden="1">#REF!</definedName>
    <definedName name="BExSG9X3DU845PNXYJGGLBQY2UHG" localSheetId="13" hidden="1">#REF!</definedName>
    <definedName name="BExSG9X3DU845PNXYJGGLBQY2UHG" localSheetId="15" hidden="1">#REF!</definedName>
    <definedName name="BExSG9X3DU845PNXYJGGLBQY2UHG" localSheetId="16" hidden="1">#REF!</definedName>
    <definedName name="BExSG9X3DU845PNXYJGGLBQY2UHG" localSheetId="17" hidden="1">#REF!</definedName>
    <definedName name="BExSG9X3DU845PNXYJGGLBQY2UHG" localSheetId="18" hidden="1">#REF!</definedName>
    <definedName name="BExSG9X3DU845PNXYJGGLBQY2UHG" localSheetId="19" hidden="1">#REF!</definedName>
    <definedName name="BExSG9X3DU845PNXYJGGLBQY2UHG" localSheetId="20" hidden="1">#REF!</definedName>
    <definedName name="BExSG9X3DU845PNXYJGGLBQY2UHG" hidden="1">#REF!</definedName>
    <definedName name="BExSGE45J27MDUUNXW7Z8Q33UAON" localSheetId="7" hidden="1">#REF!</definedName>
    <definedName name="BExSGE45J27MDUUNXW7Z8Q33UAON" localSheetId="9" hidden="1">#REF!</definedName>
    <definedName name="BExSGE45J27MDUUNXW7Z8Q33UAON" localSheetId="10" hidden="1">#REF!</definedName>
    <definedName name="BExSGE45J27MDUUNXW7Z8Q33UAON" localSheetId="11" hidden="1">#REF!</definedName>
    <definedName name="BExSGE45J27MDUUNXW7Z8Q33UAON" localSheetId="12" hidden="1">#REF!</definedName>
    <definedName name="BExSGE45J27MDUUNXW7Z8Q33UAON" localSheetId="14" hidden="1">#REF!</definedName>
    <definedName name="BExSGE45J27MDUUNXW7Z8Q33UAON" localSheetId="13" hidden="1">#REF!</definedName>
    <definedName name="BExSGE45J27MDUUNXW7Z8Q33UAON" localSheetId="15" hidden="1">#REF!</definedName>
    <definedName name="BExSGE45J27MDUUNXW7Z8Q33UAON" localSheetId="16" hidden="1">#REF!</definedName>
    <definedName name="BExSGE45J27MDUUNXW7Z8Q33UAON" localSheetId="17" hidden="1">#REF!</definedName>
    <definedName name="BExSGE45J27MDUUNXW7Z8Q33UAON" localSheetId="18" hidden="1">#REF!</definedName>
    <definedName name="BExSGE45J27MDUUNXW7Z8Q33UAON" localSheetId="19" hidden="1">#REF!</definedName>
    <definedName name="BExSGE45J27MDUUNXW7Z8Q33UAON" localSheetId="20" hidden="1">#REF!</definedName>
    <definedName name="BExSGE45J27MDUUNXW7Z8Q33UAON" hidden="1">#REF!</definedName>
    <definedName name="BExSGE9LY91Q0URHB4YAMX0UAMYI" localSheetId="7" hidden="1">#REF!</definedName>
    <definedName name="BExSGE9LY91Q0URHB4YAMX0UAMYI" localSheetId="9" hidden="1">#REF!</definedName>
    <definedName name="BExSGE9LY91Q0URHB4YAMX0UAMYI" localSheetId="10" hidden="1">#REF!</definedName>
    <definedName name="BExSGE9LY91Q0URHB4YAMX0UAMYI" localSheetId="11" hidden="1">#REF!</definedName>
    <definedName name="BExSGE9LY91Q0URHB4YAMX0UAMYI" localSheetId="12" hidden="1">#REF!</definedName>
    <definedName name="BExSGE9LY91Q0URHB4YAMX0UAMYI" localSheetId="14" hidden="1">#REF!</definedName>
    <definedName name="BExSGE9LY91Q0URHB4YAMX0UAMYI" localSheetId="13" hidden="1">#REF!</definedName>
    <definedName name="BExSGE9LY91Q0URHB4YAMX0UAMYI" localSheetId="15" hidden="1">#REF!</definedName>
    <definedName name="BExSGE9LY91Q0URHB4YAMX0UAMYI" localSheetId="16" hidden="1">#REF!</definedName>
    <definedName name="BExSGE9LY91Q0URHB4YAMX0UAMYI" localSheetId="17" hidden="1">#REF!</definedName>
    <definedName name="BExSGE9LY91Q0URHB4YAMX0UAMYI" localSheetId="18" hidden="1">#REF!</definedName>
    <definedName name="BExSGE9LY91Q0URHB4YAMX0UAMYI" localSheetId="19" hidden="1">#REF!</definedName>
    <definedName name="BExSGE9LY91Q0URHB4YAMX0UAMYI" localSheetId="20" hidden="1">#REF!</definedName>
    <definedName name="BExSGE9LY91Q0URHB4YAMX0UAMYI" hidden="1">#REF!</definedName>
    <definedName name="BExSGEPODWLV8HDBVY76N01S70YZ" localSheetId="7" hidden="1">#REF!</definedName>
    <definedName name="BExSGEPODWLV8HDBVY76N01S70YZ" localSheetId="9" hidden="1">#REF!</definedName>
    <definedName name="BExSGEPODWLV8HDBVY76N01S70YZ" localSheetId="10" hidden="1">#REF!</definedName>
    <definedName name="BExSGEPODWLV8HDBVY76N01S70YZ" localSheetId="11" hidden="1">#REF!</definedName>
    <definedName name="BExSGEPODWLV8HDBVY76N01S70YZ" localSheetId="12" hidden="1">#REF!</definedName>
    <definedName name="BExSGEPODWLV8HDBVY76N01S70YZ" localSheetId="14" hidden="1">#REF!</definedName>
    <definedName name="BExSGEPODWLV8HDBVY76N01S70YZ" localSheetId="13" hidden="1">#REF!</definedName>
    <definedName name="BExSGEPODWLV8HDBVY76N01S70YZ" localSheetId="15" hidden="1">#REF!</definedName>
    <definedName name="BExSGEPODWLV8HDBVY76N01S70YZ" localSheetId="16" hidden="1">#REF!</definedName>
    <definedName name="BExSGEPODWLV8HDBVY76N01S70YZ" localSheetId="17" hidden="1">#REF!</definedName>
    <definedName name="BExSGEPODWLV8HDBVY76N01S70YZ" localSheetId="18" hidden="1">#REF!</definedName>
    <definedName name="BExSGEPODWLV8HDBVY76N01S70YZ" localSheetId="19" hidden="1">#REF!</definedName>
    <definedName name="BExSGEPODWLV8HDBVY76N01S70YZ" localSheetId="20" hidden="1">#REF!</definedName>
    <definedName name="BExSGEPODWLV8HDBVY76N01S70YZ" hidden="1">#REF!</definedName>
    <definedName name="BExSGLB2URTLBCKBB4Y885W925F2" localSheetId="7" hidden="1">#REF!</definedName>
    <definedName name="BExSGLB2URTLBCKBB4Y885W925F2" localSheetId="9" hidden="1">#REF!</definedName>
    <definedName name="BExSGLB2URTLBCKBB4Y885W925F2" localSheetId="10" hidden="1">#REF!</definedName>
    <definedName name="BExSGLB2URTLBCKBB4Y885W925F2" localSheetId="11" hidden="1">#REF!</definedName>
    <definedName name="BExSGLB2URTLBCKBB4Y885W925F2" localSheetId="12" hidden="1">#REF!</definedName>
    <definedName name="BExSGLB2URTLBCKBB4Y885W925F2" localSheetId="14" hidden="1">#REF!</definedName>
    <definedName name="BExSGLB2URTLBCKBB4Y885W925F2" localSheetId="13" hidden="1">#REF!</definedName>
    <definedName name="BExSGLB2URTLBCKBB4Y885W925F2" localSheetId="15" hidden="1">#REF!</definedName>
    <definedName name="BExSGLB2URTLBCKBB4Y885W925F2" localSheetId="16" hidden="1">#REF!</definedName>
    <definedName name="BExSGLB2URTLBCKBB4Y885W925F2" localSheetId="17" hidden="1">#REF!</definedName>
    <definedName name="BExSGLB2URTLBCKBB4Y885W925F2" localSheetId="18" hidden="1">#REF!</definedName>
    <definedName name="BExSGLB2URTLBCKBB4Y885W925F2" localSheetId="19" hidden="1">#REF!</definedName>
    <definedName name="BExSGLB2URTLBCKBB4Y885W925F2" localSheetId="20" hidden="1">#REF!</definedName>
    <definedName name="BExSGLB2URTLBCKBB4Y885W925F2" hidden="1">#REF!</definedName>
    <definedName name="BExSGOAYG73SFWOPAQV80P710GID" localSheetId="7" hidden="1">#REF!</definedName>
    <definedName name="BExSGOAYG73SFWOPAQV80P710GID" localSheetId="9" hidden="1">#REF!</definedName>
    <definedName name="BExSGOAYG73SFWOPAQV80P710GID" localSheetId="10" hidden="1">#REF!</definedName>
    <definedName name="BExSGOAYG73SFWOPAQV80P710GID" localSheetId="11" hidden="1">#REF!</definedName>
    <definedName name="BExSGOAYG73SFWOPAQV80P710GID" localSheetId="12" hidden="1">#REF!</definedName>
    <definedName name="BExSGOAYG73SFWOPAQV80P710GID" localSheetId="14" hidden="1">#REF!</definedName>
    <definedName name="BExSGOAYG73SFWOPAQV80P710GID" localSheetId="13" hidden="1">#REF!</definedName>
    <definedName name="BExSGOAYG73SFWOPAQV80P710GID" localSheetId="15" hidden="1">#REF!</definedName>
    <definedName name="BExSGOAYG73SFWOPAQV80P710GID" localSheetId="16" hidden="1">#REF!</definedName>
    <definedName name="BExSGOAYG73SFWOPAQV80P710GID" localSheetId="17" hidden="1">#REF!</definedName>
    <definedName name="BExSGOAYG73SFWOPAQV80P710GID" localSheetId="18" hidden="1">#REF!</definedName>
    <definedName name="BExSGOAYG73SFWOPAQV80P710GID" localSheetId="19" hidden="1">#REF!</definedName>
    <definedName name="BExSGOAYG73SFWOPAQV80P710GID" localSheetId="20" hidden="1">#REF!</definedName>
    <definedName name="BExSGOAYG73SFWOPAQV80P710GID" hidden="1">#REF!</definedName>
    <definedName name="BExSGOWJHRW7FWKLO2EHUOOGHNAF" localSheetId="7" hidden="1">#REF!</definedName>
    <definedName name="BExSGOWJHRW7FWKLO2EHUOOGHNAF" localSheetId="9" hidden="1">#REF!</definedName>
    <definedName name="BExSGOWJHRW7FWKLO2EHUOOGHNAF" localSheetId="10" hidden="1">#REF!</definedName>
    <definedName name="BExSGOWJHRW7FWKLO2EHUOOGHNAF" localSheetId="11" hidden="1">#REF!</definedName>
    <definedName name="BExSGOWJHRW7FWKLO2EHUOOGHNAF" localSheetId="12" hidden="1">#REF!</definedName>
    <definedName name="BExSGOWJHRW7FWKLO2EHUOOGHNAF" localSheetId="14" hidden="1">#REF!</definedName>
    <definedName name="BExSGOWJHRW7FWKLO2EHUOOGHNAF" localSheetId="13" hidden="1">#REF!</definedName>
    <definedName name="BExSGOWJHRW7FWKLO2EHUOOGHNAF" localSheetId="15" hidden="1">#REF!</definedName>
    <definedName name="BExSGOWJHRW7FWKLO2EHUOOGHNAF" localSheetId="16" hidden="1">#REF!</definedName>
    <definedName name="BExSGOWJHRW7FWKLO2EHUOOGHNAF" localSheetId="17" hidden="1">#REF!</definedName>
    <definedName name="BExSGOWJHRW7FWKLO2EHUOOGHNAF" localSheetId="18" hidden="1">#REF!</definedName>
    <definedName name="BExSGOWJHRW7FWKLO2EHUOOGHNAF" localSheetId="19" hidden="1">#REF!</definedName>
    <definedName name="BExSGOWJHRW7FWKLO2EHUOOGHNAF" localSheetId="20" hidden="1">#REF!</definedName>
    <definedName name="BExSGOWJHRW7FWKLO2EHUOOGHNAF" hidden="1">#REF!</definedName>
    <definedName name="BExSGOWJTAP41ZV5Q23H7MI9C76W" localSheetId="7" hidden="1">#REF!</definedName>
    <definedName name="BExSGOWJTAP41ZV5Q23H7MI9C76W" localSheetId="9" hidden="1">#REF!</definedName>
    <definedName name="BExSGOWJTAP41ZV5Q23H7MI9C76W" localSheetId="10" hidden="1">#REF!</definedName>
    <definedName name="BExSGOWJTAP41ZV5Q23H7MI9C76W" localSheetId="11" hidden="1">#REF!</definedName>
    <definedName name="BExSGOWJTAP41ZV5Q23H7MI9C76W" localSheetId="12" hidden="1">#REF!</definedName>
    <definedName name="BExSGOWJTAP41ZV5Q23H7MI9C76W" localSheetId="14" hidden="1">#REF!</definedName>
    <definedName name="BExSGOWJTAP41ZV5Q23H7MI9C76W" localSheetId="13" hidden="1">#REF!</definedName>
    <definedName name="BExSGOWJTAP41ZV5Q23H7MI9C76W" localSheetId="15" hidden="1">#REF!</definedName>
    <definedName name="BExSGOWJTAP41ZV5Q23H7MI9C76W" localSheetId="16" hidden="1">#REF!</definedName>
    <definedName name="BExSGOWJTAP41ZV5Q23H7MI9C76W" localSheetId="17" hidden="1">#REF!</definedName>
    <definedName name="BExSGOWJTAP41ZV5Q23H7MI9C76W" localSheetId="18" hidden="1">#REF!</definedName>
    <definedName name="BExSGOWJTAP41ZV5Q23H7MI9C76W" localSheetId="19" hidden="1">#REF!</definedName>
    <definedName name="BExSGOWJTAP41ZV5Q23H7MI9C76W" localSheetId="20" hidden="1">#REF!</definedName>
    <definedName name="BExSGOWJTAP41ZV5Q23H7MI9C76W" hidden="1">#REF!</definedName>
    <definedName name="BExSGP7BU5UM9A7AOHIGT50GZN74" localSheetId="7" hidden="1">#REF!</definedName>
    <definedName name="BExSGP7BU5UM9A7AOHIGT50GZN74" localSheetId="9" hidden="1">#REF!</definedName>
    <definedName name="BExSGP7BU5UM9A7AOHIGT50GZN74" localSheetId="10" hidden="1">#REF!</definedName>
    <definedName name="BExSGP7BU5UM9A7AOHIGT50GZN74" localSheetId="11" hidden="1">#REF!</definedName>
    <definedName name="BExSGP7BU5UM9A7AOHIGT50GZN74" localSheetId="14" hidden="1">#REF!</definedName>
    <definedName name="BExSGP7BU5UM9A7AOHIGT50GZN74" localSheetId="13" hidden="1">#REF!</definedName>
    <definedName name="BExSGP7BU5UM9A7AOHIGT50GZN74" localSheetId="16" hidden="1">#REF!</definedName>
    <definedName name="BExSGP7BU5UM9A7AOHIGT50GZN74" localSheetId="17" hidden="1">#REF!</definedName>
    <definedName name="BExSGP7BU5UM9A7AOHIGT50GZN74" localSheetId="20" hidden="1">#REF!</definedName>
    <definedName name="BExSGP7BU5UM9A7AOHIGT50GZN74" hidden="1">#REF!</definedName>
    <definedName name="BExSGR5JQVX2HQ0PKCGZNSSUM1RV" localSheetId="7" hidden="1">#REF!</definedName>
    <definedName name="BExSGR5JQVX2HQ0PKCGZNSSUM1RV" localSheetId="9" hidden="1">#REF!</definedName>
    <definedName name="BExSGR5JQVX2HQ0PKCGZNSSUM1RV" localSheetId="10" hidden="1">#REF!</definedName>
    <definedName name="BExSGR5JQVX2HQ0PKCGZNSSUM1RV" localSheetId="11" hidden="1">#REF!</definedName>
    <definedName name="BExSGR5JQVX2HQ0PKCGZNSSUM1RV" localSheetId="12" hidden="1">#REF!</definedName>
    <definedName name="BExSGR5JQVX2HQ0PKCGZNSSUM1RV" localSheetId="14" hidden="1">#REF!</definedName>
    <definedName name="BExSGR5JQVX2HQ0PKCGZNSSUM1RV" localSheetId="13" hidden="1">#REF!</definedName>
    <definedName name="BExSGR5JQVX2HQ0PKCGZNSSUM1RV" localSheetId="15" hidden="1">#REF!</definedName>
    <definedName name="BExSGR5JQVX2HQ0PKCGZNSSUM1RV" localSheetId="16" hidden="1">#REF!</definedName>
    <definedName name="BExSGR5JQVX2HQ0PKCGZNSSUM1RV" localSheetId="17" hidden="1">#REF!</definedName>
    <definedName name="BExSGR5JQVX2HQ0PKCGZNSSUM1RV" localSheetId="18" hidden="1">#REF!</definedName>
    <definedName name="BExSGR5JQVX2HQ0PKCGZNSSUM1RV" localSheetId="19" hidden="1">#REF!</definedName>
    <definedName name="BExSGR5JQVX2HQ0PKCGZNSSUM1RV" localSheetId="20" hidden="1">#REF!</definedName>
    <definedName name="BExSGR5JQVX2HQ0PKCGZNSSUM1RV" hidden="1">#REF!</definedName>
    <definedName name="BExSGVHX69GJZHD99DKE4RZ042B1" localSheetId="7" hidden="1">#REF!</definedName>
    <definedName name="BExSGVHX69GJZHD99DKE4RZ042B1" localSheetId="9" hidden="1">#REF!</definedName>
    <definedName name="BExSGVHX69GJZHD99DKE4RZ042B1" localSheetId="10" hidden="1">#REF!</definedName>
    <definedName name="BExSGVHX69GJZHD99DKE4RZ042B1" localSheetId="11" hidden="1">#REF!</definedName>
    <definedName name="BExSGVHX69GJZHD99DKE4RZ042B1" localSheetId="12" hidden="1">#REF!</definedName>
    <definedName name="BExSGVHX69GJZHD99DKE4RZ042B1" localSheetId="14" hidden="1">#REF!</definedName>
    <definedName name="BExSGVHX69GJZHD99DKE4RZ042B1" localSheetId="13" hidden="1">#REF!</definedName>
    <definedName name="BExSGVHX69GJZHD99DKE4RZ042B1" localSheetId="15" hidden="1">#REF!</definedName>
    <definedName name="BExSGVHX69GJZHD99DKE4RZ042B1" localSheetId="16" hidden="1">#REF!</definedName>
    <definedName name="BExSGVHX69GJZHD99DKE4RZ042B1" localSheetId="17" hidden="1">#REF!</definedName>
    <definedName name="BExSGVHX69GJZHD99DKE4RZ042B1" localSheetId="18" hidden="1">#REF!</definedName>
    <definedName name="BExSGVHX69GJZHD99DKE4RZ042B1" localSheetId="19" hidden="1">#REF!</definedName>
    <definedName name="BExSGVHX69GJZHD99DKE4RZ042B1" localSheetId="20" hidden="1">#REF!</definedName>
    <definedName name="BExSGVHX69GJZHD99DKE4RZ042B1" hidden="1">#REF!</definedName>
    <definedName name="BExSGZJO4J4ZO04E2N2ECVYS9DEZ" localSheetId="7" hidden="1">#REF!</definedName>
    <definedName name="BExSGZJO4J4ZO04E2N2ECVYS9DEZ" localSheetId="9" hidden="1">#REF!</definedName>
    <definedName name="BExSGZJO4J4ZO04E2N2ECVYS9DEZ" localSheetId="10" hidden="1">#REF!</definedName>
    <definedName name="BExSGZJO4J4ZO04E2N2ECVYS9DEZ" localSheetId="11" hidden="1">#REF!</definedName>
    <definedName name="BExSGZJO4J4ZO04E2N2ECVYS9DEZ" localSheetId="12" hidden="1">#REF!</definedName>
    <definedName name="BExSGZJO4J4ZO04E2N2ECVYS9DEZ" localSheetId="14" hidden="1">#REF!</definedName>
    <definedName name="BExSGZJO4J4ZO04E2N2ECVYS9DEZ" localSheetId="13" hidden="1">#REF!</definedName>
    <definedName name="BExSGZJO4J4ZO04E2N2ECVYS9DEZ" localSheetId="15" hidden="1">#REF!</definedName>
    <definedName name="BExSGZJO4J4ZO04E2N2ECVYS9DEZ" localSheetId="16" hidden="1">#REF!</definedName>
    <definedName name="BExSGZJO4J4ZO04E2N2ECVYS9DEZ" localSheetId="17" hidden="1">#REF!</definedName>
    <definedName name="BExSGZJO4J4ZO04E2N2ECVYS9DEZ" localSheetId="18" hidden="1">#REF!</definedName>
    <definedName name="BExSGZJO4J4ZO04E2N2ECVYS9DEZ" localSheetId="19" hidden="1">#REF!</definedName>
    <definedName name="BExSGZJO4J4ZO04E2N2ECVYS9DEZ" localSheetId="20" hidden="1">#REF!</definedName>
    <definedName name="BExSGZJO4J4ZO04E2N2ECVYS9DEZ" hidden="1">#REF!</definedName>
    <definedName name="BExSHAHFHS7MMNJR8JPVABRGBVIT" localSheetId="7" hidden="1">#REF!</definedName>
    <definedName name="BExSHAHFHS7MMNJR8JPVABRGBVIT" localSheetId="9" hidden="1">#REF!</definedName>
    <definedName name="BExSHAHFHS7MMNJR8JPVABRGBVIT" localSheetId="10" hidden="1">#REF!</definedName>
    <definedName name="BExSHAHFHS7MMNJR8JPVABRGBVIT" localSheetId="11" hidden="1">#REF!</definedName>
    <definedName name="BExSHAHFHS7MMNJR8JPVABRGBVIT" localSheetId="12" hidden="1">#REF!</definedName>
    <definedName name="BExSHAHFHS7MMNJR8JPVABRGBVIT" localSheetId="14" hidden="1">#REF!</definedName>
    <definedName name="BExSHAHFHS7MMNJR8JPVABRGBVIT" localSheetId="13" hidden="1">#REF!</definedName>
    <definedName name="BExSHAHFHS7MMNJR8JPVABRGBVIT" localSheetId="15" hidden="1">#REF!</definedName>
    <definedName name="BExSHAHFHS7MMNJR8JPVABRGBVIT" localSheetId="16" hidden="1">#REF!</definedName>
    <definedName name="BExSHAHFHS7MMNJR8JPVABRGBVIT" localSheetId="17" hidden="1">#REF!</definedName>
    <definedName name="BExSHAHFHS7MMNJR8JPVABRGBVIT" localSheetId="18" hidden="1">#REF!</definedName>
    <definedName name="BExSHAHFHS7MMNJR8JPVABRGBVIT" localSheetId="19" hidden="1">#REF!</definedName>
    <definedName name="BExSHAHFHS7MMNJR8JPVABRGBVIT" localSheetId="20" hidden="1">#REF!</definedName>
    <definedName name="BExSHAHFHS7MMNJR8JPVABRGBVIT" hidden="1">#REF!</definedName>
    <definedName name="BExSHFA0PJ5TS0LF5C5VDPKMSUP8" localSheetId="7" hidden="1">#REF!</definedName>
    <definedName name="BExSHFA0PJ5TS0LF5C5VDPKMSUP8" localSheetId="9" hidden="1">#REF!</definedName>
    <definedName name="BExSHFA0PJ5TS0LF5C5VDPKMSUP8" localSheetId="10" hidden="1">#REF!</definedName>
    <definedName name="BExSHFA0PJ5TS0LF5C5VDPKMSUP8" localSheetId="11" hidden="1">#REF!</definedName>
    <definedName name="BExSHFA0PJ5TS0LF5C5VDPKMSUP8" localSheetId="12" hidden="1">#REF!</definedName>
    <definedName name="BExSHFA0PJ5TS0LF5C5VDPKMSUP8" localSheetId="14" hidden="1">#REF!</definedName>
    <definedName name="BExSHFA0PJ5TS0LF5C5VDPKMSUP8" localSheetId="13" hidden="1">#REF!</definedName>
    <definedName name="BExSHFA0PJ5TS0LF5C5VDPKMSUP8" localSheetId="15" hidden="1">#REF!</definedName>
    <definedName name="BExSHFA0PJ5TS0LF5C5VDPKMSUP8" localSheetId="16" hidden="1">#REF!</definedName>
    <definedName name="BExSHFA0PJ5TS0LF5C5VDPKMSUP8" localSheetId="17" hidden="1">#REF!</definedName>
    <definedName name="BExSHFA0PJ5TS0LF5C5VDPKMSUP8" localSheetId="18" hidden="1">#REF!</definedName>
    <definedName name="BExSHFA0PJ5TS0LF5C5VDPKMSUP8" localSheetId="19" hidden="1">#REF!</definedName>
    <definedName name="BExSHFA0PJ5TS0LF5C5VDPKMSUP8" localSheetId="20" hidden="1">#REF!</definedName>
    <definedName name="BExSHFA0PJ5TS0LF5C5VDPKMSUP8" hidden="1">#REF!</definedName>
    <definedName name="BExSHGH88QZWW4RNAX4YKAZ5JEBL" localSheetId="7" hidden="1">#REF!</definedName>
    <definedName name="BExSHGH88QZWW4RNAX4YKAZ5JEBL" localSheetId="9" hidden="1">#REF!</definedName>
    <definedName name="BExSHGH88QZWW4RNAX4YKAZ5JEBL" localSheetId="10" hidden="1">#REF!</definedName>
    <definedName name="BExSHGH88QZWW4RNAX4YKAZ5JEBL" localSheetId="11" hidden="1">#REF!</definedName>
    <definedName name="BExSHGH88QZWW4RNAX4YKAZ5JEBL" localSheetId="12" hidden="1">#REF!</definedName>
    <definedName name="BExSHGH88QZWW4RNAX4YKAZ5JEBL" localSheetId="14" hidden="1">#REF!</definedName>
    <definedName name="BExSHGH88QZWW4RNAX4YKAZ5JEBL" localSheetId="13" hidden="1">#REF!</definedName>
    <definedName name="BExSHGH88QZWW4RNAX4YKAZ5JEBL" localSheetId="15" hidden="1">#REF!</definedName>
    <definedName name="BExSHGH88QZWW4RNAX4YKAZ5JEBL" localSheetId="16" hidden="1">#REF!</definedName>
    <definedName name="BExSHGH88QZWW4RNAX4YKAZ5JEBL" localSheetId="17" hidden="1">#REF!</definedName>
    <definedName name="BExSHGH88QZWW4RNAX4YKAZ5JEBL" localSheetId="18" hidden="1">#REF!</definedName>
    <definedName name="BExSHGH88QZWW4RNAX4YKAZ5JEBL" localSheetId="19" hidden="1">#REF!</definedName>
    <definedName name="BExSHGH88QZWW4RNAX4YKAZ5JEBL" localSheetId="20" hidden="1">#REF!</definedName>
    <definedName name="BExSHGH88QZWW4RNAX4YKAZ5JEBL" hidden="1">#REF!</definedName>
    <definedName name="BExSHOKK1OO3CX9Z28C58E5J1D9W" localSheetId="7" hidden="1">#REF!</definedName>
    <definedName name="BExSHOKK1OO3CX9Z28C58E5J1D9W" localSheetId="9" hidden="1">#REF!</definedName>
    <definedName name="BExSHOKK1OO3CX9Z28C58E5J1D9W" localSheetId="10" hidden="1">#REF!</definedName>
    <definedName name="BExSHOKK1OO3CX9Z28C58E5J1D9W" localSheetId="11" hidden="1">#REF!</definedName>
    <definedName name="BExSHOKK1OO3CX9Z28C58E5J1D9W" localSheetId="12" hidden="1">#REF!</definedName>
    <definedName name="BExSHOKK1OO3CX9Z28C58E5J1D9W" localSheetId="14" hidden="1">#REF!</definedName>
    <definedName name="BExSHOKK1OO3CX9Z28C58E5J1D9W" localSheetId="13" hidden="1">#REF!</definedName>
    <definedName name="BExSHOKK1OO3CX9Z28C58E5J1D9W" localSheetId="15" hidden="1">#REF!</definedName>
    <definedName name="BExSHOKK1OO3CX9Z28C58E5J1D9W" localSheetId="16" hidden="1">#REF!</definedName>
    <definedName name="BExSHOKK1OO3CX9Z28C58E5J1D9W" localSheetId="17" hidden="1">#REF!</definedName>
    <definedName name="BExSHOKK1OO3CX9Z28C58E5J1D9W" localSheetId="18" hidden="1">#REF!</definedName>
    <definedName name="BExSHOKK1OO3CX9Z28C58E5J1D9W" localSheetId="19" hidden="1">#REF!</definedName>
    <definedName name="BExSHOKK1OO3CX9Z28C58E5J1D9W" localSheetId="20" hidden="1">#REF!</definedName>
    <definedName name="BExSHOKK1OO3CX9Z28C58E5J1D9W" hidden="1">#REF!</definedName>
    <definedName name="BExSHQD8KYLTQGDXIRKCHQQ7MKIH" localSheetId="7" hidden="1">#REF!</definedName>
    <definedName name="BExSHQD8KYLTQGDXIRKCHQQ7MKIH" localSheetId="9" hidden="1">#REF!</definedName>
    <definedName name="BExSHQD8KYLTQGDXIRKCHQQ7MKIH" localSheetId="10" hidden="1">#REF!</definedName>
    <definedName name="BExSHQD8KYLTQGDXIRKCHQQ7MKIH" localSheetId="11" hidden="1">#REF!</definedName>
    <definedName name="BExSHQD8KYLTQGDXIRKCHQQ7MKIH" localSheetId="12" hidden="1">#REF!</definedName>
    <definedName name="BExSHQD8KYLTQGDXIRKCHQQ7MKIH" localSheetId="14" hidden="1">#REF!</definedName>
    <definedName name="BExSHQD8KYLTQGDXIRKCHQQ7MKIH" localSheetId="13" hidden="1">#REF!</definedName>
    <definedName name="BExSHQD8KYLTQGDXIRKCHQQ7MKIH" localSheetId="15" hidden="1">#REF!</definedName>
    <definedName name="BExSHQD8KYLTQGDXIRKCHQQ7MKIH" localSheetId="16" hidden="1">#REF!</definedName>
    <definedName name="BExSHQD8KYLTQGDXIRKCHQQ7MKIH" localSheetId="17" hidden="1">#REF!</definedName>
    <definedName name="BExSHQD8KYLTQGDXIRKCHQQ7MKIH" localSheetId="18" hidden="1">#REF!</definedName>
    <definedName name="BExSHQD8KYLTQGDXIRKCHQQ7MKIH" localSheetId="19" hidden="1">#REF!</definedName>
    <definedName name="BExSHQD8KYLTQGDXIRKCHQQ7MKIH" localSheetId="20" hidden="1">#REF!</definedName>
    <definedName name="BExSHQD8KYLTQGDXIRKCHQQ7MKIH" hidden="1">#REF!</definedName>
    <definedName name="BExSHVGPIAHXI97UBLI9G4I4M29F" localSheetId="7" hidden="1">#REF!</definedName>
    <definedName name="BExSHVGPIAHXI97UBLI9G4I4M29F" localSheetId="9" hidden="1">#REF!</definedName>
    <definedName name="BExSHVGPIAHXI97UBLI9G4I4M29F" localSheetId="10" hidden="1">#REF!</definedName>
    <definedName name="BExSHVGPIAHXI97UBLI9G4I4M29F" localSheetId="11" hidden="1">#REF!</definedName>
    <definedName name="BExSHVGPIAHXI97UBLI9G4I4M29F" localSheetId="12" hidden="1">#REF!</definedName>
    <definedName name="BExSHVGPIAHXI97UBLI9G4I4M29F" localSheetId="14" hidden="1">#REF!</definedName>
    <definedName name="BExSHVGPIAHXI97UBLI9G4I4M29F" localSheetId="13" hidden="1">#REF!</definedName>
    <definedName name="BExSHVGPIAHXI97UBLI9G4I4M29F" localSheetId="15" hidden="1">#REF!</definedName>
    <definedName name="BExSHVGPIAHXI97UBLI9G4I4M29F" localSheetId="16" hidden="1">#REF!</definedName>
    <definedName name="BExSHVGPIAHXI97UBLI9G4I4M29F" localSheetId="17" hidden="1">#REF!</definedName>
    <definedName name="BExSHVGPIAHXI97UBLI9G4I4M29F" localSheetId="18" hidden="1">#REF!</definedName>
    <definedName name="BExSHVGPIAHXI97UBLI9G4I4M29F" localSheetId="19" hidden="1">#REF!</definedName>
    <definedName name="BExSHVGPIAHXI97UBLI9G4I4M29F" localSheetId="20" hidden="1">#REF!</definedName>
    <definedName name="BExSHVGPIAHXI97UBLI9G4I4M29F" hidden="1">#REF!</definedName>
    <definedName name="BExSHVRHZDFJHSWEWWYO8PK8UC27" localSheetId="7" hidden="1">#REF!</definedName>
    <definedName name="BExSHVRHZDFJHSWEWWYO8PK8UC27" localSheetId="9" hidden="1">#REF!</definedName>
    <definedName name="BExSHVRHZDFJHSWEWWYO8PK8UC27" localSheetId="10" hidden="1">#REF!</definedName>
    <definedName name="BExSHVRHZDFJHSWEWWYO8PK8UC27" localSheetId="11" hidden="1">#REF!</definedName>
    <definedName name="BExSHVRHZDFJHSWEWWYO8PK8UC27" localSheetId="12" hidden="1">#REF!</definedName>
    <definedName name="BExSHVRHZDFJHSWEWWYO8PK8UC27" localSheetId="14" hidden="1">#REF!</definedName>
    <definedName name="BExSHVRHZDFJHSWEWWYO8PK8UC27" localSheetId="13" hidden="1">#REF!</definedName>
    <definedName name="BExSHVRHZDFJHSWEWWYO8PK8UC27" localSheetId="15" hidden="1">#REF!</definedName>
    <definedName name="BExSHVRHZDFJHSWEWWYO8PK8UC27" localSheetId="16" hidden="1">#REF!</definedName>
    <definedName name="BExSHVRHZDFJHSWEWWYO8PK8UC27" localSheetId="17" hidden="1">#REF!</definedName>
    <definedName name="BExSHVRHZDFJHSWEWWYO8PK8UC27" localSheetId="18" hidden="1">#REF!</definedName>
    <definedName name="BExSHVRHZDFJHSWEWWYO8PK8UC27" localSheetId="19" hidden="1">#REF!</definedName>
    <definedName name="BExSHVRHZDFJHSWEWWYO8PK8UC27" localSheetId="20" hidden="1">#REF!</definedName>
    <definedName name="BExSHVRHZDFJHSWEWWYO8PK8UC27" hidden="1">#REF!</definedName>
    <definedName name="BExSI0K2YL3HTCQAD8A7TR4QCUR6" localSheetId="7" hidden="1">#REF!</definedName>
    <definedName name="BExSI0K2YL3HTCQAD8A7TR4QCUR6" localSheetId="9" hidden="1">#REF!</definedName>
    <definedName name="BExSI0K2YL3HTCQAD8A7TR4QCUR6" localSheetId="10" hidden="1">#REF!</definedName>
    <definedName name="BExSI0K2YL3HTCQAD8A7TR4QCUR6" localSheetId="11" hidden="1">#REF!</definedName>
    <definedName name="BExSI0K2YL3HTCQAD8A7TR4QCUR6" localSheetId="12" hidden="1">#REF!</definedName>
    <definedName name="BExSI0K2YL3HTCQAD8A7TR4QCUR6" localSheetId="14" hidden="1">#REF!</definedName>
    <definedName name="BExSI0K2YL3HTCQAD8A7TR4QCUR6" localSheetId="13" hidden="1">#REF!</definedName>
    <definedName name="BExSI0K2YL3HTCQAD8A7TR4QCUR6" localSheetId="15" hidden="1">#REF!</definedName>
    <definedName name="BExSI0K2YL3HTCQAD8A7TR4QCUR6" localSheetId="16" hidden="1">#REF!</definedName>
    <definedName name="BExSI0K2YL3HTCQAD8A7TR4QCUR6" localSheetId="17" hidden="1">#REF!</definedName>
    <definedName name="BExSI0K2YL3HTCQAD8A7TR4QCUR6" localSheetId="18" hidden="1">#REF!</definedName>
    <definedName name="BExSI0K2YL3HTCQAD8A7TR4QCUR6" localSheetId="19" hidden="1">#REF!</definedName>
    <definedName name="BExSI0K2YL3HTCQAD8A7TR4QCUR6" localSheetId="20" hidden="1">#REF!</definedName>
    <definedName name="BExSI0K2YL3HTCQAD8A7TR4QCUR6" hidden="1">#REF!</definedName>
    <definedName name="BExSIFUDNRWXWIWNGCCFOOD8WIAZ" localSheetId="7" hidden="1">#REF!</definedName>
    <definedName name="BExSIFUDNRWXWIWNGCCFOOD8WIAZ" localSheetId="9" hidden="1">#REF!</definedName>
    <definedName name="BExSIFUDNRWXWIWNGCCFOOD8WIAZ" localSheetId="10" hidden="1">#REF!</definedName>
    <definedName name="BExSIFUDNRWXWIWNGCCFOOD8WIAZ" localSheetId="11" hidden="1">#REF!</definedName>
    <definedName name="BExSIFUDNRWXWIWNGCCFOOD8WIAZ" localSheetId="12" hidden="1">#REF!</definedName>
    <definedName name="BExSIFUDNRWXWIWNGCCFOOD8WIAZ" localSheetId="14" hidden="1">#REF!</definedName>
    <definedName name="BExSIFUDNRWXWIWNGCCFOOD8WIAZ" localSheetId="13" hidden="1">#REF!</definedName>
    <definedName name="BExSIFUDNRWXWIWNGCCFOOD8WIAZ" localSheetId="15" hidden="1">#REF!</definedName>
    <definedName name="BExSIFUDNRWXWIWNGCCFOOD8WIAZ" localSheetId="16" hidden="1">#REF!</definedName>
    <definedName name="BExSIFUDNRWXWIWNGCCFOOD8WIAZ" localSheetId="17" hidden="1">#REF!</definedName>
    <definedName name="BExSIFUDNRWXWIWNGCCFOOD8WIAZ" localSheetId="18" hidden="1">#REF!</definedName>
    <definedName name="BExSIFUDNRWXWIWNGCCFOOD8WIAZ" localSheetId="19" hidden="1">#REF!</definedName>
    <definedName name="BExSIFUDNRWXWIWNGCCFOOD8WIAZ" localSheetId="20" hidden="1">#REF!</definedName>
    <definedName name="BExSIFUDNRWXWIWNGCCFOOD8WIAZ" hidden="1">#REF!</definedName>
    <definedName name="BExTTWD2PGX3Y9FR5F2MRNLY1DIY" localSheetId="7" hidden="1">#REF!</definedName>
    <definedName name="BExTTWD2PGX3Y9FR5F2MRNLY1DIY" localSheetId="9" hidden="1">#REF!</definedName>
    <definedName name="BExTTWD2PGX3Y9FR5F2MRNLY1DIY" localSheetId="10" hidden="1">#REF!</definedName>
    <definedName name="BExTTWD2PGX3Y9FR5F2MRNLY1DIY" localSheetId="11" hidden="1">#REF!</definedName>
    <definedName name="BExTTWD2PGX3Y9FR5F2MRNLY1DIY" localSheetId="12" hidden="1">#REF!</definedName>
    <definedName name="BExTTWD2PGX3Y9FR5F2MRNLY1DIY" localSheetId="14" hidden="1">#REF!</definedName>
    <definedName name="BExTTWD2PGX3Y9FR5F2MRNLY1DIY" localSheetId="13" hidden="1">#REF!</definedName>
    <definedName name="BExTTWD2PGX3Y9FR5F2MRNLY1DIY" localSheetId="15" hidden="1">#REF!</definedName>
    <definedName name="BExTTWD2PGX3Y9FR5F2MRNLY1DIY" localSheetId="16" hidden="1">#REF!</definedName>
    <definedName name="BExTTWD2PGX3Y9FR5F2MRNLY1DIY" localSheetId="17" hidden="1">#REF!</definedName>
    <definedName name="BExTTWD2PGX3Y9FR5F2MRNLY1DIY" localSheetId="18" hidden="1">#REF!</definedName>
    <definedName name="BExTTWD2PGX3Y9FR5F2MRNLY1DIY" localSheetId="19" hidden="1">#REF!</definedName>
    <definedName name="BExTTWD2PGX3Y9FR5F2MRNLY1DIY" localSheetId="20" hidden="1">#REF!</definedName>
    <definedName name="BExTTWD2PGX3Y9FR5F2MRNLY1DIY" hidden="1">#REF!</definedName>
    <definedName name="BExTTZNS2PBCR93C9IUW49UZ4I6T" localSheetId="7" hidden="1">#REF!</definedName>
    <definedName name="BExTTZNS2PBCR93C9IUW49UZ4I6T" localSheetId="9" hidden="1">#REF!</definedName>
    <definedName name="BExTTZNS2PBCR93C9IUW49UZ4I6T" localSheetId="10" hidden="1">#REF!</definedName>
    <definedName name="BExTTZNS2PBCR93C9IUW49UZ4I6T" localSheetId="11" hidden="1">#REF!</definedName>
    <definedName name="BExTTZNS2PBCR93C9IUW49UZ4I6T" localSheetId="12" hidden="1">#REF!</definedName>
    <definedName name="BExTTZNS2PBCR93C9IUW49UZ4I6T" localSheetId="14" hidden="1">#REF!</definedName>
    <definedName name="BExTTZNS2PBCR93C9IUW49UZ4I6T" localSheetId="13" hidden="1">#REF!</definedName>
    <definedName name="BExTTZNS2PBCR93C9IUW49UZ4I6T" localSheetId="15" hidden="1">#REF!</definedName>
    <definedName name="BExTTZNS2PBCR93C9IUW49UZ4I6T" localSheetId="16" hidden="1">#REF!</definedName>
    <definedName name="BExTTZNS2PBCR93C9IUW49UZ4I6T" localSheetId="17" hidden="1">#REF!</definedName>
    <definedName name="BExTTZNS2PBCR93C9IUW49UZ4I6T" localSheetId="18" hidden="1">#REF!</definedName>
    <definedName name="BExTTZNS2PBCR93C9IUW49UZ4I6T" localSheetId="19" hidden="1">#REF!</definedName>
    <definedName name="BExTTZNS2PBCR93C9IUW49UZ4I6T" localSheetId="20" hidden="1">#REF!</definedName>
    <definedName name="BExTTZNS2PBCR93C9IUW49UZ4I6T" hidden="1">#REF!</definedName>
    <definedName name="BExTU2YFQ25JQ6MEMRHHN66VLTPJ" localSheetId="7" hidden="1">#REF!</definedName>
    <definedName name="BExTU2YFQ25JQ6MEMRHHN66VLTPJ" localSheetId="9" hidden="1">#REF!</definedName>
    <definedName name="BExTU2YFQ25JQ6MEMRHHN66VLTPJ" localSheetId="10" hidden="1">#REF!</definedName>
    <definedName name="BExTU2YFQ25JQ6MEMRHHN66VLTPJ" localSheetId="11" hidden="1">#REF!</definedName>
    <definedName name="BExTU2YFQ25JQ6MEMRHHN66VLTPJ" localSheetId="12" hidden="1">#REF!</definedName>
    <definedName name="BExTU2YFQ25JQ6MEMRHHN66VLTPJ" localSheetId="14" hidden="1">#REF!</definedName>
    <definedName name="BExTU2YFQ25JQ6MEMRHHN66VLTPJ" localSheetId="13" hidden="1">#REF!</definedName>
    <definedName name="BExTU2YFQ25JQ6MEMRHHN66VLTPJ" localSheetId="15" hidden="1">#REF!</definedName>
    <definedName name="BExTU2YFQ25JQ6MEMRHHN66VLTPJ" localSheetId="16" hidden="1">#REF!</definedName>
    <definedName name="BExTU2YFQ25JQ6MEMRHHN66VLTPJ" localSheetId="17" hidden="1">#REF!</definedName>
    <definedName name="BExTU2YFQ25JQ6MEMRHHN66VLTPJ" localSheetId="18" hidden="1">#REF!</definedName>
    <definedName name="BExTU2YFQ25JQ6MEMRHHN66VLTPJ" localSheetId="19" hidden="1">#REF!</definedName>
    <definedName name="BExTU2YFQ25JQ6MEMRHHN66VLTPJ" localSheetId="20" hidden="1">#REF!</definedName>
    <definedName name="BExTU2YFQ25JQ6MEMRHHN66VLTPJ" hidden="1">#REF!</definedName>
    <definedName name="BExTU75IOII1V5O0C9X2VAYYVJUG" localSheetId="7" hidden="1">#REF!</definedName>
    <definedName name="BExTU75IOII1V5O0C9X2VAYYVJUG" localSheetId="9" hidden="1">#REF!</definedName>
    <definedName name="BExTU75IOII1V5O0C9X2VAYYVJUG" localSheetId="10" hidden="1">#REF!</definedName>
    <definedName name="BExTU75IOII1V5O0C9X2VAYYVJUG" localSheetId="11" hidden="1">#REF!</definedName>
    <definedName name="BExTU75IOII1V5O0C9X2VAYYVJUG" localSheetId="12" hidden="1">#REF!</definedName>
    <definedName name="BExTU75IOII1V5O0C9X2VAYYVJUG" localSheetId="14" hidden="1">#REF!</definedName>
    <definedName name="BExTU75IOII1V5O0C9X2VAYYVJUG" localSheetId="13" hidden="1">#REF!</definedName>
    <definedName name="BExTU75IOII1V5O0C9X2VAYYVJUG" localSheetId="15" hidden="1">#REF!</definedName>
    <definedName name="BExTU75IOII1V5O0C9X2VAYYVJUG" localSheetId="16" hidden="1">#REF!</definedName>
    <definedName name="BExTU75IOII1V5O0C9X2VAYYVJUG" localSheetId="17" hidden="1">#REF!</definedName>
    <definedName name="BExTU75IOII1V5O0C9X2VAYYVJUG" localSheetId="18" hidden="1">#REF!</definedName>
    <definedName name="BExTU75IOII1V5O0C9X2VAYYVJUG" localSheetId="19" hidden="1">#REF!</definedName>
    <definedName name="BExTU75IOII1V5O0C9X2VAYYVJUG" localSheetId="20" hidden="1">#REF!</definedName>
    <definedName name="BExTU75IOII1V5O0C9X2VAYYVJUG" hidden="1">#REF!</definedName>
    <definedName name="BExTUA5F7V4LUIIAM17J3A8XF3JE" localSheetId="7" hidden="1">#REF!</definedName>
    <definedName name="BExTUA5F7V4LUIIAM17J3A8XF3JE" localSheetId="9" hidden="1">#REF!</definedName>
    <definedName name="BExTUA5F7V4LUIIAM17J3A8XF3JE" localSheetId="10" hidden="1">#REF!</definedName>
    <definedName name="BExTUA5F7V4LUIIAM17J3A8XF3JE" localSheetId="11" hidden="1">#REF!</definedName>
    <definedName name="BExTUA5F7V4LUIIAM17J3A8XF3JE" localSheetId="12" hidden="1">#REF!</definedName>
    <definedName name="BExTUA5F7V4LUIIAM17J3A8XF3JE" localSheetId="14" hidden="1">#REF!</definedName>
    <definedName name="BExTUA5F7V4LUIIAM17J3A8XF3JE" localSheetId="13" hidden="1">#REF!</definedName>
    <definedName name="BExTUA5F7V4LUIIAM17J3A8XF3JE" localSheetId="15" hidden="1">#REF!</definedName>
    <definedName name="BExTUA5F7V4LUIIAM17J3A8XF3JE" localSheetId="16" hidden="1">#REF!</definedName>
    <definedName name="BExTUA5F7V4LUIIAM17J3A8XF3JE" localSheetId="17" hidden="1">#REF!</definedName>
    <definedName name="BExTUA5F7V4LUIIAM17J3A8XF3JE" localSheetId="18" hidden="1">#REF!</definedName>
    <definedName name="BExTUA5F7V4LUIIAM17J3A8XF3JE" localSheetId="19" hidden="1">#REF!</definedName>
    <definedName name="BExTUA5F7V4LUIIAM17J3A8XF3JE" localSheetId="20" hidden="1">#REF!</definedName>
    <definedName name="BExTUA5F7V4LUIIAM17J3A8XF3JE" hidden="1">#REF!</definedName>
    <definedName name="BExTUJ53ANGZ3H1KDK4CR4Q0OD6P" localSheetId="7" hidden="1">#REF!</definedName>
    <definedName name="BExTUJ53ANGZ3H1KDK4CR4Q0OD6P" localSheetId="9" hidden="1">#REF!</definedName>
    <definedName name="BExTUJ53ANGZ3H1KDK4CR4Q0OD6P" localSheetId="10" hidden="1">#REF!</definedName>
    <definedName name="BExTUJ53ANGZ3H1KDK4CR4Q0OD6P" localSheetId="11" hidden="1">#REF!</definedName>
    <definedName name="BExTUJ53ANGZ3H1KDK4CR4Q0OD6P" localSheetId="12" hidden="1">#REF!</definedName>
    <definedName name="BExTUJ53ANGZ3H1KDK4CR4Q0OD6P" localSheetId="14" hidden="1">#REF!</definedName>
    <definedName name="BExTUJ53ANGZ3H1KDK4CR4Q0OD6P" localSheetId="13" hidden="1">#REF!</definedName>
    <definedName name="BExTUJ53ANGZ3H1KDK4CR4Q0OD6P" localSheetId="15" hidden="1">#REF!</definedName>
    <definedName name="BExTUJ53ANGZ3H1KDK4CR4Q0OD6P" localSheetId="16" hidden="1">#REF!</definedName>
    <definedName name="BExTUJ53ANGZ3H1KDK4CR4Q0OD6P" localSheetId="17" hidden="1">#REF!</definedName>
    <definedName name="BExTUJ53ANGZ3H1KDK4CR4Q0OD6P" localSheetId="18" hidden="1">#REF!</definedName>
    <definedName name="BExTUJ53ANGZ3H1KDK4CR4Q0OD6P" localSheetId="19" hidden="1">#REF!</definedName>
    <definedName name="BExTUJ53ANGZ3H1KDK4CR4Q0OD6P" localSheetId="20" hidden="1">#REF!</definedName>
    <definedName name="BExTUJ53ANGZ3H1KDK4CR4Q0OD6P" hidden="1">#REF!</definedName>
    <definedName name="BExTUKXSZBM7C57G6NGLWGU4WOHY" localSheetId="7" hidden="1">#REF!</definedName>
    <definedName name="BExTUKXSZBM7C57G6NGLWGU4WOHY" localSheetId="9" hidden="1">#REF!</definedName>
    <definedName name="BExTUKXSZBM7C57G6NGLWGU4WOHY" localSheetId="10" hidden="1">#REF!</definedName>
    <definedName name="BExTUKXSZBM7C57G6NGLWGU4WOHY" localSheetId="11" hidden="1">#REF!</definedName>
    <definedName name="BExTUKXSZBM7C57G6NGLWGU4WOHY" localSheetId="12" hidden="1">#REF!</definedName>
    <definedName name="BExTUKXSZBM7C57G6NGLWGU4WOHY" localSheetId="14" hidden="1">#REF!</definedName>
    <definedName name="BExTUKXSZBM7C57G6NGLWGU4WOHY" localSheetId="13" hidden="1">#REF!</definedName>
    <definedName name="BExTUKXSZBM7C57G6NGLWGU4WOHY" localSheetId="15" hidden="1">#REF!</definedName>
    <definedName name="BExTUKXSZBM7C57G6NGLWGU4WOHY" localSheetId="16" hidden="1">#REF!</definedName>
    <definedName name="BExTUKXSZBM7C57G6NGLWGU4WOHY" localSheetId="17" hidden="1">#REF!</definedName>
    <definedName name="BExTUKXSZBM7C57G6NGLWGU4WOHY" localSheetId="18" hidden="1">#REF!</definedName>
    <definedName name="BExTUKXSZBM7C57G6NGLWGU4WOHY" localSheetId="19" hidden="1">#REF!</definedName>
    <definedName name="BExTUKXSZBM7C57G6NGLWGU4WOHY" localSheetId="20" hidden="1">#REF!</definedName>
    <definedName name="BExTUKXSZBM7C57G6NGLWGU4WOHY" hidden="1">#REF!</definedName>
    <definedName name="BExTUSQCFFYZCDNHWHADBC2E1ZP1" localSheetId="7" hidden="1">#REF!</definedName>
    <definedName name="BExTUSQCFFYZCDNHWHADBC2E1ZP1" localSheetId="9" hidden="1">#REF!</definedName>
    <definedName name="BExTUSQCFFYZCDNHWHADBC2E1ZP1" localSheetId="10" hidden="1">#REF!</definedName>
    <definedName name="BExTUSQCFFYZCDNHWHADBC2E1ZP1" localSheetId="11" hidden="1">#REF!</definedName>
    <definedName name="BExTUSQCFFYZCDNHWHADBC2E1ZP1" localSheetId="12" hidden="1">#REF!</definedName>
    <definedName name="BExTUSQCFFYZCDNHWHADBC2E1ZP1" localSheetId="14" hidden="1">#REF!</definedName>
    <definedName name="BExTUSQCFFYZCDNHWHADBC2E1ZP1" localSheetId="13" hidden="1">#REF!</definedName>
    <definedName name="BExTUSQCFFYZCDNHWHADBC2E1ZP1" localSheetId="15" hidden="1">#REF!</definedName>
    <definedName name="BExTUSQCFFYZCDNHWHADBC2E1ZP1" localSheetId="16" hidden="1">#REF!</definedName>
    <definedName name="BExTUSQCFFYZCDNHWHADBC2E1ZP1" localSheetId="17" hidden="1">#REF!</definedName>
    <definedName name="BExTUSQCFFYZCDNHWHADBC2E1ZP1" localSheetId="18" hidden="1">#REF!</definedName>
    <definedName name="BExTUSQCFFYZCDNHWHADBC2E1ZP1" localSheetId="19" hidden="1">#REF!</definedName>
    <definedName name="BExTUSQCFFYZCDNHWHADBC2E1ZP1" localSheetId="20" hidden="1">#REF!</definedName>
    <definedName name="BExTUSQCFFYZCDNHWHADBC2E1ZP1" hidden="1">#REF!</definedName>
    <definedName name="BExTUVFGOJEYS28JURA5KHQFDU5J" localSheetId="7" hidden="1">#REF!</definedName>
    <definedName name="BExTUVFGOJEYS28JURA5KHQFDU5J" localSheetId="9" hidden="1">#REF!</definedName>
    <definedName name="BExTUVFGOJEYS28JURA5KHQFDU5J" localSheetId="10" hidden="1">#REF!</definedName>
    <definedName name="BExTUVFGOJEYS28JURA5KHQFDU5J" localSheetId="11" hidden="1">#REF!</definedName>
    <definedName name="BExTUVFGOJEYS28JURA5KHQFDU5J" localSheetId="12" hidden="1">#REF!</definedName>
    <definedName name="BExTUVFGOJEYS28JURA5KHQFDU5J" localSheetId="14" hidden="1">#REF!</definedName>
    <definedName name="BExTUVFGOJEYS28JURA5KHQFDU5J" localSheetId="13" hidden="1">#REF!</definedName>
    <definedName name="BExTUVFGOJEYS28JURA5KHQFDU5J" localSheetId="15" hidden="1">#REF!</definedName>
    <definedName name="BExTUVFGOJEYS28JURA5KHQFDU5J" localSheetId="16" hidden="1">#REF!</definedName>
    <definedName name="BExTUVFGOJEYS28JURA5KHQFDU5J" localSheetId="17" hidden="1">#REF!</definedName>
    <definedName name="BExTUVFGOJEYS28JURA5KHQFDU5J" localSheetId="18" hidden="1">#REF!</definedName>
    <definedName name="BExTUVFGOJEYS28JURA5KHQFDU5J" localSheetId="19" hidden="1">#REF!</definedName>
    <definedName name="BExTUVFGOJEYS28JURA5KHQFDU5J" localSheetId="20" hidden="1">#REF!</definedName>
    <definedName name="BExTUVFGOJEYS28JURA5KHQFDU5J" hidden="1">#REF!</definedName>
    <definedName name="BExTUW10U40QCYGHM5NJ3YR1O5SP" localSheetId="7" hidden="1">#REF!</definedName>
    <definedName name="BExTUW10U40QCYGHM5NJ3YR1O5SP" localSheetId="9" hidden="1">#REF!</definedName>
    <definedName name="BExTUW10U40QCYGHM5NJ3YR1O5SP" localSheetId="10" hidden="1">#REF!</definedName>
    <definedName name="BExTUW10U40QCYGHM5NJ3YR1O5SP" localSheetId="11" hidden="1">#REF!</definedName>
    <definedName name="BExTUW10U40QCYGHM5NJ3YR1O5SP" localSheetId="12" hidden="1">#REF!</definedName>
    <definedName name="BExTUW10U40QCYGHM5NJ3YR1O5SP" localSheetId="14" hidden="1">#REF!</definedName>
    <definedName name="BExTUW10U40QCYGHM5NJ3YR1O5SP" localSheetId="13" hidden="1">#REF!</definedName>
    <definedName name="BExTUW10U40QCYGHM5NJ3YR1O5SP" localSheetId="15" hidden="1">#REF!</definedName>
    <definedName name="BExTUW10U40QCYGHM5NJ3YR1O5SP" localSheetId="16" hidden="1">#REF!</definedName>
    <definedName name="BExTUW10U40QCYGHM5NJ3YR1O5SP" localSheetId="17" hidden="1">#REF!</definedName>
    <definedName name="BExTUW10U40QCYGHM5NJ3YR1O5SP" localSheetId="18" hidden="1">#REF!</definedName>
    <definedName name="BExTUW10U40QCYGHM5NJ3YR1O5SP" localSheetId="19" hidden="1">#REF!</definedName>
    <definedName name="BExTUW10U40QCYGHM5NJ3YR1O5SP" localSheetId="20" hidden="1">#REF!</definedName>
    <definedName name="BExTUW10U40QCYGHM5NJ3YR1O5SP" hidden="1">#REF!</definedName>
    <definedName name="BExTUWXFQHINU66YG82BI20ATMB5" localSheetId="7" hidden="1">#REF!</definedName>
    <definedName name="BExTUWXFQHINU66YG82BI20ATMB5" localSheetId="9" hidden="1">#REF!</definedName>
    <definedName name="BExTUWXFQHINU66YG82BI20ATMB5" localSheetId="10" hidden="1">#REF!</definedName>
    <definedName name="BExTUWXFQHINU66YG82BI20ATMB5" localSheetId="11" hidden="1">#REF!</definedName>
    <definedName name="BExTUWXFQHINU66YG82BI20ATMB5" localSheetId="12" hidden="1">#REF!</definedName>
    <definedName name="BExTUWXFQHINU66YG82BI20ATMB5" localSheetId="14" hidden="1">#REF!</definedName>
    <definedName name="BExTUWXFQHINU66YG82BI20ATMB5" localSheetId="13" hidden="1">#REF!</definedName>
    <definedName name="BExTUWXFQHINU66YG82BI20ATMB5" localSheetId="15" hidden="1">#REF!</definedName>
    <definedName name="BExTUWXFQHINU66YG82BI20ATMB5" localSheetId="16" hidden="1">#REF!</definedName>
    <definedName name="BExTUWXFQHINU66YG82BI20ATMB5" localSheetId="17" hidden="1">#REF!</definedName>
    <definedName name="BExTUWXFQHINU66YG82BI20ATMB5" localSheetId="18" hidden="1">#REF!</definedName>
    <definedName name="BExTUWXFQHINU66YG82BI20ATMB5" localSheetId="19" hidden="1">#REF!</definedName>
    <definedName name="BExTUWXFQHINU66YG82BI20ATMB5" localSheetId="20" hidden="1">#REF!</definedName>
    <definedName name="BExTUWXFQHINU66YG82BI20ATMB5" hidden="1">#REF!</definedName>
    <definedName name="BExTUY9WNSJ91GV8CP0SKJTEIV82" localSheetId="7" hidden="1">#REF!</definedName>
    <definedName name="BExTUY9WNSJ91GV8CP0SKJTEIV82" localSheetId="9" hidden="1">#REF!</definedName>
    <definedName name="BExTUY9WNSJ91GV8CP0SKJTEIV82" localSheetId="10" hidden="1">#REF!</definedName>
    <definedName name="BExTUY9WNSJ91GV8CP0SKJTEIV82" localSheetId="11" hidden="1">#REF!</definedName>
    <definedName name="BExTUY9WNSJ91GV8CP0SKJTEIV82" localSheetId="14" hidden="1">#REF!</definedName>
    <definedName name="BExTUY9WNSJ91GV8CP0SKJTEIV82" localSheetId="13" hidden="1">#REF!</definedName>
    <definedName name="BExTUY9WNSJ91GV8CP0SKJTEIV82" localSheetId="16" hidden="1">#REF!</definedName>
    <definedName name="BExTUY9WNSJ91GV8CP0SKJTEIV82" localSheetId="17" hidden="1">#REF!</definedName>
    <definedName name="BExTUY9WNSJ91GV8CP0SKJTEIV82" localSheetId="20" hidden="1">#REF!</definedName>
    <definedName name="BExTUY9WNSJ91GV8CP0SKJTEIV82" hidden="1">#REF!</definedName>
    <definedName name="BExTV67VIM8PV6KO253M4DUBJQLC" localSheetId="7" hidden="1">#REF!</definedName>
    <definedName name="BExTV67VIM8PV6KO253M4DUBJQLC" localSheetId="9" hidden="1">#REF!</definedName>
    <definedName name="BExTV67VIM8PV6KO253M4DUBJQLC" localSheetId="10" hidden="1">#REF!</definedName>
    <definedName name="BExTV67VIM8PV6KO253M4DUBJQLC" localSheetId="11" hidden="1">#REF!</definedName>
    <definedName name="BExTV67VIM8PV6KO253M4DUBJQLC" localSheetId="12" hidden="1">#REF!</definedName>
    <definedName name="BExTV67VIM8PV6KO253M4DUBJQLC" localSheetId="14" hidden="1">#REF!</definedName>
    <definedName name="BExTV67VIM8PV6KO253M4DUBJQLC" localSheetId="13" hidden="1">#REF!</definedName>
    <definedName name="BExTV67VIM8PV6KO253M4DUBJQLC" localSheetId="15" hidden="1">#REF!</definedName>
    <definedName name="BExTV67VIM8PV6KO253M4DUBJQLC" localSheetId="16" hidden="1">#REF!</definedName>
    <definedName name="BExTV67VIM8PV6KO253M4DUBJQLC" localSheetId="17" hidden="1">#REF!</definedName>
    <definedName name="BExTV67VIM8PV6KO253M4DUBJQLC" localSheetId="18" hidden="1">#REF!</definedName>
    <definedName name="BExTV67VIM8PV6KO253M4DUBJQLC" localSheetId="19" hidden="1">#REF!</definedName>
    <definedName name="BExTV67VIM8PV6KO253M4DUBJQLC" localSheetId="20" hidden="1">#REF!</definedName>
    <definedName name="BExTV67VIM8PV6KO253M4DUBJQLC" hidden="1">#REF!</definedName>
    <definedName name="BExTVELZCF2YA5L6F23BYZZR6WHF" localSheetId="7" hidden="1">#REF!</definedName>
    <definedName name="BExTVELZCF2YA5L6F23BYZZR6WHF" localSheetId="9" hidden="1">#REF!</definedName>
    <definedName name="BExTVELZCF2YA5L6F23BYZZR6WHF" localSheetId="10" hidden="1">#REF!</definedName>
    <definedName name="BExTVELZCF2YA5L6F23BYZZR6WHF" localSheetId="11" hidden="1">#REF!</definedName>
    <definedName name="BExTVELZCF2YA5L6F23BYZZR6WHF" localSheetId="12" hidden="1">#REF!</definedName>
    <definedName name="BExTVELZCF2YA5L6F23BYZZR6WHF" localSheetId="14" hidden="1">#REF!</definedName>
    <definedName name="BExTVELZCF2YA5L6F23BYZZR6WHF" localSheetId="13" hidden="1">#REF!</definedName>
    <definedName name="BExTVELZCF2YA5L6F23BYZZR6WHF" localSheetId="15" hidden="1">#REF!</definedName>
    <definedName name="BExTVELZCF2YA5L6F23BYZZR6WHF" localSheetId="16" hidden="1">#REF!</definedName>
    <definedName name="BExTVELZCF2YA5L6F23BYZZR6WHF" localSheetId="17" hidden="1">#REF!</definedName>
    <definedName name="BExTVELZCF2YA5L6F23BYZZR6WHF" localSheetId="18" hidden="1">#REF!</definedName>
    <definedName name="BExTVELZCF2YA5L6F23BYZZR6WHF" localSheetId="19" hidden="1">#REF!</definedName>
    <definedName name="BExTVELZCF2YA5L6F23BYZZR6WHF" localSheetId="20" hidden="1">#REF!</definedName>
    <definedName name="BExTVELZCF2YA5L6F23BYZZR6WHF" hidden="1">#REF!</definedName>
    <definedName name="BExTVGPIQZ99YFXUC8OONUX5BD42" localSheetId="7" hidden="1">#REF!</definedName>
    <definedName name="BExTVGPIQZ99YFXUC8OONUX5BD42" localSheetId="9" hidden="1">#REF!</definedName>
    <definedName name="BExTVGPIQZ99YFXUC8OONUX5BD42" localSheetId="10" hidden="1">#REF!</definedName>
    <definedName name="BExTVGPIQZ99YFXUC8OONUX5BD42" localSheetId="11" hidden="1">#REF!</definedName>
    <definedName name="BExTVGPIQZ99YFXUC8OONUX5BD42" localSheetId="12" hidden="1">#REF!</definedName>
    <definedName name="BExTVGPIQZ99YFXUC8OONUX5BD42" localSheetId="14" hidden="1">#REF!</definedName>
    <definedName name="BExTVGPIQZ99YFXUC8OONUX5BD42" localSheetId="13" hidden="1">#REF!</definedName>
    <definedName name="BExTVGPIQZ99YFXUC8OONUX5BD42" localSheetId="15" hidden="1">#REF!</definedName>
    <definedName name="BExTVGPIQZ99YFXUC8OONUX5BD42" localSheetId="16" hidden="1">#REF!</definedName>
    <definedName name="BExTVGPIQZ99YFXUC8OONUX5BD42" localSheetId="17" hidden="1">#REF!</definedName>
    <definedName name="BExTVGPIQZ99YFXUC8OONUX5BD42" localSheetId="18" hidden="1">#REF!</definedName>
    <definedName name="BExTVGPIQZ99YFXUC8OONUX5BD42" localSheetId="19" hidden="1">#REF!</definedName>
    <definedName name="BExTVGPIQZ99YFXUC8OONUX5BD42" localSheetId="20" hidden="1">#REF!</definedName>
    <definedName name="BExTVGPIQZ99YFXUC8OONUX5BD42" hidden="1">#REF!</definedName>
    <definedName name="BExTVLNG9KX2WVJZRHW6SQVAV80G" localSheetId="7" hidden="1">#REF!</definedName>
    <definedName name="BExTVLNG9KX2WVJZRHW6SQVAV80G" localSheetId="9" hidden="1">#REF!</definedName>
    <definedName name="BExTVLNG9KX2WVJZRHW6SQVAV80G" localSheetId="10" hidden="1">#REF!</definedName>
    <definedName name="BExTVLNG9KX2WVJZRHW6SQVAV80G" localSheetId="11" hidden="1">#REF!</definedName>
    <definedName name="BExTVLNG9KX2WVJZRHW6SQVAV80G" localSheetId="12" hidden="1">#REF!</definedName>
    <definedName name="BExTVLNG9KX2WVJZRHW6SQVAV80G" localSheetId="14" hidden="1">#REF!</definedName>
    <definedName name="BExTVLNG9KX2WVJZRHW6SQVAV80G" localSheetId="13" hidden="1">#REF!</definedName>
    <definedName name="BExTVLNG9KX2WVJZRHW6SQVAV80G" localSheetId="15" hidden="1">#REF!</definedName>
    <definedName name="BExTVLNG9KX2WVJZRHW6SQVAV80G" localSheetId="16" hidden="1">#REF!</definedName>
    <definedName name="BExTVLNG9KX2WVJZRHW6SQVAV80G" localSheetId="17" hidden="1">#REF!</definedName>
    <definedName name="BExTVLNG9KX2WVJZRHW6SQVAV80G" localSheetId="18" hidden="1">#REF!</definedName>
    <definedName name="BExTVLNG9KX2WVJZRHW6SQVAV80G" localSheetId="19" hidden="1">#REF!</definedName>
    <definedName name="BExTVLNG9KX2WVJZRHW6SQVAV80G" localSheetId="20" hidden="1">#REF!</definedName>
    <definedName name="BExTVLNG9KX2WVJZRHW6SQVAV80G" hidden="1">#REF!</definedName>
    <definedName name="BExTVOSUIF74AWLLP1Y2PW2T8R4L" localSheetId="7" hidden="1">#REF!</definedName>
    <definedName name="BExTVOSUIF74AWLLP1Y2PW2T8R4L" localSheetId="9" hidden="1">#REF!</definedName>
    <definedName name="BExTVOSUIF74AWLLP1Y2PW2T8R4L" localSheetId="10" hidden="1">#REF!</definedName>
    <definedName name="BExTVOSUIF74AWLLP1Y2PW2T8R4L" localSheetId="11" hidden="1">#REF!</definedName>
    <definedName name="BExTVOSUIF74AWLLP1Y2PW2T8R4L" localSheetId="12" hidden="1">#REF!</definedName>
    <definedName name="BExTVOSUIF74AWLLP1Y2PW2T8R4L" localSheetId="14" hidden="1">#REF!</definedName>
    <definedName name="BExTVOSUIF74AWLLP1Y2PW2T8R4L" localSheetId="13" hidden="1">#REF!</definedName>
    <definedName name="BExTVOSUIF74AWLLP1Y2PW2T8R4L" localSheetId="15" hidden="1">#REF!</definedName>
    <definedName name="BExTVOSUIF74AWLLP1Y2PW2T8R4L" localSheetId="16" hidden="1">#REF!</definedName>
    <definedName name="BExTVOSUIF74AWLLP1Y2PW2T8R4L" localSheetId="17" hidden="1">#REF!</definedName>
    <definedName name="BExTVOSUIF74AWLLP1Y2PW2T8R4L" localSheetId="18" hidden="1">#REF!</definedName>
    <definedName name="BExTVOSUIF74AWLLP1Y2PW2T8R4L" localSheetId="19" hidden="1">#REF!</definedName>
    <definedName name="BExTVOSUIF74AWLLP1Y2PW2T8R4L" localSheetId="20" hidden="1">#REF!</definedName>
    <definedName name="BExTVOSUIF74AWLLP1Y2PW2T8R4L" hidden="1">#REF!</definedName>
    <definedName name="BExTVYE49EIPTW7ZG5F30RHCYXWI" localSheetId="7" hidden="1">#REF!</definedName>
    <definedName name="BExTVYE49EIPTW7ZG5F30RHCYXWI" localSheetId="9" hidden="1">#REF!</definedName>
    <definedName name="BExTVYE49EIPTW7ZG5F30RHCYXWI" localSheetId="10" hidden="1">#REF!</definedName>
    <definedName name="BExTVYE49EIPTW7ZG5F30RHCYXWI" localSheetId="11" hidden="1">#REF!</definedName>
    <definedName name="BExTVYE49EIPTW7ZG5F30RHCYXWI" localSheetId="12" hidden="1">#REF!</definedName>
    <definedName name="BExTVYE49EIPTW7ZG5F30RHCYXWI" localSheetId="14" hidden="1">#REF!</definedName>
    <definedName name="BExTVYE49EIPTW7ZG5F30RHCYXWI" localSheetId="13" hidden="1">#REF!</definedName>
    <definedName name="BExTVYE49EIPTW7ZG5F30RHCYXWI" localSheetId="15" hidden="1">#REF!</definedName>
    <definedName name="BExTVYE49EIPTW7ZG5F30RHCYXWI" localSheetId="16" hidden="1">#REF!</definedName>
    <definedName name="BExTVYE49EIPTW7ZG5F30RHCYXWI" localSheetId="17" hidden="1">#REF!</definedName>
    <definedName name="BExTVYE49EIPTW7ZG5F30RHCYXWI" localSheetId="18" hidden="1">#REF!</definedName>
    <definedName name="BExTVYE49EIPTW7ZG5F30RHCYXWI" localSheetId="19" hidden="1">#REF!</definedName>
    <definedName name="BExTVYE49EIPTW7ZG5F30RHCYXWI" localSheetId="20" hidden="1">#REF!</definedName>
    <definedName name="BExTVYE49EIPTW7ZG5F30RHCYXWI" hidden="1">#REF!</definedName>
    <definedName name="BExTVZQLP9VFLEYQ9280W13X7E8K" localSheetId="7" hidden="1">#REF!</definedName>
    <definedName name="BExTVZQLP9VFLEYQ9280W13X7E8K" localSheetId="9" hidden="1">#REF!</definedName>
    <definedName name="BExTVZQLP9VFLEYQ9280W13X7E8K" localSheetId="10" hidden="1">#REF!</definedName>
    <definedName name="BExTVZQLP9VFLEYQ9280W13X7E8K" localSheetId="11" hidden="1">#REF!</definedName>
    <definedName name="BExTVZQLP9VFLEYQ9280W13X7E8K" localSheetId="12" hidden="1">#REF!</definedName>
    <definedName name="BExTVZQLP9VFLEYQ9280W13X7E8K" localSheetId="14" hidden="1">#REF!</definedName>
    <definedName name="BExTVZQLP9VFLEYQ9280W13X7E8K" localSheetId="13" hidden="1">#REF!</definedName>
    <definedName name="BExTVZQLP9VFLEYQ9280W13X7E8K" localSheetId="15" hidden="1">#REF!</definedName>
    <definedName name="BExTVZQLP9VFLEYQ9280W13X7E8K" localSheetId="16" hidden="1">#REF!</definedName>
    <definedName name="BExTVZQLP9VFLEYQ9280W13X7E8K" localSheetId="17" hidden="1">#REF!</definedName>
    <definedName name="BExTVZQLP9VFLEYQ9280W13X7E8K" localSheetId="18" hidden="1">#REF!</definedName>
    <definedName name="BExTVZQLP9VFLEYQ9280W13X7E8K" localSheetId="19" hidden="1">#REF!</definedName>
    <definedName name="BExTVZQLP9VFLEYQ9280W13X7E8K" localSheetId="20" hidden="1">#REF!</definedName>
    <definedName name="BExTVZQLP9VFLEYQ9280W13X7E8K" hidden="1">#REF!</definedName>
    <definedName name="BExTW4U1EFP1ZS3Q099D6OFYZ4PO" localSheetId="7" hidden="1">#REF!</definedName>
    <definedName name="BExTW4U1EFP1ZS3Q099D6OFYZ4PO" localSheetId="9" hidden="1">#REF!</definedName>
    <definedName name="BExTW4U1EFP1ZS3Q099D6OFYZ4PO" localSheetId="10" hidden="1">#REF!</definedName>
    <definedName name="BExTW4U1EFP1ZS3Q099D6OFYZ4PO" localSheetId="11" hidden="1">#REF!</definedName>
    <definedName name="BExTW4U1EFP1ZS3Q099D6OFYZ4PO" localSheetId="12" hidden="1">#REF!</definedName>
    <definedName name="BExTW4U1EFP1ZS3Q099D6OFYZ4PO" localSheetId="14" hidden="1">#REF!</definedName>
    <definedName name="BExTW4U1EFP1ZS3Q099D6OFYZ4PO" localSheetId="13" hidden="1">#REF!</definedName>
    <definedName name="BExTW4U1EFP1ZS3Q099D6OFYZ4PO" localSheetId="15" hidden="1">#REF!</definedName>
    <definedName name="BExTW4U1EFP1ZS3Q099D6OFYZ4PO" localSheetId="16" hidden="1">#REF!</definedName>
    <definedName name="BExTW4U1EFP1ZS3Q099D6OFYZ4PO" localSheetId="17" hidden="1">#REF!</definedName>
    <definedName name="BExTW4U1EFP1ZS3Q099D6OFYZ4PO" localSheetId="18" hidden="1">#REF!</definedName>
    <definedName name="BExTW4U1EFP1ZS3Q099D6OFYZ4PO" localSheetId="19" hidden="1">#REF!</definedName>
    <definedName name="BExTW4U1EFP1ZS3Q099D6OFYZ4PO" localSheetId="20" hidden="1">#REF!</definedName>
    <definedName name="BExTW4U1EFP1ZS3Q099D6OFYZ4PO" hidden="1">#REF!</definedName>
    <definedName name="BExTWB4LA1PODQOH4LDTHQKBN16K" localSheetId="7" hidden="1">#REF!</definedName>
    <definedName name="BExTWB4LA1PODQOH4LDTHQKBN16K" localSheetId="9" hidden="1">#REF!</definedName>
    <definedName name="BExTWB4LA1PODQOH4LDTHQKBN16K" localSheetId="10" hidden="1">#REF!</definedName>
    <definedName name="BExTWB4LA1PODQOH4LDTHQKBN16K" localSheetId="11" hidden="1">#REF!</definedName>
    <definedName name="BExTWB4LA1PODQOH4LDTHQKBN16K" localSheetId="12" hidden="1">#REF!</definedName>
    <definedName name="BExTWB4LA1PODQOH4LDTHQKBN16K" localSheetId="14" hidden="1">#REF!</definedName>
    <definedName name="BExTWB4LA1PODQOH4LDTHQKBN16K" localSheetId="13" hidden="1">#REF!</definedName>
    <definedName name="BExTWB4LA1PODQOH4LDTHQKBN16K" localSheetId="15" hidden="1">#REF!</definedName>
    <definedName name="BExTWB4LA1PODQOH4LDTHQKBN16K" localSheetId="16" hidden="1">#REF!</definedName>
    <definedName name="BExTWB4LA1PODQOH4LDTHQKBN16K" localSheetId="17" hidden="1">#REF!</definedName>
    <definedName name="BExTWB4LA1PODQOH4LDTHQKBN16K" localSheetId="18" hidden="1">#REF!</definedName>
    <definedName name="BExTWB4LA1PODQOH4LDTHQKBN16K" localSheetId="19" hidden="1">#REF!</definedName>
    <definedName name="BExTWB4LA1PODQOH4LDTHQKBN16K" localSheetId="20" hidden="1">#REF!</definedName>
    <definedName name="BExTWB4LA1PODQOH4LDTHQKBN16K" hidden="1">#REF!</definedName>
    <definedName name="BExTWEQ3PHIFDCWHG4QVX0626J8L" localSheetId="7" hidden="1">#REF!</definedName>
    <definedName name="BExTWEQ3PHIFDCWHG4QVX0626J8L" localSheetId="9" hidden="1">#REF!</definedName>
    <definedName name="BExTWEQ3PHIFDCWHG4QVX0626J8L" localSheetId="10" hidden="1">#REF!</definedName>
    <definedName name="BExTWEQ3PHIFDCWHG4QVX0626J8L" localSheetId="11" hidden="1">#REF!</definedName>
    <definedName name="BExTWEQ3PHIFDCWHG4QVX0626J8L" localSheetId="12" hidden="1">#REF!</definedName>
    <definedName name="BExTWEQ3PHIFDCWHG4QVX0626J8L" localSheetId="14" hidden="1">#REF!</definedName>
    <definedName name="BExTWEQ3PHIFDCWHG4QVX0626J8L" localSheetId="13" hidden="1">#REF!</definedName>
    <definedName name="BExTWEQ3PHIFDCWHG4QVX0626J8L" localSheetId="15" hidden="1">#REF!</definedName>
    <definedName name="BExTWEQ3PHIFDCWHG4QVX0626J8L" localSheetId="16" hidden="1">#REF!</definedName>
    <definedName name="BExTWEQ3PHIFDCWHG4QVX0626J8L" localSheetId="17" hidden="1">#REF!</definedName>
    <definedName name="BExTWEQ3PHIFDCWHG4QVX0626J8L" localSheetId="18" hidden="1">#REF!</definedName>
    <definedName name="BExTWEQ3PHIFDCWHG4QVX0626J8L" localSheetId="19" hidden="1">#REF!</definedName>
    <definedName name="BExTWEQ3PHIFDCWHG4QVX0626J8L" localSheetId="20" hidden="1">#REF!</definedName>
    <definedName name="BExTWEQ3PHIFDCWHG4QVX0626J8L" hidden="1">#REF!</definedName>
    <definedName name="BExTWFMEUL2NCM0LIAELE18IZ3TQ" localSheetId="7" hidden="1">#REF!</definedName>
    <definedName name="BExTWFMEUL2NCM0LIAELE18IZ3TQ" localSheetId="9" hidden="1">#REF!</definedName>
    <definedName name="BExTWFMEUL2NCM0LIAELE18IZ3TQ" localSheetId="10" hidden="1">#REF!</definedName>
    <definedName name="BExTWFMEUL2NCM0LIAELE18IZ3TQ" localSheetId="11" hidden="1">#REF!</definedName>
    <definedName name="BExTWFMEUL2NCM0LIAELE18IZ3TQ" localSheetId="12" hidden="1">#REF!</definedName>
    <definedName name="BExTWFMEUL2NCM0LIAELE18IZ3TQ" localSheetId="14" hidden="1">#REF!</definedName>
    <definedName name="BExTWFMEUL2NCM0LIAELE18IZ3TQ" localSheetId="13" hidden="1">#REF!</definedName>
    <definedName name="BExTWFMEUL2NCM0LIAELE18IZ3TQ" localSheetId="15" hidden="1">#REF!</definedName>
    <definedName name="BExTWFMEUL2NCM0LIAELE18IZ3TQ" localSheetId="16" hidden="1">#REF!</definedName>
    <definedName name="BExTWFMEUL2NCM0LIAELE18IZ3TQ" localSheetId="17" hidden="1">#REF!</definedName>
    <definedName name="BExTWFMEUL2NCM0LIAELE18IZ3TQ" localSheetId="18" hidden="1">#REF!</definedName>
    <definedName name="BExTWFMEUL2NCM0LIAELE18IZ3TQ" localSheetId="19" hidden="1">#REF!</definedName>
    <definedName name="BExTWFMEUL2NCM0LIAELE18IZ3TQ" localSheetId="20" hidden="1">#REF!</definedName>
    <definedName name="BExTWFMEUL2NCM0LIAELE18IZ3TQ" hidden="1">#REF!</definedName>
    <definedName name="BExTWH9QHMKXVF1R0QG6TJ2154QV" localSheetId="7" hidden="1">#REF!</definedName>
    <definedName name="BExTWH9QHMKXVF1R0QG6TJ2154QV" localSheetId="9" hidden="1">#REF!</definedName>
    <definedName name="BExTWH9QHMKXVF1R0QG6TJ2154QV" localSheetId="10" hidden="1">#REF!</definedName>
    <definedName name="BExTWH9QHMKXVF1R0QG6TJ2154QV" localSheetId="11" hidden="1">#REF!</definedName>
    <definedName name="BExTWH9QHMKXVF1R0QG6TJ2154QV" localSheetId="12" hidden="1">#REF!</definedName>
    <definedName name="BExTWH9QHMKXVF1R0QG6TJ2154QV" localSheetId="14" hidden="1">#REF!</definedName>
    <definedName name="BExTWH9QHMKXVF1R0QG6TJ2154QV" localSheetId="13" hidden="1">#REF!</definedName>
    <definedName name="BExTWH9QHMKXVF1R0QG6TJ2154QV" localSheetId="15" hidden="1">#REF!</definedName>
    <definedName name="BExTWH9QHMKXVF1R0QG6TJ2154QV" localSheetId="16" hidden="1">#REF!</definedName>
    <definedName name="BExTWH9QHMKXVF1R0QG6TJ2154QV" localSheetId="17" hidden="1">#REF!</definedName>
    <definedName name="BExTWH9QHMKXVF1R0QG6TJ2154QV" localSheetId="18" hidden="1">#REF!</definedName>
    <definedName name="BExTWH9QHMKXVF1R0QG6TJ2154QV" localSheetId="19" hidden="1">#REF!</definedName>
    <definedName name="BExTWH9QHMKXVF1R0QG6TJ2154QV" localSheetId="20" hidden="1">#REF!</definedName>
    <definedName name="BExTWH9QHMKXVF1R0QG6TJ2154QV" hidden="1">#REF!</definedName>
    <definedName name="BExTWHVADLJCCNEWMD928MM0SUBX" localSheetId="7" hidden="1">#REF!</definedName>
    <definedName name="BExTWHVADLJCCNEWMD928MM0SUBX" localSheetId="9" hidden="1">#REF!</definedName>
    <definedName name="BExTWHVADLJCCNEWMD928MM0SUBX" localSheetId="10" hidden="1">#REF!</definedName>
    <definedName name="BExTWHVADLJCCNEWMD928MM0SUBX" localSheetId="11" hidden="1">#REF!</definedName>
    <definedName name="BExTWHVADLJCCNEWMD928MM0SUBX" localSheetId="12" hidden="1">#REF!</definedName>
    <definedName name="BExTWHVADLJCCNEWMD928MM0SUBX" localSheetId="14" hidden="1">#REF!</definedName>
    <definedName name="BExTWHVADLJCCNEWMD928MM0SUBX" localSheetId="13" hidden="1">#REF!</definedName>
    <definedName name="BExTWHVADLJCCNEWMD928MM0SUBX" localSheetId="15" hidden="1">#REF!</definedName>
    <definedName name="BExTWHVADLJCCNEWMD928MM0SUBX" localSheetId="16" hidden="1">#REF!</definedName>
    <definedName name="BExTWHVADLJCCNEWMD928MM0SUBX" localSheetId="17" hidden="1">#REF!</definedName>
    <definedName name="BExTWHVADLJCCNEWMD928MM0SUBX" localSheetId="18" hidden="1">#REF!</definedName>
    <definedName name="BExTWHVADLJCCNEWMD928MM0SUBX" localSheetId="19" hidden="1">#REF!</definedName>
    <definedName name="BExTWHVADLJCCNEWMD928MM0SUBX" localSheetId="20" hidden="1">#REF!</definedName>
    <definedName name="BExTWHVADLJCCNEWMD928MM0SUBX" hidden="1">#REF!</definedName>
    <definedName name="BExTWI0Q8AWXUA3ZN7I5V3QK2KM1" localSheetId="7" hidden="1">#REF!</definedName>
    <definedName name="BExTWI0Q8AWXUA3ZN7I5V3QK2KM1" localSheetId="9" hidden="1">#REF!</definedName>
    <definedName name="BExTWI0Q8AWXUA3ZN7I5V3QK2KM1" localSheetId="10" hidden="1">#REF!</definedName>
    <definedName name="BExTWI0Q8AWXUA3ZN7I5V3QK2KM1" localSheetId="11" hidden="1">#REF!</definedName>
    <definedName name="BExTWI0Q8AWXUA3ZN7I5V3QK2KM1" localSheetId="12" hidden="1">#REF!</definedName>
    <definedName name="BExTWI0Q8AWXUA3ZN7I5V3QK2KM1" localSheetId="14" hidden="1">#REF!</definedName>
    <definedName name="BExTWI0Q8AWXUA3ZN7I5V3QK2KM1" localSheetId="13" hidden="1">#REF!</definedName>
    <definedName name="BExTWI0Q8AWXUA3ZN7I5V3QK2KM1" localSheetId="15" hidden="1">#REF!</definedName>
    <definedName name="BExTWI0Q8AWXUA3ZN7I5V3QK2KM1" localSheetId="16" hidden="1">#REF!</definedName>
    <definedName name="BExTWI0Q8AWXUA3ZN7I5V3QK2KM1" localSheetId="17" hidden="1">#REF!</definedName>
    <definedName name="BExTWI0Q8AWXUA3ZN7I5V3QK2KM1" localSheetId="18" hidden="1">#REF!</definedName>
    <definedName name="BExTWI0Q8AWXUA3ZN7I5V3QK2KM1" localSheetId="19" hidden="1">#REF!</definedName>
    <definedName name="BExTWI0Q8AWXUA3ZN7I5V3QK2KM1" localSheetId="20" hidden="1">#REF!</definedName>
    <definedName name="BExTWI0Q8AWXUA3ZN7I5V3QK2KM1" hidden="1">#REF!</definedName>
    <definedName name="BExTWJTIA3WUW1PUWXAOP9O8NKLZ" localSheetId="7" hidden="1">#REF!</definedName>
    <definedName name="BExTWJTIA3WUW1PUWXAOP9O8NKLZ" localSheetId="9" hidden="1">#REF!</definedName>
    <definedName name="BExTWJTIA3WUW1PUWXAOP9O8NKLZ" localSheetId="10" hidden="1">#REF!</definedName>
    <definedName name="BExTWJTIA3WUW1PUWXAOP9O8NKLZ" localSheetId="11" hidden="1">#REF!</definedName>
    <definedName name="BExTWJTIA3WUW1PUWXAOP9O8NKLZ" localSheetId="12" hidden="1">#REF!</definedName>
    <definedName name="BExTWJTIA3WUW1PUWXAOP9O8NKLZ" localSheetId="14" hidden="1">#REF!</definedName>
    <definedName name="BExTWJTIA3WUW1PUWXAOP9O8NKLZ" localSheetId="13" hidden="1">#REF!</definedName>
    <definedName name="BExTWJTIA3WUW1PUWXAOP9O8NKLZ" localSheetId="15" hidden="1">#REF!</definedName>
    <definedName name="BExTWJTIA3WUW1PUWXAOP9O8NKLZ" localSheetId="16" hidden="1">#REF!</definedName>
    <definedName name="BExTWJTIA3WUW1PUWXAOP9O8NKLZ" localSheetId="17" hidden="1">#REF!</definedName>
    <definedName name="BExTWJTIA3WUW1PUWXAOP9O8NKLZ" localSheetId="18" hidden="1">#REF!</definedName>
    <definedName name="BExTWJTIA3WUW1PUWXAOP9O8NKLZ" localSheetId="19" hidden="1">#REF!</definedName>
    <definedName name="BExTWJTIA3WUW1PUWXAOP9O8NKLZ" localSheetId="20" hidden="1">#REF!</definedName>
    <definedName name="BExTWJTIA3WUW1PUWXAOP9O8NKLZ" hidden="1">#REF!</definedName>
    <definedName name="BExTWP7ODVVVOXUAS0T4KNY9E7XN" localSheetId="7" hidden="1">#REF!</definedName>
    <definedName name="BExTWP7ODVVVOXUAS0T4KNY9E7XN" localSheetId="9" hidden="1">#REF!</definedName>
    <definedName name="BExTWP7ODVVVOXUAS0T4KNY9E7XN" localSheetId="10" hidden="1">#REF!</definedName>
    <definedName name="BExTWP7ODVVVOXUAS0T4KNY9E7XN" localSheetId="11" hidden="1">#REF!</definedName>
    <definedName name="BExTWP7ODVVVOXUAS0T4KNY9E7XN" localSheetId="12" hidden="1">#REF!</definedName>
    <definedName name="BExTWP7ODVVVOXUAS0T4KNY9E7XN" localSheetId="14" hidden="1">#REF!</definedName>
    <definedName name="BExTWP7ODVVVOXUAS0T4KNY9E7XN" localSheetId="13" hidden="1">#REF!</definedName>
    <definedName name="BExTWP7ODVVVOXUAS0T4KNY9E7XN" localSheetId="15" hidden="1">#REF!</definedName>
    <definedName name="BExTWP7ODVVVOXUAS0T4KNY9E7XN" localSheetId="16" hidden="1">#REF!</definedName>
    <definedName name="BExTWP7ODVVVOXUAS0T4KNY9E7XN" localSheetId="17" hidden="1">#REF!</definedName>
    <definedName name="BExTWP7ODVVVOXUAS0T4KNY9E7XN" localSheetId="18" hidden="1">#REF!</definedName>
    <definedName name="BExTWP7ODVVVOXUAS0T4KNY9E7XN" localSheetId="19" hidden="1">#REF!</definedName>
    <definedName name="BExTWP7ODVVVOXUAS0T4KNY9E7XN" localSheetId="20" hidden="1">#REF!</definedName>
    <definedName name="BExTWP7ODVVVOXUAS0T4KNY9E7XN" hidden="1">#REF!</definedName>
    <definedName name="BExTWTEREH1W943SZJSXS6AZCXLO" localSheetId="7" hidden="1">#REF!</definedName>
    <definedName name="BExTWTEREH1W943SZJSXS6AZCXLO" localSheetId="9" hidden="1">#REF!</definedName>
    <definedName name="BExTWTEREH1W943SZJSXS6AZCXLO" localSheetId="10" hidden="1">#REF!</definedName>
    <definedName name="BExTWTEREH1W943SZJSXS6AZCXLO" localSheetId="11" hidden="1">#REF!</definedName>
    <definedName name="BExTWTEREH1W943SZJSXS6AZCXLO" localSheetId="12" hidden="1">#REF!</definedName>
    <definedName name="BExTWTEREH1W943SZJSXS6AZCXLO" localSheetId="14" hidden="1">#REF!</definedName>
    <definedName name="BExTWTEREH1W943SZJSXS6AZCXLO" localSheetId="13" hidden="1">#REF!</definedName>
    <definedName name="BExTWTEREH1W943SZJSXS6AZCXLO" localSheetId="15" hidden="1">#REF!</definedName>
    <definedName name="BExTWTEREH1W943SZJSXS6AZCXLO" localSheetId="16" hidden="1">#REF!</definedName>
    <definedName name="BExTWTEREH1W943SZJSXS6AZCXLO" localSheetId="17" hidden="1">#REF!</definedName>
    <definedName name="BExTWTEREH1W943SZJSXS6AZCXLO" localSheetId="18" hidden="1">#REF!</definedName>
    <definedName name="BExTWTEREH1W943SZJSXS6AZCXLO" localSheetId="19" hidden="1">#REF!</definedName>
    <definedName name="BExTWTEREH1W943SZJSXS6AZCXLO" localSheetId="20" hidden="1">#REF!</definedName>
    <definedName name="BExTWTEREH1W943SZJSXS6AZCXLO" hidden="1">#REF!</definedName>
    <definedName name="BExTWW95OX07FNA01WF5MSSSFQLX" localSheetId="7" hidden="1">#REF!</definedName>
    <definedName name="BExTWW95OX07FNA01WF5MSSSFQLX" localSheetId="9" hidden="1">#REF!</definedName>
    <definedName name="BExTWW95OX07FNA01WF5MSSSFQLX" localSheetId="10" hidden="1">#REF!</definedName>
    <definedName name="BExTWW95OX07FNA01WF5MSSSFQLX" localSheetId="11" hidden="1">#REF!</definedName>
    <definedName name="BExTWW95OX07FNA01WF5MSSSFQLX" localSheetId="12" hidden="1">#REF!</definedName>
    <definedName name="BExTWW95OX07FNA01WF5MSSSFQLX" localSheetId="14" hidden="1">#REF!</definedName>
    <definedName name="BExTWW95OX07FNA01WF5MSSSFQLX" localSheetId="13" hidden="1">#REF!</definedName>
    <definedName name="BExTWW95OX07FNA01WF5MSSSFQLX" localSheetId="15" hidden="1">#REF!</definedName>
    <definedName name="BExTWW95OX07FNA01WF5MSSSFQLX" localSheetId="16" hidden="1">#REF!</definedName>
    <definedName name="BExTWW95OX07FNA01WF5MSSSFQLX" localSheetId="17" hidden="1">#REF!</definedName>
    <definedName name="BExTWW95OX07FNA01WF5MSSSFQLX" localSheetId="18" hidden="1">#REF!</definedName>
    <definedName name="BExTWW95OX07FNA01WF5MSSSFQLX" localSheetId="19" hidden="1">#REF!</definedName>
    <definedName name="BExTWW95OX07FNA01WF5MSSSFQLX" localSheetId="20" hidden="1">#REF!</definedName>
    <definedName name="BExTWW95OX07FNA01WF5MSSSFQLX" hidden="1">#REF!</definedName>
    <definedName name="BExTX476KI0RNB71XI5TYMANSGBG" localSheetId="7" hidden="1">#REF!</definedName>
    <definedName name="BExTX476KI0RNB71XI5TYMANSGBG" localSheetId="9" hidden="1">#REF!</definedName>
    <definedName name="BExTX476KI0RNB71XI5TYMANSGBG" localSheetId="10" hidden="1">#REF!</definedName>
    <definedName name="BExTX476KI0RNB71XI5TYMANSGBG" localSheetId="11" hidden="1">#REF!</definedName>
    <definedName name="BExTX476KI0RNB71XI5TYMANSGBG" localSheetId="12" hidden="1">#REF!</definedName>
    <definedName name="BExTX476KI0RNB71XI5TYMANSGBG" localSheetId="14" hidden="1">#REF!</definedName>
    <definedName name="BExTX476KI0RNB71XI5TYMANSGBG" localSheetId="13" hidden="1">#REF!</definedName>
    <definedName name="BExTX476KI0RNB71XI5TYMANSGBG" localSheetId="15" hidden="1">#REF!</definedName>
    <definedName name="BExTX476KI0RNB71XI5TYMANSGBG" localSheetId="16" hidden="1">#REF!</definedName>
    <definedName name="BExTX476KI0RNB71XI5TYMANSGBG" localSheetId="17" hidden="1">#REF!</definedName>
    <definedName name="BExTX476KI0RNB71XI5TYMANSGBG" localSheetId="18" hidden="1">#REF!</definedName>
    <definedName name="BExTX476KI0RNB71XI5TYMANSGBG" localSheetId="19" hidden="1">#REF!</definedName>
    <definedName name="BExTX476KI0RNB71XI5TYMANSGBG" localSheetId="20" hidden="1">#REF!</definedName>
    <definedName name="BExTX476KI0RNB71XI5TYMANSGBG" hidden="1">#REF!</definedName>
    <definedName name="BExTXFQI2GZRV54ZHPCYUHMPUDGG" localSheetId="7" hidden="1">#REF!</definedName>
    <definedName name="BExTXFQI2GZRV54ZHPCYUHMPUDGG" localSheetId="9" hidden="1">#REF!</definedName>
    <definedName name="BExTXFQI2GZRV54ZHPCYUHMPUDGG" localSheetId="10" hidden="1">#REF!</definedName>
    <definedName name="BExTXFQI2GZRV54ZHPCYUHMPUDGG" localSheetId="11" hidden="1">#REF!</definedName>
    <definedName name="BExTXFQI2GZRV54ZHPCYUHMPUDGG" localSheetId="12" hidden="1">#REF!</definedName>
    <definedName name="BExTXFQI2GZRV54ZHPCYUHMPUDGG" localSheetId="14" hidden="1">#REF!</definedName>
    <definedName name="BExTXFQI2GZRV54ZHPCYUHMPUDGG" localSheetId="13" hidden="1">#REF!</definedName>
    <definedName name="BExTXFQI2GZRV54ZHPCYUHMPUDGG" localSheetId="15" hidden="1">#REF!</definedName>
    <definedName name="BExTXFQI2GZRV54ZHPCYUHMPUDGG" localSheetId="16" hidden="1">#REF!</definedName>
    <definedName name="BExTXFQI2GZRV54ZHPCYUHMPUDGG" localSheetId="17" hidden="1">#REF!</definedName>
    <definedName name="BExTXFQI2GZRV54ZHPCYUHMPUDGG" localSheetId="18" hidden="1">#REF!</definedName>
    <definedName name="BExTXFQI2GZRV54ZHPCYUHMPUDGG" localSheetId="19" hidden="1">#REF!</definedName>
    <definedName name="BExTXFQI2GZRV54ZHPCYUHMPUDGG" localSheetId="20" hidden="1">#REF!</definedName>
    <definedName name="BExTXFQI2GZRV54ZHPCYUHMPUDGG" hidden="1">#REF!</definedName>
    <definedName name="BExTXJ6HBAIXMMWKZTJNFDYVZCAY" localSheetId="7" hidden="1">#REF!</definedName>
    <definedName name="BExTXJ6HBAIXMMWKZTJNFDYVZCAY" localSheetId="9" hidden="1">#REF!</definedName>
    <definedName name="BExTXJ6HBAIXMMWKZTJNFDYVZCAY" localSheetId="10" hidden="1">#REF!</definedName>
    <definedName name="BExTXJ6HBAIXMMWKZTJNFDYVZCAY" localSheetId="11" hidden="1">#REF!</definedName>
    <definedName name="BExTXJ6HBAIXMMWKZTJNFDYVZCAY" localSheetId="12" hidden="1">#REF!</definedName>
    <definedName name="BExTXJ6HBAIXMMWKZTJNFDYVZCAY" localSheetId="14" hidden="1">#REF!</definedName>
    <definedName name="BExTXJ6HBAIXMMWKZTJNFDYVZCAY" localSheetId="13" hidden="1">#REF!</definedName>
    <definedName name="BExTXJ6HBAIXMMWKZTJNFDYVZCAY" localSheetId="15" hidden="1">#REF!</definedName>
    <definedName name="BExTXJ6HBAIXMMWKZTJNFDYVZCAY" localSheetId="16" hidden="1">#REF!</definedName>
    <definedName name="BExTXJ6HBAIXMMWKZTJNFDYVZCAY" localSheetId="17" hidden="1">#REF!</definedName>
    <definedName name="BExTXJ6HBAIXMMWKZTJNFDYVZCAY" localSheetId="18" hidden="1">#REF!</definedName>
    <definedName name="BExTXJ6HBAIXMMWKZTJNFDYVZCAY" localSheetId="19" hidden="1">#REF!</definedName>
    <definedName name="BExTXJ6HBAIXMMWKZTJNFDYVZCAY" localSheetId="20" hidden="1">#REF!</definedName>
    <definedName name="BExTXJ6HBAIXMMWKZTJNFDYVZCAY" hidden="1">#REF!</definedName>
    <definedName name="BExTXT812NQT8GAEGH738U29BI0D" localSheetId="7" hidden="1">#REF!</definedName>
    <definedName name="BExTXT812NQT8GAEGH738U29BI0D" localSheetId="9" hidden="1">#REF!</definedName>
    <definedName name="BExTXT812NQT8GAEGH738U29BI0D" localSheetId="10" hidden="1">#REF!</definedName>
    <definedName name="BExTXT812NQT8GAEGH738U29BI0D" localSheetId="11" hidden="1">#REF!</definedName>
    <definedName name="BExTXT812NQT8GAEGH738U29BI0D" localSheetId="12" hidden="1">#REF!</definedName>
    <definedName name="BExTXT812NQT8GAEGH738U29BI0D" localSheetId="14" hidden="1">#REF!</definedName>
    <definedName name="BExTXT812NQT8GAEGH738U29BI0D" localSheetId="13" hidden="1">#REF!</definedName>
    <definedName name="BExTXT812NQT8GAEGH738U29BI0D" localSheetId="15" hidden="1">#REF!</definedName>
    <definedName name="BExTXT812NQT8GAEGH738U29BI0D" localSheetId="16" hidden="1">#REF!</definedName>
    <definedName name="BExTXT812NQT8GAEGH738U29BI0D" localSheetId="17" hidden="1">#REF!</definedName>
    <definedName name="BExTXT812NQT8GAEGH738U29BI0D" localSheetId="18" hidden="1">#REF!</definedName>
    <definedName name="BExTXT812NQT8GAEGH738U29BI0D" localSheetId="19" hidden="1">#REF!</definedName>
    <definedName name="BExTXT812NQT8GAEGH738U29BI0D" localSheetId="20" hidden="1">#REF!</definedName>
    <definedName name="BExTXT812NQT8GAEGH738U29BI0D" hidden="1">#REF!</definedName>
    <definedName name="BExTXWIP2TFPTQ76NHFOB72NICRZ" localSheetId="7" hidden="1">#REF!</definedName>
    <definedName name="BExTXWIP2TFPTQ76NHFOB72NICRZ" localSheetId="9" hidden="1">#REF!</definedName>
    <definedName name="BExTXWIP2TFPTQ76NHFOB72NICRZ" localSheetId="10" hidden="1">#REF!</definedName>
    <definedName name="BExTXWIP2TFPTQ76NHFOB72NICRZ" localSheetId="11" hidden="1">#REF!</definedName>
    <definedName name="BExTXWIP2TFPTQ76NHFOB72NICRZ" localSheetId="12" hidden="1">#REF!</definedName>
    <definedName name="BExTXWIP2TFPTQ76NHFOB72NICRZ" localSheetId="14" hidden="1">#REF!</definedName>
    <definedName name="BExTXWIP2TFPTQ76NHFOB72NICRZ" localSheetId="13" hidden="1">#REF!</definedName>
    <definedName name="BExTXWIP2TFPTQ76NHFOB72NICRZ" localSheetId="15" hidden="1">#REF!</definedName>
    <definedName name="BExTXWIP2TFPTQ76NHFOB72NICRZ" localSheetId="16" hidden="1">#REF!</definedName>
    <definedName name="BExTXWIP2TFPTQ76NHFOB72NICRZ" localSheetId="17" hidden="1">#REF!</definedName>
    <definedName name="BExTXWIP2TFPTQ76NHFOB72NICRZ" localSheetId="18" hidden="1">#REF!</definedName>
    <definedName name="BExTXWIP2TFPTQ76NHFOB72NICRZ" localSheetId="19" hidden="1">#REF!</definedName>
    <definedName name="BExTXWIP2TFPTQ76NHFOB72NICRZ" localSheetId="20" hidden="1">#REF!</definedName>
    <definedName name="BExTXWIP2TFPTQ76NHFOB72NICRZ" hidden="1">#REF!</definedName>
    <definedName name="BExTXZ7U13BQKYC9T78TWXRCE6L6" localSheetId="7" hidden="1">#REF!</definedName>
    <definedName name="BExTXZ7U13BQKYC9T78TWXRCE6L6" localSheetId="9" hidden="1">#REF!</definedName>
    <definedName name="BExTXZ7U13BQKYC9T78TWXRCE6L6" localSheetId="10" hidden="1">#REF!</definedName>
    <definedName name="BExTXZ7U13BQKYC9T78TWXRCE6L6" localSheetId="11" hidden="1">#REF!</definedName>
    <definedName name="BExTXZ7U13BQKYC9T78TWXRCE6L6" localSheetId="12" hidden="1">#REF!</definedName>
    <definedName name="BExTXZ7U13BQKYC9T78TWXRCE6L6" localSheetId="14" hidden="1">#REF!</definedName>
    <definedName name="BExTXZ7U13BQKYC9T78TWXRCE6L6" localSheetId="13" hidden="1">#REF!</definedName>
    <definedName name="BExTXZ7U13BQKYC9T78TWXRCE6L6" localSheetId="15" hidden="1">#REF!</definedName>
    <definedName name="BExTXZ7U13BQKYC9T78TWXRCE6L6" localSheetId="16" hidden="1">#REF!</definedName>
    <definedName name="BExTXZ7U13BQKYC9T78TWXRCE6L6" localSheetId="17" hidden="1">#REF!</definedName>
    <definedName name="BExTXZ7U13BQKYC9T78TWXRCE6L6" localSheetId="18" hidden="1">#REF!</definedName>
    <definedName name="BExTXZ7U13BQKYC9T78TWXRCE6L6" localSheetId="19" hidden="1">#REF!</definedName>
    <definedName name="BExTXZ7U13BQKYC9T78TWXRCE6L6" localSheetId="20" hidden="1">#REF!</definedName>
    <definedName name="BExTXZ7U13BQKYC9T78TWXRCE6L6" hidden="1">#REF!</definedName>
    <definedName name="BExTY5T62H651VC86QM4X7E28JVA" localSheetId="7" hidden="1">#REF!</definedName>
    <definedName name="BExTY5T62H651VC86QM4X7E28JVA" localSheetId="9" hidden="1">#REF!</definedName>
    <definedName name="BExTY5T62H651VC86QM4X7E28JVA" localSheetId="10" hidden="1">#REF!</definedName>
    <definedName name="BExTY5T62H651VC86QM4X7E28JVA" localSheetId="11" hidden="1">#REF!</definedName>
    <definedName name="BExTY5T62H651VC86QM4X7E28JVA" localSheetId="12" hidden="1">#REF!</definedName>
    <definedName name="BExTY5T62H651VC86QM4X7E28JVA" localSheetId="14" hidden="1">#REF!</definedName>
    <definedName name="BExTY5T62H651VC86QM4X7E28JVA" localSheetId="13" hidden="1">#REF!</definedName>
    <definedName name="BExTY5T62H651VC86QM4X7E28JVA" localSheetId="15" hidden="1">#REF!</definedName>
    <definedName name="BExTY5T62H651VC86QM4X7E28JVA" localSheetId="16" hidden="1">#REF!</definedName>
    <definedName name="BExTY5T62H651VC86QM4X7E28JVA" localSheetId="17" hidden="1">#REF!</definedName>
    <definedName name="BExTY5T62H651VC86QM4X7E28JVA" localSheetId="18" hidden="1">#REF!</definedName>
    <definedName name="BExTY5T62H651VC86QM4X7E28JVA" localSheetId="19" hidden="1">#REF!</definedName>
    <definedName name="BExTY5T62H651VC86QM4X7E28JVA" localSheetId="20" hidden="1">#REF!</definedName>
    <definedName name="BExTY5T62H651VC86QM4X7E28JVA" hidden="1">#REF!</definedName>
    <definedName name="BExTYHCJJ2NWRM1RV59FYR41534U" localSheetId="7" hidden="1">#REF!</definedName>
    <definedName name="BExTYHCJJ2NWRM1RV59FYR41534U" localSheetId="9" hidden="1">#REF!</definedName>
    <definedName name="BExTYHCJJ2NWRM1RV59FYR41534U" localSheetId="10" hidden="1">#REF!</definedName>
    <definedName name="BExTYHCJJ2NWRM1RV59FYR41534U" localSheetId="11" hidden="1">#REF!</definedName>
    <definedName name="BExTYHCJJ2NWRM1RV59FYR41534U" localSheetId="12" hidden="1">#REF!</definedName>
    <definedName name="BExTYHCJJ2NWRM1RV59FYR41534U" localSheetId="14" hidden="1">#REF!</definedName>
    <definedName name="BExTYHCJJ2NWRM1RV59FYR41534U" localSheetId="13" hidden="1">#REF!</definedName>
    <definedName name="BExTYHCJJ2NWRM1RV59FYR41534U" localSheetId="15" hidden="1">#REF!</definedName>
    <definedName name="BExTYHCJJ2NWRM1RV59FYR41534U" localSheetId="16" hidden="1">#REF!</definedName>
    <definedName name="BExTYHCJJ2NWRM1RV59FYR41534U" localSheetId="17" hidden="1">#REF!</definedName>
    <definedName name="BExTYHCJJ2NWRM1RV59FYR41534U" localSheetId="18" hidden="1">#REF!</definedName>
    <definedName name="BExTYHCJJ2NWRM1RV59FYR41534U" localSheetId="19" hidden="1">#REF!</definedName>
    <definedName name="BExTYHCJJ2NWRM1RV59FYR41534U" localSheetId="20" hidden="1">#REF!</definedName>
    <definedName name="BExTYHCJJ2NWRM1RV59FYR41534U" hidden="1">#REF!</definedName>
    <definedName name="BExTYKCEFJ83LZM95M1V7CSFQVEA" localSheetId="7" hidden="1">#REF!</definedName>
    <definedName name="BExTYKCEFJ83LZM95M1V7CSFQVEA" localSheetId="9" hidden="1">#REF!</definedName>
    <definedName name="BExTYKCEFJ83LZM95M1V7CSFQVEA" localSheetId="10" hidden="1">#REF!</definedName>
    <definedName name="BExTYKCEFJ83LZM95M1V7CSFQVEA" localSheetId="11" hidden="1">#REF!</definedName>
    <definedName name="BExTYKCEFJ83LZM95M1V7CSFQVEA" localSheetId="12" hidden="1">#REF!</definedName>
    <definedName name="BExTYKCEFJ83LZM95M1V7CSFQVEA" localSheetId="14" hidden="1">#REF!</definedName>
    <definedName name="BExTYKCEFJ83LZM95M1V7CSFQVEA" localSheetId="13" hidden="1">#REF!</definedName>
    <definedName name="BExTYKCEFJ83LZM95M1V7CSFQVEA" localSheetId="15" hidden="1">#REF!</definedName>
    <definedName name="BExTYKCEFJ83LZM95M1V7CSFQVEA" localSheetId="16" hidden="1">#REF!</definedName>
    <definedName name="BExTYKCEFJ83LZM95M1V7CSFQVEA" localSheetId="17" hidden="1">#REF!</definedName>
    <definedName name="BExTYKCEFJ83LZM95M1V7CSFQVEA" localSheetId="18" hidden="1">#REF!</definedName>
    <definedName name="BExTYKCEFJ83LZM95M1V7CSFQVEA" localSheetId="19" hidden="1">#REF!</definedName>
    <definedName name="BExTYKCEFJ83LZM95M1V7CSFQVEA" localSheetId="20" hidden="1">#REF!</definedName>
    <definedName name="BExTYKCEFJ83LZM95M1V7CSFQVEA" hidden="1">#REF!</definedName>
    <definedName name="BExTYL3GR8LX1FWLOOBTAZQOOO7D" localSheetId="7" hidden="1">#REF!</definedName>
    <definedName name="BExTYL3GR8LX1FWLOOBTAZQOOO7D" localSheetId="9" hidden="1">#REF!</definedName>
    <definedName name="BExTYL3GR8LX1FWLOOBTAZQOOO7D" localSheetId="10" hidden="1">#REF!</definedName>
    <definedName name="BExTYL3GR8LX1FWLOOBTAZQOOO7D" localSheetId="11" hidden="1">#REF!</definedName>
    <definedName name="BExTYL3GR8LX1FWLOOBTAZQOOO7D" localSheetId="14" hidden="1">#REF!</definedName>
    <definedName name="BExTYL3GR8LX1FWLOOBTAZQOOO7D" localSheetId="13" hidden="1">#REF!</definedName>
    <definedName name="BExTYL3GR8LX1FWLOOBTAZQOOO7D" localSheetId="16" hidden="1">#REF!</definedName>
    <definedName name="BExTYL3GR8LX1FWLOOBTAZQOOO7D" localSheetId="17" hidden="1">#REF!</definedName>
    <definedName name="BExTYL3GR8LX1FWLOOBTAZQOOO7D" localSheetId="20" hidden="1">#REF!</definedName>
    <definedName name="BExTYL3GR8LX1FWLOOBTAZQOOO7D" hidden="1">#REF!</definedName>
    <definedName name="BExTYLUCLWGGQOEPH6W91DIYL3RQ" localSheetId="7" hidden="1">#REF!</definedName>
    <definedName name="BExTYLUCLWGGQOEPH6W91DIYL3RQ" localSheetId="9" hidden="1">#REF!</definedName>
    <definedName name="BExTYLUCLWGGQOEPH6W91DIYL3RQ" localSheetId="10" hidden="1">#REF!</definedName>
    <definedName name="BExTYLUCLWGGQOEPH6W91DIYL3RQ" localSheetId="11" hidden="1">#REF!</definedName>
    <definedName name="BExTYLUCLWGGQOEPH6W91DIYL3RQ" localSheetId="12" hidden="1">#REF!</definedName>
    <definedName name="BExTYLUCLWGGQOEPH6W91DIYL3RQ" localSheetId="14" hidden="1">#REF!</definedName>
    <definedName name="BExTYLUCLWGGQOEPH6W91DIYL3RQ" localSheetId="13" hidden="1">#REF!</definedName>
    <definedName name="BExTYLUCLWGGQOEPH6W91DIYL3RQ" localSheetId="15" hidden="1">#REF!</definedName>
    <definedName name="BExTYLUCLWGGQOEPH6W91DIYL3RQ" localSheetId="16" hidden="1">#REF!</definedName>
    <definedName name="BExTYLUCLWGGQOEPH6W91DIYL3RQ" localSheetId="17" hidden="1">#REF!</definedName>
    <definedName name="BExTYLUCLWGGQOEPH6W91DIYL3RQ" localSheetId="18" hidden="1">#REF!</definedName>
    <definedName name="BExTYLUCLWGGQOEPH6W91DIYL3RQ" localSheetId="19" hidden="1">#REF!</definedName>
    <definedName name="BExTYLUCLWGGQOEPH6W91DIYL3RQ" localSheetId="20" hidden="1">#REF!</definedName>
    <definedName name="BExTYLUCLWGGQOEPH6W91DIYL3RQ" hidden="1">#REF!</definedName>
    <definedName name="BExTYOZQGNRDMMFZOG8515WQDGU3" localSheetId="7" hidden="1">#REF!</definedName>
    <definedName name="BExTYOZQGNRDMMFZOG8515WQDGU3" localSheetId="9" hidden="1">#REF!</definedName>
    <definedName name="BExTYOZQGNRDMMFZOG8515WQDGU3" localSheetId="10" hidden="1">#REF!</definedName>
    <definedName name="BExTYOZQGNRDMMFZOG8515WQDGU3" localSheetId="11" hidden="1">#REF!</definedName>
    <definedName name="BExTYOZQGNRDMMFZOG8515WQDGU3" localSheetId="14" hidden="1">#REF!</definedName>
    <definedName name="BExTYOZQGNRDMMFZOG8515WQDGU3" localSheetId="13" hidden="1">#REF!</definedName>
    <definedName name="BExTYOZQGNRDMMFZOG8515WQDGU3" localSheetId="16" hidden="1">#REF!</definedName>
    <definedName name="BExTYOZQGNRDMMFZOG8515WQDGU3" localSheetId="17" hidden="1">#REF!</definedName>
    <definedName name="BExTYOZQGNRDMMFZOG8515WQDGU3" localSheetId="20" hidden="1">#REF!</definedName>
    <definedName name="BExTYOZQGNRDMMFZOG8515WQDGU3" hidden="1">#REF!</definedName>
    <definedName name="BExTYPLA9N640MFRJJQPKXT7P88M" localSheetId="7" hidden="1">#REF!</definedName>
    <definedName name="BExTYPLA9N640MFRJJQPKXT7P88M" localSheetId="9" hidden="1">#REF!</definedName>
    <definedName name="BExTYPLA9N640MFRJJQPKXT7P88M" localSheetId="10" hidden="1">#REF!</definedName>
    <definedName name="BExTYPLA9N640MFRJJQPKXT7P88M" localSheetId="11" hidden="1">#REF!</definedName>
    <definedName name="BExTYPLA9N640MFRJJQPKXT7P88M" localSheetId="12" hidden="1">#REF!</definedName>
    <definedName name="BExTYPLA9N640MFRJJQPKXT7P88M" localSheetId="14" hidden="1">#REF!</definedName>
    <definedName name="BExTYPLA9N640MFRJJQPKXT7P88M" localSheetId="13" hidden="1">#REF!</definedName>
    <definedName name="BExTYPLA9N640MFRJJQPKXT7P88M" localSheetId="15" hidden="1">#REF!</definedName>
    <definedName name="BExTYPLA9N640MFRJJQPKXT7P88M" localSheetId="16" hidden="1">#REF!</definedName>
    <definedName name="BExTYPLA9N640MFRJJQPKXT7P88M" localSheetId="17" hidden="1">#REF!</definedName>
    <definedName name="BExTYPLA9N640MFRJJQPKXT7P88M" localSheetId="18" hidden="1">#REF!</definedName>
    <definedName name="BExTYPLA9N640MFRJJQPKXT7P88M" localSheetId="19" hidden="1">#REF!</definedName>
    <definedName name="BExTYPLA9N640MFRJJQPKXT7P88M" localSheetId="20" hidden="1">#REF!</definedName>
    <definedName name="BExTYPLA9N640MFRJJQPKXT7P88M" hidden="1">#REF!</definedName>
    <definedName name="BExTYQMZFH06S0SMRP98OBQF34G8" localSheetId="7" hidden="1">#REF!</definedName>
    <definedName name="BExTYQMZFH06S0SMRP98OBQF34G8" localSheetId="9" hidden="1">#REF!</definedName>
    <definedName name="BExTYQMZFH06S0SMRP98OBQF34G8" localSheetId="10" hidden="1">#REF!</definedName>
    <definedName name="BExTYQMZFH06S0SMRP98OBQF34G8" localSheetId="11" hidden="1">#REF!</definedName>
    <definedName name="BExTYQMZFH06S0SMRP98OBQF34G8" localSheetId="12" hidden="1">#REF!</definedName>
    <definedName name="BExTYQMZFH06S0SMRP98OBQF34G8" localSheetId="14" hidden="1">#REF!</definedName>
    <definedName name="BExTYQMZFH06S0SMRP98OBQF34G8" localSheetId="13" hidden="1">#REF!</definedName>
    <definedName name="BExTYQMZFH06S0SMRP98OBQF34G8" localSheetId="15" hidden="1">#REF!</definedName>
    <definedName name="BExTYQMZFH06S0SMRP98OBQF34G8" localSheetId="16" hidden="1">#REF!</definedName>
    <definedName name="BExTYQMZFH06S0SMRP98OBQF34G8" localSheetId="17" hidden="1">#REF!</definedName>
    <definedName name="BExTYQMZFH06S0SMRP98OBQF34G8" localSheetId="18" hidden="1">#REF!</definedName>
    <definedName name="BExTYQMZFH06S0SMRP98OBQF34G8" localSheetId="19" hidden="1">#REF!</definedName>
    <definedName name="BExTYQMZFH06S0SMRP98OBQF34G8" localSheetId="20" hidden="1">#REF!</definedName>
    <definedName name="BExTYQMZFH06S0SMRP98OBQF34G8" hidden="1">#REF!</definedName>
    <definedName name="BExTZ7F71SNTOX4LLZCK5R9VUMIJ" localSheetId="7" hidden="1">#REF!</definedName>
    <definedName name="BExTZ7F71SNTOX4LLZCK5R9VUMIJ" localSheetId="9" hidden="1">#REF!</definedName>
    <definedName name="BExTZ7F71SNTOX4LLZCK5R9VUMIJ" localSheetId="10" hidden="1">#REF!</definedName>
    <definedName name="BExTZ7F71SNTOX4LLZCK5R9VUMIJ" localSheetId="11" hidden="1">#REF!</definedName>
    <definedName name="BExTZ7F71SNTOX4LLZCK5R9VUMIJ" localSheetId="12" hidden="1">#REF!</definedName>
    <definedName name="BExTZ7F71SNTOX4LLZCK5R9VUMIJ" localSheetId="14" hidden="1">#REF!</definedName>
    <definedName name="BExTZ7F71SNTOX4LLZCK5R9VUMIJ" localSheetId="13" hidden="1">#REF!</definedName>
    <definedName name="BExTZ7F71SNTOX4LLZCK5R9VUMIJ" localSheetId="15" hidden="1">#REF!</definedName>
    <definedName name="BExTZ7F71SNTOX4LLZCK5R9VUMIJ" localSheetId="16" hidden="1">#REF!</definedName>
    <definedName name="BExTZ7F71SNTOX4LLZCK5R9VUMIJ" localSheetId="17" hidden="1">#REF!</definedName>
    <definedName name="BExTZ7F71SNTOX4LLZCK5R9VUMIJ" localSheetId="18" hidden="1">#REF!</definedName>
    <definedName name="BExTZ7F71SNTOX4LLZCK5R9VUMIJ" localSheetId="19" hidden="1">#REF!</definedName>
    <definedName name="BExTZ7F71SNTOX4LLZCK5R9VUMIJ" localSheetId="20" hidden="1">#REF!</definedName>
    <definedName name="BExTZ7F71SNTOX4LLZCK5R9VUMIJ" hidden="1">#REF!</definedName>
    <definedName name="BExTZ8GX3F0K1UBDQ5Y9BYXK1Z6F" localSheetId="7" hidden="1">#REF!</definedName>
    <definedName name="BExTZ8GX3F0K1UBDQ5Y9BYXK1Z6F" localSheetId="9" hidden="1">#REF!</definedName>
    <definedName name="BExTZ8GX3F0K1UBDQ5Y9BYXK1Z6F" localSheetId="10" hidden="1">#REF!</definedName>
    <definedName name="BExTZ8GX3F0K1UBDQ5Y9BYXK1Z6F" localSheetId="11" hidden="1">#REF!</definedName>
    <definedName name="BExTZ8GX3F0K1UBDQ5Y9BYXK1Z6F" localSheetId="12" hidden="1">#REF!</definedName>
    <definedName name="BExTZ8GX3F0K1UBDQ5Y9BYXK1Z6F" localSheetId="14" hidden="1">#REF!</definedName>
    <definedName name="BExTZ8GX3F0K1UBDQ5Y9BYXK1Z6F" localSheetId="13" hidden="1">#REF!</definedName>
    <definedName name="BExTZ8GX3F0K1UBDQ5Y9BYXK1Z6F" localSheetId="15" hidden="1">#REF!</definedName>
    <definedName name="BExTZ8GX3F0K1UBDQ5Y9BYXK1Z6F" localSheetId="16" hidden="1">#REF!</definedName>
    <definedName name="BExTZ8GX3F0K1UBDQ5Y9BYXK1Z6F" localSheetId="17" hidden="1">#REF!</definedName>
    <definedName name="BExTZ8GX3F0K1UBDQ5Y9BYXK1Z6F" localSheetId="18" hidden="1">#REF!</definedName>
    <definedName name="BExTZ8GX3F0K1UBDQ5Y9BYXK1Z6F" localSheetId="19" hidden="1">#REF!</definedName>
    <definedName name="BExTZ8GX3F0K1UBDQ5Y9BYXK1Z6F" localSheetId="20" hidden="1">#REF!</definedName>
    <definedName name="BExTZ8GX3F0K1UBDQ5Y9BYXK1Z6F" hidden="1">#REF!</definedName>
    <definedName name="BExTZ8X5G9S3PA4FPSNK7T69W7QT" localSheetId="7" hidden="1">#REF!</definedName>
    <definedName name="BExTZ8X5G9S3PA4FPSNK7T69W7QT" localSheetId="9" hidden="1">#REF!</definedName>
    <definedName name="BExTZ8X5G9S3PA4FPSNK7T69W7QT" localSheetId="10" hidden="1">#REF!</definedName>
    <definedName name="BExTZ8X5G9S3PA4FPSNK7T69W7QT" localSheetId="11" hidden="1">#REF!</definedName>
    <definedName name="BExTZ8X5G9S3PA4FPSNK7T69W7QT" localSheetId="12" hidden="1">#REF!</definedName>
    <definedName name="BExTZ8X5G9S3PA4FPSNK7T69W7QT" localSheetId="14" hidden="1">#REF!</definedName>
    <definedName name="BExTZ8X5G9S3PA4FPSNK7T69W7QT" localSheetId="13" hidden="1">#REF!</definedName>
    <definedName name="BExTZ8X5G9S3PA4FPSNK7T69W7QT" localSheetId="15" hidden="1">#REF!</definedName>
    <definedName name="BExTZ8X5G9S3PA4FPSNK7T69W7QT" localSheetId="16" hidden="1">#REF!</definedName>
    <definedName name="BExTZ8X5G9S3PA4FPSNK7T69W7QT" localSheetId="17" hidden="1">#REF!</definedName>
    <definedName name="BExTZ8X5G9S3PA4FPSNK7T69W7QT" localSheetId="18" hidden="1">#REF!</definedName>
    <definedName name="BExTZ8X5G9S3PA4FPSNK7T69W7QT" localSheetId="19" hidden="1">#REF!</definedName>
    <definedName name="BExTZ8X5G9S3PA4FPSNK7T69W7QT" localSheetId="20" hidden="1">#REF!</definedName>
    <definedName name="BExTZ8X5G9S3PA4FPSNK7T69W7QT" hidden="1">#REF!</definedName>
    <definedName name="BExTZ97Y0RMR8V5BI9F2H4MFB77O" localSheetId="7" hidden="1">#REF!</definedName>
    <definedName name="BExTZ97Y0RMR8V5BI9F2H4MFB77O" localSheetId="9" hidden="1">#REF!</definedName>
    <definedName name="BExTZ97Y0RMR8V5BI9F2H4MFB77O" localSheetId="10" hidden="1">#REF!</definedName>
    <definedName name="BExTZ97Y0RMR8V5BI9F2H4MFB77O" localSheetId="11" hidden="1">#REF!</definedName>
    <definedName name="BExTZ97Y0RMR8V5BI9F2H4MFB77O" localSheetId="12" hidden="1">#REF!</definedName>
    <definedName name="BExTZ97Y0RMR8V5BI9F2H4MFB77O" localSheetId="14" hidden="1">#REF!</definedName>
    <definedName name="BExTZ97Y0RMR8V5BI9F2H4MFB77O" localSheetId="13" hidden="1">#REF!</definedName>
    <definedName name="BExTZ97Y0RMR8V5BI9F2H4MFB77O" localSheetId="15" hidden="1">#REF!</definedName>
    <definedName name="BExTZ97Y0RMR8V5BI9F2H4MFB77O" localSheetId="16" hidden="1">#REF!</definedName>
    <definedName name="BExTZ97Y0RMR8V5BI9F2H4MFB77O" localSheetId="17" hidden="1">#REF!</definedName>
    <definedName name="BExTZ97Y0RMR8V5BI9F2H4MFB77O" localSheetId="18" hidden="1">#REF!</definedName>
    <definedName name="BExTZ97Y0RMR8V5BI9F2H4MFB77O" localSheetId="19" hidden="1">#REF!</definedName>
    <definedName name="BExTZ97Y0RMR8V5BI9F2H4MFB77O" localSheetId="20" hidden="1">#REF!</definedName>
    <definedName name="BExTZ97Y0RMR8V5BI9F2H4MFB77O" hidden="1">#REF!</definedName>
    <definedName name="BExTZ97YR84DZ8QVX5145UPYSRH1" localSheetId="7" hidden="1">#REF!</definedName>
    <definedName name="BExTZ97YR84DZ8QVX5145UPYSRH1" localSheetId="9" hidden="1">#REF!</definedName>
    <definedName name="BExTZ97YR84DZ8QVX5145UPYSRH1" localSheetId="10" hidden="1">#REF!</definedName>
    <definedName name="BExTZ97YR84DZ8QVX5145UPYSRH1" localSheetId="11" hidden="1">#REF!</definedName>
    <definedName name="BExTZ97YR84DZ8QVX5145UPYSRH1" localSheetId="12" hidden="1">#REF!</definedName>
    <definedName name="BExTZ97YR84DZ8QVX5145UPYSRH1" localSheetId="14" hidden="1">#REF!</definedName>
    <definedName name="BExTZ97YR84DZ8QVX5145UPYSRH1" localSheetId="13" hidden="1">#REF!</definedName>
    <definedName name="BExTZ97YR84DZ8QVX5145UPYSRH1" localSheetId="15" hidden="1">#REF!</definedName>
    <definedName name="BExTZ97YR84DZ8QVX5145UPYSRH1" localSheetId="16" hidden="1">#REF!</definedName>
    <definedName name="BExTZ97YR84DZ8QVX5145UPYSRH1" localSheetId="17" hidden="1">#REF!</definedName>
    <definedName name="BExTZ97YR84DZ8QVX5145UPYSRH1" localSheetId="18" hidden="1">#REF!</definedName>
    <definedName name="BExTZ97YR84DZ8QVX5145UPYSRH1" localSheetId="19" hidden="1">#REF!</definedName>
    <definedName name="BExTZ97YR84DZ8QVX5145UPYSRH1" localSheetId="20" hidden="1">#REF!</definedName>
    <definedName name="BExTZ97YR84DZ8QVX5145UPYSRH1" hidden="1">#REF!</definedName>
    <definedName name="BExTZK5PMCAXJL4DUIGL6H9Y8U4C" localSheetId="7" hidden="1">#REF!</definedName>
    <definedName name="BExTZK5PMCAXJL4DUIGL6H9Y8U4C" localSheetId="9" hidden="1">#REF!</definedName>
    <definedName name="BExTZK5PMCAXJL4DUIGL6H9Y8U4C" localSheetId="10" hidden="1">#REF!</definedName>
    <definedName name="BExTZK5PMCAXJL4DUIGL6H9Y8U4C" localSheetId="11" hidden="1">#REF!</definedName>
    <definedName name="BExTZK5PMCAXJL4DUIGL6H9Y8U4C" localSheetId="12" hidden="1">#REF!</definedName>
    <definedName name="BExTZK5PMCAXJL4DUIGL6H9Y8U4C" localSheetId="14" hidden="1">#REF!</definedName>
    <definedName name="BExTZK5PMCAXJL4DUIGL6H9Y8U4C" localSheetId="13" hidden="1">#REF!</definedName>
    <definedName name="BExTZK5PMCAXJL4DUIGL6H9Y8U4C" localSheetId="15" hidden="1">#REF!</definedName>
    <definedName name="BExTZK5PMCAXJL4DUIGL6H9Y8U4C" localSheetId="16" hidden="1">#REF!</definedName>
    <definedName name="BExTZK5PMCAXJL4DUIGL6H9Y8U4C" localSheetId="17" hidden="1">#REF!</definedName>
    <definedName name="BExTZK5PMCAXJL4DUIGL6H9Y8U4C" localSheetId="18" hidden="1">#REF!</definedName>
    <definedName name="BExTZK5PMCAXJL4DUIGL6H9Y8U4C" localSheetId="19" hidden="1">#REF!</definedName>
    <definedName name="BExTZK5PMCAXJL4DUIGL6H9Y8U4C" localSheetId="20" hidden="1">#REF!</definedName>
    <definedName name="BExTZK5PMCAXJL4DUIGL6H9Y8U4C" hidden="1">#REF!</definedName>
    <definedName name="BExTZKB6L5SXV5UN71YVTCBEIGWY" localSheetId="7" hidden="1">#REF!</definedName>
    <definedName name="BExTZKB6L5SXV5UN71YVTCBEIGWY" localSheetId="9" hidden="1">#REF!</definedName>
    <definedName name="BExTZKB6L5SXV5UN71YVTCBEIGWY" localSheetId="10" hidden="1">#REF!</definedName>
    <definedName name="BExTZKB6L5SXV5UN71YVTCBEIGWY" localSheetId="11" hidden="1">#REF!</definedName>
    <definedName name="BExTZKB6L5SXV5UN71YVTCBEIGWY" localSheetId="12" hidden="1">#REF!</definedName>
    <definedName name="BExTZKB6L5SXV5UN71YVTCBEIGWY" localSheetId="14" hidden="1">#REF!</definedName>
    <definedName name="BExTZKB6L5SXV5UN71YVTCBEIGWY" localSheetId="13" hidden="1">#REF!</definedName>
    <definedName name="BExTZKB6L5SXV5UN71YVTCBEIGWY" localSheetId="15" hidden="1">#REF!</definedName>
    <definedName name="BExTZKB6L5SXV5UN71YVTCBEIGWY" localSheetId="16" hidden="1">#REF!</definedName>
    <definedName name="BExTZKB6L5SXV5UN71YVTCBEIGWY" localSheetId="17" hidden="1">#REF!</definedName>
    <definedName name="BExTZKB6L5SXV5UN71YVTCBEIGWY" localSheetId="18" hidden="1">#REF!</definedName>
    <definedName name="BExTZKB6L5SXV5UN71YVTCBEIGWY" localSheetId="19" hidden="1">#REF!</definedName>
    <definedName name="BExTZKB6L5SXV5UN71YVTCBEIGWY" localSheetId="20" hidden="1">#REF!</definedName>
    <definedName name="BExTZKB6L5SXV5UN71YVTCBEIGWY" hidden="1">#REF!</definedName>
    <definedName name="BExTZLICVKK4NBJFEGL270GJ2VQO" localSheetId="7" hidden="1">#REF!</definedName>
    <definedName name="BExTZLICVKK4NBJFEGL270GJ2VQO" localSheetId="9" hidden="1">#REF!</definedName>
    <definedName name="BExTZLICVKK4NBJFEGL270GJ2VQO" localSheetId="10" hidden="1">#REF!</definedName>
    <definedName name="BExTZLICVKK4NBJFEGL270GJ2VQO" localSheetId="11" hidden="1">#REF!</definedName>
    <definedName name="BExTZLICVKK4NBJFEGL270GJ2VQO" localSheetId="12" hidden="1">#REF!</definedName>
    <definedName name="BExTZLICVKK4NBJFEGL270GJ2VQO" localSheetId="14" hidden="1">#REF!</definedName>
    <definedName name="BExTZLICVKK4NBJFEGL270GJ2VQO" localSheetId="13" hidden="1">#REF!</definedName>
    <definedName name="BExTZLICVKK4NBJFEGL270GJ2VQO" localSheetId="15" hidden="1">#REF!</definedName>
    <definedName name="BExTZLICVKK4NBJFEGL270GJ2VQO" localSheetId="16" hidden="1">#REF!</definedName>
    <definedName name="BExTZLICVKK4NBJFEGL270GJ2VQO" localSheetId="17" hidden="1">#REF!</definedName>
    <definedName name="BExTZLICVKK4NBJFEGL270GJ2VQO" localSheetId="18" hidden="1">#REF!</definedName>
    <definedName name="BExTZLICVKK4NBJFEGL270GJ2VQO" localSheetId="19" hidden="1">#REF!</definedName>
    <definedName name="BExTZLICVKK4NBJFEGL270GJ2VQO" localSheetId="20" hidden="1">#REF!</definedName>
    <definedName name="BExTZLICVKK4NBJFEGL270GJ2VQO" hidden="1">#REF!</definedName>
    <definedName name="BExTZO2596CBZKPI7YNA1QQNPAIJ" localSheetId="7" hidden="1">#REF!</definedName>
    <definedName name="BExTZO2596CBZKPI7YNA1QQNPAIJ" localSheetId="9" hidden="1">#REF!</definedName>
    <definedName name="BExTZO2596CBZKPI7YNA1QQNPAIJ" localSheetId="10" hidden="1">#REF!</definedName>
    <definedName name="BExTZO2596CBZKPI7YNA1QQNPAIJ" localSheetId="11" hidden="1">#REF!</definedName>
    <definedName name="BExTZO2596CBZKPI7YNA1QQNPAIJ" localSheetId="12" hidden="1">#REF!</definedName>
    <definedName name="BExTZO2596CBZKPI7YNA1QQNPAIJ" localSheetId="14" hidden="1">#REF!</definedName>
    <definedName name="BExTZO2596CBZKPI7YNA1QQNPAIJ" localSheetId="13" hidden="1">#REF!</definedName>
    <definedName name="BExTZO2596CBZKPI7YNA1QQNPAIJ" localSheetId="15" hidden="1">#REF!</definedName>
    <definedName name="BExTZO2596CBZKPI7YNA1QQNPAIJ" localSheetId="16" hidden="1">#REF!</definedName>
    <definedName name="BExTZO2596CBZKPI7YNA1QQNPAIJ" localSheetId="17" hidden="1">#REF!</definedName>
    <definedName name="BExTZO2596CBZKPI7YNA1QQNPAIJ" localSheetId="18" hidden="1">#REF!</definedName>
    <definedName name="BExTZO2596CBZKPI7YNA1QQNPAIJ" localSheetId="19" hidden="1">#REF!</definedName>
    <definedName name="BExTZO2596CBZKPI7YNA1QQNPAIJ" localSheetId="20" hidden="1">#REF!</definedName>
    <definedName name="BExTZO2596CBZKPI7YNA1QQNPAIJ" hidden="1">#REF!</definedName>
    <definedName name="BExTZY8TDV4U7FQL7O10G6VKWKPJ" localSheetId="7" hidden="1">#REF!</definedName>
    <definedName name="BExTZY8TDV4U7FQL7O10G6VKWKPJ" localSheetId="9" hidden="1">#REF!</definedName>
    <definedName name="BExTZY8TDV4U7FQL7O10G6VKWKPJ" localSheetId="10" hidden="1">#REF!</definedName>
    <definedName name="BExTZY8TDV4U7FQL7O10G6VKWKPJ" localSheetId="11" hidden="1">#REF!</definedName>
    <definedName name="BExTZY8TDV4U7FQL7O10G6VKWKPJ" localSheetId="12" hidden="1">#REF!</definedName>
    <definedName name="BExTZY8TDV4U7FQL7O10G6VKWKPJ" localSheetId="14" hidden="1">#REF!</definedName>
    <definedName name="BExTZY8TDV4U7FQL7O10G6VKWKPJ" localSheetId="13" hidden="1">#REF!</definedName>
    <definedName name="BExTZY8TDV4U7FQL7O10G6VKWKPJ" localSheetId="15" hidden="1">#REF!</definedName>
    <definedName name="BExTZY8TDV4U7FQL7O10G6VKWKPJ" localSheetId="16" hidden="1">#REF!</definedName>
    <definedName name="BExTZY8TDV4U7FQL7O10G6VKWKPJ" localSheetId="17" hidden="1">#REF!</definedName>
    <definedName name="BExTZY8TDV4U7FQL7O10G6VKWKPJ" localSheetId="18" hidden="1">#REF!</definedName>
    <definedName name="BExTZY8TDV4U7FQL7O10G6VKWKPJ" localSheetId="19" hidden="1">#REF!</definedName>
    <definedName name="BExTZY8TDV4U7FQL7O10G6VKWKPJ" localSheetId="20" hidden="1">#REF!</definedName>
    <definedName name="BExTZY8TDV4U7FQL7O10G6VKWKPJ" hidden="1">#REF!</definedName>
    <definedName name="BExU02QNT4LT7H9JPUC4FXTLVGZT" localSheetId="7" hidden="1">#REF!</definedName>
    <definedName name="BExU02QNT4LT7H9JPUC4FXTLVGZT" localSheetId="9" hidden="1">#REF!</definedName>
    <definedName name="BExU02QNT4LT7H9JPUC4FXTLVGZT" localSheetId="10" hidden="1">#REF!</definedName>
    <definedName name="BExU02QNT4LT7H9JPUC4FXTLVGZT" localSheetId="11" hidden="1">#REF!</definedName>
    <definedName name="BExU02QNT4LT7H9JPUC4FXTLVGZT" localSheetId="12" hidden="1">#REF!</definedName>
    <definedName name="BExU02QNT4LT7H9JPUC4FXTLVGZT" localSheetId="14" hidden="1">#REF!</definedName>
    <definedName name="BExU02QNT4LT7H9JPUC4FXTLVGZT" localSheetId="13" hidden="1">#REF!</definedName>
    <definedName name="BExU02QNT4LT7H9JPUC4FXTLVGZT" localSheetId="15" hidden="1">#REF!</definedName>
    <definedName name="BExU02QNT4LT7H9JPUC4FXTLVGZT" localSheetId="16" hidden="1">#REF!</definedName>
    <definedName name="BExU02QNT4LT7H9JPUC4FXTLVGZT" localSheetId="17" hidden="1">#REF!</definedName>
    <definedName name="BExU02QNT4LT7H9JPUC4FXTLVGZT" localSheetId="18" hidden="1">#REF!</definedName>
    <definedName name="BExU02QNT4LT7H9JPUC4FXTLVGZT" localSheetId="19" hidden="1">#REF!</definedName>
    <definedName name="BExU02QNT4LT7H9JPUC4FXTLVGZT" localSheetId="20" hidden="1">#REF!</definedName>
    <definedName name="BExU02QNT4LT7H9JPUC4FXTLVGZT" hidden="1">#REF!</definedName>
    <definedName name="BExU0BFJJQO1HJZKI14QGOQ6JROO" localSheetId="7" hidden="1">#REF!</definedName>
    <definedName name="BExU0BFJJQO1HJZKI14QGOQ6JROO" localSheetId="9" hidden="1">#REF!</definedName>
    <definedName name="BExU0BFJJQO1HJZKI14QGOQ6JROO" localSheetId="10" hidden="1">#REF!</definedName>
    <definedName name="BExU0BFJJQO1HJZKI14QGOQ6JROO" localSheetId="11" hidden="1">#REF!</definedName>
    <definedName name="BExU0BFJJQO1HJZKI14QGOQ6JROO" localSheetId="12" hidden="1">#REF!</definedName>
    <definedName name="BExU0BFJJQO1HJZKI14QGOQ6JROO" localSheetId="14" hidden="1">#REF!</definedName>
    <definedName name="BExU0BFJJQO1HJZKI14QGOQ6JROO" localSheetId="13" hidden="1">#REF!</definedName>
    <definedName name="BExU0BFJJQO1HJZKI14QGOQ6JROO" localSheetId="15" hidden="1">#REF!</definedName>
    <definedName name="BExU0BFJJQO1HJZKI14QGOQ6JROO" localSheetId="16" hidden="1">#REF!</definedName>
    <definedName name="BExU0BFJJQO1HJZKI14QGOQ6JROO" localSheetId="17" hidden="1">#REF!</definedName>
    <definedName name="BExU0BFJJQO1HJZKI14QGOQ6JROO" localSheetId="18" hidden="1">#REF!</definedName>
    <definedName name="BExU0BFJJQO1HJZKI14QGOQ6JROO" localSheetId="19" hidden="1">#REF!</definedName>
    <definedName name="BExU0BFJJQO1HJZKI14QGOQ6JROO" localSheetId="20" hidden="1">#REF!</definedName>
    <definedName name="BExU0BFJJQO1HJZKI14QGOQ6JROO" hidden="1">#REF!</definedName>
    <definedName name="BExU0BFKP4UL0TQC5B09T8C2BO3W" localSheetId="7" hidden="1">#REF!</definedName>
    <definedName name="BExU0BFKP4UL0TQC5B09T8C2BO3W" localSheetId="9" hidden="1">#REF!</definedName>
    <definedName name="BExU0BFKP4UL0TQC5B09T8C2BO3W" localSheetId="10" hidden="1">#REF!</definedName>
    <definedName name="BExU0BFKP4UL0TQC5B09T8C2BO3W" localSheetId="11" hidden="1">#REF!</definedName>
    <definedName name="BExU0BFKP4UL0TQC5B09T8C2BO3W" localSheetId="12" hidden="1">#REF!</definedName>
    <definedName name="BExU0BFKP4UL0TQC5B09T8C2BO3W" localSheetId="14" hidden="1">#REF!</definedName>
    <definedName name="BExU0BFKP4UL0TQC5B09T8C2BO3W" localSheetId="13" hidden="1">#REF!</definedName>
    <definedName name="BExU0BFKP4UL0TQC5B09T8C2BO3W" localSheetId="15" hidden="1">#REF!</definedName>
    <definedName name="BExU0BFKP4UL0TQC5B09T8C2BO3W" localSheetId="16" hidden="1">#REF!</definedName>
    <definedName name="BExU0BFKP4UL0TQC5B09T8C2BO3W" localSheetId="17" hidden="1">#REF!</definedName>
    <definedName name="BExU0BFKP4UL0TQC5B09T8C2BO3W" localSheetId="18" hidden="1">#REF!</definedName>
    <definedName name="BExU0BFKP4UL0TQC5B09T8C2BO3W" localSheetId="19" hidden="1">#REF!</definedName>
    <definedName name="BExU0BFKP4UL0TQC5B09T8C2BO3W" localSheetId="20" hidden="1">#REF!</definedName>
    <definedName name="BExU0BFKP4UL0TQC5B09T8C2BO3W" hidden="1">#REF!</definedName>
    <definedName name="BExU0CXIZZF3DKCNKF3AHXAPONZC" localSheetId="7" hidden="1">#REF!</definedName>
    <definedName name="BExU0CXIZZF3DKCNKF3AHXAPONZC" localSheetId="9" hidden="1">#REF!</definedName>
    <definedName name="BExU0CXIZZF3DKCNKF3AHXAPONZC" localSheetId="10" hidden="1">#REF!</definedName>
    <definedName name="BExU0CXIZZF3DKCNKF3AHXAPONZC" localSheetId="11" hidden="1">#REF!</definedName>
    <definedName name="BExU0CXIZZF3DKCNKF3AHXAPONZC" localSheetId="12" hidden="1">#REF!</definedName>
    <definedName name="BExU0CXIZZF3DKCNKF3AHXAPONZC" localSheetId="14" hidden="1">#REF!</definedName>
    <definedName name="BExU0CXIZZF3DKCNKF3AHXAPONZC" localSheetId="13" hidden="1">#REF!</definedName>
    <definedName name="BExU0CXIZZF3DKCNKF3AHXAPONZC" localSheetId="15" hidden="1">#REF!</definedName>
    <definedName name="BExU0CXIZZF3DKCNKF3AHXAPONZC" localSheetId="16" hidden="1">#REF!</definedName>
    <definedName name="BExU0CXIZZF3DKCNKF3AHXAPONZC" localSheetId="17" hidden="1">#REF!</definedName>
    <definedName name="BExU0CXIZZF3DKCNKF3AHXAPONZC" localSheetId="18" hidden="1">#REF!</definedName>
    <definedName name="BExU0CXIZZF3DKCNKF3AHXAPONZC" localSheetId="19" hidden="1">#REF!</definedName>
    <definedName name="BExU0CXIZZF3DKCNKF3AHXAPONZC" localSheetId="20" hidden="1">#REF!</definedName>
    <definedName name="BExU0CXIZZF3DKCNKF3AHXAPONZC" hidden="1">#REF!</definedName>
    <definedName name="BExU0FH5WTGW8MRFUFMDDSMJ6YQ5" localSheetId="7" hidden="1">#REF!</definedName>
    <definedName name="BExU0FH5WTGW8MRFUFMDDSMJ6YQ5" localSheetId="9" hidden="1">#REF!</definedName>
    <definedName name="BExU0FH5WTGW8MRFUFMDDSMJ6YQ5" localSheetId="10" hidden="1">#REF!</definedName>
    <definedName name="BExU0FH5WTGW8MRFUFMDDSMJ6YQ5" localSheetId="11" hidden="1">#REF!</definedName>
    <definedName name="BExU0FH5WTGW8MRFUFMDDSMJ6YQ5" localSheetId="12" hidden="1">#REF!</definedName>
    <definedName name="BExU0FH5WTGW8MRFUFMDDSMJ6YQ5" localSheetId="14" hidden="1">#REF!</definedName>
    <definedName name="BExU0FH5WTGW8MRFUFMDDSMJ6YQ5" localSheetId="13" hidden="1">#REF!</definedName>
    <definedName name="BExU0FH5WTGW8MRFUFMDDSMJ6YQ5" localSheetId="15" hidden="1">#REF!</definedName>
    <definedName name="BExU0FH5WTGW8MRFUFMDDSMJ6YQ5" localSheetId="16" hidden="1">#REF!</definedName>
    <definedName name="BExU0FH5WTGW8MRFUFMDDSMJ6YQ5" localSheetId="17" hidden="1">#REF!</definedName>
    <definedName name="BExU0FH5WTGW8MRFUFMDDSMJ6YQ5" localSheetId="18" hidden="1">#REF!</definedName>
    <definedName name="BExU0FH5WTGW8MRFUFMDDSMJ6YQ5" localSheetId="19" hidden="1">#REF!</definedName>
    <definedName name="BExU0FH5WTGW8MRFUFMDDSMJ6YQ5" localSheetId="20" hidden="1">#REF!</definedName>
    <definedName name="BExU0FH5WTGW8MRFUFMDDSMJ6YQ5" hidden="1">#REF!</definedName>
    <definedName name="BExU0GDOIL9U33QGU9ZU3YX3V1I4" localSheetId="7" hidden="1">#REF!</definedName>
    <definedName name="BExU0GDOIL9U33QGU9ZU3YX3V1I4" localSheetId="9" hidden="1">#REF!</definedName>
    <definedName name="BExU0GDOIL9U33QGU9ZU3YX3V1I4" localSheetId="10" hidden="1">#REF!</definedName>
    <definedName name="BExU0GDOIL9U33QGU9ZU3YX3V1I4" localSheetId="11" hidden="1">#REF!</definedName>
    <definedName name="BExU0GDOIL9U33QGU9ZU3YX3V1I4" localSheetId="12" hidden="1">#REF!</definedName>
    <definedName name="BExU0GDOIL9U33QGU9ZU3YX3V1I4" localSheetId="14" hidden="1">#REF!</definedName>
    <definedName name="BExU0GDOIL9U33QGU9ZU3YX3V1I4" localSheetId="13" hidden="1">#REF!</definedName>
    <definedName name="BExU0GDOIL9U33QGU9ZU3YX3V1I4" localSheetId="15" hidden="1">#REF!</definedName>
    <definedName name="BExU0GDOIL9U33QGU9ZU3YX3V1I4" localSheetId="16" hidden="1">#REF!</definedName>
    <definedName name="BExU0GDOIL9U33QGU9ZU3YX3V1I4" localSheetId="17" hidden="1">#REF!</definedName>
    <definedName name="BExU0GDOIL9U33QGU9ZU3YX3V1I4" localSheetId="18" hidden="1">#REF!</definedName>
    <definedName name="BExU0GDOIL9U33QGU9ZU3YX3V1I4" localSheetId="19" hidden="1">#REF!</definedName>
    <definedName name="BExU0GDOIL9U33QGU9ZU3YX3V1I4" localSheetId="20" hidden="1">#REF!</definedName>
    <definedName name="BExU0GDOIL9U33QGU9ZU3YX3V1I4" hidden="1">#REF!</definedName>
    <definedName name="BExU0HKTO8WJDQDWRTUK5TETM3HS" localSheetId="7" hidden="1">#REF!</definedName>
    <definedName name="BExU0HKTO8WJDQDWRTUK5TETM3HS" localSheetId="9" hidden="1">#REF!</definedName>
    <definedName name="BExU0HKTO8WJDQDWRTUK5TETM3HS" localSheetId="10" hidden="1">#REF!</definedName>
    <definedName name="BExU0HKTO8WJDQDWRTUK5TETM3HS" localSheetId="11" hidden="1">#REF!</definedName>
    <definedName name="BExU0HKTO8WJDQDWRTUK5TETM3HS" localSheetId="12" hidden="1">#REF!</definedName>
    <definedName name="BExU0HKTO8WJDQDWRTUK5TETM3HS" localSheetId="14" hidden="1">#REF!</definedName>
    <definedName name="BExU0HKTO8WJDQDWRTUK5TETM3HS" localSheetId="13" hidden="1">#REF!</definedName>
    <definedName name="BExU0HKTO8WJDQDWRTUK5TETM3HS" localSheetId="15" hidden="1">#REF!</definedName>
    <definedName name="BExU0HKTO8WJDQDWRTUK5TETM3HS" localSheetId="16" hidden="1">#REF!</definedName>
    <definedName name="BExU0HKTO8WJDQDWRTUK5TETM3HS" localSheetId="17" hidden="1">#REF!</definedName>
    <definedName name="BExU0HKTO8WJDQDWRTUK5TETM3HS" localSheetId="18" hidden="1">#REF!</definedName>
    <definedName name="BExU0HKTO8WJDQDWRTUK5TETM3HS" localSheetId="19" hidden="1">#REF!</definedName>
    <definedName name="BExU0HKTO8WJDQDWRTUK5TETM3HS" localSheetId="20" hidden="1">#REF!</definedName>
    <definedName name="BExU0HKTO8WJDQDWRTUK5TETM3HS" hidden="1">#REF!</definedName>
    <definedName name="BExU0MTJQPE041ZN7H8UKGV6MZT7" localSheetId="7" hidden="1">#REF!</definedName>
    <definedName name="BExU0MTJQPE041ZN7H8UKGV6MZT7" localSheetId="9" hidden="1">#REF!</definedName>
    <definedName name="BExU0MTJQPE041ZN7H8UKGV6MZT7" localSheetId="10" hidden="1">#REF!</definedName>
    <definedName name="BExU0MTJQPE041ZN7H8UKGV6MZT7" localSheetId="11" hidden="1">#REF!</definedName>
    <definedName name="BExU0MTJQPE041ZN7H8UKGV6MZT7" localSheetId="12" hidden="1">#REF!</definedName>
    <definedName name="BExU0MTJQPE041ZN7H8UKGV6MZT7" localSheetId="14" hidden="1">#REF!</definedName>
    <definedName name="BExU0MTJQPE041ZN7H8UKGV6MZT7" localSheetId="13" hidden="1">#REF!</definedName>
    <definedName name="BExU0MTJQPE041ZN7H8UKGV6MZT7" localSheetId="15" hidden="1">#REF!</definedName>
    <definedName name="BExU0MTJQPE041ZN7H8UKGV6MZT7" localSheetId="16" hidden="1">#REF!</definedName>
    <definedName name="BExU0MTJQPE041ZN7H8UKGV6MZT7" localSheetId="17" hidden="1">#REF!</definedName>
    <definedName name="BExU0MTJQPE041ZN7H8UKGV6MZT7" localSheetId="18" hidden="1">#REF!</definedName>
    <definedName name="BExU0MTJQPE041ZN7H8UKGV6MZT7" localSheetId="19" hidden="1">#REF!</definedName>
    <definedName name="BExU0MTJQPE041ZN7H8UKGV6MZT7" localSheetId="20" hidden="1">#REF!</definedName>
    <definedName name="BExU0MTJQPE041ZN7H8UKGV6MZT7" hidden="1">#REF!</definedName>
    <definedName name="BExU0XB6XCXI4SZ92YEUFMW4TAXF" localSheetId="7" hidden="1">#REF!</definedName>
    <definedName name="BExU0XB6XCXI4SZ92YEUFMW4TAXF" localSheetId="9" hidden="1">#REF!</definedName>
    <definedName name="BExU0XB6XCXI4SZ92YEUFMW4TAXF" localSheetId="10" hidden="1">#REF!</definedName>
    <definedName name="BExU0XB6XCXI4SZ92YEUFMW4TAXF" localSheetId="11" hidden="1">#REF!</definedName>
    <definedName name="BExU0XB6XCXI4SZ92YEUFMW4TAXF" localSheetId="12" hidden="1">#REF!</definedName>
    <definedName name="BExU0XB6XCXI4SZ92YEUFMW4TAXF" localSheetId="14" hidden="1">#REF!</definedName>
    <definedName name="BExU0XB6XCXI4SZ92YEUFMW4TAXF" localSheetId="13" hidden="1">#REF!</definedName>
    <definedName name="BExU0XB6XCXI4SZ92YEUFMW4TAXF" localSheetId="15" hidden="1">#REF!</definedName>
    <definedName name="BExU0XB6XCXI4SZ92YEUFMW4TAXF" localSheetId="16" hidden="1">#REF!</definedName>
    <definedName name="BExU0XB6XCXI4SZ92YEUFMW4TAXF" localSheetId="17" hidden="1">#REF!</definedName>
    <definedName name="BExU0XB6XCXI4SZ92YEUFMW4TAXF" localSheetId="18" hidden="1">#REF!</definedName>
    <definedName name="BExU0XB6XCXI4SZ92YEUFMW4TAXF" localSheetId="19" hidden="1">#REF!</definedName>
    <definedName name="BExU0XB6XCXI4SZ92YEUFMW4TAXF" localSheetId="20" hidden="1">#REF!</definedName>
    <definedName name="BExU0XB6XCXI4SZ92YEUFMW4TAXF" hidden="1">#REF!</definedName>
    <definedName name="BExU0ZUUFYHLUK4M4E8GLGIBBNT0" localSheetId="7" hidden="1">#REF!</definedName>
    <definedName name="BExU0ZUUFYHLUK4M4E8GLGIBBNT0" localSheetId="9" hidden="1">#REF!</definedName>
    <definedName name="BExU0ZUUFYHLUK4M4E8GLGIBBNT0" localSheetId="10" hidden="1">#REF!</definedName>
    <definedName name="BExU0ZUUFYHLUK4M4E8GLGIBBNT0" localSheetId="11" hidden="1">#REF!</definedName>
    <definedName name="BExU0ZUUFYHLUK4M4E8GLGIBBNT0" localSheetId="12" hidden="1">#REF!</definedName>
    <definedName name="BExU0ZUUFYHLUK4M4E8GLGIBBNT0" localSheetId="14" hidden="1">#REF!</definedName>
    <definedName name="BExU0ZUUFYHLUK4M4E8GLGIBBNT0" localSheetId="13" hidden="1">#REF!</definedName>
    <definedName name="BExU0ZUUFYHLUK4M4E8GLGIBBNT0" localSheetId="15" hidden="1">#REF!</definedName>
    <definedName name="BExU0ZUUFYHLUK4M4E8GLGIBBNT0" localSheetId="16" hidden="1">#REF!</definedName>
    <definedName name="BExU0ZUUFYHLUK4M4E8GLGIBBNT0" localSheetId="17" hidden="1">#REF!</definedName>
    <definedName name="BExU0ZUUFYHLUK4M4E8GLGIBBNT0" localSheetId="18" hidden="1">#REF!</definedName>
    <definedName name="BExU0ZUUFYHLUK4M4E8GLGIBBNT0" localSheetId="19" hidden="1">#REF!</definedName>
    <definedName name="BExU0ZUUFYHLUK4M4E8GLGIBBNT0" localSheetId="20" hidden="1">#REF!</definedName>
    <definedName name="BExU0ZUUFYHLUK4M4E8GLGIBBNT0" hidden="1">#REF!</definedName>
    <definedName name="BExU147D6RPG6ZVTSXRKFSVRHSBG" localSheetId="7" hidden="1">#REF!</definedName>
    <definedName name="BExU147D6RPG6ZVTSXRKFSVRHSBG" localSheetId="9" hidden="1">#REF!</definedName>
    <definedName name="BExU147D6RPG6ZVTSXRKFSVRHSBG" localSheetId="10" hidden="1">#REF!</definedName>
    <definedName name="BExU147D6RPG6ZVTSXRKFSVRHSBG" localSheetId="11" hidden="1">#REF!</definedName>
    <definedName name="BExU147D6RPG6ZVTSXRKFSVRHSBG" localSheetId="12" hidden="1">#REF!</definedName>
    <definedName name="BExU147D6RPG6ZVTSXRKFSVRHSBG" localSheetId="14" hidden="1">#REF!</definedName>
    <definedName name="BExU147D6RPG6ZVTSXRKFSVRHSBG" localSheetId="13" hidden="1">#REF!</definedName>
    <definedName name="BExU147D6RPG6ZVTSXRKFSVRHSBG" localSheetId="15" hidden="1">#REF!</definedName>
    <definedName name="BExU147D6RPG6ZVTSXRKFSVRHSBG" localSheetId="16" hidden="1">#REF!</definedName>
    <definedName name="BExU147D6RPG6ZVTSXRKFSVRHSBG" localSheetId="17" hidden="1">#REF!</definedName>
    <definedName name="BExU147D6RPG6ZVTSXRKFSVRHSBG" localSheetId="18" hidden="1">#REF!</definedName>
    <definedName name="BExU147D6RPG6ZVTSXRKFSVRHSBG" localSheetId="19" hidden="1">#REF!</definedName>
    <definedName name="BExU147D6RPG6ZVTSXRKFSVRHSBG" localSheetId="20" hidden="1">#REF!</definedName>
    <definedName name="BExU147D6RPG6ZVTSXRKFSVRHSBG" hidden="1">#REF!</definedName>
    <definedName name="BExU16R10W1SOAPNG4CDJ01T7JRE" localSheetId="7" hidden="1">#REF!</definedName>
    <definedName name="BExU16R10W1SOAPNG4CDJ01T7JRE" localSheetId="9" hidden="1">#REF!</definedName>
    <definedName name="BExU16R10W1SOAPNG4CDJ01T7JRE" localSheetId="10" hidden="1">#REF!</definedName>
    <definedName name="BExU16R10W1SOAPNG4CDJ01T7JRE" localSheetId="11" hidden="1">#REF!</definedName>
    <definedName name="BExU16R10W1SOAPNG4CDJ01T7JRE" localSheetId="12" hidden="1">#REF!</definedName>
    <definedName name="BExU16R10W1SOAPNG4CDJ01T7JRE" localSheetId="14" hidden="1">#REF!</definedName>
    <definedName name="BExU16R10W1SOAPNG4CDJ01T7JRE" localSheetId="13" hidden="1">#REF!</definedName>
    <definedName name="BExU16R10W1SOAPNG4CDJ01T7JRE" localSheetId="15" hidden="1">#REF!</definedName>
    <definedName name="BExU16R10W1SOAPNG4CDJ01T7JRE" localSheetId="16" hidden="1">#REF!</definedName>
    <definedName name="BExU16R10W1SOAPNG4CDJ01T7JRE" localSheetId="17" hidden="1">#REF!</definedName>
    <definedName name="BExU16R10W1SOAPNG4CDJ01T7JRE" localSheetId="18" hidden="1">#REF!</definedName>
    <definedName name="BExU16R10W1SOAPNG4CDJ01T7JRE" localSheetId="19" hidden="1">#REF!</definedName>
    <definedName name="BExU16R10W1SOAPNG4CDJ01T7JRE" localSheetId="20" hidden="1">#REF!</definedName>
    <definedName name="BExU16R10W1SOAPNG4CDJ01T7JRE" hidden="1">#REF!</definedName>
    <definedName name="BExU17CKOR3GNIHDNVLH9L1IOJS9" localSheetId="7" hidden="1">#REF!</definedName>
    <definedName name="BExU17CKOR3GNIHDNVLH9L1IOJS9" localSheetId="9" hidden="1">#REF!</definedName>
    <definedName name="BExU17CKOR3GNIHDNVLH9L1IOJS9" localSheetId="10" hidden="1">#REF!</definedName>
    <definedName name="BExU17CKOR3GNIHDNVLH9L1IOJS9" localSheetId="11" hidden="1">#REF!</definedName>
    <definedName name="BExU17CKOR3GNIHDNVLH9L1IOJS9" localSheetId="12" hidden="1">#REF!</definedName>
    <definedName name="BExU17CKOR3GNIHDNVLH9L1IOJS9" localSheetId="14" hidden="1">#REF!</definedName>
    <definedName name="BExU17CKOR3GNIHDNVLH9L1IOJS9" localSheetId="13" hidden="1">#REF!</definedName>
    <definedName name="BExU17CKOR3GNIHDNVLH9L1IOJS9" localSheetId="15" hidden="1">#REF!</definedName>
    <definedName name="BExU17CKOR3GNIHDNVLH9L1IOJS9" localSheetId="16" hidden="1">#REF!</definedName>
    <definedName name="BExU17CKOR3GNIHDNVLH9L1IOJS9" localSheetId="17" hidden="1">#REF!</definedName>
    <definedName name="BExU17CKOR3GNIHDNVLH9L1IOJS9" localSheetId="18" hidden="1">#REF!</definedName>
    <definedName name="BExU17CKOR3GNIHDNVLH9L1IOJS9" localSheetId="19" hidden="1">#REF!</definedName>
    <definedName name="BExU17CKOR3GNIHDNVLH9L1IOJS9" localSheetId="20" hidden="1">#REF!</definedName>
    <definedName name="BExU17CKOR3GNIHDNVLH9L1IOJS9" hidden="1">#REF!</definedName>
    <definedName name="BExU1DHV15JIOYOXDDJLCPQWUF8Y" localSheetId="7" hidden="1">#REF!</definedName>
    <definedName name="BExU1DHV15JIOYOXDDJLCPQWUF8Y" localSheetId="9" hidden="1">#REF!</definedName>
    <definedName name="BExU1DHV15JIOYOXDDJLCPQWUF8Y" localSheetId="10" hidden="1">#REF!</definedName>
    <definedName name="BExU1DHV15JIOYOXDDJLCPQWUF8Y" localSheetId="11" hidden="1">#REF!</definedName>
    <definedName name="BExU1DHV15JIOYOXDDJLCPQWUF8Y" localSheetId="12" hidden="1">#REF!</definedName>
    <definedName name="BExU1DHV15JIOYOXDDJLCPQWUF8Y" localSheetId="14" hidden="1">#REF!</definedName>
    <definedName name="BExU1DHV15JIOYOXDDJLCPQWUF8Y" localSheetId="13" hidden="1">#REF!</definedName>
    <definedName name="BExU1DHV15JIOYOXDDJLCPQWUF8Y" localSheetId="15" hidden="1">#REF!</definedName>
    <definedName name="BExU1DHV15JIOYOXDDJLCPQWUF8Y" localSheetId="16" hidden="1">#REF!</definedName>
    <definedName name="BExU1DHV15JIOYOXDDJLCPQWUF8Y" localSheetId="17" hidden="1">#REF!</definedName>
    <definedName name="BExU1DHV15JIOYOXDDJLCPQWUF8Y" localSheetId="18" hidden="1">#REF!</definedName>
    <definedName name="BExU1DHV15JIOYOXDDJLCPQWUF8Y" localSheetId="19" hidden="1">#REF!</definedName>
    <definedName name="BExU1DHV15JIOYOXDDJLCPQWUF8Y" localSheetId="20" hidden="1">#REF!</definedName>
    <definedName name="BExU1DHV15JIOYOXDDJLCPQWUF8Y" hidden="1">#REF!</definedName>
    <definedName name="BExU1GXUTLRPJN4MRINLAPHSZQFG" localSheetId="7" hidden="1">#REF!</definedName>
    <definedName name="BExU1GXUTLRPJN4MRINLAPHSZQFG" localSheetId="9" hidden="1">#REF!</definedName>
    <definedName name="BExU1GXUTLRPJN4MRINLAPHSZQFG" localSheetId="10" hidden="1">#REF!</definedName>
    <definedName name="BExU1GXUTLRPJN4MRINLAPHSZQFG" localSheetId="11" hidden="1">#REF!</definedName>
    <definedName name="BExU1GXUTLRPJN4MRINLAPHSZQFG" localSheetId="12" hidden="1">#REF!</definedName>
    <definedName name="BExU1GXUTLRPJN4MRINLAPHSZQFG" localSheetId="14" hidden="1">#REF!</definedName>
    <definedName name="BExU1GXUTLRPJN4MRINLAPHSZQFG" localSheetId="13" hidden="1">#REF!</definedName>
    <definedName name="BExU1GXUTLRPJN4MRINLAPHSZQFG" localSheetId="15" hidden="1">#REF!</definedName>
    <definedName name="BExU1GXUTLRPJN4MRINLAPHSZQFG" localSheetId="16" hidden="1">#REF!</definedName>
    <definedName name="BExU1GXUTLRPJN4MRINLAPHSZQFG" localSheetId="17" hidden="1">#REF!</definedName>
    <definedName name="BExU1GXUTLRPJN4MRINLAPHSZQFG" localSheetId="18" hidden="1">#REF!</definedName>
    <definedName name="BExU1GXUTLRPJN4MRINLAPHSZQFG" localSheetId="19" hidden="1">#REF!</definedName>
    <definedName name="BExU1GXUTLRPJN4MRINLAPHSZQFG" localSheetId="20" hidden="1">#REF!</definedName>
    <definedName name="BExU1GXUTLRPJN4MRINLAPHSZQFG" hidden="1">#REF!</definedName>
    <definedName name="BExU1IL9AOHFO85BZB6S60DK3N8H" localSheetId="7" hidden="1">#REF!</definedName>
    <definedName name="BExU1IL9AOHFO85BZB6S60DK3N8H" localSheetId="9" hidden="1">#REF!</definedName>
    <definedName name="BExU1IL9AOHFO85BZB6S60DK3N8H" localSheetId="10" hidden="1">#REF!</definedName>
    <definedName name="BExU1IL9AOHFO85BZB6S60DK3N8H" localSheetId="11" hidden="1">#REF!</definedName>
    <definedName name="BExU1IL9AOHFO85BZB6S60DK3N8H" localSheetId="12" hidden="1">#REF!</definedName>
    <definedName name="BExU1IL9AOHFO85BZB6S60DK3N8H" localSheetId="14" hidden="1">#REF!</definedName>
    <definedName name="BExU1IL9AOHFO85BZB6S60DK3N8H" localSheetId="13" hidden="1">#REF!</definedName>
    <definedName name="BExU1IL9AOHFO85BZB6S60DK3N8H" localSheetId="15" hidden="1">#REF!</definedName>
    <definedName name="BExU1IL9AOHFO85BZB6S60DK3N8H" localSheetId="16" hidden="1">#REF!</definedName>
    <definedName name="BExU1IL9AOHFO85BZB6S60DK3N8H" localSheetId="17" hidden="1">#REF!</definedName>
    <definedName name="BExU1IL9AOHFO85BZB6S60DK3N8H" localSheetId="18" hidden="1">#REF!</definedName>
    <definedName name="BExU1IL9AOHFO85BZB6S60DK3N8H" localSheetId="19" hidden="1">#REF!</definedName>
    <definedName name="BExU1IL9AOHFO85BZB6S60DK3N8H" localSheetId="20" hidden="1">#REF!</definedName>
    <definedName name="BExU1IL9AOHFO85BZB6S60DK3N8H" hidden="1">#REF!</definedName>
    <definedName name="BExU1NOPS09CLFZL1O31RAF9BQNQ" localSheetId="7" hidden="1">#REF!</definedName>
    <definedName name="BExU1NOPS09CLFZL1O31RAF9BQNQ" localSheetId="9" hidden="1">#REF!</definedName>
    <definedName name="BExU1NOPS09CLFZL1O31RAF9BQNQ" localSheetId="10" hidden="1">#REF!</definedName>
    <definedName name="BExU1NOPS09CLFZL1O31RAF9BQNQ" localSheetId="11" hidden="1">#REF!</definedName>
    <definedName name="BExU1NOPS09CLFZL1O31RAF9BQNQ" localSheetId="12" hidden="1">#REF!</definedName>
    <definedName name="BExU1NOPS09CLFZL1O31RAF9BQNQ" localSheetId="14" hidden="1">#REF!</definedName>
    <definedName name="BExU1NOPS09CLFZL1O31RAF9BQNQ" localSheetId="13" hidden="1">#REF!</definedName>
    <definedName name="BExU1NOPS09CLFZL1O31RAF9BQNQ" localSheetId="15" hidden="1">#REF!</definedName>
    <definedName name="BExU1NOPS09CLFZL1O31RAF9BQNQ" localSheetId="16" hidden="1">#REF!</definedName>
    <definedName name="BExU1NOPS09CLFZL1O31RAF9BQNQ" localSheetId="17" hidden="1">#REF!</definedName>
    <definedName name="BExU1NOPS09CLFZL1O31RAF9BQNQ" localSheetId="18" hidden="1">#REF!</definedName>
    <definedName name="BExU1NOPS09CLFZL1O31RAF9BQNQ" localSheetId="19" hidden="1">#REF!</definedName>
    <definedName name="BExU1NOPS09CLFZL1O31RAF9BQNQ" localSheetId="20" hidden="1">#REF!</definedName>
    <definedName name="BExU1NOPS09CLFZL1O31RAF9BQNQ" hidden="1">#REF!</definedName>
    <definedName name="BExU1P6H60U4RWZFX1HYXV8Z6KI7" localSheetId="7" hidden="1">#REF!</definedName>
    <definedName name="BExU1P6H60U4RWZFX1HYXV8Z6KI7" localSheetId="9" hidden="1">#REF!</definedName>
    <definedName name="BExU1P6H60U4RWZFX1HYXV8Z6KI7" localSheetId="10" hidden="1">#REF!</definedName>
    <definedName name="BExU1P6H60U4RWZFX1HYXV8Z6KI7" localSheetId="11" hidden="1">#REF!</definedName>
    <definedName name="BExU1P6H60U4RWZFX1HYXV8Z6KI7" localSheetId="12" hidden="1">#REF!</definedName>
    <definedName name="BExU1P6H60U4RWZFX1HYXV8Z6KI7" localSheetId="14" hidden="1">#REF!</definedName>
    <definedName name="BExU1P6H60U4RWZFX1HYXV8Z6KI7" localSheetId="13" hidden="1">#REF!</definedName>
    <definedName name="BExU1P6H60U4RWZFX1HYXV8Z6KI7" localSheetId="15" hidden="1">#REF!</definedName>
    <definedName name="BExU1P6H60U4RWZFX1HYXV8Z6KI7" localSheetId="16" hidden="1">#REF!</definedName>
    <definedName name="BExU1P6H60U4RWZFX1HYXV8Z6KI7" localSheetId="17" hidden="1">#REF!</definedName>
    <definedName name="BExU1P6H60U4RWZFX1HYXV8Z6KI7" localSheetId="18" hidden="1">#REF!</definedName>
    <definedName name="BExU1P6H60U4RWZFX1HYXV8Z6KI7" localSheetId="19" hidden="1">#REF!</definedName>
    <definedName name="BExU1P6H60U4RWZFX1HYXV8Z6KI7" localSheetId="20" hidden="1">#REF!</definedName>
    <definedName name="BExU1P6H60U4RWZFX1HYXV8Z6KI7" hidden="1">#REF!</definedName>
    <definedName name="BExU1PH9MOEX1JZVZ3D5M9DXB191" localSheetId="7" hidden="1">#REF!</definedName>
    <definedName name="BExU1PH9MOEX1JZVZ3D5M9DXB191" localSheetId="9" hidden="1">#REF!</definedName>
    <definedName name="BExU1PH9MOEX1JZVZ3D5M9DXB191" localSheetId="10" hidden="1">#REF!</definedName>
    <definedName name="BExU1PH9MOEX1JZVZ3D5M9DXB191" localSheetId="11" hidden="1">#REF!</definedName>
    <definedName name="BExU1PH9MOEX1JZVZ3D5M9DXB191" localSheetId="12" hidden="1">#REF!</definedName>
    <definedName name="BExU1PH9MOEX1JZVZ3D5M9DXB191" localSheetId="14" hidden="1">#REF!</definedName>
    <definedName name="BExU1PH9MOEX1JZVZ3D5M9DXB191" localSheetId="13" hidden="1">#REF!</definedName>
    <definedName name="BExU1PH9MOEX1JZVZ3D5M9DXB191" localSheetId="15" hidden="1">#REF!</definedName>
    <definedName name="BExU1PH9MOEX1JZVZ3D5M9DXB191" localSheetId="16" hidden="1">#REF!</definedName>
    <definedName name="BExU1PH9MOEX1JZVZ3D5M9DXB191" localSheetId="17" hidden="1">#REF!</definedName>
    <definedName name="BExU1PH9MOEX1JZVZ3D5M9DXB191" localSheetId="18" hidden="1">#REF!</definedName>
    <definedName name="BExU1PH9MOEX1JZVZ3D5M9DXB191" localSheetId="19" hidden="1">#REF!</definedName>
    <definedName name="BExU1PH9MOEX1JZVZ3D5M9DXB191" localSheetId="20" hidden="1">#REF!</definedName>
    <definedName name="BExU1PH9MOEX1JZVZ3D5M9DXB191" hidden="1">#REF!</definedName>
    <definedName name="BExU1QZEEKJA35IMEOLOJ3ODX0ZA" localSheetId="7" hidden="1">#REF!</definedName>
    <definedName name="BExU1QZEEKJA35IMEOLOJ3ODX0ZA" localSheetId="9" hidden="1">#REF!</definedName>
    <definedName name="BExU1QZEEKJA35IMEOLOJ3ODX0ZA" localSheetId="10" hidden="1">#REF!</definedName>
    <definedName name="BExU1QZEEKJA35IMEOLOJ3ODX0ZA" localSheetId="11" hidden="1">#REF!</definedName>
    <definedName name="BExU1QZEEKJA35IMEOLOJ3ODX0ZA" localSheetId="12" hidden="1">#REF!</definedName>
    <definedName name="BExU1QZEEKJA35IMEOLOJ3ODX0ZA" localSheetId="14" hidden="1">#REF!</definedName>
    <definedName name="BExU1QZEEKJA35IMEOLOJ3ODX0ZA" localSheetId="13" hidden="1">#REF!</definedName>
    <definedName name="BExU1QZEEKJA35IMEOLOJ3ODX0ZA" localSheetId="15" hidden="1">#REF!</definedName>
    <definedName name="BExU1QZEEKJA35IMEOLOJ3ODX0ZA" localSheetId="16" hidden="1">#REF!</definedName>
    <definedName name="BExU1QZEEKJA35IMEOLOJ3ODX0ZA" localSheetId="17" hidden="1">#REF!</definedName>
    <definedName name="BExU1QZEEKJA35IMEOLOJ3ODX0ZA" localSheetId="18" hidden="1">#REF!</definedName>
    <definedName name="BExU1QZEEKJA35IMEOLOJ3ODX0ZA" localSheetId="19" hidden="1">#REF!</definedName>
    <definedName name="BExU1QZEEKJA35IMEOLOJ3ODX0ZA" localSheetId="20" hidden="1">#REF!</definedName>
    <definedName name="BExU1QZEEKJA35IMEOLOJ3ODX0ZA" hidden="1">#REF!</definedName>
    <definedName name="BExU1VRURIWWVJ95O40WA23LMTJD" localSheetId="7" hidden="1">#REF!</definedName>
    <definedName name="BExU1VRURIWWVJ95O40WA23LMTJD" localSheetId="9" hidden="1">#REF!</definedName>
    <definedName name="BExU1VRURIWWVJ95O40WA23LMTJD" localSheetId="10" hidden="1">#REF!</definedName>
    <definedName name="BExU1VRURIWWVJ95O40WA23LMTJD" localSheetId="11" hidden="1">#REF!</definedName>
    <definedName name="BExU1VRURIWWVJ95O40WA23LMTJD" localSheetId="12" hidden="1">#REF!</definedName>
    <definedName name="BExU1VRURIWWVJ95O40WA23LMTJD" localSheetId="14" hidden="1">#REF!</definedName>
    <definedName name="BExU1VRURIWWVJ95O40WA23LMTJD" localSheetId="13" hidden="1">#REF!</definedName>
    <definedName name="BExU1VRURIWWVJ95O40WA23LMTJD" localSheetId="15" hidden="1">#REF!</definedName>
    <definedName name="BExU1VRURIWWVJ95O40WA23LMTJD" localSheetId="16" hidden="1">#REF!</definedName>
    <definedName name="BExU1VRURIWWVJ95O40WA23LMTJD" localSheetId="17" hidden="1">#REF!</definedName>
    <definedName name="BExU1VRURIWWVJ95O40WA23LMTJD" localSheetId="18" hidden="1">#REF!</definedName>
    <definedName name="BExU1VRURIWWVJ95O40WA23LMTJD" localSheetId="19" hidden="1">#REF!</definedName>
    <definedName name="BExU1VRURIWWVJ95O40WA23LMTJD" localSheetId="20" hidden="1">#REF!</definedName>
    <definedName name="BExU1VRURIWWVJ95O40WA23LMTJD" hidden="1">#REF!</definedName>
    <definedName name="BExU24M8MKBQNO1RXU0IQ2PBN3F1" localSheetId="7" hidden="1">#REF!</definedName>
    <definedName name="BExU24M8MKBQNO1RXU0IQ2PBN3F1" localSheetId="9" hidden="1">#REF!</definedName>
    <definedName name="BExU24M8MKBQNO1RXU0IQ2PBN3F1" localSheetId="10" hidden="1">#REF!</definedName>
    <definedName name="BExU24M8MKBQNO1RXU0IQ2PBN3F1" localSheetId="11" hidden="1">#REF!</definedName>
    <definedName name="BExU24M8MKBQNO1RXU0IQ2PBN3F1" localSheetId="12" hidden="1">#REF!</definedName>
    <definedName name="BExU24M8MKBQNO1RXU0IQ2PBN3F1" localSheetId="14" hidden="1">#REF!</definedName>
    <definedName name="BExU24M8MKBQNO1RXU0IQ2PBN3F1" localSheetId="13" hidden="1">#REF!</definedName>
    <definedName name="BExU24M8MKBQNO1RXU0IQ2PBN3F1" localSheetId="15" hidden="1">#REF!</definedName>
    <definedName name="BExU24M8MKBQNO1RXU0IQ2PBN3F1" localSheetId="16" hidden="1">#REF!</definedName>
    <definedName name="BExU24M8MKBQNO1RXU0IQ2PBN3F1" localSheetId="17" hidden="1">#REF!</definedName>
    <definedName name="BExU24M8MKBQNO1RXU0IQ2PBN3F1" localSheetId="18" hidden="1">#REF!</definedName>
    <definedName name="BExU24M8MKBQNO1RXU0IQ2PBN3F1" localSheetId="19" hidden="1">#REF!</definedName>
    <definedName name="BExU24M8MKBQNO1RXU0IQ2PBN3F1" localSheetId="20" hidden="1">#REF!</definedName>
    <definedName name="BExU24M8MKBQNO1RXU0IQ2PBN3F1" hidden="1">#REF!</definedName>
    <definedName name="BExU2M5CK6XK55UIHDVYRXJJJRI4" localSheetId="7" hidden="1">#REF!</definedName>
    <definedName name="BExU2M5CK6XK55UIHDVYRXJJJRI4" localSheetId="9" hidden="1">#REF!</definedName>
    <definedName name="BExU2M5CK6XK55UIHDVYRXJJJRI4" localSheetId="10" hidden="1">#REF!</definedName>
    <definedName name="BExU2M5CK6XK55UIHDVYRXJJJRI4" localSheetId="11" hidden="1">#REF!</definedName>
    <definedName name="BExU2M5CK6XK55UIHDVYRXJJJRI4" localSheetId="12" hidden="1">#REF!</definedName>
    <definedName name="BExU2M5CK6XK55UIHDVYRXJJJRI4" localSheetId="14" hidden="1">#REF!</definedName>
    <definedName name="BExU2M5CK6XK55UIHDVYRXJJJRI4" localSheetId="13" hidden="1">#REF!</definedName>
    <definedName name="BExU2M5CK6XK55UIHDVYRXJJJRI4" localSheetId="15" hidden="1">#REF!</definedName>
    <definedName name="BExU2M5CK6XK55UIHDVYRXJJJRI4" localSheetId="16" hidden="1">#REF!</definedName>
    <definedName name="BExU2M5CK6XK55UIHDVYRXJJJRI4" localSheetId="17" hidden="1">#REF!</definedName>
    <definedName name="BExU2M5CK6XK55UIHDVYRXJJJRI4" localSheetId="18" hidden="1">#REF!</definedName>
    <definedName name="BExU2M5CK6XK55UIHDVYRXJJJRI4" localSheetId="19" hidden="1">#REF!</definedName>
    <definedName name="BExU2M5CK6XK55UIHDVYRXJJJRI4" localSheetId="20" hidden="1">#REF!</definedName>
    <definedName name="BExU2M5CK6XK55UIHDVYRXJJJRI4" hidden="1">#REF!</definedName>
    <definedName name="BExU2T1JA8VA37QX2DVLJLQAUW7W" localSheetId="7" hidden="1">#REF!</definedName>
    <definedName name="BExU2T1JA8VA37QX2DVLJLQAUW7W" localSheetId="9" hidden="1">#REF!</definedName>
    <definedName name="BExU2T1JA8VA37QX2DVLJLQAUW7W" localSheetId="10" hidden="1">#REF!</definedName>
    <definedName name="BExU2T1JA8VA37QX2DVLJLQAUW7W" localSheetId="11" hidden="1">#REF!</definedName>
    <definedName name="BExU2T1JA8VA37QX2DVLJLQAUW7W" localSheetId="12" hidden="1">#REF!</definedName>
    <definedName name="BExU2T1JA8VA37QX2DVLJLQAUW7W" localSheetId="14" hidden="1">#REF!</definedName>
    <definedName name="BExU2T1JA8VA37QX2DVLJLQAUW7W" localSheetId="13" hidden="1">#REF!</definedName>
    <definedName name="BExU2T1JA8VA37QX2DVLJLQAUW7W" localSheetId="15" hidden="1">#REF!</definedName>
    <definedName name="BExU2T1JA8VA37QX2DVLJLQAUW7W" localSheetId="16" hidden="1">#REF!</definedName>
    <definedName name="BExU2T1JA8VA37QX2DVLJLQAUW7W" localSheetId="17" hidden="1">#REF!</definedName>
    <definedName name="BExU2T1JA8VA37QX2DVLJLQAUW7W" localSheetId="18" hidden="1">#REF!</definedName>
    <definedName name="BExU2T1JA8VA37QX2DVLJLQAUW7W" localSheetId="19" hidden="1">#REF!</definedName>
    <definedName name="BExU2T1JA8VA37QX2DVLJLQAUW7W" localSheetId="20" hidden="1">#REF!</definedName>
    <definedName name="BExU2T1JA8VA37QX2DVLJLQAUW7W" hidden="1">#REF!</definedName>
    <definedName name="BExU2TXVT25ZTOFQAF6CM53Z1RLF" localSheetId="7" hidden="1">#REF!</definedName>
    <definedName name="BExU2TXVT25ZTOFQAF6CM53Z1RLF" localSheetId="9" hidden="1">#REF!</definedName>
    <definedName name="BExU2TXVT25ZTOFQAF6CM53Z1RLF" localSheetId="10" hidden="1">#REF!</definedName>
    <definedName name="BExU2TXVT25ZTOFQAF6CM53Z1RLF" localSheetId="11" hidden="1">#REF!</definedName>
    <definedName name="BExU2TXVT25ZTOFQAF6CM53Z1RLF" localSheetId="12" hidden="1">#REF!</definedName>
    <definedName name="BExU2TXVT25ZTOFQAF6CM53Z1RLF" localSheetId="14" hidden="1">#REF!</definedName>
    <definedName name="BExU2TXVT25ZTOFQAF6CM53Z1RLF" localSheetId="13" hidden="1">#REF!</definedName>
    <definedName name="BExU2TXVT25ZTOFQAF6CM53Z1RLF" localSheetId="15" hidden="1">#REF!</definedName>
    <definedName name="BExU2TXVT25ZTOFQAF6CM53Z1RLF" localSheetId="16" hidden="1">#REF!</definedName>
    <definedName name="BExU2TXVT25ZTOFQAF6CM53Z1RLF" localSheetId="17" hidden="1">#REF!</definedName>
    <definedName name="BExU2TXVT25ZTOFQAF6CM53Z1RLF" localSheetId="18" hidden="1">#REF!</definedName>
    <definedName name="BExU2TXVT25ZTOFQAF6CM53Z1RLF" localSheetId="19" hidden="1">#REF!</definedName>
    <definedName name="BExU2TXVT25ZTOFQAF6CM53Z1RLF" localSheetId="20" hidden="1">#REF!</definedName>
    <definedName name="BExU2TXVT25ZTOFQAF6CM53Z1RLF" hidden="1">#REF!</definedName>
    <definedName name="BExU2XZLYIU19G7358W5T9E87AFR" localSheetId="7" hidden="1">#REF!</definedName>
    <definedName name="BExU2XZLYIU19G7358W5T9E87AFR" localSheetId="9" hidden="1">#REF!</definedName>
    <definedName name="BExU2XZLYIU19G7358W5T9E87AFR" localSheetId="10" hidden="1">#REF!</definedName>
    <definedName name="BExU2XZLYIU19G7358W5T9E87AFR" localSheetId="11" hidden="1">#REF!</definedName>
    <definedName name="BExU2XZLYIU19G7358W5T9E87AFR" localSheetId="12" hidden="1">#REF!</definedName>
    <definedName name="BExU2XZLYIU19G7358W5T9E87AFR" localSheetId="14" hidden="1">#REF!</definedName>
    <definedName name="BExU2XZLYIU19G7358W5T9E87AFR" localSheetId="13" hidden="1">#REF!</definedName>
    <definedName name="BExU2XZLYIU19G7358W5T9E87AFR" localSheetId="15" hidden="1">#REF!</definedName>
    <definedName name="BExU2XZLYIU19G7358W5T9E87AFR" localSheetId="16" hidden="1">#REF!</definedName>
    <definedName name="BExU2XZLYIU19G7358W5T9E87AFR" localSheetId="17" hidden="1">#REF!</definedName>
    <definedName name="BExU2XZLYIU19G7358W5T9E87AFR" localSheetId="18" hidden="1">#REF!</definedName>
    <definedName name="BExU2XZLYIU19G7358W5T9E87AFR" localSheetId="19" hidden="1">#REF!</definedName>
    <definedName name="BExU2XZLYIU19G7358W5T9E87AFR" localSheetId="20" hidden="1">#REF!</definedName>
    <definedName name="BExU2XZLYIU19G7358W5T9E87AFR" hidden="1">#REF!</definedName>
    <definedName name="BExU33OMH5JZ904ICANETZ08X20J" localSheetId="7" hidden="1">#REF!</definedName>
    <definedName name="BExU33OMH5JZ904ICANETZ08X20J" localSheetId="9" hidden="1">#REF!</definedName>
    <definedName name="BExU33OMH5JZ904ICANETZ08X20J" localSheetId="10" hidden="1">#REF!</definedName>
    <definedName name="BExU33OMH5JZ904ICANETZ08X20J" localSheetId="11" hidden="1">#REF!</definedName>
    <definedName name="BExU33OMH5JZ904ICANETZ08X20J" localSheetId="12" hidden="1">#REF!</definedName>
    <definedName name="BExU33OMH5JZ904ICANETZ08X20J" localSheetId="14" hidden="1">#REF!</definedName>
    <definedName name="BExU33OMH5JZ904ICANETZ08X20J" localSheetId="13" hidden="1">#REF!</definedName>
    <definedName name="BExU33OMH5JZ904ICANETZ08X20J" localSheetId="15" hidden="1">#REF!</definedName>
    <definedName name="BExU33OMH5JZ904ICANETZ08X20J" localSheetId="16" hidden="1">#REF!</definedName>
    <definedName name="BExU33OMH5JZ904ICANETZ08X20J" localSheetId="17" hidden="1">#REF!</definedName>
    <definedName name="BExU33OMH5JZ904ICANETZ08X20J" localSheetId="18" hidden="1">#REF!</definedName>
    <definedName name="BExU33OMH5JZ904ICANETZ08X20J" localSheetId="19" hidden="1">#REF!</definedName>
    <definedName name="BExU33OMH5JZ904ICANETZ08X20J" localSheetId="20" hidden="1">#REF!</definedName>
    <definedName name="BExU33OMH5JZ904ICANETZ08X20J" hidden="1">#REF!</definedName>
    <definedName name="BExU3B66MCKJFSKT3HL8B5EJGVX0" localSheetId="7" hidden="1">#REF!</definedName>
    <definedName name="BExU3B66MCKJFSKT3HL8B5EJGVX0" localSheetId="9" hidden="1">#REF!</definedName>
    <definedName name="BExU3B66MCKJFSKT3HL8B5EJGVX0" localSheetId="10" hidden="1">#REF!</definedName>
    <definedName name="BExU3B66MCKJFSKT3HL8B5EJGVX0" localSheetId="11" hidden="1">#REF!</definedName>
    <definedName name="BExU3B66MCKJFSKT3HL8B5EJGVX0" localSheetId="12" hidden="1">#REF!</definedName>
    <definedName name="BExU3B66MCKJFSKT3HL8B5EJGVX0" localSheetId="14" hidden="1">#REF!</definedName>
    <definedName name="BExU3B66MCKJFSKT3HL8B5EJGVX0" localSheetId="13" hidden="1">#REF!</definedName>
    <definedName name="BExU3B66MCKJFSKT3HL8B5EJGVX0" localSheetId="15" hidden="1">#REF!</definedName>
    <definedName name="BExU3B66MCKJFSKT3HL8B5EJGVX0" localSheetId="16" hidden="1">#REF!</definedName>
    <definedName name="BExU3B66MCKJFSKT3HL8B5EJGVX0" localSheetId="17" hidden="1">#REF!</definedName>
    <definedName name="BExU3B66MCKJFSKT3HL8B5EJGVX0" localSheetId="18" hidden="1">#REF!</definedName>
    <definedName name="BExU3B66MCKJFSKT3HL8B5EJGVX0" localSheetId="19" hidden="1">#REF!</definedName>
    <definedName name="BExU3B66MCKJFSKT3HL8B5EJGVX0" localSheetId="20" hidden="1">#REF!</definedName>
    <definedName name="BExU3B66MCKJFSKT3HL8B5EJGVX0" hidden="1">#REF!</definedName>
    <definedName name="BExU3FIQME8CY7AIZPHINOQE8U4S" localSheetId="7" hidden="1">#REF!</definedName>
    <definedName name="BExU3FIQME8CY7AIZPHINOQE8U4S" localSheetId="9" hidden="1">#REF!</definedName>
    <definedName name="BExU3FIQME8CY7AIZPHINOQE8U4S" localSheetId="10" hidden="1">#REF!</definedName>
    <definedName name="BExU3FIQME8CY7AIZPHINOQE8U4S" localSheetId="11" hidden="1">#REF!</definedName>
    <definedName name="BExU3FIQME8CY7AIZPHINOQE8U4S" localSheetId="12" hidden="1">#REF!</definedName>
    <definedName name="BExU3FIQME8CY7AIZPHINOQE8U4S" localSheetId="14" hidden="1">#REF!</definedName>
    <definedName name="BExU3FIQME8CY7AIZPHINOQE8U4S" localSheetId="13" hidden="1">#REF!</definedName>
    <definedName name="BExU3FIQME8CY7AIZPHINOQE8U4S" localSheetId="15" hidden="1">#REF!</definedName>
    <definedName name="BExU3FIQME8CY7AIZPHINOQE8U4S" localSheetId="16" hidden="1">#REF!</definedName>
    <definedName name="BExU3FIQME8CY7AIZPHINOQE8U4S" localSheetId="17" hidden="1">#REF!</definedName>
    <definedName name="BExU3FIQME8CY7AIZPHINOQE8U4S" localSheetId="18" hidden="1">#REF!</definedName>
    <definedName name="BExU3FIQME8CY7AIZPHINOQE8U4S" localSheetId="19" hidden="1">#REF!</definedName>
    <definedName name="BExU3FIQME8CY7AIZPHINOQE8U4S" localSheetId="20" hidden="1">#REF!</definedName>
    <definedName name="BExU3FIQME8CY7AIZPHINOQE8U4S" hidden="1">#REF!</definedName>
    <definedName name="BExU3UNI9NR1RNZR07NSLSZMDOQQ" localSheetId="7" hidden="1">#REF!</definedName>
    <definedName name="BExU3UNI9NR1RNZR07NSLSZMDOQQ" localSheetId="9" hidden="1">#REF!</definedName>
    <definedName name="BExU3UNI9NR1RNZR07NSLSZMDOQQ" localSheetId="10" hidden="1">#REF!</definedName>
    <definedName name="BExU3UNI9NR1RNZR07NSLSZMDOQQ" localSheetId="11" hidden="1">#REF!</definedName>
    <definedName name="BExU3UNI9NR1RNZR07NSLSZMDOQQ" localSheetId="12" hidden="1">#REF!</definedName>
    <definedName name="BExU3UNI9NR1RNZR07NSLSZMDOQQ" localSheetId="14" hidden="1">#REF!</definedName>
    <definedName name="BExU3UNI9NR1RNZR07NSLSZMDOQQ" localSheetId="13" hidden="1">#REF!</definedName>
    <definedName name="BExU3UNI9NR1RNZR07NSLSZMDOQQ" localSheetId="15" hidden="1">#REF!</definedName>
    <definedName name="BExU3UNI9NR1RNZR07NSLSZMDOQQ" localSheetId="16" hidden="1">#REF!</definedName>
    <definedName name="BExU3UNI9NR1RNZR07NSLSZMDOQQ" localSheetId="17" hidden="1">#REF!</definedName>
    <definedName name="BExU3UNI9NR1RNZR07NSLSZMDOQQ" localSheetId="18" hidden="1">#REF!</definedName>
    <definedName name="BExU3UNI9NR1RNZR07NSLSZMDOQQ" localSheetId="19" hidden="1">#REF!</definedName>
    <definedName name="BExU3UNI9NR1RNZR07NSLSZMDOQQ" localSheetId="20" hidden="1">#REF!</definedName>
    <definedName name="BExU3UNI9NR1RNZR07NSLSZMDOQQ" hidden="1">#REF!</definedName>
    <definedName name="BExU401R18N6XKZKL7CNFOZQCM14" localSheetId="7" hidden="1">#REF!</definedName>
    <definedName name="BExU401R18N6XKZKL7CNFOZQCM14" localSheetId="9" hidden="1">#REF!</definedName>
    <definedName name="BExU401R18N6XKZKL7CNFOZQCM14" localSheetId="10" hidden="1">#REF!</definedName>
    <definedName name="BExU401R18N6XKZKL7CNFOZQCM14" localSheetId="11" hidden="1">#REF!</definedName>
    <definedName name="BExU401R18N6XKZKL7CNFOZQCM14" localSheetId="12" hidden="1">#REF!</definedName>
    <definedName name="BExU401R18N6XKZKL7CNFOZQCM14" localSheetId="14" hidden="1">#REF!</definedName>
    <definedName name="BExU401R18N6XKZKL7CNFOZQCM14" localSheetId="13" hidden="1">#REF!</definedName>
    <definedName name="BExU401R18N6XKZKL7CNFOZQCM14" localSheetId="15" hidden="1">#REF!</definedName>
    <definedName name="BExU401R18N6XKZKL7CNFOZQCM14" localSheetId="16" hidden="1">#REF!</definedName>
    <definedName name="BExU401R18N6XKZKL7CNFOZQCM14" localSheetId="17" hidden="1">#REF!</definedName>
    <definedName name="BExU401R18N6XKZKL7CNFOZQCM14" localSheetId="18" hidden="1">#REF!</definedName>
    <definedName name="BExU401R18N6XKZKL7CNFOZQCM14" localSheetId="19" hidden="1">#REF!</definedName>
    <definedName name="BExU401R18N6XKZKL7CNFOZQCM14" localSheetId="20" hidden="1">#REF!</definedName>
    <definedName name="BExU401R18N6XKZKL7CNFOZQCM14" hidden="1">#REF!</definedName>
    <definedName name="BExU42QVGY7TK39W1BIN6CDRG2OE" localSheetId="7" hidden="1">#REF!</definedName>
    <definedName name="BExU42QVGY7TK39W1BIN6CDRG2OE" localSheetId="9" hidden="1">#REF!</definedName>
    <definedName name="BExU42QVGY7TK39W1BIN6CDRG2OE" localSheetId="10" hidden="1">#REF!</definedName>
    <definedName name="BExU42QVGY7TK39W1BIN6CDRG2OE" localSheetId="11" hidden="1">#REF!</definedName>
    <definedName name="BExU42QVGY7TK39W1BIN6CDRG2OE" localSheetId="12" hidden="1">#REF!</definedName>
    <definedName name="BExU42QVGY7TK39W1BIN6CDRG2OE" localSheetId="14" hidden="1">#REF!</definedName>
    <definedName name="BExU42QVGY7TK39W1BIN6CDRG2OE" localSheetId="13" hidden="1">#REF!</definedName>
    <definedName name="BExU42QVGY7TK39W1BIN6CDRG2OE" localSheetId="15" hidden="1">#REF!</definedName>
    <definedName name="BExU42QVGY7TK39W1BIN6CDRG2OE" localSheetId="16" hidden="1">#REF!</definedName>
    <definedName name="BExU42QVGY7TK39W1BIN6CDRG2OE" localSheetId="17" hidden="1">#REF!</definedName>
    <definedName name="BExU42QVGY7TK39W1BIN6CDRG2OE" localSheetId="18" hidden="1">#REF!</definedName>
    <definedName name="BExU42QVGY7TK39W1BIN6CDRG2OE" localSheetId="19" hidden="1">#REF!</definedName>
    <definedName name="BExU42QVGY7TK39W1BIN6CDRG2OE" localSheetId="20" hidden="1">#REF!</definedName>
    <definedName name="BExU42QVGY7TK39W1BIN6CDRG2OE" hidden="1">#REF!</definedName>
    <definedName name="BExU44P2AEX6PD8VC4ISCROUCQSP" localSheetId="7" hidden="1">#REF!</definedName>
    <definedName name="BExU44P2AEX6PD8VC4ISCROUCQSP" localSheetId="9" hidden="1">#REF!</definedName>
    <definedName name="BExU44P2AEX6PD8VC4ISCROUCQSP" localSheetId="10" hidden="1">#REF!</definedName>
    <definedName name="BExU44P2AEX6PD8VC4ISCROUCQSP" localSheetId="11" hidden="1">#REF!</definedName>
    <definedName name="BExU44P2AEX6PD8VC4ISCROUCQSP" localSheetId="12" hidden="1">#REF!</definedName>
    <definedName name="BExU44P2AEX6PD8VC4ISCROUCQSP" localSheetId="14" hidden="1">#REF!</definedName>
    <definedName name="BExU44P2AEX6PD8VC4ISCROUCQSP" localSheetId="13" hidden="1">#REF!</definedName>
    <definedName name="BExU44P2AEX6PD8VC4ISCROUCQSP" localSheetId="15" hidden="1">#REF!</definedName>
    <definedName name="BExU44P2AEX6PD8VC4ISCROUCQSP" localSheetId="16" hidden="1">#REF!</definedName>
    <definedName name="BExU44P2AEX6PD8VC4ISCROUCQSP" localSheetId="17" hidden="1">#REF!</definedName>
    <definedName name="BExU44P2AEX6PD8VC4ISCROUCQSP" localSheetId="18" hidden="1">#REF!</definedName>
    <definedName name="BExU44P2AEX6PD8VC4ISCROUCQSP" localSheetId="19" hidden="1">#REF!</definedName>
    <definedName name="BExU44P2AEX6PD8VC4ISCROUCQSP" localSheetId="20" hidden="1">#REF!</definedName>
    <definedName name="BExU44P2AEX6PD8VC4ISCROUCQSP" hidden="1">#REF!</definedName>
    <definedName name="BExU47OZMS6TCWMEHHF0UCSFLLPI" localSheetId="7" hidden="1">#REF!</definedName>
    <definedName name="BExU47OZMS6TCWMEHHF0UCSFLLPI" localSheetId="9" hidden="1">#REF!</definedName>
    <definedName name="BExU47OZMS6TCWMEHHF0UCSFLLPI" localSheetId="10" hidden="1">#REF!</definedName>
    <definedName name="BExU47OZMS6TCWMEHHF0UCSFLLPI" localSheetId="11" hidden="1">#REF!</definedName>
    <definedName name="BExU47OZMS6TCWMEHHF0UCSFLLPI" localSheetId="12" hidden="1">#REF!</definedName>
    <definedName name="BExU47OZMS6TCWMEHHF0UCSFLLPI" localSheetId="14" hidden="1">#REF!</definedName>
    <definedName name="BExU47OZMS6TCWMEHHF0UCSFLLPI" localSheetId="13" hidden="1">#REF!</definedName>
    <definedName name="BExU47OZMS6TCWMEHHF0UCSFLLPI" localSheetId="15" hidden="1">#REF!</definedName>
    <definedName name="BExU47OZMS6TCWMEHHF0UCSFLLPI" localSheetId="16" hidden="1">#REF!</definedName>
    <definedName name="BExU47OZMS6TCWMEHHF0UCSFLLPI" localSheetId="17" hidden="1">#REF!</definedName>
    <definedName name="BExU47OZMS6TCWMEHHF0UCSFLLPI" localSheetId="18" hidden="1">#REF!</definedName>
    <definedName name="BExU47OZMS6TCWMEHHF0UCSFLLPI" localSheetId="19" hidden="1">#REF!</definedName>
    <definedName name="BExU47OZMS6TCWMEHHF0UCSFLLPI" localSheetId="20" hidden="1">#REF!</definedName>
    <definedName name="BExU47OZMS6TCWMEHHF0UCSFLLPI" hidden="1">#REF!</definedName>
    <definedName name="BExU4D36E8TXN0M8KSNGEAFYP4DQ" localSheetId="7" hidden="1">#REF!</definedName>
    <definedName name="BExU4D36E8TXN0M8KSNGEAFYP4DQ" localSheetId="9" hidden="1">#REF!</definedName>
    <definedName name="BExU4D36E8TXN0M8KSNGEAFYP4DQ" localSheetId="10" hidden="1">#REF!</definedName>
    <definedName name="BExU4D36E8TXN0M8KSNGEAFYP4DQ" localSheetId="11" hidden="1">#REF!</definedName>
    <definedName name="BExU4D36E8TXN0M8KSNGEAFYP4DQ" localSheetId="12" hidden="1">#REF!</definedName>
    <definedName name="BExU4D36E8TXN0M8KSNGEAFYP4DQ" localSheetId="14" hidden="1">#REF!</definedName>
    <definedName name="BExU4D36E8TXN0M8KSNGEAFYP4DQ" localSheetId="13" hidden="1">#REF!</definedName>
    <definedName name="BExU4D36E8TXN0M8KSNGEAFYP4DQ" localSheetId="15" hidden="1">#REF!</definedName>
    <definedName name="BExU4D36E8TXN0M8KSNGEAFYP4DQ" localSheetId="16" hidden="1">#REF!</definedName>
    <definedName name="BExU4D36E8TXN0M8KSNGEAFYP4DQ" localSheetId="17" hidden="1">#REF!</definedName>
    <definedName name="BExU4D36E8TXN0M8KSNGEAFYP4DQ" localSheetId="18" hidden="1">#REF!</definedName>
    <definedName name="BExU4D36E8TXN0M8KSNGEAFYP4DQ" localSheetId="19" hidden="1">#REF!</definedName>
    <definedName name="BExU4D36E8TXN0M8KSNGEAFYP4DQ" localSheetId="20" hidden="1">#REF!</definedName>
    <definedName name="BExU4D36E8TXN0M8KSNGEAFYP4DQ" hidden="1">#REF!</definedName>
    <definedName name="BExU4G31RRVLJ3AC6E1FNEFMXM3O" localSheetId="7" hidden="1">#REF!</definedName>
    <definedName name="BExU4G31RRVLJ3AC6E1FNEFMXM3O" localSheetId="9" hidden="1">#REF!</definedName>
    <definedName name="BExU4G31RRVLJ3AC6E1FNEFMXM3O" localSheetId="10" hidden="1">#REF!</definedName>
    <definedName name="BExU4G31RRVLJ3AC6E1FNEFMXM3O" localSheetId="11" hidden="1">#REF!</definedName>
    <definedName name="BExU4G31RRVLJ3AC6E1FNEFMXM3O" localSheetId="12" hidden="1">#REF!</definedName>
    <definedName name="BExU4G31RRVLJ3AC6E1FNEFMXM3O" localSheetId="14" hidden="1">#REF!</definedName>
    <definedName name="BExU4G31RRVLJ3AC6E1FNEFMXM3O" localSheetId="13" hidden="1">#REF!</definedName>
    <definedName name="BExU4G31RRVLJ3AC6E1FNEFMXM3O" localSheetId="15" hidden="1">#REF!</definedName>
    <definedName name="BExU4G31RRVLJ3AC6E1FNEFMXM3O" localSheetId="16" hidden="1">#REF!</definedName>
    <definedName name="BExU4G31RRVLJ3AC6E1FNEFMXM3O" localSheetId="17" hidden="1">#REF!</definedName>
    <definedName name="BExU4G31RRVLJ3AC6E1FNEFMXM3O" localSheetId="18" hidden="1">#REF!</definedName>
    <definedName name="BExU4G31RRVLJ3AC6E1FNEFMXM3O" localSheetId="19" hidden="1">#REF!</definedName>
    <definedName name="BExU4G31RRVLJ3AC6E1FNEFMXM3O" localSheetId="20" hidden="1">#REF!</definedName>
    <definedName name="BExU4G31RRVLJ3AC6E1FNEFMXM3O" hidden="1">#REF!</definedName>
    <definedName name="BExU4GDVLPUEWBA4MRYRTQAUNO7B" localSheetId="7" hidden="1">#REF!</definedName>
    <definedName name="BExU4GDVLPUEWBA4MRYRTQAUNO7B" localSheetId="9" hidden="1">#REF!</definedName>
    <definedName name="BExU4GDVLPUEWBA4MRYRTQAUNO7B" localSheetId="10" hidden="1">#REF!</definedName>
    <definedName name="BExU4GDVLPUEWBA4MRYRTQAUNO7B" localSheetId="11" hidden="1">#REF!</definedName>
    <definedName name="BExU4GDVLPUEWBA4MRYRTQAUNO7B" localSheetId="12" hidden="1">#REF!</definedName>
    <definedName name="BExU4GDVLPUEWBA4MRYRTQAUNO7B" localSheetId="14" hidden="1">#REF!</definedName>
    <definedName name="BExU4GDVLPUEWBA4MRYRTQAUNO7B" localSheetId="13" hidden="1">#REF!</definedName>
    <definedName name="BExU4GDVLPUEWBA4MRYRTQAUNO7B" localSheetId="15" hidden="1">#REF!</definedName>
    <definedName name="BExU4GDVLPUEWBA4MRYRTQAUNO7B" localSheetId="16" hidden="1">#REF!</definedName>
    <definedName name="BExU4GDVLPUEWBA4MRYRTQAUNO7B" localSheetId="17" hidden="1">#REF!</definedName>
    <definedName name="BExU4GDVLPUEWBA4MRYRTQAUNO7B" localSheetId="18" hidden="1">#REF!</definedName>
    <definedName name="BExU4GDVLPUEWBA4MRYRTQAUNO7B" localSheetId="19" hidden="1">#REF!</definedName>
    <definedName name="BExU4GDVLPUEWBA4MRYRTQAUNO7B" localSheetId="20" hidden="1">#REF!</definedName>
    <definedName name="BExU4GDVLPUEWBA4MRYRTQAUNO7B" hidden="1">#REF!</definedName>
    <definedName name="BExU4H4QVOMTUDXRKDNWMMIRSYHD" localSheetId="7" hidden="1">#REF!</definedName>
    <definedName name="BExU4H4QVOMTUDXRKDNWMMIRSYHD" localSheetId="9" hidden="1">#REF!</definedName>
    <definedName name="BExU4H4QVOMTUDXRKDNWMMIRSYHD" localSheetId="10" hidden="1">#REF!</definedName>
    <definedName name="BExU4H4QVOMTUDXRKDNWMMIRSYHD" localSheetId="11" hidden="1">#REF!</definedName>
    <definedName name="BExU4H4QVOMTUDXRKDNWMMIRSYHD" localSheetId="14" hidden="1">#REF!</definedName>
    <definedName name="BExU4H4QVOMTUDXRKDNWMMIRSYHD" localSheetId="13" hidden="1">#REF!</definedName>
    <definedName name="BExU4H4QVOMTUDXRKDNWMMIRSYHD" localSheetId="16" hidden="1">#REF!</definedName>
    <definedName name="BExU4H4QVOMTUDXRKDNWMMIRSYHD" localSheetId="17" hidden="1">#REF!</definedName>
    <definedName name="BExU4H4QVOMTUDXRKDNWMMIRSYHD" localSheetId="20" hidden="1">#REF!</definedName>
    <definedName name="BExU4H4QVOMTUDXRKDNWMMIRSYHD" hidden="1">#REF!</definedName>
    <definedName name="BExU4I148DA7PRCCISLWQ6ABXFK6" localSheetId="7" hidden="1">#REF!</definedName>
    <definedName name="BExU4I148DA7PRCCISLWQ6ABXFK6" localSheetId="9" hidden="1">#REF!</definedName>
    <definedName name="BExU4I148DA7PRCCISLWQ6ABXFK6" localSheetId="10" hidden="1">#REF!</definedName>
    <definedName name="BExU4I148DA7PRCCISLWQ6ABXFK6" localSheetId="11" hidden="1">#REF!</definedName>
    <definedName name="BExU4I148DA7PRCCISLWQ6ABXFK6" localSheetId="12" hidden="1">#REF!</definedName>
    <definedName name="BExU4I148DA7PRCCISLWQ6ABXFK6" localSheetId="14" hidden="1">#REF!</definedName>
    <definedName name="BExU4I148DA7PRCCISLWQ6ABXFK6" localSheetId="13" hidden="1">#REF!</definedName>
    <definedName name="BExU4I148DA7PRCCISLWQ6ABXFK6" localSheetId="15" hidden="1">#REF!</definedName>
    <definedName name="BExU4I148DA7PRCCISLWQ6ABXFK6" localSheetId="16" hidden="1">#REF!</definedName>
    <definedName name="BExU4I148DA7PRCCISLWQ6ABXFK6" localSheetId="17" hidden="1">#REF!</definedName>
    <definedName name="BExU4I148DA7PRCCISLWQ6ABXFK6" localSheetId="18" hidden="1">#REF!</definedName>
    <definedName name="BExU4I148DA7PRCCISLWQ6ABXFK6" localSheetId="19" hidden="1">#REF!</definedName>
    <definedName name="BExU4I148DA7PRCCISLWQ6ABXFK6" localSheetId="20" hidden="1">#REF!</definedName>
    <definedName name="BExU4I148DA7PRCCISLWQ6ABXFK6" hidden="1">#REF!</definedName>
    <definedName name="BExU4L101H2KQHVKCKQ4PBAWZV6K" localSheetId="7" hidden="1">#REF!</definedName>
    <definedName name="BExU4L101H2KQHVKCKQ4PBAWZV6K" localSheetId="9" hidden="1">#REF!</definedName>
    <definedName name="BExU4L101H2KQHVKCKQ4PBAWZV6K" localSheetId="10" hidden="1">#REF!</definedName>
    <definedName name="BExU4L101H2KQHVKCKQ4PBAWZV6K" localSheetId="11" hidden="1">#REF!</definedName>
    <definedName name="BExU4L101H2KQHVKCKQ4PBAWZV6K" localSheetId="12" hidden="1">#REF!</definedName>
    <definedName name="BExU4L101H2KQHVKCKQ4PBAWZV6K" localSheetId="14" hidden="1">#REF!</definedName>
    <definedName name="BExU4L101H2KQHVKCKQ4PBAWZV6K" localSheetId="13" hidden="1">#REF!</definedName>
    <definedName name="BExU4L101H2KQHVKCKQ4PBAWZV6K" localSheetId="15" hidden="1">#REF!</definedName>
    <definedName name="BExU4L101H2KQHVKCKQ4PBAWZV6K" localSheetId="16" hidden="1">#REF!</definedName>
    <definedName name="BExU4L101H2KQHVKCKQ4PBAWZV6K" localSheetId="17" hidden="1">#REF!</definedName>
    <definedName name="BExU4L101H2KQHVKCKQ4PBAWZV6K" localSheetId="18" hidden="1">#REF!</definedName>
    <definedName name="BExU4L101H2KQHVKCKQ4PBAWZV6K" localSheetId="19" hidden="1">#REF!</definedName>
    <definedName name="BExU4L101H2KQHVKCKQ4PBAWZV6K" localSheetId="20" hidden="1">#REF!</definedName>
    <definedName name="BExU4L101H2KQHVKCKQ4PBAWZV6K" hidden="1">#REF!</definedName>
    <definedName name="BExU4NA00RRRBGRT6TOB0MXZRCRZ" localSheetId="7" hidden="1">#REF!</definedName>
    <definedName name="BExU4NA00RRRBGRT6TOB0MXZRCRZ" localSheetId="9" hidden="1">#REF!</definedName>
    <definedName name="BExU4NA00RRRBGRT6TOB0MXZRCRZ" localSheetId="10" hidden="1">#REF!</definedName>
    <definedName name="BExU4NA00RRRBGRT6TOB0MXZRCRZ" localSheetId="11" hidden="1">#REF!</definedName>
    <definedName name="BExU4NA00RRRBGRT6TOB0MXZRCRZ" localSheetId="12" hidden="1">#REF!</definedName>
    <definedName name="BExU4NA00RRRBGRT6TOB0MXZRCRZ" localSheetId="14" hidden="1">#REF!</definedName>
    <definedName name="BExU4NA00RRRBGRT6TOB0MXZRCRZ" localSheetId="13" hidden="1">#REF!</definedName>
    <definedName name="BExU4NA00RRRBGRT6TOB0MXZRCRZ" localSheetId="15" hidden="1">#REF!</definedName>
    <definedName name="BExU4NA00RRRBGRT6TOB0MXZRCRZ" localSheetId="16" hidden="1">#REF!</definedName>
    <definedName name="BExU4NA00RRRBGRT6TOB0MXZRCRZ" localSheetId="17" hidden="1">#REF!</definedName>
    <definedName name="BExU4NA00RRRBGRT6TOB0MXZRCRZ" localSheetId="18" hidden="1">#REF!</definedName>
    <definedName name="BExU4NA00RRRBGRT6TOB0MXZRCRZ" localSheetId="19" hidden="1">#REF!</definedName>
    <definedName name="BExU4NA00RRRBGRT6TOB0MXZRCRZ" localSheetId="20" hidden="1">#REF!</definedName>
    <definedName name="BExU4NA00RRRBGRT6TOB0MXZRCRZ" hidden="1">#REF!</definedName>
    <definedName name="BExU51IFNZXPBDES28457LR8X60M" localSheetId="7" hidden="1">#REF!</definedName>
    <definedName name="BExU51IFNZXPBDES28457LR8X60M" localSheetId="9" hidden="1">#REF!</definedName>
    <definedName name="BExU51IFNZXPBDES28457LR8X60M" localSheetId="10" hidden="1">#REF!</definedName>
    <definedName name="BExU51IFNZXPBDES28457LR8X60M" localSheetId="11" hidden="1">#REF!</definedName>
    <definedName name="BExU51IFNZXPBDES28457LR8X60M" localSheetId="12" hidden="1">#REF!</definedName>
    <definedName name="BExU51IFNZXPBDES28457LR8X60M" localSheetId="14" hidden="1">#REF!</definedName>
    <definedName name="BExU51IFNZXPBDES28457LR8X60M" localSheetId="13" hidden="1">#REF!</definedName>
    <definedName name="BExU51IFNZXPBDES28457LR8X60M" localSheetId="15" hidden="1">#REF!</definedName>
    <definedName name="BExU51IFNZXPBDES28457LR8X60M" localSheetId="16" hidden="1">#REF!</definedName>
    <definedName name="BExU51IFNZXPBDES28457LR8X60M" localSheetId="17" hidden="1">#REF!</definedName>
    <definedName name="BExU51IFNZXPBDES28457LR8X60M" localSheetId="18" hidden="1">#REF!</definedName>
    <definedName name="BExU51IFNZXPBDES28457LR8X60M" localSheetId="19" hidden="1">#REF!</definedName>
    <definedName name="BExU51IFNZXPBDES28457LR8X60M" localSheetId="20" hidden="1">#REF!</definedName>
    <definedName name="BExU51IFNZXPBDES28457LR8X60M" hidden="1">#REF!</definedName>
    <definedName name="BExU529I6YHVOG83TJHWSILIQU1S" localSheetId="7" hidden="1">#REF!</definedName>
    <definedName name="BExU529I6YHVOG83TJHWSILIQU1S" localSheetId="9" hidden="1">#REF!</definedName>
    <definedName name="BExU529I6YHVOG83TJHWSILIQU1S" localSheetId="10" hidden="1">#REF!</definedName>
    <definedName name="BExU529I6YHVOG83TJHWSILIQU1S" localSheetId="11" hidden="1">#REF!</definedName>
    <definedName name="BExU529I6YHVOG83TJHWSILIQU1S" localSheetId="12" hidden="1">#REF!</definedName>
    <definedName name="BExU529I6YHVOG83TJHWSILIQU1S" localSheetId="14" hidden="1">#REF!</definedName>
    <definedName name="BExU529I6YHVOG83TJHWSILIQU1S" localSheetId="13" hidden="1">#REF!</definedName>
    <definedName name="BExU529I6YHVOG83TJHWSILIQU1S" localSheetId="15" hidden="1">#REF!</definedName>
    <definedName name="BExU529I6YHVOG83TJHWSILIQU1S" localSheetId="16" hidden="1">#REF!</definedName>
    <definedName name="BExU529I6YHVOG83TJHWSILIQU1S" localSheetId="17" hidden="1">#REF!</definedName>
    <definedName name="BExU529I6YHVOG83TJHWSILIQU1S" localSheetId="18" hidden="1">#REF!</definedName>
    <definedName name="BExU529I6YHVOG83TJHWSILIQU1S" localSheetId="19" hidden="1">#REF!</definedName>
    <definedName name="BExU529I6YHVOG83TJHWSILIQU1S" localSheetId="20" hidden="1">#REF!</definedName>
    <definedName name="BExU529I6YHVOG83TJHWSILIQU1S" hidden="1">#REF!</definedName>
    <definedName name="BExU57YCIKPRD8QWL6EU0YR3NG3J" localSheetId="7" hidden="1">#REF!</definedName>
    <definedName name="BExU57YCIKPRD8QWL6EU0YR3NG3J" localSheetId="9" hidden="1">#REF!</definedName>
    <definedName name="BExU57YCIKPRD8QWL6EU0YR3NG3J" localSheetId="10" hidden="1">#REF!</definedName>
    <definedName name="BExU57YCIKPRD8QWL6EU0YR3NG3J" localSheetId="11" hidden="1">#REF!</definedName>
    <definedName name="BExU57YCIKPRD8QWL6EU0YR3NG3J" localSheetId="12" hidden="1">#REF!</definedName>
    <definedName name="BExU57YCIKPRD8QWL6EU0YR3NG3J" localSheetId="14" hidden="1">#REF!</definedName>
    <definedName name="BExU57YCIKPRD8QWL6EU0YR3NG3J" localSheetId="13" hidden="1">#REF!</definedName>
    <definedName name="BExU57YCIKPRD8QWL6EU0YR3NG3J" localSheetId="15" hidden="1">#REF!</definedName>
    <definedName name="BExU57YCIKPRD8QWL6EU0YR3NG3J" localSheetId="16" hidden="1">#REF!</definedName>
    <definedName name="BExU57YCIKPRD8QWL6EU0YR3NG3J" localSheetId="17" hidden="1">#REF!</definedName>
    <definedName name="BExU57YCIKPRD8QWL6EU0YR3NG3J" localSheetId="18" hidden="1">#REF!</definedName>
    <definedName name="BExU57YCIKPRD8QWL6EU0YR3NG3J" localSheetId="19" hidden="1">#REF!</definedName>
    <definedName name="BExU57YCIKPRD8QWL6EU0YR3NG3J" localSheetId="20" hidden="1">#REF!</definedName>
    <definedName name="BExU57YCIKPRD8QWL6EU0YR3NG3J" hidden="1">#REF!</definedName>
    <definedName name="BExU5DSTBWXLN6E59B757KRWRI6E" localSheetId="7" hidden="1">#REF!</definedName>
    <definedName name="BExU5DSTBWXLN6E59B757KRWRI6E" localSheetId="9" hidden="1">#REF!</definedName>
    <definedName name="BExU5DSTBWXLN6E59B757KRWRI6E" localSheetId="10" hidden="1">#REF!</definedName>
    <definedName name="BExU5DSTBWXLN6E59B757KRWRI6E" localSheetId="11" hidden="1">#REF!</definedName>
    <definedName name="BExU5DSTBWXLN6E59B757KRWRI6E" localSheetId="12" hidden="1">#REF!</definedName>
    <definedName name="BExU5DSTBWXLN6E59B757KRWRI6E" localSheetId="14" hidden="1">#REF!</definedName>
    <definedName name="BExU5DSTBWXLN6E59B757KRWRI6E" localSheetId="13" hidden="1">#REF!</definedName>
    <definedName name="BExU5DSTBWXLN6E59B757KRWRI6E" localSheetId="15" hidden="1">#REF!</definedName>
    <definedName name="BExU5DSTBWXLN6E59B757KRWRI6E" localSheetId="16" hidden="1">#REF!</definedName>
    <definedName name="BExU5DSTBWXLN6E59B757KRWRI6E" localSheetId="17" hidden="1">#REF!</definedName>
    <definedName name="BExU5DSTBWXLN6E59B757KRWRI6E" localSheetId="18" hidden="1">#REF!</definedName>
    <definedName name="BExU5DSTBWXLN6E59B757KRWRI6E" localSheetId="19" hidden="1">#REF!</definedName>
    <definedName name="BExU5DSTBWXLN6E59B757KRWRI6E" localSheetId="20" hidden="1">#REF!</definedName>
    <definedName name="BExU5DSTBWXLN6E59B757KRWRI6E" hidden="1">#REF!</definedName>
    <definedName name="BExU5TDWM8NNDHYPQ7OQODTQ368A" localSheetId="7" hidden="1">#REF!</definedName>
    <definedName name="BExU5TDWM8NNDHYPQ7OQODTQ368A" localSheetId="9" hidden="1">#REF!</definedName>
    <definedName name="BExU5TDWM8NNDHYPQ7OQODTQ368A" localSheetId="10" hidden="1">#REF!</definedName>
    <definedName name="BExU5TDWM8NNDHYPQ7OQODTQ368A" localSheetId="11" hidden="1">#REF!</definedName>
    <definedName name="BExU5TDWM8NNDHYPQ7OQODTQ368A" localSheetId="12" hidden="1">#REF!</definedName>
    <definedName name="BExU5TDWM8NNDHYPQ7OQODTQ368A" localSheetId="14" hidden="1">#REF!</definedName>
    <definedName name="BExU5TDWM8NNDHYPQ7OQODTQ368A" localSheetId="13" hidden="1">#REF!</definedName>
    <definedName name="BExU5TDWM8NNDHYPQ7OQODTQ368A" localSheetId="15" hidden="1">#REF!</definedName>
    <definedName name="BExU5TDWM8NNDHYPQ7OQODTQ368A" localSheetId="16" hidden="1">#REF!</definedName>
    <definedName name="BExU5TDWM8NNDHYPQ7OQODTQ368A" localSheetId="17" hidden="1">#REF!</definedName>
    <definedName name="BExU5TDWM8NNDHYPQ7OQODTQ368A" localSheetId="18" hidden="1">#REF!</definedName>
    <definedName name="BExU5TDWM8NNDHYPQ7OQODTQ368A" localSheetId="19" hidden="1">#REF!</definedName>
    <definedName name="BExU5TDWM8NNDHYPQ7OQODTQ368A" localSheetId="20" hidden="1">#REF!</definedName>
    <definedName name="BExU5TDWM8NNDHYPQ7OQODTQ368A" hidden="1">#REF!</definedName>
    <definedName name="BExU5UQD0ZEWKNYDL4KL8VFIMNVH" localSheetId="7" hidden="1">#REF!</definedName>
    <definedName name="BExU5UQD0ZEWKNYDL4KL8VFIMNVH" localSheetId="9" hidden="1">#REF!</definedName>
    <definedName name="BExU5UQD0ZEWKNYDL4KL8VFIMNVH" localSheetId="10" hidden="1">#REF!</definedName>
    <definedName name="BExU5UQD0ZEWKNYDL4KL8VFIMNVH" localSheetId="11" hidden="1">#REF!</definedName>
    <definedName name="BExU5UQD0ZEWKNYDL4KL8VFIMNVH" localSheetId="12" hidden="1">#REF!</definedName>
    <definedName name="BExU5UQD0ZEWKNYDL4KL8VFIMNVH" localSheetId="14" hidden="1">#REF!</definedName>
    <definedName name="BExU5UQD0ZEWKNYDL4KL8VFIMNVH" localSheetId="13" hidden="1">#REF!</definedName>
    <definedName name="BExU5UQD0ZEWKNYDL4KL8VFIMNVH" localSheetId="15" hidden="1">#REF!</definedName>
    <definedName name="BExU5UQD0ZEWKNYDL4KL8VFIMNVH" localSheetId="16" hidden="1">#REF!</definedName>
    <definedName name="BExU5UQD0ZEWKNYDL4KL8VFIMNVH" localSheetId="17" hidden="1">#REF!</definedName>
    <definedName name="BExU5UQD0ZEWKNYDL4KL8VFIMNVH" localSheetId="18" hidden="1">#REF!</definedName>
    <definedName name="BExU5UQD0ZEWKNYDL4KL8VFIMNVH" localSheetId="19" hidden="1">#REF!</definedName>
    <definedName name="BExU5UQD0ZEWKNYDL4KL8VFIMNVH" localSheetId="20" hidden="1">#REF!</definedName>
    <definedName name="BExU5UQD0ZEWKNYDL4KL8VFIMNVH" hidden="1">#REF!</definedName>
    <definedName name="BExU5X4OX1V1XHS6WSSORVQPP6Z3" localSheetId="7" hidden="1">#REF!</definedName>
    <definedName name="BExU5X4OX1V1XHS6WSSORVQPP6Z3" localSheetId="9" hidden="1">#REF!</definedName>
    <definedName name="BExU5X4OX1V1XHS6WSSORVQPP6Z3" localSheetId="10" hidden="1">#REF!</definedName>
    <definedName name="BExU5X4OX1V1XHS6WSSORVQPP6Z3" localSheetId="11" hidden="1">#REF!</definedName>
    <definedName name="BExU5X4OX1V1XHS6WSSORVQPP6Z3" localSheetId="12" hidden="1">#REF!</definedName>
    <definedName name="BExU5X4OX1V1XHS6WSSORVQPP6Z3" localSheetId="14" hidden="1">#REF!</definedName>
    <definedName name="BExU5X4OX1V1XHS6WSSORVQPP6Z3" localSheetId="13" hidden="1">#REF!</definedName>
    <definedName name="BExU5X4OX1V1XHS6WSSORVQPP6Z3" localSheetId="15" hidden="1">#REF!</definedName>
    <definedName name="BExU5X4OX1V1XHS6WSSORVQPP6Z3" localSheetId="16" hidden="1">#REF!</definedName>
    <definedName name="BExU5X4OX1V1XHS6WSSORVQPP6Z3" localSheetId="17" hidden="1">#REF!</definedName>
    <definedName name="BExU5X4OX1V1XHS6WSSORVQPP6Z3" localSheetId="18" hidden="1">#REF!</definedName>
    <definedName name="BExU5X4OX1V1XHS6WSSORVQPP6Z3" localSheetId="19" hidden="1">#REF!</definedName>
    <definedName name="BExU5X4OX1V1XHS6WSSORVQPP6Z3" localSheetId="20" hidden="1">#REF!</definedName>
    <definedName name="BExU5X4OX1V1XHS6WSSORVQPP6Z3" hidden="1">#REF!</definedName>
    <definedName name="BExU5XVPARTFMRYHNUTBKDIL4UJN" localSheetId="7" hidden="1">#REF!</definedName>
    <definedName name="BExU5XVPARTFMRYHNUTBKDIL4UJN" localSheetId="9" hidden="1">#REF!</definedName>
    <definedName name="BExU5XVPARTFMRYHNUTBKDIL4UJN" localSheetId="10" hidden="1">#REF!</definedName>
    <definedName name="BExU5XVPARTFMRYHNUTBKDIL4UJN" localSheetId="11" hidden="1">#REF!</definedName>
    <definedName name="BExU5XVPARTFMRYHNUTBKDIL4UJN" localSheetId="12" hidden="1">#REF!</definedName>
    <definedName name="BExU5XVPARTFMRYHNUTBKDIL4UJN" localSheetId="14" hidden="1">#REF!</definedName>
    <definedName name="BExU5XVPARTFMRYHNUTBKDIL4UJN" localSheetId="13" hidden="1">#REF!</definedName>
    <definedName name="BExU5XVPARTFMRYHNUTBKDIL4UJN" localSheetId="15" hidden="1">#REF!</definedName>
    <definedName name="BExU5XVPARTFMRYHNUTBKDIL4UJN" localSheetId="16" hidden="1">#REF!</definedName>
    <definedName name="BExU5XVPARTFMRYHNUTBKDIL4UJN" localSheetId="17" hidden="1">#REF!</definedName>
    <definedName name="BExU5XVPARTFMRYHNUTBKDIL4UJN" localSheetId="18" hidden="1">#REF!</definedName>
    <definedName name="BExU5XVPARTFMRYHNUTBKDIL4UJN" localSheetId="19" hidden="1">#REF!</definedName>
    <definedName name="BExU5XVPARTFMRYHNUTBKDIL4UJN" localSheetId="20" hidden="1">#REF!</definedName>
    <definedName name="BExU5XVPARTFMRYHNUTBKDIL4UJN" hidden="1">#REF!</definedName>
    <definedName name="BExU66KMFBAP8JCVG9VM1RD1TNFF" localSheetId="7" hidden="1">#REF!</definedName>
    <definedName name="BExU66KMFBAP8JCVG9VM1RD1TNFF" localSheetId="9" hidden="1">#REF!</definedName>
    <definedName name="BExU66KMFBAP8JCVG9VM1RD1TNFF" localSheetId="10" hidden="1">#REF!</definedName>
    <definedName name="BExU66KMFBAP8JCVG9VM1RD1TNFF" localSheetId="11" hidden="1">#REF!</definedName>
    <definedName name="BExU66KMFBAP8JCVG9VM1RD1TNFF" localSheetId="12" hidden="1">#REF!</definedName>
    <definedName name="BExU66KMFBAP8JCVG9VM1RD1TNFF" localSheetId="14" hidden="1">#REF!</definedName>
    <definedName name="BExU66KMFBAP8JCVG9VM1RD1TNFF" localSheetId="13" hidden="1">#REF!</definedName>
    <definedName name="BExU66KMFBAP8JCVG9VM1RD1TNFF" localSheetId="15" hidden="1">#REF!</definedName>
    <definedName name="BExU66KMFBAP8JCVG9VM1RD1TNFF" localSheetId="16" hidden="1">#REF!</definedName>
    <definedName name="BExU66KMFBAP8JCVG9VM1RD1TNFF" localSheetId="17" hidden="1">#REF!</definedName>
    <definedName name="BExU66KMFBAP8JCVG9VM1RD1TNFF" localSheetId="18" hidden="1">#REF!</definedName>
    <definedName name="BExU66KMFBAP8JCVG9VM1RD1TNFF" localSheetId="19" hidden="1">#REF!</definedName>
    <definedName name="BExU66KMFBAP8JCVG9VM1RD1TNFF" localSheetId="20" hidden="1">#REF!</definedName>
    <definedName name="BExU66KMFBAP8JCVG9VM1RD1TNFF" hidden="1">#REF!</definedName>
    <definedName name="BExU68IOM3CB3TACNAE9565TW7SH" localSheetId="7" hidden="1">#REF!</definedName>
    <definedName name="BExU68IOM3CB3TACNAE9565TW7SH" localSheetId="9" hidden="1">#REF!</definedName>
    <definedName name="BExU68IOM3CB3TACNAE9565TW7SH" localSheetId="10" hidden="1">#REF!</definedName>
    <definedName name="BExU68IOM3CB3TACNAE9565TW7SH" localSheetId="11" hidden="1">#REF!</definedName>
    <definedName name="BExU68IOM3CB3TACNAE9565TW7SH" localSheetId="12" hidden="1">#REF!</definedName>
    <definedName name="BExU68IOM3CB3TACNAE9565TW7SH" localSheetId="14" hidden="1">#REF!</definedName>
    <definedName name="BExU68IOM3CB3TACNAE9565TW7SH" localSheetId="13" hidden="1">#REF!</definedName>
    <definedName name="BExU68IOM3CB3TACNAE9565TW7SH" localSheetId="15" hidden="1">#REF!</definedName>
    <definedName name="BExU68IOM3CB3TACNAE9565TW7SH" localSheetId="16" hidden="1">#REF!</definedName>
    <definedName name="BExU68IOM3CB3TACNAE9565TW7SH" localSheetId="17" hidden="1">#REF!</definedName>
    <definedName name="BExU68IOM3CB3TACNAE9565TW7SH" localSheetId="18" hidden="1">#REF!</definedName>
    <definedName name="BExU68IOM3CB3TACNAE9565TW7SH" localSheetId="19" hidden="1">#REF!</definedName>
    <definedName name="BExU68IOM3CB3TACNAE9565TW7SH" localSheetId="20" hidden="1">#REF!</definedName>
    <definedName name="BExU68IOM3CB3TACNAE9565TW7SH" hidden="1">#REF!</definedName>
    <definedName name="BExU6AM82KN21E82HMWVP3LWP9IL" localSheetId="7" hidden="1">#REF!</definedName>
    <definedName name="BExU6AM82KN21E82HMWVP3LWP9IL" localSheetId="9" hidden="1">#REF!</definedName>
    <definedName name="BExU6AM82KN21E82HMWVP3LWP9IL" localSheetId="10" hidden="1">#REF!</definedName>
    <definedName name="BExU6AM82KN21E82HMWVP3LWP9IL" localSheetId="11" hidden="1">#REF!</definedName>
    <definedName name="BExU6AM82KN21E82HMWVP3LWP9IL" localSheetId="12" hidden="1">#REF!</definedName>
    <definedName name="BExU6AM82KN21E82HMWVP3LWP9IL" localSheetId="14" hidden="1">#REF!</definedName>
    <definedName name="BExU6AM82KN21E82HMWVP3LWP9IL" localSheetId="13" hidden="1">#REF!</definedName>
    <definedName name="BExU6AM82KN21E82HMWVP3LWP9IL" localSheetId="15" hidden="1">#REF!</definedName>
    <definedName name="BExU6AM82KN21E82HMWVP3LWP9IL" localSheetId="16" hidden="1">#REF!</definedName>
    <definedName name="BExU6AM82KN21E82HMWVP3LWP9IL" localSheetId="17" hidden="1">#REF!</definedName>
    <definedName name="BExU6AM82KN21E82HMWVP3LWP9IL" localSheetId="18" hidden="1">#REF!</definedName>
    <definedName name="BExU6AM82KN21E82HMWVP3LWP9IL" localSheetId="19" hidden="1">#REF!</definedName>
    <definedName name="BExU6AM82KN21E82HMWVP3LWP9IL" localSheetId="20" hidden="1">#REF!</definedName>
    <definedName name="BExU6AM82KN21E82HMWVP3LWP9IL" hidden="1">#REF!</definedName>
    <definedName name="BExU6FEU1MRHU98R9YOJC5OKUJ6L" localSheetId="7" hidden="1">#REF!</definedName>
    <definedName name="BExU6FEU1MRHU98R9YOJC5OKUJ6L" localSheetId="9" hidden="1">#REF!</definedName>
    <definedName name="BExU6FEU1MRHU98R9YOJC5OKUJ6L" localSheetId="10" hidden="1">#REF!</definedName>
    <definedName name="BExU6FEU1MRHU98R9YOJC5OKUJ6L" localSheetId="11" hidden="1">#REF!</definedName>
    <definedName name="BExU6FEU1MRHU98R9YOJC5OKUJ6L" localSheetId="12" hidden="1">#REF!</definedName>
    <definedName name="BExU6FEU1MRHU98R9YOJC5OKUJ6L" localSheetId="14" hidden="1">#REF!</definedName>
    <definedName name="BExU6FEU1MRHU98R9YOJC5OKUJ6L" localSheetId="13" hidden="1">#REF!</definedName>
    <definedName name="BExU6FEU1MRHU98R9YOJC5OKUJ6L" localSheetId="15" hidden="1">#REF!</definedName>
    <definedName name="BExU6FEU1MRHU98R9YOJC5OKUJ6L" localSheetId="16" hidden="1">#REF!</definedName>
    <definedName name="BExU6FEU1MRHU98R9YOJC5OKUJ6L" localSheetId="17" hidden="1">#REF!</definedName>
    <definedName name="BExU6FEU1MRHU98R9YOJC5OKUJ6L" localSheetId="18" hidden="1">#REF!</definedName>
    <definedName name="BExU6FEU1MRHU98R9YOJC5OKUJ6L" localSheetId="19" hidden="1">#REF!</definedName>
    <definedName name="BExU6FEU1MRHU98R9YOJC5OKUJ6L" localSheetId="20" hidden="1">#REF!</definedName>
    <definedName name="BExU6FEU1MRHU98R9YOJC5OKUJ6L" hidden="1">#REF!</definedName>
    <definedName name="BExU6KIAJ663Y8W8QMU4HCF183DF" localSheetId="7" hidden="1">#REF!</definedName>
    <definedName name="BExU6KIAJ663Y8W8QMU4HCF183DF" localSheetId="9" hidden="1">#REF!</definedName>
    <definedName name="BExU6KIAJ663Y8W8QMU4HCF183DF" localSheetId="10" hidden="1">#REF!</definedName>
    <definedName name="BExU6KIAJ663Y8W8QMU4HCF183DF" localSheetId="11" hidden="1">#REF!</definedName>
    <definedName name="BExU6KIAJ663Y8W8QMU4HCF183DF" localSheetId="12" hidden="1">#REF!</definedName>
    <definedName name="BExU6KIAJ663Y8W8QMU4HCF183DF" localSheetId="14" hidden="1">#REF!</definedName>
    <definedName name="BExU6KIAJ663Y8W8QMU4HCF183DF" localSheetId="13" hidden="1">#REF!</definedName>
    <definedName name="BExU6KIAJ663Y8W8QMU4HCF183DF" localSheetId="15" hidden="1">#REF!</definedName>
    <definedName name="BExU6KIAJ663Y8W8QMU4HCF183DF" localSheetId="16" hidden="1">#REF!</definedName>
    <definedName name="BExU6KIAJ663Y8W8QMU4HCF183DF" localSheetId="17" hidden="1">#REF!</definedName>
    <definedName name="BExU6KIAJ663Y8W8QMU4HCF183DF" localSheetId="18" hidden="1">#REF!</definedName>
    <definedName name="BExU6KIAJ663Y8W8QMU4HCF183DF" localSheetId="19" hidden="1">#REF!</definedName>
    <definedName name="BExU6KIAJ663Y8W8QMU4HCF183DF" localSheetId="20" hidden="1">#REF!</definedName>
    <definedName name="BExU6KIAJ663Y8W8QMU4HCF183DF" hidden="1">#REF!</definedName>
    <definedName name="BExU6KT19B4PG6SHXFBGBPLM66KT" localSheetId="7" hidden="1">#REF!</definedName>
    <definedName name="BExU6KT19B4PG6SHXFBGBPLM66KT" localSheetId="9" hidden="1">#REF!</definedName>
    <definedName name="BExU6KT19B4PG6SHXFBGBPLM66KT" localSheetId="10" hidden="1">#REF!</definedName>
    <definedName name="BExU6KT19B4PG6SHXFBGBPLM66KT" localSheetId="11" hidden="1">#REF!</definedName>
    <definedName name="BExU6KT19B4PG6SHXFBGBPLM66KT" localSheetId="12" hidden="1">#REF!</definedName>
    <definedName name="BExU6KT19B4PG6SHXFBGBPLM66KT" localSheetId="14" hidden="1">#REF!</definedName>
    <definedName name="BExU6KT19B4PG6SHXFBGBPLM66KT" localSheetId="13" hidden="1">#REF!</definedName>
    <definedName name="BExU6KT19B4PG6SHXFBGBPLM66KT" localSheetId="15" hidden="1">#REF!</definedName>
    <definedName name="BExU6KT19B4PG6SHXFBGBPLM66KT" localSheetId="16" hidden="1">#REF!</definedName>
    <definedName name="BExU6KT19B4PG6SHXFBGBPLM66KT" localSheetId="17" hidden="1">#REF!</definedName>
    <definedName name="BExU6KT19B4PG6SHXFBGBPLM66KT" localSheetId="18" hidden="1">#REF!</definedName>
    <definedName name="BExU6KT19B4PG6SHXFBGBPLM66KT" localSheetId="19" hidden="1">#REF!</definedName>
    <definedName name="BExU6KT19B4PG6SHXFBGBPLM66KT" localSheetId="20" hidden="1">#REF!</definedName>
    <definedName name="BExU6KT19B4PG6SHXFBGBPLM66KT" hidden="1">#REF!</definedName>
    <definedName name="BExU6PAVKIOAIMQ9XQIHHF1SUAGO" localSheetId="7" hidden="1">#REF!</definedName>
    <definedName name="BExU6PAVKIOAIMQ9XQIHHF1SUAGO" localSheetId="9" hidden="1">#REF!</definedName>
    <definedName name="BExU6PAVKIOAIMQ9XQIHHF1SUAGO" localSheetId="10" hidden="1">#REF!</definedName>
    <definedName name="BExU6PAVKIOAIMQ9XQIHHF1SUAGO" localSheetId="11" hidden="1">#REF!</definedName>
    <definedName name="BExU6PAVKIOAIMQ9XQIHHF1SUAGO" localSheetId="12" hidden="1">#REF!</definedName>
    <definedName name="BExU6PAVKIOAIMQ9XQIHHF1SUAGO" localSheetId="14" hidden="1">#REF!</definedName>
    <definedName name="BExU6PAVKIOAIMQ9XQIHHF1SUAGO" localSheetId="13" hidden="1">#REF!</definedName>
    <definedName name="BExU6PAVKIOAIMQ9XQIHHF1SUAGO" localSheetId="15" hidden="1">#REF!</definedName>
    <definedName name="BExU6PAVKIOAIMQ9XQIHHF1SUAGO" localSheetId="16" hidden="1">#REF!</definedName>
    <definedName name="BExU6PAVKIOAIMQ9XQIHHF1SUAGO" localSheetId="17" hidden="1">#REF!</definedName>
    <definedName name="BExU6PAVKIOAIMQ9XQIHHF1SUAGO" localSheetId="18" hidden="1">#REF!</definedName>
    <definedName name="BExU6PAVKIOAIMQ9XQIHHF1SUAGO" localSheetId="19" hidden="1">#REF!</definedName>
    <definedName name="BExU6PAVKIOAIMQ9XQIHHF1SUAGO" localSheetId="20" hidden="1">#REF!</definedName>
    <definedName name="BExU6PAVKIOAIMQ9XQIHHF1SUAGO" hidden="1">#REF!</definedName>
    <definedName name="BExU6WXXC7SSQDMHSLUN5C2V4IYX" localSheetId="7" hidden="1">#REF!</definedName>
    <definedName name="BExU6WXXC7SSQDMHSLUN5C2V4IYX" localSheetId="9" hidden="1">#REF!</definedName>
    <definedName name="BExU6WXXC7SSQDMHSLUN5C2V4IYX" localSheetId="10" hidden="1">#REF!</definedName>
    <definedName name="BExU6WXXC7SSQDMHSLUN5C2V4IYX" localSheetId="11" hidden="1">#REF!</definedName>
    <definedName name="BExU6WXXC7SSQDMHSLUN5C2V4IYX" localSheetId="12" hidden="1">#REF!</definedName>
    <definedName name="BExU6WXXC7SSQDMHSLUN5C2V4IYX" localSheetId="14" hidden="1">#REF!</definedName>
    <definedName name="BExU6WXXC7SSQDMHSLUN5C2V4IYX" localSheetId="13" hidden="1">#REF!</definedName>
    <definedName name="BExU6WXXC7SSQDMHSLUN5C2V4IYX" localSheetId="15" hidden="1">#REF!</definedName>
    <definedName name="BExU6WXXC7SSQDMHSLUN5C2V4IYX" localSheetId="16" hidden="1">#REF!</definedName>
    <definedName name="BExU6WXXC7SSQDMHSLUN5C2V4IYX" localSheetId="17" hidden="1">#REF!</definedName>
    <definedName name="BExU6WXXC7SSQDMHSLUN5C2V4IYX" localSheetId="18" hidden="1">#REF!</definedName>
    <definedName name="BExU6WXXC7SSQDMHSLUN5C2V4IYX" localSheetId="19" hidden="1">#REF!</definedName>
    <definedName name="BExU6WXXC7SSQDMHSLUN5C2V4IYX" localSheetId="20" hidden="1">#REF!</definedName>
    <definedName name="BExU6WXXC7SSQDMHSLUN5C2V4IYX" hidden="1">#REF!</definedName>
    <definedName name="BExU73387E74XE8A9UKZLZNJYY65" localSheetId="7" hidden="1">#REF!</definedName>
    <definedName name="BExU73387E74XE8A9UKZLZNJYY65" localSheetId="9" hidden="1">#REF!</definedName>
    <definedName name="BExU73387E74XE8A9UKZLZNJYY65" localSheetId="10" hidden="1">#REF!</definedName>
    <definedName name="BExU73387E74XE8A9UKZLZNJYY65" localSheetId="11" hidden="1">#REF!</definedName>
    <definedName name="BExU73387E74XE8A9UKZLZNJYY65" localSheetId="12" hidden="1">#REF!</definedName>
    <definedName name="BExU73387E74XE8A9UKZLZNJYY65" localSheetId="14" hidden="1">#REF!</definedName>
    <definedName name="BExU73387E74XE8A9UKZLZNJYY65" localSheetId="13" hidden="1">#REF!</definedName>
    <definedName name="BExU73387E74XE8A9UKZLZNJYY65" localSheetId="15" hidden="1">#REF!</definedName>
    <definedName name="BExU73387E74XE8A9UKZLZNJYY65" localSheetId="16" hidden="1">#REF!</definedName>
    <definedName name="BExU73387E74XE8A9UKZLZNJYY65" localSheetId="17" hidden="1">#REF!</definedName>
    <definedName name="BExU73387E74XE8A9UKZLZNJYY65" localSheetId="18" hidden="1">#REF!</definedName>
    <definedName name="BExU73387E74XE8A9UKZLZNJYY65" localSheetId="19" hidden="1">#REF!</definedName>
    <definedName name="BExU73387E74XE8A9UKZLZNJYY65" localSheetId="20" hidden="1">#REF!</definedName>
    <definedName name="BExU73387E74XE8A9UKZLZNJYY65" hidden="1">#REF!</definedName>
    <definedName name="BExU76ZHCJM8I7VSICCMSTC33O6U" localSheetId="7" hidden="1">#REF!</definedName>
    <definedName name="BExU76ZHCJM8I7VSICCMSTC33O6U" localSheetId="9" hidden="1">#REF!</definedName>
    <definedName name="BExU76ZHCJM8I7VSICCMSTC33O6U" localSheetId="10" hidden="1">#REF!</definedName>
    <definedName name="BExU76ZHCJM8I7VSICCMSTC33O6U" localSheetId="11" hidden="1">#REF!</definedName>
    <definedName name="BExU76ZHCJM8I7VSICCMSTC33O6U" localSheetId="12" hidden="1">#REF!</definedName>
    <definedName name="BExU76ZHCJM8I7VSICCMSTC33O6U" localSheetId="14" hidden="1">#REF!</definedName>
    <definedName name="BExU76ZHCJM8I7VSICCMSTC33O6U" localSheetId="13" hidden="1">#REF!</definedName>
    <definedName name="BExU76ZHCJM8I7VSICCMSTC33O6U" localSheetId="15" hidden="1">#REF!</definedName>
    <definedName name="BExU76ZHCJM8I7VSICCMSTC33O6U" localSheetId="16" hidden="1">#REF!</definedName>
    <definedName name="BExU76ZHCJM8I7VSICCMSTC33O6U" localSheetId="17" hidden="1">#REF!</definedName>
    <definedName name="BExU76ZHCJM8I7VSICCMSTC33O6U" localSheetId="18" hidden="1">#REF!</definedName>
    <definedName name="BExU76ZHCJM8I7VSICCMSTC33O6U" localSheetId="19" hidden="1">#REF!</definedName>
    <definedName name="BExU76ZHCJM8I7VSICCMSTC33O6U" localSheetId="20" hidden="1">#REF!</definedName>
    <definedName name="BExU76ZHCJM8I7VSICCMSTC33O6U" hidden="1">#REF!</definedName>
    <definedName name="BExU7BBTUF8BQ42DSGM94X5TG5GF" localSheetId="7" hidden="1">#REF!</definedName>
    <definedName name="BExU7BBTUF8BQ42DSGM94X5TG5GF" localSheetId="9" hidden="1">#REF!</definedName>
    <definedName name="BExU7BBTUF8BQ42DSGM94X5TG5GF" localSheetId="10" hidden="1">#REF!</definedName>
    <definedName name="BExU7BBTUF8BQ42DSGM94X5TG5GF" localSheetId="11" hidden="1">#REF!</definedName>
    <definedName name="BExU7BBTUF8BQ42DSGM94X5TG5GF" localSheetId="12" hidden="1">#REF!</definedName>
    <definedName name="BExU7BBTUF8BQ42DSGM94X5TG5GF" localSheetId="14" hidden="1">#REF!</definedName>
    <definedName name="BExU7BBTUF8BQ42DSGM94X5TG5GF" localSheetId="13" hidden="1">#REF!</definedName>
    <definedName name="BExU7BBTUF8BQ42DSGM94X5TG5GF" localSheetId="15" hidden="1">#REF!</definedName>
    <definedName name="BExU7BBTUF8BQ42DSGM94X5TG5GF" localSheetId="16" hidden="1">#REF!</definedName>
    <definedName name="BExU7BBTUF8BQ42DSGM94X5TG5GF" localSheetId="17" hidden="1">#REF!</definedName>
    <definedName name="BExU7BBTUF8BQ42DSGM94X5TG5GF" localSheetId="18" hidden="1">#REF!</definedName>
    <definedName name="BExU7BBTUF8BQ42DSGM94X5TG5GF" localSheetId="19" hidden="1">#REF!</definedName>
    <definedName name="BExU7BBTUF8BQ42DSGM94X5TG5GF" localSheetId="20" hidden="1">#REF!</definedName>
    <definedName name="BExU7BBTUF8BQ42DSGM94X5TG5GF" hidden="1">#REF!</definedName>
    <definedName name="BExU7HH4EAHFQHT4AXKGWAWZP3I0" localSheetId="7" hidden="1">#REF!</definedName>
    <definedName name="BExU7HH4EAHFQHT4AXKGWAWZP3I0" localSheetId="9" hidden="1">#REF!</definedName>
    <definedName name="BExU7HH4EAHFQHT4AXKGWAWZP3I0" localSheetId="10" hidden="1">#REF!</definedName>
    <definedName name="BExU7HH4EAHFQHT4AXKGWAWZP3I0" localSheetId="11" hidden="1">#REF!</definedName>
    <definedName name="BExU7HH4EAHFQHT4AXKGWAWZP3I0" localSheetId="12" hidden="1">#REF!</definedName>
    <definedName name="BExU7HH4EAHFQHT4AXKGWAWZP3I0" localSheetId="14" hidden="1">#REF!</definedName>
    <definedName name="BExU7HH4EAHFQHT4AXKGWAWZP3I0" localSheetId="13" hidden="1">#REF!</definedName>
    <definedName name="BExU7HH4EAHFQHT4AXKGWAWZP3I0" localSheetId="15" hidden="1">#REF!</definedName>
    <definedName name="BExU7HH4EAHFQHT4AXKGWAWZP3I0" localSheetId="16" hidden="1">#REF!</definedName>
    <definedName name="BExU7HH4EAHFQHT4AXKGWAWZP3I0" localSheetId="17" hidden="1">#REF!</definedName>
    <definedName name="BExU7HH4EAHFQHT4AXKGWAWZP3I0" localSheetId="18" hidden="1">#REF!</definedName>
    <definedName name="BExU7HH4EAHFQHT4AXKGWAWZP3I0" localSheetId="19" hidden="1">#REF!</definedName>
    <definedName name="BExU7HH4EAHFQHT4AXKGWAWZP3I0" localSheetId="20" hidden="1">#REF!</definedName>
    <definedName name="BExU7HH4EAHFQHT4AXKGWAWZP3I0" hidden="1">#REF!</definedName>
    <definedName name="BExU7MF1ZVPDHOSMCAXOSYICHZ4I" localSheetId="7" hidden="1">#REF!</definedName>
    <definedName name="BExU7MF1ZVPDHOSMCAXOSYICHZ4I" localSheetId="9" hidden="1">#REF!</definedName>
    <definedName name="BExU7MF1ZVPDHOSMCAXOSYICHZ4I" localSheetId="10" hidden="1">#REF!</definedName>
    <definedName name="BExU7MF1ZVPDHOSMCAXOSYICHZ4I" localSheetId="11" hidden="1">#REF!</definedName>
    <definedName name="BExU7MF1ZVPDHOSMCAXOSYICHZ4I" localSheetId="12" hidden="1">#REF!</definedName>
    <definedName name="BExU7MF1ZVPDHOSMCAXOSYICHZ4I" localSheetId="14" hidden="1">#REF!</definedName>
    <definedName name="BExU7MF1ZVPDHOSMCAXOSYICHZ4I" localSheetId="13" hidden="1">#REF!</definedName>
    <definedName name="BExU7MF1ZVPDHOSMCAXOSYICHZ4I" localSheetId="15" hidden="1">#REF!</definedName>
    <definedName name="BExU7MF1ZVPDHOSMCAXOSYICHZ4I" localSheetId="16" hidden="1">#REF!</definedName>
    <definedName name="BExU7MF1ZVPDHOSMCAXOSYICHZ4I" localSheetId="17" hidden="1">#REF!</definedName>
    <definedName name="BExU7MF1ZVPDHOSMCAXOSYICHZ4I" localSheetId="18" hidden="1">#REF!</definedName>
    <definedName name="BExU7MF1ZVPDHOSMCAXOSYICHZ4I" localSheetId="19" hidden="1">#REF!</definedName>
    <definedName name="BExU7MF1ZVPDHOSMCAXOSYICHZ4I" localSheetId="20" hidden="1">#REF!</definedName>
    <definedName name="BExU7MF1ZVPDHOSMCAXOSYICHZ4I" hidden="1">#REF!</definedName>
    <definedName name="BExU7O2BJ6D5YCKEL6FD2EFCWYRX" localSheetId="7" hidden="1">#REF!</definedName>
    <definedName name="BExU7O2BJ6D5YCKEL6FD2EFCWYRX" localSheetId="9" hidden="1">#REF!</definedName>
    <definedName name="BExU7O2BJ6D5YCKEL6FD2EFCWYRX" localSheetId="10" hidden="1">#REF!</definedName>
    <definedName name="BExU7O2BJ6D5YCKEL6FD2EFCWYRX" localSheetId="11" hidden="1">#REF!</definedName>
    <definedName name="BExU7O2BJ6D5YCKEL6FD2EFCWYRX" localSheetId="12" hidden="1">#REF!</definedName>
    <definedName name="BExU7O2BJ6D5YCKEL6FD2EFCWYRX" localSheetId="14" hidden="1">#REF!</definedName>
    <definedName name="BExU7O2BJ6D5YCKEL6FD2EFCWYRX" localSheetId="13" hidden="1">#REF!</definedName>
    <definedName name="BExU7O2BJ6D5YCKEL6FD2EFCWYRX" localSheetId="15" hidden="1">#REF!</definedName>
    <definedName name="BExU7O2BJ6D5YCKEL6FD2EFCWYRX" localSheetId="16" hidden="1">#REF!</definedName>
    <definedName name="BExU7O2BJ6D5YCKEL6FD2EFCWYRX" localSheetId="17" hidden="1">#REF!</definedName>
    <definedName name="BExU7O2BJ6D5YCKEL6FD2EFCWYRX" localSheetId="18" hidden="1">#REF!</definedName>
    <definedName name="BExU7O2BJ6D5YCKEL6FD2EFCWYRX" localSheetId="19" hidden="1">#REF!</definedName>
    <definedName name="BExU7O2BJ6D5YCKEL6FD2EFCWYRX" localSheetId="20" hidden="1">#REF!</definedName>
    <definedName name="BExU7O2BJ6D5YCKEL6FD2EFCWYRX" hidden="1">#REF!</definedName>
    <definedName name="BExU7PKGGTU90XX4CKU6M5W0HTLN" localSheetId="7" hidden="1">#REF!</definedName>
    <definedName name="BExU7PKGGTU90XX4CKU6M5W0HTLN" localSheetId="9" hidden="1">#REF!</definedName>
    <definedName name="BExU7PKGGTU90XX4CKU6M5W0HTLN" localSheetId="10" hidden="1">#REF!</definedName>
    <definedName name="BExU7PKGGTU90XX4CKU6M5W0HTLN" localSheetId="11" hidden="1">#REF!</definedName>
    <definedName name="BExU7PKGGTU90XX4CKU6M5W0HTLN" localSheetId="12" hidden="1">#REF!</definedName>
    <definedName name="BExU7PKGGTU90XX4CKU6M5W0HTLN" localSheetId="14" hidden="1">#REF!</definedName>
    <definedName name="BExU7PKGGTU90XX4CKU6M5W0HTLN" localSheetId="13" hidden="1">#REF!</definedName>
    <definedName name="BExU7PKGGTU90XX4CKU6M5W0HTLN" localSheetId="15" hidden="1">#REF!</definedName>
    <definedName name="BExU7PKGGTU90XX4CKU6M5W0HTLN" localSheetId="16" hidden="1">#REF!</definedName>
    <definedName name="BExU7PKGGTU90XX4CKU6M5W0HTLN" localSheetId="17" hidden="1">#REF!</definedName>
    <definedName name="BExU7PKGGTU90XX4CKU6M5W0HTLN" localSheetId="18" hidden="1">#REF!</definedName>
    <definedName name="BExU7PKGGTU90XX4CKU6M5W0HTLN" localSheetId="19" hidden="1">#REF!</definedName>
    <definedName name="BExU7PKGGTU90XX4CKU6M5W0HTLN" localSheetId="20" hidden="1">#REF!</definedName>
    <definedName name="BExU7PKGGTU90XX4CKU6M5W0HTLN" hidden="1">#REF!</definedName>
    <definedName name="BExU7Q0JS9YIUKUPNSSAIDK2KJAV" localSheetId="7" hidden="1">#REF!</definedName>
    <definedName name="BExU7Q0JS9YIUKUPNSSAIDK2KJAV" localSheetId="9" hidden="1">#REF!</definedName>
    <definedName name="BExU7Q0JS9YIUKUPNSSAIDK2KJAV" localSheetId="10" hidden="1">#REF!</definedName>
    <definedName name="BExU7Q0JS9YIUKUPNSSAIDK2KJAV" localSheetId="11" hidden="1">#REF!</definedName>
    <definedName name="BExU7Q0JS9YIUKUPNSSAIDK2KJAV" localSheetId="12" hidden="1">#REF!</definedName>
    <definedName name="BExU7Q0JS9YIUKUPNSSAIDK2KJAV" localSheetId="14" hidden="1">#REF!</definedName>
    <definedName name="BExU7Q0JS9YIUKUPNSSAIDK2KJAV" localSheetId="13" hidden="1">#REF!</definedName>
    <definedName name="BExU7Q0JS9YIUKUPNSSAIDK2KJAV" localSheetId="15" hidden="1">#REF!</definedName>
    <definedName name="BExU7Q0JS9YIUKUPNSSAIDK2KJAV" localSheetId="16" hidden="1">#REF!</definedName>
    <definedName name="BExU7Q0JS9YIUKUPNSSAIDK2KJAV" localSheetId="17" hidden="1">#REF!</definedName>
    <definedName name="BExU7Q0JS9YIUKUPNSSAIDK2KJAV" localSheetId="18" hidden="1">#REF!</definedName>
    <definedName name="BExU7Q0JS9YIUKUPNSSAIDK2KJAV" localSheetId="19" hidden="1">#REF!</definedName>
    <definedName name="BExU7Q0JS9YIUKUPNSSAIDK2KJAV" localSheetId="20" hidden="1">#REF!</definedName>
    <definedName name="BExU7Q0JS9YIUKUPNSSAIDK2KJAV" hidden="1">#REF!</definedName>
    <definedName name="BExU7XNR6I6O94DKRLHQ1FWJ64S0" localSheetId="7" hidden="1">#REF!</definedName>
    <definedName name="BExU7XNR6I6O94DKRLHQ1FWJ64S0" localSheetId="9" hidden="1">#REF!</definedName>
    <definedName name="BExU7XNR6I6O94DKRLHQ1FWJ64S0" localSheetId="10" hidden="1">#REF!</definedName>
    <definedName name="BExU7XNR6I6O94DKRLHQ1FWJ64S0" localSheetId="11" hidden="1">#REF!</definedName>
    <definedName name="BExU7XNR6I6O94DKRLHQ1FWJ64S0" localSheetId="12" hidden="1">#REF!</definedName>
    <definedName name="BExU7XNR6I6O94DKRLHQ1FWJ64S0" localSheetId="14" hidden="1">#REF!</definedName>
    <definedName name="BExU7XNR6I6O94DKRLHQ1FWJ64S0" localSheetId="13" hidden="1">#REF!</definedName>
    <definedName name="BExU7XNR6I6O94DKRLHQ1FWJ64S0" localSheetId="15" hidden="1">#REF!</definedName>
    <definedName name="BExU7XNR6I6O94DKRLHQ1FWJ64S0" localSheetId="16" hidden="1">#REF!</definedName>
    <definedName name="BExU7XNR6I6O94DKRLHQ1FWJ64S0" localSheetId="17" hidden="1">#REF!</definedName>
    <definedName name="BExU7XNR6I6O94DKRLHQ1FWJ64S0" localSheetId="18" hidden="1">#REF!</definedName>
    <definedName name="BExU7XNR6I6O94DKRLHQ1FWJ64S0" localSheetId="19" hidden="1">#REF!</definedName>
    <definedName name="BExU7XNR6I6O94DKRLHQ1FWJ64S0" localSheetId="20" hidden="1">#REF!</definedName>
    <definedName name="BExU7XNR6I6O94DKRLHQ1FWJ64S0" hidden="1">#REF!</definedName>
    <definedName name="BExU80I6AE5OU7P7F5V7HWIZBJ4P" localSheetId="7" hidden="1">#REF!</definedName>
    <definedName name="BExU80I6AE5OU7P7F5V7HWIZBJ4P" localSheetId="9" hidden="1">#REF!</definedName>
    <definedName name="BExU80I6AE5OU7P7F5V7HWIZBJ4P" localSheetId="10" hidden="1">#REF!</definedName>
    <definedName name="BExU80I6AE5OU7P7F5V7HWIZBJ4P" localSheetId="11" hidden="1">#REF!</definedName>
    <definedName name="BExU80I6AE5OU7P7F5V7HWIZBJ4P" localSheetId="12" hidden="1">#REF!</definedName>
    <definedName name="BExU80I6AE5OU7P7F5V7HWIZBJ4P" localSheetId="14" hidden="1">#REF!</definedName>
    <definedName name="BExU80I6AE5OU7P7F5V7HWIZBJ4P" localSheetId="13" hidden="1">#REF!</definedName>
    <definedName name="BExU80I6AE5OU7P7F5V7HWIZBJ4P" localSheetId="15" hidden="1">#REF!</definedName>
    <definedName name="BExU80I6AE5OU7P7F5V7HWIZBJ4P" localSheetId="16" hidden="1">#REF!</definedName>
    <definedName name="BExU80I6AE5OU7P7F5V7HWIZBJ4P" localSheetId="17" hidden="1">#REF!</definedName>
    <definedName name="BExU80I6AE5OU7P7F5V7HWIZBJ4P" localSheetId="18" hidden="1">#REF!</definedName>
    <definedName name="BExU80I6AE5OU7P7F5V7HWIZBJ4P" localSheetId="19" hidden="1">#REF!</definedName>
    <definedName name="BExU80I6AE5OU7P7F5V7HWIZBJ4P" localSheetId="20" hidden="1">#REF!</definedName>
    <definedName name="BExU80I6AE5OU7P7F5V7HWIZBJ4P" hidden="1">#REF!</definedName>
    <definedName name="BExU86NB26MCPYIISZ36HADONGT2" localSheetId="7" hidden="1">#REF!</definedName>
    <definedName name="BExU86NB26MCPYIISZ36HADONGT2" localSheetId="9" hidden="1">#REF!</definedName>
    <definedName name="BExU86NB26MCPYIISZ36HADONGT2" localSheetId="10" hidden="1">#REF!</definedName>
    <definedName name="BExU86NB26MCPYIISZ36HADONGT2" localSheetId="11" hidden="1">#REF!</definedName>
    <definedName name="BExU86NB26MCPYIISZ36HADONGT2" localSheetId="12" hidden="1">#REF!</definedName>
    <definedName name="BExU86NB26MCPYIISZ36HADONGT2" localSheetId="14" hidden="1">#REF!</definedName>
    <definedName name="BExU86NB26MCPYIISZ36HADONGT2" localSheetId="13" hidden="1">#REF!</definedName>
    <definedName name="BExU86NB26MCPYIISZ36HADONGT2" localSheetId="15" hidden="1">#REF!</definedName>
    <definedName name="BExU86NB26MCPYIISZ36HADONGT2" localSheetId="16" hidden="1">#REF!</definedName>
    <definedName name="BExU86NB26MCPYIISZ36HADONGT2" localSheetId="17" hidden="1">#REF!</definedName>
    <definedName name="BExU86NB26MCPYIISZ36HADONGT2" localSheetId="18" hidden="1">#REF!</definedName>
    <definedName name="BExU86NB26MCPYIISZ36HADONGT2" localSheetId="19" hidden="1">#REF!</definedName>
    <definedName name="BExU86NB26MCPYIISZ36HADONGT2" localSheetId="20" hidden="1">#REF!</definedName>
    <definedName name="BExU86NB26MCPYIISZ36HADONGT2" hidden="1">#REF!</definedName>
    <definedName name="BExU885EZZNSZV3GP298UJ8LB7OL" localSheetId="7" hidden="1">#REF!</definedName>
    <definedName name="BExU885EZZNSZV3GP298UJ8LB7OL" localSheetId="9" hidden="1">#REF!</definedName>
    <definedName name="BExU885EZZNSZV3GP298UJ8LB7OL" localSheetId="10" hidden="1">#REF!</definedName>
    <definedName name="BExU885EZZNSZV3GP298UJ8LB7OL" localSheetId="11" hidden="1">#REF!</definedName>
    <definedName name="BExU885EZZNSZV3GP298UJ8LB7OL" localSheetId="12" hidden="1">#REF!</definedName>
    <definedName name="BExU885EZZNSZV3GP298UJ8LB7OL" localSheetId="14" hidden="1">#REF!</definedName>
    <definedName name="BExU885EZZNSZV3GP298UJ8LB7OL" localSheetId="13" hidden="1">#REF!</definedName>
    <definedName name="BExU885EZZNSZV3GP298UJ8LB7OL" localSheetId="15" hidden="1">#REF!</definedName>
    <definedName name="BExU885EZZNSZV3GP298UJ8LB7OL" localSheetId="16" hidden="1">#REF!</definedName>
    <definedName name="BExU885EZZNSZV3GP298UJ8LB7OL" localSheetId="17" hidden="1">#REF!</definedName>
    <definedName name="BExU885EZZNSZV3GP298UJ8LB7OL" localSheetId="18" hidden="1">#REF!</definedName>
    <definedName name="BExU885EZZNSZV3GP298UJ8LB7OL" localSheetId="19" hidden="1">#REF!</definedName>
    <definedName name="BExU885EZZNSZV3GP298UJ8LB7OL" localSheetId="20" hidden="1">#REF!</definedName>
    <definedName name="BExU885EZZNSZV3GP298UJ8LB7OL" hidden="1">#REF!</definedName>
    <definedName name="BExU8DZPVHN9IPBJG5ASDBCHVV6F" localSheetId="7" hidden="1">#REF!</definedName>
    <definedName name="BExU8DZPVHN9IPBJG5ASDBCHVV6F" localSheetId="9" hidden="1">#REF!</definedName>
    <definedName name="BExU8DZPVHN9IPBJG5ASDBCHVV6F" localSheetId="10" hidden="1">#REF!</definedName>
    <definedName name="BExU8DZPVHN9IPBJG5ASDBCHVV6F" localSheetId="11" hidden="1">#REF!</definedName>
    <definedName name="BExU8DZPVHN9IPBJG5ASDBCHVV6F" localSheetId="12" hidden="1">#REF!</definedName>
    <definedName name="BExU8DZPVHN9IPBJG5ASDBCHVV6F" localSheetId="14" hidden="1">#REF!</definedName>
    <definedName name="BExU8DZPVHN9IPBJG5ASDBCHVV6F" localSheetId="13" hidden="1">#REF!</definedName>
    <definedName name="BExU8DZPVHN9IPBJG5ASDBCHVV6F" localSheetId="15" hidden="1">#REF!</definedName>
    <definedName name="BExU8DZPVHN9IPBJG5ASDBCHVV6F" localSheetId="16" hidden="1">#REF!</definedName>
    <definedName name="BExU8DZPVHN9IPBJG5ASDBCHVV6F" localSheetId="17" hidden="1">#REF!</definedName>
    <definedName name="BExU8DZPVHN9IPBJG5ASDBCHVV6F" localSheetId="18" hidden="1">#REF!</definedName>
    <definedName name="BExU8DZPVHN9IPBJG5ASDBCHVV6F" localSheetId="19" hidden="1">#REF!</definedName>
    <definedName name="BExU8DZPVHN9IPBJG5ASDBCHVV6F" localSheetId="20" hidden="1">#REF!</definedName>
    <definedName name="BExU8DZPVHN9IPBJG5ASDBCHVV6F" hidden="1">#REF!</definedName>
    <definedName name="BExU8FSAUP9TUZ1NO9WXK80QPHWV" localSheetId="7" hidden="1">#REF!</definedName>
    <definedName name="BExU8FSAUP9TUZ1NO9WXK80QPHWV" localSheetId="9" hidden="1">#REF!</definedName>
    <definedName name="BExU8FSAUP9TUZ1NO9WXK80QPHWV" localSheetId="10" hidden="1">#REF!</definedName>
    <definedName name="BExU8FSAUP9TUZ1NO9WXK80QPHWV" localSheetId="11" hidden="1">#REF!</definedName>
    <definedName name="BExU8FSAUP9TUZ1NO9WXK80QPHWV" localSheetId="12" hidden="1">#REF!</definedName>
    <definedName name="BExU8FSAUP9TUZ1NO9WXK80QPHWV" localSheetId="14" hidden="1">#REF!</definedName>
    <definedName name="BExU8FSAUP9TUZ1NO9WXK80QPHWV" localSheetId="13" hidden="1">#REF!</definedName>
    <definedName name="BExU8FSAUP9TUZ1NO9WXK80QPHWV" localSheetId="15" hidden="1">#REF!</definedName>
    <definedName name="BExU8FSAUP9TUZ1NO9WXK80QPHWV" localSheetId="16" hidden="1">#REF!</definedName>
    <definedName name="BExU8FSAUP9TUZ1NO9WXK80QPHWV" localSheetId="17" hidden="1">#REF!</definedName>
    <definedName name="BExU8FSAUP9TUZ1NO9WXK80QPHWV" localSheetId="18" hidden="1">#REF!</definedName>
    <definedName name="BExU8FSAUP9TUZ1NO9WXK80QPHWV" localSheetId="19" hidden="1">#REF!</definedName>
    <definedName name="BExU8FSAUP9TUZ1NO9WXK80QPHWV" localSheetId="20" hidden="1">#REF!</definedName>
    <definedName name="BExU8FSAUP9TUZ1NO9WXK80QPHWV" hidden="1">#REF!</definedName>
    <definedName name="BExU8GOTU4Q7I3BF5S1PKOPIPIP8" localSheetId="7" hidden="1">#REF!</definedName>
    <definedName name="BExU8GOTU4Q7I3BF5S1PKOPIPIP8" localSheetId="9" hidden="1">#REF!</definedName>
    <definedName name="BExU8GOTU4Q7I3BF5S1PKOPIPIP8" localSheetId="10" hidden="1">#REF!</definedName>
    <definedName name="BExU8GOTU4Q7I3BF5S1PKOPIPIP8" localSheetId="11" hidden="1">#REF!</definedName>
    <definedName name="BExU8GOTU4Q7I3BF5S1PKOPIPIP8" localSheetId="12" hidden="1">#REF!</definedName>
    <definedName name="BExU8GOTU4Q7I3BF5S1PKOPIPIP8" localSheetId="14" hidden="1">#REF!</definedName>
    <definedName name="BExU8GOTU4Q7I3BF5S1PKOPIPIP8" localSheetId="13" hidden="1">#REF!</definedName>
    <definedName name="BExU8GOTU4Q7I3BF5S1PKOPIPIP8" localSheetId="15" hidden="1">#REF!</definedName>
    <definedName name="BExU8GOTU4Q7I3BF5S1PKOPIPIP8" localSheetId="16" hidden="1">#REF!</definedName>
    <definedName name="BExU8GOTU4Q7I3BF5S1PKOPIPIP8" localSheetId="17" hidden="1">#REF!</definedName>
    <definedName name="BExU8GOTU4Q7I3BF5S1PKOPIPIP8" localSheetId="18" hidden="1">#REF!</definedName>
    <definedName name="BExU8GOTU4Q7I3BF5S1PKOPIPIP8" localSheetId="19" hidden="1">#REF!</definedName>
    <definedName name="BExU8GOTU4Q7I3BF5S1PKOPIPIP8" localSheetId="20" hidden="1">#REF!</definedName>
    <definedName name="BExU8GOTU4Q7I3BF5S1PKOPIPIP8" hidden="1">#REF!</definedName>
    <definedName name="BExU8KFLAN778MBN93NYZB0FV30G" localSheetId="7" hidden="1">#REF!</definedName>
    <definedName name="BExU8KFLAN778MBN93NYZB0FV30G" localSheetId="9" hidden="1">#REF!</definedName>
    <definedName name="BExU8KFLAN778MBN93NYZB0FV30G" localSheetId="10" hidden="1">#REF!</definedName>
    <definedName name="BExU8KFLAN778MBN93NYZB0FV30G" localSheetId="11" hidden="1">#REF!</definedName>
    <definedName name="BExU8KFLAN778MBN93NYZB0FV30G" localSheetId="12" hidden="1">#REF!</definedName>
    <definedName name="BExU8KFLAN778MBN93NYZB0FV30G" localSheetId="14" hidden="1">#REF!</definedName>
    <definedName name="BExU8KFLAN778MBN93NYZB0FV30G" localSheetId="13" hidden="1">#REF!</definedName>
    <definedName name="BExU8KFLAN778MBN93NYZB0FV30G" localSheetId="15" hidden="1">#REF!</definedName>
    <definedName name="BExU8KFLAN778MBN93NYZB0FV30G" localSheetId="16" hidden="1">#REF!</definedName>
    <definedName name="BExU8KFLAN778MBN93NYZB0FV30G" localSheetId="17" hidden="1">#REF!</definedName>
    <definedName name="BExU8KFLAN778MBN93NYZB0FV30G" localSheetId="18" hidden="1">#REF!</definedName>
    <definedName name="BExU8KFLAN778MBN93NYZB0FV30G" localSheetId="19" hidden="1">#REF!</definedName>
    <definedName name="BExU8KFLAN778MBN93NYZB0FV30G" localSheetId="20" hidden="1">#REF!</definedName>
    <definedName name="BExU8KFLAN778MBN93NYZB0FV30G" hidden="1">#REF!</definedName>
    <definedName name="BExU8MDV8JYF9JHWAW4N09DMLGH5" localSheetId="7" hidden="1">#REF!</definedName>
    <definedName name="BExU8MDV8JYF9JHWAW4N09DMLGH5" localSheetId="9" hidden="1">#REF!</definedName>
    <definedName name="BExU8MDV8JYF9JHWAW4N09DMLGH5" localSheetId="10" hidden="1">#REF!</definedName>
    <definedName name="BExU8MDV8JYF9JHWAW4N09DMLGH5" localSheetId="11" hidden="1">#REF!</definedName>
    <definedName name="BExU8MDV8JYF9JHWAW4N09DMLGH5" localSheetId="12" hidden="1">#REF!</definedName>
    <definedName name="BExU8MDV8JYF9JHWAW4N09DMLGH5" localSheetId="14" hidden="1">#REF!</definedName>
    <definedName name="BExU8MDV8JYF9JHWAW4N09DMLGH5" localSheetId="13" hidden="1">#REF!</definedName>
    <definedName name="BExU8MDV8JYF9JHWAW4N09DMLGH5" localSheetId="15" hidden="1">#REF!</definedName>
    <definedName name="BExU8MDV8JYF9JHWAW4N09DMLGH5" localSheetId="16" hidden="1">#REF!</definedName>
    <definedName name="BExU8MDV8JYF9JHWAW4N09DMLGH5" localSheetId="17" hidden="1">#REF!</definedName>
    <definedName name="BExU8MDV8JYF9JHWAW4N09DMLGH5" localSheetId="18" hidden="1">#REF!</definedName>
    <definedName name="BExU8MDV8JYF9JHWAW4N09DMLGH5" localSheetId="19" hidden="1">#REF!</definedName>
    <definedName name="BExU8MDV8JYF9JHWAW4N09DMLGH5" localSheetId="20" hidden="1">#REF!</definedName>
    <definedName name="BExU8MDV8JYF9JHWAW4N09DMLGH5" hidden="1">#REF!</definedName>
    <definedName name="BExU8R0Z2JP4BSAIMCN5VNQZSAQV" localSheetId="7" hidden="1">#REF!</definedName>
    <definedName name="BExU8R0Z2JP4BSAIMCN5VNQZSAQV" localSheetId="9" hidden="1">#REF!</definedName>
    <definedName name="BExU8R0Z2JP4BSAIMCN5VNQZSAQV" localSheetId="10" hidden="1">#REF!</definedName>
    <definedName name="BExU8R0Z2JP4BSAIMCN5VNQZSAQV" localSheetId="11" hidden="1">#REF!</definedName>
    <definedName name="BExU8R0Z2JP4BSAIMCN5VNQZSAQV" localSheetId="12" hidden="1">#REF!</definedName>
    <definedName name="BExU8R0Z2JP4BSAIMCN5VNQZSAQV" localSheetId="14" hidden="1">#REF!</definedName>
    <definedName name="BExU8R0Z2JP4BSAIMCN5VNQZSAQV" localSheetId="13" hidden="1">#REF!</definedName>
    <definedName name="BExU8R0Z2JP4BSAIMCN5VNQZSAQV" localSheetId="15" hidden="1">#REF!</definedName>
    <definedName name="BExU8R0Z2JP4BSAIMCN5VNQZSAQV" localSheetId="16" hidden="1">#REF!</definedName>
    <definedName name="BExU8R0Z2JP4BSAIMCN5VNQZSAQV" localSheetId="17" hidden="1">#REF!</definedName>
    <definedName name="BExU8R0Z2JP4BSAIMCN5VNQZSAQV" localSheetId="18" hidden="1">#REF!</definedName>
    <definedName name="BExU8R0Z2JP4BSAIMCN5VNQZSAQV" localSheetId="19" hidden="1">#REF!</definedName>
    <definedName name="BExU8R0Z2JP4BSAIMCN5VNQZSAQV" localSheetId="20" hidden="1">#REF!</definedName>
    <definedName name="BExU8R0Z2JP4BSAIMCN5VNQZSAQV" hidden="1">#REF!</definedName>
    <definedName name="BExU8SO8VG1NKAASDL1AWU8VYF7J" localSheetId="7" hidden="1">#REF!</definedName>
    <definedName name="BExU8SO8VG1NKAASDL1AWU8VYF7J" localSheetId="9" hidden="1">#REF!</definedName>
    <definedName name="BExU8SO8VG1NKAASDL1AWU8VYF7J" localSheetId="10" hidden="1">#REF!</definedName>
    <definedName name="BExU8SO8VG1NKAASDL1AWU8VYF7J" localSheetId="11" hidden="1">#REF!</definedName>
    <definedName name="BExU8SO8VG1NKAASDL1AWU8VYF7J" localSheetId="12" hidden="1">#REF!</definedName>
    <definedName name="BExU8SO8VG1NKAASDL1AWU8VYF7J" localSheetId="14" hidden="1">#REF!</definedName>
    <definedName name="BExU8SO8VG1NKAASDL1AWU8VYF7J" localSheetId="13" hidden="1">#REF!</definedName>
    <definedName name="BExU8SO8VG1NKAASDL1AWU8VYF7J" localSheetId="15" hidden="1">#REF!</definedName>
    <definedName name="BExU8SO8VG1NKAASDL1AWU8VYF7J" localSheetId="16" hidden="1">#REF!</definedName>
    <definedName name="BExU8SO8VG1NKAASDL1AWU8VYF7J" localSheetId="17" hidden="1">#REF!</definedName>
    <definedName name="BExU8SO8VG1NKAASDL1AWU8VYF7J" localSheetId="18" hidden="1">#REF!</definedName>
    <definedName name="BExU8SO8VG1NKAASDL1AWU8VYF7J" localSheetId="19" hidden="1">#REF!</definedName>
    <definedName name="BExU8SO8VG1NKAASDL1AWU8VYF7J" localSheetId="20" hidden="1">#REF!</definedName>
    <definedName name="BExU8SO8VG1NKAASDL1AWU8VYF7J" hidden="1">#REF!</definedName>
    <definedName name="BExU8UX9JX3XLB47YZ8GFXE0V7R2" localSheetId="7" hidden="1">#REF!</definedName>
    <definedName name="BExU8UX9JX3XLB47YZ8GFXE0V7R2" localSheetId="9" hidden="1">#REF!</definedName>
    <definedName name="BExU8UX9JX3XLB47YZ8GFXE0V7R2" localSheetId="10" hidden="1">#REF!</definedName>
    <definedName name="BExU8UX9JX3XLB47YZ8GFXE0V7R2" localSheetId="11" hidden="1">#REF!</definedName>
    <definedName name="BExU8UX9JX3XLB47YZ8GFXE0V7R2" localSheetId="12" hidden="1">#REF!</definedName>
    <definedName name="BExU8UX9JX3XLB47YZ8GFXE0V7R2" localSheetId="14" hidden="1">#REF!</definedName>
    <definedName name="BExU8UX9JX3XLB47YZ8GFXE0V7R2" localSheetId="13" hidden="1">#REF!</definedName>
    <definedName name="BExU8UX9JX3XLB47YZ8GFXE0V7R2" localSheetId="15" hidden="1">#REF!</definedName>
    <definedName name="BExU8UX9JX3XLB47YZ8GFXE0V7R2" localSheetId="16" hidden="1">#REF!</definedName>
    <definedName name="BExU8UX9JX3XLB47YZ8GFXE0V7R2" localSheetId="17" hidden="1">#REF!</definedName>
    <definedName name="BExU8UX9JX3XLB47YZ8GFXE0V7R2" localSheetId="18" hidden="1">#REF!</definedName>
    <definedName name="BExU8UX9JX3XLB47YZ8GFXE0V7R2" localSheetId="19" hidden="1">#REF!</definedName>
    <definedName name="BExU8UX9JX3XLB47YZ8GFXE0V7R2" localSheetId="20" hidden="1">#REF!</definedName>
    <definedName name="BExU8UX9JX3XLB47YZ8GFXE0V7R2" hidden="1">#REF!</definedName>
    <definedName name="BExU91DC3DGKPZD6LTER2IRTF89C" localSheetId="7" hidden="1">#REF!</definedName>
    <definedName name="BExU91DC3DGKPZD6LTER2IRTF89C" localSheetId="9" hidden="1">#REF!</definedName>
    <definedName name="BExU91DC3DGKPZD6LTER2IRTF89C" localSheetId="10" hidden="1">#REF!</definedName>
    <definedName name="BExU91DC3DGKPZD6LTER2IRTF89C" localSheetId="11" hidden="1">#REF!</definedName>
    <definedName name="BExU91DC3DGKPZD6LTER2IRTF89C" localSheetId="12" hidden="1">#REF!</definedName>
    <definedName name="BExU91DC3DGKPZD6LTER2IRTF89C" localSheetId="14" hidden="1">#REF!</definedName>
    <definedName name="BExU91DC3DGKPZD6LTER2IRTF89C" localSheetId="13" hidden="1">#REF!</definedName>
    <definedName name="BExU91DC3DGKPZD6LTER2IRTF89C" localSheetId="15" hidden="1">#REF!</definedName>
    <definedName name="BExU91DC3DGKPZD6LTER2IRTF89C" localSheetId="16" hidden="1">#REF!</definedName>
    <definedName name="BExU91DC3DGKPZD6LTER2IRTF89C" localSheetId="17" hidden="1">#REF!</definedName>
    <definedName name="BExU91DC3DGKPZD6LTER2IRTF89C" localSheetId="18" hidden="1">#REF!</definedName>
    <definedName name="BExU91DC3DGKPZD6LTER2IRTF89C" localSheetId="19" hidden="1">#REF!</definedName>
    <definedName name="BExU91DC3DGKPZD6LTER2IRTF89C" localSheetId="20" hidden="1">#REF!</definedName>
    <definedName name="BExU91DC3DGKPZD6LTER2IRTF89C" hidden="1">#REF!</definedName>
    <definedName name="BExU91TEHJ9BOPW2I0PGCMVB2LIN" localSheetId="7" hidden="1">#REF!</definedName>
    <definedName name="BExU91TEHJ9BOPW2I0PGCMVB2LIN" localSheetId="9" hidden="1">#REF!</definedName>
    <definedName name="BExU91TEHJ9BOPW2I0PGCMVB2LIN" localSheetId="10" hidden="1">#REF!</definedName>
    <definedName name="BExU91TEHJ9BOPW2I0PGCMVB2LIN" localSheetId="11" hidden="1">#REF!</definedName>
    <definedName name="BExU91TEHJ9BOPW2I0PGCMVB2LIN" localSheetId="12" hidden="1">#REF!</definedName>
    <definedName name="BExU91TEHJ9BOPW2I0PGCMVB2LIN" localSheetId="14" hidden="1">#REF!</definedName>
    <definedName name="BExU91TEHJ9BOPW2I0PGCMVB2LIN" localSheetId="13" hidden="1">#REF!</definedName>
    <definedName name="BExU91TEHJ9BOPW2I0PGCMVB2LIN" localSheetId="15" hidden="1">#REF!</definedName>
    <definedName name="BExU91TEHJ9BOPW2I0PGCMVB2LIN" localSheetId="16" hidden="1">#REF!</definedName>
    <definedName name="BExU91TEHJ9BOPW2I0PGCMVB2LIN" localSheetId="17" hidden="1">#REF!</definedName>
    <definedName name="BExU91TEHJ9BOPW2I0PGCMVB2LIN" localSheetId="18" hidden="1">#REF!</definedName>
    <definedName name="BExU91TEHJ9BOPW2I0PGCMVB2LIN" localSheetId="19" hidden="1">#REF!</definedName>
    <definedName name="BExU91TEHJ9BOPW2I0PGCMVB2LIN" localSheetId="20" hidden="1">#REF!</definedName>
    <definedName name="BExU91TEHJ9BOPW2I0PGCMVB2LIN" hidden="1">#REF!</definedName>
    <definedName name="BExU935WUOV28D64L2EAFTLHA8XK" localSheetId="7" hidden="1">#REF!</definedName>
    <definedName name="BExU935WUOV28D64L2EAFTLHA8XK" localSheetId="9" hidden="1">#REF!</definedName>
    <definedName name="BExU935WUOV28D64L2EAFTLHA8XK" localSheetId="10" hidden="1">#REF!</definedName>
    <definedName name="BExU935WUOV28D64L2EAFTLHA8XK" localSheetId="11" hidden="1">#REF!</definedName>
    <definedName name="BExU935WUOV28D64L2EAFTLHA8XK" localSheetId="14" hidden="1">#REF!</definedName>
    <definedName name="BExU935WUOV28D64L2EAFTLHA8XK" localSheetId="13" hidden="1">#REF!</definedName>
    <definedName name="BExU935WUOV28D64L2EAFTLHA8XK" localSheetId="16" hidden="1">#REF!</definedName>
    <definedName name="BExU935WUOV28D64L2EAFTLHA8XK" localSheetId="17" hidden="1">#REF!</definedName>
    <definedName name="BExU935WUOV28D64L2EAFTLHA8XK" localSheetId="20" hidden="1">#REF!</definedName>
    <definedName name="BExU935WUOV28D64L2EAFTLHA8XK" hidden="1">#REF!</definedName>
    <definedName name="BExU96M1J7P9DZQ3S9H0C12KGYTW" localSheetId="7" hidden="1">#REF!</definedName>
    <definedName name="BExU96M1J7P9DZQ3S9H0C12KGYTW" localSheetId="9" hidden="1">#REF!</definedName>
    <definedName name="BExU96M1J7P9DZQ3S9H0C12KGYTW" localSheetId="10" hidden="1">#REF!</definedName>
    <definedName name="BExU96M1J7P9DZQ3S9H0C12KGYTW" localSheetId="11" hidden="1">#REF!</definedName>
    <definedName name="BExU96M1J7P9DZQ3S9H0C12KGYTW" localSheetId="12" hidden="1">#REF!</definedName>
    <definedName name="BExU96M1J7P9DZQ3S9H0C12KGYTW" localSheetId="14" hidden="1">#REF!</definedName>
    <definedName name="BExU96M1J7P9DZQ3S9H0C12KGYTW" localSheetId="13" hidden="1">#REF!</definedName>
    <definedName name="BExU96M1J7P9DZQ3S9H0C12KGYTW" localSheetId="15" hidden="1">#REF!</definedName>
    <definedName name="BExU96M1J7P9DZQ3S9H0C12KGYTW" localSheetId="16" hidden="1">#REF!</definedName>
    <definedName name="BExU96M1J7P9DZQ3S9H0C12KGYTW" localSheetId="17" hidden="1">#REF!</definedName>
    <definedName name="BExU96M1J7P9DZQ3S9H0C12KGYTW" localSheetId="18" hidden="1">#REF!</definedName>
    <definedName name="BExU96M1J7P9DZQ3S9H0C12KGYTW" localSheetId="19" hidden="1">#REF!</definedName>
    <definedName name="BExU96M1J7P9DZQ3S9H0C12KGYTW" localSheetId="20" hidden="1">#REF!</definedName>
    <definedName name="BExU96M1J7P9DZQ3S9H0C12KGYTW" hidden="1">#REF!</definedName>
    <definedName name="BExU9F05OR1GZ3057R6UL3WPEIYI" localSheetId="7" hidden="1">#REF!</definedName>
    <definedName name="BExU9F05OR1GZ3057R6UL3WPEIYI" localSheetId="9" hidden="1">#REF!</definedName>
    <definedName name="BExU9F05OR1GZ3057R6UL3WPEIYI" localSheetId="10" hidden="1">#REF!</definedName>
    <definedName name="BExU9F05OR1GZ3057R6UL3WPEIYI" localSheetId="11" hidden="1">#REF!</definedName>
    <definedName name="BExU9F05OR1GZ3057R6UL3WPEIYI" localSheetId="12" hidden="1">#REF!</definedName>
    <definedName name="BExU9F05OR1GZ3057R6UL3WPEIYI" localSheetId="14" hidden="1">#REF!</definedName>
    <definedName name="BExU9F05OR1GZ3057R6UL3WPEIYI" localSheetId="13" hidden="1">#REF!</definedName>
    <definedName name="BExU9F05OR1GZ3057R6UL3WPEIYI" localSheetId="15" hidden="1">#REF!</definedName>
    <definedName name="BExU9F05OR1GZ3057R6UL3WPEIYI" localSheetId="16" hidden="1">#REF!</definedName>
    <definedName name="BExU9F05OR1GZ3057R6UL3WPEIYI" localSheetId="17" hidden="1">#REF!</definedName>
    <definedName name="BExU9F05OR1GZ3057R6UL3WPEIYI" localSheetId="18" hidden="1">#REF!</definedName>
    <definedName name="BExU9F05OR1GZ3057R6UL3WPEIYI" localSheetId="19" hidden="1">#REF!</definedName>
    <definedName name="BExU9F05OR1GZ3057R6UL3WPEIYI" localSheetId="20" hidden="1">#REF!</definedName>
    <definedName name="BExU9F05OR1GZ3057R6UL3WPEIYI" hidden="1">#REF!</definedName>
    <definedName name="BExU9GCSO5YILIKG6VAHN13DL75K" localSheetId="7" hidden="1">#REF!</definedName>
    <definedName name="BExU9GCSO5YILIKG6VAHN13DL75K" localSheetId="9" hidden="1">#REF!</definedName>
    <definedName name="BExU9GCSO5YILIKG6VAHN13DL75K" localSheetId="10" hidden="1">#REF!</definedName>
    <definedName name="BExU9GCSO5YILIKG6VAHN13DL75K" localSheetId="11" hidden="1">#REF!</definedName>
    <definedName name="BExU9GCSO5YILIKG6VAHN13DL75K" localSheetId="12" hidden="1">#REF!</definedName>
    <definedName name="BExU9GCSO5YILIKG6VAHN13DL75K" localSheetId="14" hidden="1">#REF!</definedName>
    <definedName name="BExU9GCSO5YILIKG6VAHN13DL75K" localSheetId="13" hidden="1">#REF!</definedName>
    <definedName name="BExU9GCSO5YILIKG6VAHN13DL75K" localSheetId="15" hidden="1">#REF!</definedName>
    <definedName name="BExU9GCSO5YILIKG6VAHN13DL75K" localSheetId="16" hidden="1">#REF!</definedName>
    <definedName name="BExU9GCSO5YILIKG6VAHN13DL75K" localSheetId="17" hidden="1">#REF!</definedName>
    <definedName name="BExU9GCSO5YILIKG6VAHN13DL75K" localSheetId="18" hidden="1">#REF!</definedName>
    <definedName name="BExU9GCSO5YILIKG6VAHN13DL75K" localSheetId="19" hidden="1">#REF!</definedName>
    <definedName name="BExU9GCSO5YILIKG6VAHN13DL75K" localSheetId="20" hidden="1">#REF!</definedName>
    <definedName name="BExU9GCSO5YILIKG6VAHN13DL75K" hidden="1">#REF!</definedName>
    <definedName name="BExU9KJOZLO15N11MJVN782NFGJ0" localSheetId="7" hidden="1">#REF!</definedName>
    <definedName name="BExU9KJOZLO15N11MJVN782NFGJ0" localSheetId="9" hidden="1">#REF!</definedName>
    <definedName name="BExU9KJOZLO15N11MJVN782NFGJ0" localSheetId="10" hidden="1">#REF!</definedName>
    <definedName name="BExU9KJOZLO15N11MJVN782NFGJ0" localSheetId="11" hidden="1">#REF!</definedName>
    <definedName name="BExU9KJOZLO15N11MJVN782NFGJ0" localSheetId="12" hidden="1">#REF!</definedName>
    <definedName name="BExU9KJOZLO15N11MJVN782NFGJ0" localSheetId="14" hidden="1">#REF!</definedName>
    <definedName name="BExU9KJOZLO15N11MJVN782NFGJ0" localSheetId="13" hidden="1">#REF!</definedName>
    <definedName name="BExU9KJOZLO15N11MJVN782NFGJ0" localSheetId="15" hidden="1">#REF!</definedName>
    <definedName name="BExU9KJOZLO15N11MJVN782NFGJ0" localSheetId="16" hidden="1">#REF!</definedName>
    <definedName name="BExU9KJOZLO15N11MJVN782NFGJ0" localSheetId="17" hidden="1">#REF!</definedName>
    <definedName name="BExU9KJOZLO15N11MJVN782NFGJ0" localSheetId="18" hidden="1">#REF!</definedName>
    <definedName name="BExU9KJOZLO15N11MJVN782NFGJ0" localSheetId="19" hidden="1">#REF!</definedName>
    <definedName name="BExU9KJOZLO15N11MJVN782NFGJ0" localSheetId="20" hidden="1">#REF!</definedName>
    <definedName name="BExU9KJOZLO15N11MJVN782NFGJ0" hidden="1">#REF!</definedName>
    <definedName name="BExU9KUGSKLYR8ZI3DN6F833CK8A" localSheetId="7" hidden="1">#REF!</definedName>
    <definedName name="BExU9KUGSKLYR8ZI3DN6F833CK8A" localSheetId="9" hidden="1">#REF!</definedName>
    <definedName name="BExU9KUGSKLYR8ZI3DN6F833CK8A" localSheetId="10" hidden="1">#REF!</definedName>
    <definedName name="BExU9KUGSKLYR8ZI3DN6F833CK8A" localSheetId="11" hidden="1">#REF!</definedName>
    <definedName name="BExU9KUGSKLYR8ZI3DN6F833CK8A" localSheetId="12" hidden="1">#REF!</definedName>
    <definedName name="BExU9KUGSKLYR8ZI3DN6F833CK8A" localSheetId="14" hidden="1">#REF!</definedName>
    <definedName name="BExU9KUGSKLYR8ZI3DN6F833CK8A" localSheetId="13" hidden="1">#REF!</definedName>
    <definedName name="BExU9KUGSKLYR8ZI3DN6F833CK8A" localSheetId="15" hidden="1">#REF!</definedName>
    <definedName name="BExU9KUGSKLYR8ZI3DN6F833CK8A" localSheetId="16" hidden="1">#REF!</definedName>
    <definedName name="BExU9KUGSKLYR8ZI3DN6F833CK8A" localSheetId="17" hidden="1">#REF!</definedName>
    <definedName name="BExU9KUGSKLYR8ZI3DN6F833CK8A" localSheetId="18" hidden="1">#REF!</definedName>
    <definedName name="BExU9KUGSKLYR8ZI3DN6F833CK8A" localSheetId="19" hidden="1">#REF!</definedName>
    <definedName name="BExU9KUGSKLYR8ZI3DN6F833CK8A" localSheetId="20" hidden="1">#REF!</definedName>
    <definedName name="BExU9KUGSKLYR8ZI3DN6F833CK8A" hidden="1">#REF!</definedName>
    <definedName name="BExU9LG29XU2K1GNKRO4438JYQZE" localSheetId="7" hidden="1">#REF!</definedName>
    <definedName name="BExU9LG29XU2K1GNKRO4438JYQZE" localSheetId="9" hidden="1">#REF!</definedName>
    <definedName name="BExU9LG29XU2K1GNKRO4438JYQZE" localSheetId="10" hidden="1">#REF!</definedName>
    <definedName name="BExU9LG29XU2K1GNKRO4438JYQZE" localSheetId="11" hidden="1">#REF!</definedName>
    <definedName name="BExU9LG29XU2K1GNKRO4438JYQZE" localSheetId="12" hidden="1">#REF!</definedName>
    <definedName name="BExU9LG29XU2K1GNKRO4438JYQZE" localSheetId="14" hidden="1">#REF!</definedName>
    <definedName name="BExU9LG29XU2K1GNKRO4438JYQZE" localSheetId="13" hidden="1">#REF!</definedName>
    <definedName name="BExU9LG29XU2K1GNKRO4438JYQZE" localSheetId="15" hidden="1">#REF!</definedName>
    <definedName name="BExU9LG29XU2K1GNKRO4438JYQZE" localSheetId="16" hidden="1">#REF!</definedName>
    <definedName name="BExU9LG29XU2K1GNKRO4438JYQZE" localSheetId="17" hidden="1">#REF!</definedName>
    <definedName name="BExU9LG29XU2K1GNKRO4438JYQZE" localSheetId="18" hidden="1">#REF!</definedName>
    <definedName name="BExU9LG29XU2K1GNKRO4438JYQZE" localSheetId="19" hidden="1">#REF!</definedName>
    <definedName name="BExU9LG29XU2K1GNKRO4438JYQZE" localSheetId="20" hidden="1">#REF!</definedName>
    <definedName name="BExU9LG29XU2K1GNKRO4438JYQZE" hidden="1">#REF!</definedName>
    <definedName name="BExU9MHVU4RJY03HU20S53C4BQTJ" localSheetId="7" hidden="1">#REF!</definedName>
    <definedName name="BExU9MHVU4RJY03HU20S53C4BQTJ" localSheetId="9" hidden="1">#REF!</definedName>
    <definedName name="BExU9MHVU4RJY03HU20S53C4BQTJ" localSheetId="10" hidden="1">#REF!</definedName>
    <definedName name="BExU9MHVU4RJY03HU20S53C4BQTJ" localSheetId="11" hidden="1">#REF!</definedName>
    <definedName name="BExU9MHVU4RJY03HU20S53C4BQTJ" localSheetId="12" hidden="1">#REF!</definedName>
    <definedName name="BExU9MHVU4RJY03HU20S53C4BQTJ" localSheetId="14" hidden="1">#REF!</definedName>
    <definedName name="BExU9MHVU4RJY03HU20S53C4BQTJ" localSheetId="13" hidden="1">#REF!</definedName>
    <definedName name="BExU9MHVU4RJY03HU20S53C4BQTJ" localSheetId="15" hidden="1">#REF!</definedName>
    <definedName name="BExU9MHVU4RJY03HU20S53C4BQTJ" localSheetId="16" hidden="1">#REF!</definedName>
    <definedName name="BExU9MHVU4RJY03HU20S53C4BQTJ" localSheetId="17" hidden="1">#REF!</definedName>
    <definedName name="BExU9MHVU4RJY03HU20S53C4BQTJ" localSheetId="18" hidden="1">#REF!</definedName>
    <definedName name="BExU9MHVU4RJY03HU20S53C4BQTJ" localSheetId="19" hidden="1">#REF!</definedName>
    <definedName name="BExU9MHVU4RJY03HU20S53C4BQTJ" localSheetId="20" hidden="1">#REF!</definedName>
    <definedName name="BExU9MHVU4RJY03HU20S53C4BQTJ" hidden="1">#REF!</definedName>
    <definedName name="BExU9RW36I5Z6JIXUIUB3PJH86LT" localSheetId="7" hidden="1">#REF!</definedName>
    <definedName name="BExU9RW36I5Z6JIXUIUB3PJH86LT" localSheetId="9" hidden="1">#REF!</definedName>
    <definedName name="BExU9RW36I5Z6JIXUIUB3PJH86LT" localSheetId="10" hidden="1">#REF!</definedName>
    <definedName name="BExU9RW36I5Z6JIXUIUB3PJH86LT" localSheetId="11" hidden="1">#REF!</definedName>
    <definedName name="BExU9RW36I5Z6JIXUIUB3PJH86LT" localSheetId="12" hidden="1">#REF!</definedName>
    <definedName name="BExU9RW36I5Z6JIXUIUB3PJH86LT" localSheetId="14" hidden="1">#REF!</definedName>
    <definedName name="BExU9RW36I5Z6JIXUIUB3PJH86LT" localSheetId="13" hidden="1">#REF!</definedName>
    <definedName name="BExU9RW36I5Z6JIXUIUB3PJH86LT" localSheetId="15" hidden="1">#REF!</definedName>
    <definedName name="BExU9RW36I5Z6JIXUIUB3PJH86LT" localSheetId="16" hidden="1">#REF!</definedName>
    <definedName name="BExU9RW36I5Z6JIXUIUB3PJH86LT" localSheetId="17" hidden="1">#REF!</definedName>
    <definedName name="BExU9RW36I5Z6JIXUIUB3PJH86LT" localSheetId="18" hidden="1">#REF!</definedName>
    <definedName name="BExU9RW36I5Z6JIXUIUB3PJH86LT" localSheetId="19" hidden="1">#REF!</definedName>
    <definedName name="BExU9RW36I5Z6JIXUIUB3PJH86LT" localSheetId="20" hidden="1">#REF!</definedName>
    <definedName name="BExU9RW36I5Z6JIXUIUB3PJH86LT" hidden="1">#REF!</definedName>
    <definedName name="BExUA28AO7OWDG3H23Q0CL4B7BHW" localSheetId="7" hidden="1">#REF!</definedName>
    <definedName name="BExUA28AO7OWDG3H23Q0CL4B7BHW" localSheetId="9" hidden="1">#REF!</definedName>
    <definedName name="BExUA28AO7OWDG3H23Q0CL4B7BHW" localSheetId="10" hidden="1">#REF!</definedName>
    <definedName name="BExUA28AO7OWDG3H23Q0CL4B7BHW" localSheetId="11" hidden="1">#REF!</definedName>
    <definedName name="BExUA28AO7OWDG3H23Q0CL4B7BHW" localSheetId="12" hidden="1">#REF!</definedName>
    <definedName name="BExUA28AO7OWDG3H23Q0CL4B7BHW" localSheetId="14" hidden="1">#REF!</definedName>
    <definedName name="BExUA28AO7OWDG3H23Q0CL4B7BHW" localSheetId="13" hidden="1">#REF!</definedName>
    <definedName name="BExUA28AO7OWDG3H23Q0CL4B7BHW" localSheetId="15" hidden="1">#REF!</definedName>
    <definedName name="BExUA28AO7OWDG3H23Q0CL4B7BHW" localSheetId="16" hidden="1">#REF!</definedName>
    <definedName name="BExUA28AO7OWDG3H23Q0CL4B7BHW" localSheetId="17" hidden="1">#REF!</definedName>
    <definedName name="BExUA28AO7OWDG3H23Q0CL4B7BHW" localSheetId="18" hidden="1">#REF!</definedName>
    <definedName name="BExUA28AO7OWDG3H23Q0CL4B7BHW" localSheetId="19" hidden="1">#REF!</definedName>
    <definedName name="BExUA28AO7OWDG3H23Q0CL4B7BHW" localSheetId="20" hidden="1">#REF!</definedName>
    <definedName name="BExUA28AO7OWDG3H23Q0CL4B7BHW" hidden="1">#REF!</definedName>
    <definedName name="BExUA5O923FFNEBY8BPO1TU3QGBM" localSheetId="7" hidden="1">#REF!</definedName>
    <definedName name="BExUA5O923FFNEBY8BPO1TU3QGBM" localSheetId="9" hidden="1">#REF!</definedName>
    <definedName name="BExUA5O923FFNEBY8BPO1TU3QGBM" localSheetId="10" hidden="1">#REF!</definedName>
    <definedName name="BExUA5O923FFNEBY8BPO1TU3QGBM" localSheetId="11" hidden="1">#REF!</definedName>
    <definedName name="BExUA5O923FFNEBY8BPO1TU3QGBM" localSheetId="12" hidden="1">#REF!</definedName>
    <definedName name="BExUA5O923FFNEBY8BPO1TU3QGBM" localSheetId="14" hidden="1">#REF!</definedName>
    <definedName name="BExUA5O923FFNEBY8BPO1TU3QGBM" localSheetId="13" hidden="1">#REF!</definedName>
    <definedName name="BExUA5O923FFNEBY8BPO1TU3QGBM" localSheetId="15" hidden="1">#REF!</definedName>
    <definedName name="BExUA5O923FFNEBY8BPO1TU3QGBM" localSheetId="16" hidden="1">#REF!</definedName>
    <definedName name="BExUA5O923FFNEBY8BPO1TU3QGBM" localSheetId="17" hidden="1">#REF!</definedName>
    <definedName name="BExUA5O923FFNEBY8BPO1TU3QGBM" localSheetId="18" hidden="1">#REF!</definedName>
    <definedName name="BExUA5O923FFNEBY8BPO1TU3QGBM" localSheetId="19" hidden="1">#REF!</definedName>
    <definedName name="BExUA5O923FFNEBY8BPO1TU3QGBM" localSheetId="20" hidden="1">#REF!</definedName>
    <definedName name="BExUA5O923FFNEBY8BPO1TU3QGBM" hidden="1">#REF!</definedName>
    <definedName name="BExUA6Q4K25VH452AQ3ZIRBCMS61" localSheetId="7" hidden="1">#REF!</definedName>
    <definedName name="BExUA6Q4K25VH452AQ3ZIRBCMS61" localSheetId="9" hidden="1">#REF!</definedName>
    <definedName name="BExUA6Q4K25VH452AQ3ZIRBCMS61" localSheetId="10" hidden="1">#REF!</definedName>
    <definedName name="BExUA6Q4K25VH452AQ3ZIRBCMS61" localSheetId="11" hidden="1">#REF!</definedName>
    <definedName name="BExUA6Q4K25VH452AQ3ZIRBCMS61" localSheetId="12" hidden="1">#REF!</definedName>
    <definedName name="BExUA6Q4K25VH452AQ3ZIRBCMS61" localSheetId="14" hidden="1">#REF!</definedName>
    <definedName name="BExUA6Q4K25VH452AQ3ZIRBCMS61" localSheetId="13" hidden="1">#REF!</definedName>
    <definedName name="BExUA6Q4K25VH452AQ3ZIRBCMS61" localSheetId="15" hidden="1">#REF!</definedName>
    <definedName name="BExUA6Q4K25VH452AQ3ZIRBCMS61" localSheetId="16" hidden="1">#REF!</definedName>
    <definedName name="BExUA6Q4K25VH452AQ3ZIRBCMS61" localSheetId="17" hidden="1">#REF!</definedName>
    <definedName name="BExUA6Q4K25VH452AQ3ZIRBCMS61" localSheetId="18" hidden="1">#REF!</definedName>
    <definedName name="BExUA6Q4K25VH452AQ3ZIRBCMS61" localSheetId="19" hidden="1">#REF!</definedName>
    <definedName name="BExUA6Q4K25VH452AQ3ZIRBCMS61" localSheetId="20" hidden="1">#REF!</definedName>
    <definedName name="BExUA6Q4K25VH452AQ3ZIRBCMS61" hidden="1">#REF!</definedName>
    <definedName name="BExUA7MHC1RAILNC8XURIB3WHXK3" localSheetId="7" hidden="1">#REF!</definedName>
    <definedName name="BExUA7MHC1RAILNC8XURIB3WHXK3" localSheetId="9" hidden="1">#REF!</definedName>
    <definedName name="BExUA7MHC1RAILNC8XURIB3WHXK3" localSheetId="10" hidden="1">#REF!</definedName>
    <definedName name="BExUA7MHC1RAILNC8XURIB3WHXK3" localSheetId="11" hidden="1">#REF!</definedName>
    <definedName name="BExUA7MHC1RAILNC8XURIB3WHXK3" localSheetId="12" hidden="1">#REF!</definedName>
    <definedName name="BExUA7MHC1RAILNC8XURIB3WHXK3" localSheetId="14" hidden="1">#REF!</definedName>
    <definedName name="BExUA7MHC1RAILNC8XURIB3WHXK3" localSheetId="13" hidden="1">#REF!</definedName>
    <definedName name="BExUA7MHC1RAILNC8XURIB3WHXK3" localSheetId="15" hidden="1">#REF!</definedName>
    <definedName name="BExUA7MHC1RAILNC8XURIB3WHXK3" localSheetId="16" hidden="1">#REF!</definedName>
    <definedName name="BExUA7MHC1RAILNC8XURIB3WHXK3" localSheetId="17" hidden="1">#REF!</definedName>
    <definedName name="BExUA7MHC1RAILNC8XURIB3WHXK3" localSheetId="18" hidden="1">#REF!</definedName>
    <definedName name="BExUA7MHC1RAILNC8XURIB3WHXK3" localSheetId="19" hidden="1">#REF!</definedName>
    <definedName name="BExUA7MHC1RAILNC8XURIB3WHXK3" localSheetId="20" hidden="1">#REF!</definedName>
    <definedName name="BExUA7MHC1RAILNC8XURIB3WHXK3" hidden="1">#REF!</definedName>
    <definedName name="BExUAABKIIVOK3JUILTKGJVUPEQK" localSheetId="7" hidden="1">#REF!</definedName>
    <definedName name="BExUAABKIIVOK3JUILTKGJVUPEQK" localSheetId="9" hidden="1">#REF!</definedName>
    <definedName name="BExUAABKIIVOK3JUILTKGJVUPEQK" localSheetId="10" hidden="1">#REF!</definedName>
    <definedName name="BExUAABKIIVOK3JUILTKGJVUPEQK" localSheetId="11" hidden="1">#REF!</definedName>
    <definedName name="BExUAABKIIVOK3JUILTKGJVUPEQK" localSheetId="12" hidden="1">#REF!</definedName>
    <definedName name="BExUAABKIIVOK3JUILTKGJVUPEQK" localSheetId="14" hidden="1">#REF!</definedName>
    <definedName name="BExUAABKIIVOK3JUILTKGJVUPEQK" localSheetId="13" hidden="1">#REF!</definedName>
    <definedName name="BExUAABKIIVOK3JUILTKGJVUPEQK" localSheetId="15" hidden="1">#REF!</definedName>
    <definedName name="BExUAABKIIVOK3JUILTKGJVUPEQK" localSheetId="16" hidden="1">#REF!</definedName>
    <definedName name="BExUAABKIIVOK3JUILTKGJVUPEQK" localSheetId="17" hidden="1">#REF!</definedName>
    <definedName name="BExUAABKIIVOK3JUILTKGJVUPEQK" localSheetId="18" hidden="1">#REF!</definedName>
    <definedName name="BExUAABKIIVOK3JUILTKGJVUPEQK" localSheetId="19" hidden="1">#REF!</definedName>
    <definedName name="BExUAABKIIVOK3JUILTKGJVUPEQK" localSheetId="20" hidden="1">#REF!</definedName>
    <definedName name="BExUAABKIIVOK3JUILTKGJVUPEQK" hidden="1">#REF!</definedName>
    <definedName name="BExUAAH2D4VGVRIQGPJB00O9MFGA" localSheetId="7" hidden="1">#REF!</definedName>
    <definedName name="BExUAAH2D4VGVRIQGPJB00O9MFGA" localSheetId="9" hidden="1">#REF!</definedName>
    <definedName name="BExUAAH2D4VGVRIQGPJB00O9MFGA" localSheetId="10" hidden="1">#REF!</definedName>
    <definedName name="BExUAAH2D4VGVRIQGPJB00O9MFGA" localSheetId="11" hidden="1">#REF!</definedName>
    <definedName name="BExUAAH2D4VGVRIQGPJB00O9MFGA" localSheetId="12" hidden="1">#REF!</definedName>
    <definedName name="BExUAAH2D4VGVRIQGPJB00O9MFGA" localSheetId="14" hidden="1">#REF!</definedName>
    <definedName name="BExUAAH2D4VGVRIQGPJB00O9MFGA" localSheetId="13" hidden="1">#REF!</definedName>
    <definedName name="BExUAAH2D4VGVRIQGPJB00O9MFGA" localSheetId="15" hidden="1">#REF!</definedName>
    <definedName name="BExUAAH2D4VGVRIQGPJB00O9MFGA" localSheetId="16" hidden="1">#REF!</definedName>
    <definedName name="BExUAAH2D4VGVRIQGPJB00O9MFGA" localSheetId="17" hidden="1">#REF!</definedName>
    <definedName name="BExUAAH2D4VGVRIQGPJB00O9MFGA" localSheetId="18" hidden="1">#REF!</definedName>
    <definedName name="BExUAAH2D4VGVRIQGPJB00O9MFGA" localSheetId="19" hidden="1">#REF!</definedName>
    <definedName name="BExUAAH2D4VGVRIQGPJB00O9MFGA" localSheetId="20" hidden="1">#REF!</definedName>
    <definedName name="BExUAAH2D4VGVRIQGPJB00O9MFGA" hidden="1">#REF!</definedName>
    <definedName name="BExUABTJG7CHXQDBVDEEMHSVE1YY" localSheetId="7" hidden="1">#REF!</definedName>
    <definedName name="BExUABTJG7CHXQDBVDEEMHSVE1YY" localSheetId="9" hidden="1">#REF!</definedName>
    <definedName name="BExUABTJG7CHXQDBVDEEMHSVE1YY" localSheetId="10" hidden="1">#REF!</definedName>
    <definedName name="BExUABTJG7CHXQDBVDEEMHSVE1YY" localSheetId="11" hidden="1">#REF!</definedName>
    <definedName name="BExUABTJG7CHXQDBVDEEMHSVE1YY" localSheetId="14" hidden="1">#REF!</definedName>
    <definedName name="BExUABTJG7CHXQDBVDEEMHSVE1YY" localSheetId="13" hidden="1">#REF!</definedName>
    <definedName name="BExUABTJG7CHXQDBVDEEMHSVE1YY" localSheetId="16" hidden="1">#REF!</definedName>
    <definedName name="BExUABTJG7CHXQDBVDEEMHSVE1YY" localSheetId="17" hidden="1">#REF!</definedName>
    <definedName name="BExUABTJG7CHXQDBVDEEMHSVE1YY" localSheetId="20" hidden="1">#REF!</definedName>
    <definedName name="BExUABTJG7CHXQDBVDEEMHSVE1YY" hidden="1">#REF!</definedName>
    <definedName name="BExUAE7VUMCVDFX37BD0AFOQDTE3" localSheetId="7" hidden="1">#REF!</definedName>
    <definedName name="BExUAE7VUMCVDFX37BD0AFOQDTE3" localSheetId="9" hidden="1">#REF!</definedName>
    <definedName name="BExUAE7VUMCVDFX37BD0AFOQDTE3" localSheetId="10" hidden="1">#REF!</definedName>
    <definedName name="BExUAE7VUMCVDFX37BD0AFOQDTE3" localSheetId="11" hidden="1">#REF!</definedName>
    <definedName name="BExUAE7VUMCVDFX37BD0AFOQDTE3" localSheetId="12" hidden="1">#REF!</definedName>
    <definedName name="BExUAE7VUMCVDFX37BD0AFOQDTE3" localSheetId="14" hidden="1">#REF!</definedName>
    <definedName name="BExUAE7VUMCVDFX37BD0AFOQDTE3" localSheetId="13" hidden="1">#REF!</definedName>
    <definedName name="BExUAE7VUMCVDFX37BD0AFOQDTE3" localSheetId="15" hidden="1">#REF!</definedName>
    <definedName name="BExUAE7VUMCVDFX37BD0AFOQDTE3" localSheetId="16" hidden="1">#REF!</definedName>
    <definedName name="BExUAE7VUMCVDFX37BD0AFOQDTE3" localSheetId="17" hidden="1">#REF!</definedName>
    <definedName name="BExUAE7VUMCVDFX37BD0AFOQDTE3" localSheetId="18" hidden="1">#REF!</definedName>
    <definedName name="BExUAE7VUMCVDFX37BD0AFOQDTE3" localSheetId="19" hidden="1">#REF!</definedName>
    <definedName name="BExUAE7VUMCVDFX37BD0AFOQDTE3" localSheetId="20" hidden="1">#REF!</definedName>
    <definedName name="BExUAE7VUMCVDFX37BD0AFOQDTE3" hidden="1">#REF!</definedName>
    <definedName name="BExUAFV4JMBSM2SKBQL9NHL0NIBS" localSheetId="7" hidden="1">#REF!</definedName>
    <definedName name="BExUAFV4JMBSM2SKBQL9NHL0NIBS" localSheetId="9" hidden="1">#REF!</definedName>
    <definedName name="BExUAFV4JMBSM2SKBQL9NHL0NIBS" localSheetId="10" hidden="1">#REF!</definedName>
    <definedName name="BExUAFV4JMBSM2SKBQL9NHL0NIBS" localSheetId="11" hidden="1">#REF!</definedName>
    <definedName name="BExUAFV4JMBSM2SKBQL9NHL0NIBS" localSheetId="12" hidden="1">#REF!</definedName>
    <definedName name="BExUAFV4JMBSM2SKBQL9NHL0NIBS" localSheetId="14" hidden="1">#REF!</definedName>
    <definedName name="BExUAFV4JMBSM2SKBQL9NHL0NIBS" localSheetId="13" hidden="1">#REF!</definedName>
    <definedName name="BExUAFV4JMBSM2SKBQL9NHL0NIBS" localSheetId="15" hidden="1">#REF!</definedName>
    <definedName name="BExUAFV4JMBSM2SKBQL9NHL0NIBS" localSheetId="16" hidden="1">#REF!</definedName>
    <definedName name="BExUAFV4JMBSM2SKBQL9NHL0NIBS" localSheetId="17" hidden="1">#REF!</definedName>
    <definedName name="BExUAFV4JMBSM2SKBQL9NHL0NIBS" localSheetId="18" hidden="1">#REF!</definedName>
    <definedName name="BExUAFV4JMBSM2SKBQL9NHL0NIBS" localSheetId="19" hidden="1">#REF!</definedName>
    <definedName name="BExUAFV4JMBSM2SKBQL9NHL0NIBS" localSheetId="20" hidden="1">#REF!</definedName>
    <definedName name="BExUAFV4JMBSM2SKBQL9NHL0NIBS" hidden="1">#REF!</definedName>
    <definedName name="BExUAMWQODKBXMRH1QCMJLJBF8M7" localSheetId="7" hidden="1">#REF!</definedName>
    <definedName name="BExUAMWQODKBXMRH1QCMJLJBF8M7" localSheetId="9" hidden="1">#REF!</definedName>
    <definedName name="BExUAMWQODKBXMRH1QCMJLJBF8M7" localSheetId="10" hidden="1">#REF!</definedName>
    <definedName name="BExUAMWQODKBXMRH1QCMJLJBF8M7" localSheetId="11" hidden="1">#REF!</definedName>
    <definedName name="BExUAMWQODKBXMRH1QCMJLJBF8M7" localSheetId="12" hidden="1">#REF!</definedName>
    <definedName name="BExUAMWQODKBXMRH1QCMJLJBF8M7" localSheetId="14" hidden="1">#REF!</definedName>
    <definedName name="BExUAMWQODKBXMRH1QCMJLJBF8M7" localSheetId="13" hidden="1">#REF!</definedName>
    <definedName name="BExUAMWQODKBXMRH1QCMJLJBF8M7" localSheetId="15" hidden="1">#REF!</definedName>
    <definedName name="BExUAMWQODKBXMRH1QCMJLJBF8M7" localSheetId="16" hidden="1">#REF!</definedName>
    <definedName name="BExUAMWQODKBXMRH1QCMJLJBF8M7" localSheetId="17" hidden="1">#REF!</definedName>
    <definedName name="BExUAMWQODKBXMRH1QCMJLJBF8M7" localSheetId="18" hidden="1">#REF!</definedName>
    <definedName name="BExUAMWQODKBXMRH1QCMJLJBF8M7" localSheetId="19" hidden="1">#REF!</definedName>
    <definedName name="BExUAMWQODKBXMRH1QCMJLJBF8M7" localSheetId="20" hidden="1">#REF!</definedName>
    <definedName name="BExUAMWQODKBXMRH1QCMJLJBF8M7" hidden="1">#REF!</definedName>
    <definedName name="BExUAQYCACRL8UX675MZ2A0135PW" localSheetId="7" hidden="1">#REF!</definedName>
    <definedName name="BExUAQYCACRL8UX675MZ2A0135PW" localSheetId="9" hidden="1">#REF!</definedName>
    <definedName name="BExUAQYCACRL8UX675MZ2A0135PW" localSheetId="10" hidden="1">#REF!</definedName>
    <definedName name="BExUAQYCACRL8UX675MZ2A0135PW" localSheetId="11" hidden="1">#REF!</definedName>
    <definedName name="BExUAQYCACRL8UX675MZ2A0135PW" localSheetId="12" hidden="1">#REF!</definedName>
    <definedName name="BExUAQYCACRL8UX675MZ2A0135PW" localSheetId="14" hidden="1">#REF!</definedName>
    <definedName name="BExUAQYCACRL8UX675MZ2A0135PW" localSheetId="13" hidden="1">#REF!</definedName>
    <definedName name="BExUAQYCACRL8UX675MZ2A0135PW" localSheetId="15" hidden="1">#REF!</definedName>
    <definedName name="BExUAQYCACRL8UX675MZ2A0135PW" localSheetId="16" hidden="1">#REF!</definedName>
    <definedName name="BExUAQYCACRL8UX675MZ2A0135PW" localSheetId="17" hidden="1">#REF!</definedName>
    <definedName name="BExUAQYCACRL8UX675MZ2A0135PW" localSheetId="18" hidden="1">#REF!</definedName>
    <definedName name="BExUAQYCACRL8UX675MZ2A0135PW" localSheetId="19" hidden="1">#REF!</definedName>
    <definedName name="BExUAQYCACRL8UX675MZ2A0135PW" localSheetId="20" hidden="1">#REF!</definedName>
    <definedName name="BExUAQYCACRL8UX675MZ2A0135PW" hidden="1">#REF!</definedName>
    <definedName name="BExUAT7C2EA99VHS9U7OALH9YLZN" localSheetId="7" hidden="1">#REF!</definedName>
    <definedName name="BExUAT7C2EA99VHS9U7OALH9YLZN" localSheetId="9" hidden="1">#REF!</definedName>
    <definedName name="BExUAT7C2EA99VHS9U7OALH9YLZN" localSheetId="10" hidden="1">#REF!</definedName>
    <definedName name="BExUAT7C2EA99VHS9U7OALH9YLZN" localSheetId="11" hidden="1">#REF!</definedName>
    <definedName name="BExUAT7C2EA99VHS9U7OALH9YLZN" localSheetId="12" hidden="1">#REF!</definedName>
    <definedName name="BExUAT7C2EA99VHS9U7OALH9YLZN" localSheetId="14" hidden="1">#REF!</definedName>
    <definedName name="BExUAT7C2EA99VHS9U7OALH9YLZN" localSheetId="13" hidden="1">#REF!</definedName>
    <definedName name="BExUAT7C2EA99VHS9U7OALH9YLZN" localSheetId="15" hidden="1">#REF!</definedName>
    <definedName name="BExUAT7C2EA99VHS9U7OALH9YLZN" localSheetId="16" hidden="1">#REF!</definedName>
    <definedName name="BExUAT7C2EA99VHS9U7OALH9YLZN" localSheetId="17" hidden="1">#REF!</definedName>
    <definedName name="BExUAT7C2EA99VHS9U7OALH9YLZN" localSheetId="18" hidden="1">#REF!</definedName>
    <definedName name="BExUAT7C2EA99VHS9U7OALH9YLZN" localSheetId="19" hidden="1">#REF!</definedName>
    <definedName name="BExUAT7C2EA99VHS9U7OALH9YLZN" localSheetId="20" hidden="1">#REF!</definedName>
    <definedName name="BExUAT7C2EA99VHS9U7OALH9YLZN" hidden="1">#REF!</definedName>
    <definedName name="BExUAVAV8UKWKQ0K62SFQWUFUOTU" localSheetId="7" hidden="1">#REF!</definedName>
    <definedName name="BExUAVAV8UKWKQ0K62SFQWUFUOTU" localSheetId="9" hidden="1">#REF!</definedName>
    <definedName name="BExUAVAV8UKWKQ0K62SFQWUFUOTU" localSheetId="10" hidden="1">#REF!</definedName>
    <definedName name="BExUAVAV8UKWKQ0K62SFQWUFUOTU" localSheetId="11" hidden="1">#REF!</definedName>
    <definedName name="BExUAVAV8UKWKQ0K62SFQWUFUOTU" localSheetId="12" hidden="1">#REF!</definedName>
    <definedName name="BExUAVAV8UKWKQ0K62SFQWUFUOTU" localSheetId="14" hidden="1">#REF!</definedName>
    <definedName name="BExUAVAV8UKWKQ0K62SFQWUFUOTU" localSheetId="13" hidden="1">#REF!</definedName>
    <definedName name="BExUAVAV8UKWKQ0K62SFQWUFUOTU" localSheetId="15" hidden="1">#REF!</definedName>
    <definedName name="BExUAVAV8UKWKQ0K62SFQWUFUOTU" localSheetId="16" hidden="1">#REF!</definedName>
    <definedName name="BExUAVAV8UKWKQ0K62SFQWUFUOTU" localSheetId="17" hidden="1">#REF!</definedName>
    <definedName name="BExUAVAV8UKWKQ0K62SFQWUFUOTU" localSheetId="18" hidden="1">#REF!</definedName>
    <definedName name="BExUAVAV8UKWKQ0K62SFQWUFUOTU" localSheetId="19" hidden="1">#REF!</definedName>
    <definedName name="BExUAVAV8UKWKQ0K62SFQWUFUOTU" localSheetId="20" hidden="1">#REF!</definedName>
    <definedName name="BExUAVAV8UKWKQ0K62SFQWUFUOTU" hidden="1">#REF!</definedName>
    <definedName name="BExUAX8WS5OPVLCDXRGKTU2QMTFO" localSheetId="7" hidden="1">#REF!</definedName>
    <definedName name="BExUAX8WS5OPVLCDXRGKTU2QMTFO" localSheetId="9" hidden="1">#REF!</definedName>
    <definedName name="BExUAX8WS5OPVLCDXRGKTU2QMTFO" localSheetId="10" hidden="1">#REF!</definedName>
    <definedName name="BExUAX8WS5OPVLCDXRGKTU2QMTFO" localSheetId="11" hidden="1">#REF!</definedName>
    <definedName name="BExUAX8WS5OPVLCDXRGKTU2QMTFO" localSheetId="12" hidden="1">#REF!</definedName>
    <definedName name="BExUAX8WS5OPVLCDXRGKTU2QMTFO" localSheetId="14" hidden="1">#REF!</definedName>
    <definedName name="BExUAX8WS5OPVLCDXRGKTU2QMTFO" localSheetId="13" hidden="1">#REF!</definedName>
    <definedName name="BExUAX8WS5OPVLCDXRGKTU2QMTFO" localSheetId="15" hidden="1">#REF!</definedName>
    <definedName name="BExUAX8WS5OPVLCDXRGKTU2QMTFO" localSheetId="16" hidden="1">#REF!</definedName>
    <definedName name="BExUAX8WS5OPVLCDXRGKTU2QMTFO" localSheetId="17" hidden="1">#REF!</definedName>
    <definedName name="BExUAX8WS5OPVLCDXRGKTU2QMTFO" localSheetId="18" hidden="1">#REF!</definedName>
    <definedName name="BExUAX8WS5OPVLCDXRGKTU2QMTFO" localSheetId="19" hidden="1">#REF!</definedName>
    <definedName name="BExUAX8WS5OPVLCDXRGKTU2QMTFO" localSheetId="20" hidden="1">#REF!</definedName>
    <definedName name="BExUAX8WS5OPVLCDXRGKTU2QMTFO" hidden="1">#REF!</definedName>
    <definedName name="BExUB8HLEXSBVPZ5AXNQEK96F1N4" localSheetId="7" hidden="1">#REF!</definedName>
    <definedName name="BExUB8HLEXSBVPZ5AXNQEK96F1N4" localSheetId="9" hidden="1">#REF!</definedName>
    <definedName name="BExUB8HLEXSBVPZ5AXNQEK96F1N4" localSheetId="10" hidden="1">#REF!</definedName>
    <definedName name="BExUB8HLEXSBVPZ5AXNQEK96F1N4" localSheetId="11" hidden="1">#REF!</definedName>
    <definedName name="BExUB8HLEXSBVPZ5AXNQEK96F1N4" localSheetId="12" hidden="1">#REF!</definedName>
    <definedName name="BExUB8HLEXSBVPZ5AXNQEK96F1N4" localSheetId="14" hidden="1">#REF!</definedName>
    <definedName name="BExUB8HLEXSBVPZ5AXNQEK96F1N4" localSheetId="13" hidden="1">#REF!</definedName>
    <definedName name="BExUB8HLEXSBVPZ5AXNQEK96F1N4" localSheetId="15" hidden="1">#REF!</definedName>
    <definedName name="BExUB8HLEXSBVPZ5AXNQEK96F1N4" localSheetId="16" hidden="1">#REF!</definedName>
    <definedName name="BExUB8HLEXSBVPZ5AXNQEK96F1N4" localSheetId="17" hidden="1">#REF!</definedName>
    <definedName name="BExUB8HLEXSBVPZ5AXNQEK96F1N4" localSheetId="18" hidden="1">#REF!</definedName>
    <definedName name="BExUB8HLEXSBVPZ5AXNQEK96F1N4" localSheetId="19" hidden="1">#REF!</definedName>
    <definedName name="BExUB8HLEXSBVPZ5AXNQEK96F1N4" localSheetId="20" hidden="1">#REF!</definedName>
    <definedName name="BExUB8HLEXSBVPZ5AXNQEK96F1N4" hidden="1">#REF!</definedName>
    <definedName name="BExUB9U3LH9RE0L0C9VDXHG4Z0CT" localSheetId="7" hidden="1">#REF!</definedName>
    <definedName name="BExUB9U3LH9RE0L0C9VDXHG4Z0CT" localSheetId="9" hidden="1">#REF!</definedName>
    <definedName name="BExUB9U3LH9RE0L0C9VDXHG4Z0CT" localSheetId="10" hidden="1">#REF!</definedName>
    <definedName name="BExUB9U3LH9RE0L0C9VDXHG4Z0CT" localSheetId="11" hidden="1">#REF!</definedName>
    <definedName name="BExUB9U3LH9RE0L0C9VDXHG4Z0CT" localSheetId="12" hidden="1">#REF!</definedName>
    <definedName name="BExUB9U3LH9RE0L0C9VDXHG4Z0CT" localSheetId="14" hidden="1">#REF!</definedName>
    <definedName name="BExUB9U3LH9RE0L0C9VDXHG4Z0CT" localSheetId="13" hidden="1">#REF!</definedName>
    <definedName name="BExUB9U3LH9RE0L0C9VDXHG4Z0CT" localSheetId="15" hidden="1">#REF!</definedName>
    <definedName name="BExUB9U3LH9RE0L0C9VDXHG4Z0CT" localSheetId="16" hidden="1">#REF!</definedName>
    <definedName name="BExUB9U3LH9RE0L0C9VDXHG4Z0CT" localSheetId="17" hidden="1">#REF!</definedName>
    <definedName name="BExUB9U3LH9RE0L0C9VDXHG4Z0CT" localSheetId="18" hidden="1">#REF!</definedName>
    <definedName name="BExUB9U3LH9RE0L0C9VDXHG4Z0CT" localSheetId="19" hidden="1">#REF!</definedName>
    <definedName name="BExUB9U3LH9RE0L0C9VDXHG4Z0CT" localSheetId="20" hidden="1">#REF!</definedName>
    <definedName name="BExUB9U3LH9RE0L0C9VDXHG4Z0CT" hidden="1">#REF!</definedName>
    <definedName name="BExUBCDVZIEA7YT0LPSMHL5ZSERQ" localSheetId="7" hidden="1">#REF!</definedName>
    <definedName name="BExUBCDVZIEA7YT0LPSMHL5ZSERQ" localSheetId="9" hidden="1">#REF!</definedName>
    <definedName name="BExUBCDVZIEA7YT0LPSMHL5ZSERQ" localSheetId="10" hidden="1">#REF!</definedName>
    <definedName name="BExUBCDVZIEA7YT0LPSMHL5ZSERQ" localSheetId="11" hidden="1">#REF!</definedName>
    <definedName name="BExUBCDVZIEA7YT0LPSMHL5ZSERQ" localSheetId="12" hidden="1">#REF!</definedName>
    <definedName name="BExUBCDVZIEA7YT0LPSMHL5ZSERQ" localSheetId="14" hidden="1">#REF!</definedName>
    <definedName name="BExUBCDVZIEA7YT0LPSMHL5ZSERQ" localSheetId="13" hidden="1">#REF!</definedName>
    <definedName name="BExUBCDVZIEA7YT0LPSMHL5ZSERQ" localSheetId="15" hidden="1">#REF!</definedName>
    <definedName name="BExUBCDVZIEA7YT0LPSMHL5ZSERQ" localSheetId="16" hidden="1">#REF!</definedName>
    <definedName name="BExUBCDVZIEA7YT0LPSMHL5ZSERQ" localSheetId="17" hidden="1">#REF!</definedName>
    <definedName name="BExUBCDVZIEA7YT0LPSMHL5ZSERQ" localSheetId="18" hidden="1">#REF!</definedName>
    <definedName name="BExUBCDVZIEA7YT0LPSMHL5ZSERQ" localSheetId="19" hidden="1">#REF!</definedName>
    <definedName name="BExUBCDVZIEA7YT0LPSMHL5ZSERQ" localSheetId="20" hidden="1">#REF!</definedName>
    <definedName name="BExUBCDVZIEA7YT0LPSMHL5ZSERQ" hidden="1">#REF!</definedName>
    <definedName name="BExUBKXBUCN760QYU7Q8GESBWOQH" localSheetId="7" hidden="1">#REF!</definedName>
    <definedName name="BExUBKXBUCN760QYU7Q8GESBWOQH" localSheetId="9" hidden="1">#REF!</definedName>
    <definedName name="BExUBKXBUCN760QYU7Q8GESBWOQH" localSheetId="10" hidden="1">#REF!</definedName>
    <definedName name="BExUBKXBUCN760QYU7Q8GESBWOQH" localSheetId="11" hidden="1">#REF!</definedName>
    <definedName name="BExUBKXBUCN760QYU7Q8GESBWOQH" localSheetId="12" hidden="1">#REF!</definedName>
    <definedName name="BExUBKXBUCN760QYU7Q8GESBWOQH" localSheetId="14" hidden="1">#REF!</definedName>
    <definedName name="BExUBKXBUCN760QYU7Q8GESBWOQH" localSheetId="13" hidden="1">#REF!</definedName>
    <definedName name="BExUBKXBUCN760QYU7Q8GESBWOQH" localSheetId="15" hidden="1">#REF!</definedName>
    <definedName name="BExUBKXBUCN760QYU7Q8GESBWOQH" localSheetId="16" hidden="1">#REF!</definedName>
    <definedName name="BExUBKXBUCN760QYU7Q8GESBWOQH" localSheetId="17" hidden="1">#REF!</definedName>
    <definedName name="BExUBKXBUCN760QYU7Q8GESBWOQH" localSheetId="18" hidden="1">#REF!</definedName>
    <definedName name="BExUBKXBUCN760QYU7Q8GESBWOQH" localSheetId="19" hidden="1">#REF!</definedName>
    <definedName name="BExUBKXBUCN760QYU7Q8GESBWOQH" localSheetId="20" hidden="1">#REF!</definedName>
    <definedName name="BExUBKXBUCN760QYU7Q8GESBWOQH" hidden="1">#REF!</definedName>
    <definedName name="BExUBL83ED0P076RN9RJ8P1MZ299" localSheetId="7" hidden="1">#REF!</definedName>
    <definedName name="BExUBL83ED0P076RN9RJ8P1MZ299" localSheetId="9" hidden="1">#REF!</definedName>
    <definedName name="BExUBL83ED0P076RN9RJ8P1MZ299" localSheetId="10" hidden="1">#REF!</definedName>
    <definedName name="BExUBL83ED0P076RN9RJ8P1MZ299" localSheetId="11" hidden="1">#REF!</definedName>
    <definedName name="BExUBL83ED0P076RN9RJ8P1MZ299" localSheetId="12" hidden="1">#REF!</definedName>
    <definedName name="BExUBL83ED0P076RN9RJ8P1MZ299" localSheetId="14" hidden="1">#REF!</definedName>
    <definedName name="BExUBL83ED0P076RN9RJ8P1MZ299" localSheetId="13" hidden="1">#REF!</definedName>
    <definedName name="BExUBL83ED0P076RN9RJ8P1MZ299" localSheetId="15" hidden="1">#REF!</definedName>
    <definedName name="BExUBL83ED0P076RN9RJ8P1MZ299" localSheetId="16" hidden="1">#REF!</definedName>
    <definedName name="BExUBL83ED0P076RN9RJ8P1MZ299" localSheetId="17" hidden="1">#REF!</definedName>
    <definedName name="BExUBL83ED0P076RN9RJ8P1MZ299" localSheetId="18" hidden="1">#REF!</definedName>
    <definedName name="BExUBL83ED0P076RN9RJ8P1MZ299" localSheetId="19" hidden="1">#REF!</definedName>
    <definedName name="BExUBL83ED0P076RN9RJ8P1MZ299" localSheetId="20" hidden="1">#REF!</definedName>
    <definedName name="BExUBL83ED0P076RN9RJ8P1MZ299" hidden="1">#REF!</definedName>
    <definedName name="BExUBS9LHCDLBL7S3ZNT91B3T5I9" localSheetId="7" hidden="1">#REF!</definedName>
    <definedName name="BExUBS9LHCDLBL7S3ZNT91B3T5I9" localSheetId="9" hidden="1">#REF!</definedName>
    <definedName name="BExUBS9LHCDLBL7S3ZNT91B3T5I9" localSheetId="10" hidden="1">#REF!</definedName>
    <definedName name="BExUBS9LHCDLBL7S3ZNT91B3T5I9" localSheetId="11" hidden="1">#REF!</definedName>
    <definedName name="BExUBS9LHCDLBL7S3ZNT91B3T5I9" localSheetId="12" hidden="1">#REF!</definedName>
    <definedName name="BExUBS9LHCDLBL7S3ZNT91B3T5I9" localSheetId="14" hidden="1">#REF!</definedName>
    <definedName name="BExUBS9LHCDLBL7S3ZNT91B3T5I9" localSheetId="13" hidden="1">#REF!</definedName>
    <definedName name="BExUBS9LHCDLBL7S3ZNT91B3T5I9" localSheetId="15" hidden="1">#REF!</definedName>
    <definedName name="BExUBS9LHCDLBL7S3ZNT91B3T5I9" localSheetId="16" hidden="1">#REF!</definedName>
    <definedName name="BExUBS9LHCDLBL7S3ZNT91B3T5I9" localSheetId="17" hidden="1">#REF!</definedName>
    <definedName name="BExUBS9LHCDLBL7S3ZNT91B3T5I9" localSheetId="18" hidden="1">#REF!</definedName>
    <definedName name="BExUBS9LHCDLBL7S3ZNT91B3T5I9" localSheetId="19" hidden="1">#REF!</definedName>
    <definedName name="BExUBS9LHCDLBL7S3ZNT91B3T5I9" localSheetId="20" hidden="1">#REF!</definedName>
    <definedName name="BExUBS9LHCDLBL7S3ZNT91B3T5I9" hidden="1">#REF!</definedName>
    <definedName name="BExUBZB72GX583YHAMJJC3QGV1EZ" localSheetId="7" hidden="1">#REF!</definedName>
    <definedName name="BExUBZB72GX583YHAMJJC3QGV1EZ" localSheetId="9" hidden="1">#REF!</definedName>
    <definedName name="BExUBZB72GX583YHAMJJC3QGV1EZ" localSheetId="10" hidden="1">#REF!</definedName>
    <definedName name="BExUBZB72GX583YHAMJJC3QGV1EZ" localSheetId="11" hidden="1">#REF!</definedName>
    <definedName name="BExUBZB72GX583YHAMJJC3QGV1EZ" localSheetId="12" hidden="1">#REF!</definedName>
    <definedName name="BExUBZB72GX583YHAMJJC3QGV1EZ" localSheetId="14" hidden="1">#REF!</definedName>
    <definedName name="BExUBZB72GX583YHAMJJC3QGV1EZ" localSheetId="13" hidden="1">#REF!</definedName>
    <definedName name="BExUBZB72GX583YHAMJJC3QGV1EZ" localSheetId="15" hidden="1">#REF!</definedName>
    <definedName name="BExUBZB72GX583YHAMJJC3QGV1EZ" localSheetId="16" hidden="1">#REF!</definedName>
    <definedName name="BExUBZB72GX583YHAMJJC3QGV1EZ" localSheetId="17" hidden="1">#REF!</definedName>
    <definedName name="BExUBZB72GX583YHAMJJC3QGV1EZ" localSheetId="18" hidden="1">#REF!</definedName>
    <definedName name="BExUBZB72GX583YHAMJJC3QGV1EZ" localSheetId="19" hidden="1">#REF!</definedName>
    <definedName name="BExUBZB72GX583YHAMJJC3QGV1EZ" localSheetId="20" hidden="1">#REF!</definedName>
    <definedName name="BExUBZB72GX583YHAMJJC3QGV1EZ" hidden="1">#REF!</definedName>
    <definedName name="BExUC4EMUM9S63KSY0LLQUAGWJ1A" localSheetId="7" hidden="1">#REF!</definedName>
    <definedName name="BExUC4EMUM9S63KSY0LLQUAGWJ1A" localSheetId="9" hidden="1">#REF!</definedName>
    <definedName name="BExUC4EMUM9S63KSY0LLQUAGWJ1A" localSheetId="10" hidden="1">#REF!</definedName>
    <definedName name="BExUC4EMUM9S63KSY0LLQUAGWJ1A" localSheetId="11" hidden="1">#REF!</definedName>
    <definedName name="BExUC4EMUM9S63KSY0LLQUAGWJ1A" localSheetId="12" hidden="1">#REF!</definedName>
    <definedName name="BExUC4EMUM9S63KSY0LLQUAGWJ1A" localSheetId="14" hidden="1">#REF!</definedName>
    <definedName name="BExUC4EMUM9S63KSY0LLQUAGWJ1A" localSheetId="13" hidden="1">#REF!</definedName>
    <definedName name="BExUC4EMUM9S63KSY0LLQUAGWJ1A" localSheetId="15" hidden="1">#REF!</definedName>
    <definedName name="BExUC4EMUM9S63KSY0LLQUAGWJ1A" localSheetId="16" hidden="1">#REF!</definedName>
    <definedName name="BExUC4EMUM9S63KSY0LLQUAGWJ1A" localSheetId="17" hidden="1">#REF!</definedName>
    <definedName name="BExUC4EMUM9S63KSY0LLQUAGWJ1A" localSheetId="18" hidden="1">#REF!</definedName>
    <definedName name="BExUC4EMUM9S63KSY0LLQUAGWJ1A" localSheetId="19" hidden="1">#REF!</definedName>
    <definedName name="BExUC4EMUM9S63KSY0LLQUAGWJ1A" localSheetId="20" hidden="1">#REF!</definedName>
    <definedName name="BExUC4EMUM9S63KSY0LLQUAGWJ1A" hidden="1">#REF!</definedName>
    <definedName name="BExUC623BDYEODBN0N4DO6PJQ7NU" localSheetId="7" hidden="1">#REF!</definedName>
    <definedName name="BExUC623BDYEODBN0N4DO6PJQ7NU" localSheetId="9" hidden="1">#REF!</definedName>
    <definedName name="BExUC623BDYEODBN0N4DO6PJQ7NU" localSheetId="10" hidden="1">#REF!</definedName>
    <definedName name="BExUC623BDYEODBN0N4DO6PJQ7NU" localSheetId="11" hidden="1">#REF!</definedName>
    <definedName name="BExUC623BDYEODBN0N4DO6PJQ7NU" localSheetId="12" hidden="1">#REF!</definedName>
    <definedName name="BExUC623BDYEODBN0N4DO6PJQ7NU" localSheetId="14" hidden="1">#REF!</definedName>
    <definedName name="BExUC623BDYEODBN0N4DO6PJQ7NU" localSheetId="13" hidden="1">#REF!</definedName>
    <definedName name="BExUC623BDYEODBN0N4DO6PJQ7NU" localSheetId="15" hidden="1">#REF!</definedName>
    <definedName name="BExUC623BDYEODBN0N4DO6PJQ7NU" localSheetId="16" hidden="1">#REF!</definedName>
    <definedName name="BExUC623BDYEODBN0N4DO6PJQ7NU" localSheetId="17" hidden="1">#REF!</definedName>
    <definedName name="BExUC623BDYEODBN0N4DO6PJQ7NU" localSheetId="18" hidden="1">#REF!</definedName>
    <definedName name="BExUC623BDYEODBN0N4DO6PJQ7NU" localSheetId="19" hidden="1">#REF!</definedName>
    <definedName name="BExUC623BDYEODBN0N4DO6PJQ7NU" localSheetId="20" hidden="1">#REF!</definedName>
    <definedName name="BExUC623BDYEODBN0N4DO6PJQ7NU" hidden="1">#REF!</definedName>
    <definedName name="BExUC8WH8TCKBB5313JGYYQ1WFLT" localSheetId="7" hidden="1">#REF!</definedName>
    <definedName name="BExUC8WH8TCKBB5313JGYYQ1WFLT" localSheetId="9" hidden="1">#REF!</definedName>
    <definedName name="BExUC8WH8TCKBB5313JGYYQ1WFLT" localSheetId="10" hidden="1">#REF!</definedName>
    <definedName name="BExUC8WH8TCKBB5313JGYYQ1WFLT" localSheetId="11" hidden="1">#REF!</definedName>
    <definedName name="BExUC8WH8TCKBB5313JGYYQ1WFLT" localSheetId="12" hidden="1">#REF!</definedName>
    <definedName name="BExUC8WH8TCKBB5313JGYYQ1WFLT" localSheetId="14" hidden="1">#REF!</definedName>
    <definedName name="BExUC8WH8TCKBB5313JGYYQ1WFLT" localSheetId="13" hidden="1">#REF!</definedName>
    <definedName name="BExUC8WH8TCKBB5313JGYYQ1WFLT" localSheetId="15" hidden="1">#REF!</definedName>
    <definedName name="BExUC8WH8TCKBB5313JGYYQ1WFLT" localSheetId="16" hidden="1">#REF!</definedName>
    <definedName name="BExUC8WH8TCKBB5313JGYYQ1WFLT" localSheetId="17" hidden="1">#REF!</definedName>
    <definedName name="BExUC8WH8TCKBB5313JGYYQ1WFLT" localSheetId="18" hidden="1">#REF!</definedName>
    <definedName name="BExUC8WH8TCKBB5313JGYYQ1WFLT" localSheetId="19" hidden="1">#REF!</definedName>
    <definedName name="BExUC8WH8TCKBB5313JGYYQ1WFLT" localSheetId="20" hidden="1">#REF!</definedName>
    <definedName name="BExUC8WH8TCKBB5313JGYYQ1WFLT" hidden="1">#REF!</definedName>
    <definedName name="BExUCFCDK6SPH86I6STXX8X3WMC4" localSheetId="7" hidden="1">#REF!</definedName>
    <definedName name="BExUCFCDK6SPH86I6STXX8X3WMC4" localSheetId="9" hidden="1">#REF!</definedName>
    <definedName name="BExUCFCDK6SPH86I6STXX8X3WMC4" localSheetId="10" hidden="1">#REF!</definedName>
    <definedName name="BExUCFCDK6SPH86I6STXX8X3WMC4" localSheetId="11" hidden="1">#REF!</definedName>
    <definedName name="BExUCFCDK6SPH86I6STXX8X3WMC4" localSheetId="12" hidden="1">#REF!</definedName>
    <definedName name="BExUCFCDK6SPH86I6STXX8X3WMC4" localSheetId="14" hidden="1">#REF!</definedName>
    <definedName name="BExUCFCDK6SPH86I6STXX8X3WMC4" localSheetId="13" hidden="1">#REF!</definedName>
    <definedName name="BExUCFCDK6SPH86I6STXX8X3WMC4" localSheetId="15" hidden="1">#REF!</definedName>
    <definedName name="BExUCFCDK6SPH86I6STXX8X3WMC4" localSheetId="16" hidden="1">#REF!</definedName>
    <definedName name="BExUCFCDK6SPH86I6STXX8X3WMC4" localSheetId="17" hidden="1">#REF!</definedName>
    <definedName name="BExUCFCDK6SPH86I6STXX8X3WMC4" localSheetId="18" hidden="1">#REF!</definedName>
    <definedName name="BExUCFCDK6SPH86I6STXX8X3WMC4" localSheetId="19" hidden="1">#REF!</definedName>
    <definedName name="BExUCFCDK6SPH86I6STXX8X3WMC4" localSheetId="20" hidden="1">#REF!</definedName>
    <definedName name="BExUCFCDK6SPH86I6STXX8X3WMC4" hidden="1">#REF!</definedName>
    <definedName name="BExUCI1NZNPIHC2T0GUIENNZVCNG" localSheetId="7" hidden="1">#REF!</definedName>
    <definedName name="BExUCI1NZNPIHC2T0GUIENNZVCNG" localSheetId="9" hidden="1">#REF!</definedName>
    <definedName name="BExUCI1NZNPIHC2T0GUIENNZVCNG" localSheetId="10" hidden="1">#REF!</definedName>
    <definedName name="BExUCI1NZNPIHC2T0GUIENNZVCNG" localSheetId="11" hidden="1">#REF!</definedName>
    <definedName name="BExUCI1NZNPIHC2T0GUIENNZVCNG" localSheetId="12" hidden="1">#REF!</definedName>
    <definedName name="BExUCI1NZNPIHC2T0GUIENNZVCNG" localSheetId="14" hidden="1">#REF!</definedName>
    <definedName name="BExUCI1NZNPIHC2T0GUIENNZVCNG" localSheetId="13" hidden="1">#REF!</definedName>
    <definedName name="BExUCI1NZNPIHC2T0GUIENNZVCNG" localSheetId="15" hidden="1">#REF!</definedName>
    <definedName name="BExUCI1NZNPIHC2T0GUIENNZVCNG" localSheetId="16" hidden="1">#REF!</definedName>
    <definedName name="BExUCI1NZNPIHC2T0GUIENNZVCNG" localSheetId="17" hidden="1">#REF!</definedName>
    <definedName name="BExUCI1NZNPIHC2T0GUIENNZVCNG" localSheetId="18" hidden="1">#REF!</definedName>
    <definedName name="BExUCI1NZNPIHC2T0GUIENNZVCNG" localSheetId="19" hidden="1">#REF!</definedName>
    <definedName name="BExUCI1NZNPIHC2T0GUIENNZVCNG" localSheetId="20" hidden="1">#REF!</definedName>
    <definedName name="BExUCI1NZNPIHC2T0GUIENNZVCNG" hidden="1">#REF!</definedName>
    <definedName name="BExUCLC6AQ5KR6LXSAXV4QQ8ASVG" localSheetId="7" hidden="1">#REF!</definedName>
    <definedName name="BExUCLC6AQ5KR6LXSAXV4QQ8ASVG" localSheetId="9" hidden="1">#REF!</definedName>
    <definedName name="BExUCLC6AQ5KR6LXSAXV4QQ8ASVG" localSheetId="10" hidden="1">#REF!</definedName>
    <definedName name="BExUCLC6AQ5KR6LXSAXV4QQ8ASVG" localSheetId="11" hidden="1">#REF!</definedName>
    <definedName name="BExUCLC6AQ5KR6LXSAXV4QQ8ASVG" localSheetId="12" hidden="1">#REF!</definedName>
    <definedName name="BExUCLC6AQ5KR6LXSAXV4QQ8ASVG" localSheetId="14" hidden="1">#REF!</definedName>
    <definedName name="BExUCLC6AQ5KR6LXSAXV4QQ8ASVG" localSheetId="13" hidden="1">#REF!</definedName>
    <definedName name="BExUCLC6AQ5KR6LXSAXV4QQ8ASVG" localSheetId="15" hidden="1">#REF!</definedName>
    <definedName name="BExUCLC6AQ5KR6LXSAXV4QQ8ASVG" localSheetId="16" hidden="1">#REF!</definedName>
    <definedName name="BExUCLC6AQ5KR6LXSAXV4QQ8ASVG" localSheetId="17" hidden="1">#REF!</definedName>
    <definedName name="BExUCLC6AQ5KR6LXSAXV4QQ8ASVG" localSheetId="18" hidden="1">#REF!</definedName>
    <definedName name="BExUCLC6AQ5KR6LXSAXV4QQ8ASVG" localSheetId="19" hidden="1">#REF!</definedName>
    <definedName name="BExUCLC6AQ5KR6LXSAXV4QQ8ASVG" localSheetId="20" hidden="1">#REF!</definedName>
    <definedName name="BExUCLC6AQ5KR6LXSAXV4QQ8ASVG" hidden="1">#REF!</definedName>
    <definedName name="BExUCPOPUZEN1BYI6PPSAUKQPXP4" localSheetId="7" hidden="1">#REF!</definedName>
    <definedName name="BExUCPOPUZEN1BYI6PPSAUKQPXP4" localSheetId="9" hidden="1">#REF!</definedName>
    <definedName name="BExUCPOPUZEN1BYI6PPSAUKQPXP4" localSheetId="10" hidden="1">#REF!</definedName>
    <definedName name="BExUCPOPUZEN1BYI6PPSAUKQPXP4" localSheetId="11" hidden="1">#REF!</definedName>
    <definedName name="BExUCPOPUZEN1BYI6PPSAUKQPXP4" localSheetId="12" hidden="1">#REF!</definedName>
    <definedName name="BExUCPOPUZEN1BYI6PPSAUKQPXP4" localSheetId="14" hidden="1">#REF!</definedName>
    <definedName name="BExUCPOPUZEN1BYI6PPSAUKQPXP4" localSheetId="13" hidden="1">#REF!</definedName>
    <definedName name="BExUCPOPUZEN1BYI6PPSAUKQPXP4" localSheetId="15" hidden="1">#REF!</definedName>
    <definedName name="BExUCPOPUZEN1BYI6PPSAUKQPXP4" localSheetId="16" hidden="1">#REF!</definedName>
    <definedName name="BExUCPOPUZEN1BYI6PPSAUKQPXP4" localSheetId="17" hidden="1">#REF!</definedName>
    <definedName name="BExUCPOPUZEN1BYI6PPSAUKQPXP4" localSheetId="18" hidden="1">#REF!</definedName>
    <definedName name="BExUCPOPUZEN1BYI6PPSAUKQPXP4" localSheetId="19" hidden="1">#REF!</definedName>
    <definedName name="BExUCPOPUZEN1BYI6PPSAUKQPXP4" localSheetId="20" hidden="1">#REF!</definedName>
    <definedName name="BExUCPOPUZEN1BYI6PPSAUKQPXP4" hidden="1">#REF!</definedName>
    <definedName name="BExUCQL36TCLIPO8DEYYYFQLM20S" localSheetId="7" hidden="1">#REF!</definedName>
    <definedName name="BExUCQL36TCLIPO8DEYYYFQLM20S" localSheetId="9" hidden="1">#REF!</definedName>
    <definedName name="BExUCQL36TCLIPO8DEYYYFQLM20S" localSheetId="10" hidden="1">#REF!</definedName>
    <definedName name="BExUCQL36TCLIPO8DEYYYFQLM20S" localSheetId="11" hidden="1">#REF!</definedName>
    <definedName name="BExUCQL36TCLIPO8DEYYYFQLM20S" localSheetId="12" hidden="1">#REF!</definedName>
    <definedName name="BExUCQL36TCLIPO8DEYYYFQLM20S" localSheetId="14" hidden="1">#REF!</definedName>
    <definedName name="BExUCQL36TCLIPO8DEYYYFQLM20S" localSheetId="13" hidden="1">#REF!</definedName>
    <definedName name="BExUCQL36TCLIPO8DEYYYFQLM20S" localSheetId="15" hidden="1">#REF!</definedName>
    <definedName name="BExUCQL36TCLIPO8DEYYYFQLM20S" localSheetId="16" hidden="1">#REF!</definedName>
    <definedName name="BExUCQL36TCLIPO8DEYYYFQLM20S" localSheetId="17" hidden="1">#REF!</definedName>
    <definedName name="BExUCQL36TCLIPO8DEYYYFQLM20S" localSheetId="18" hidden="1">#REF!</definedName>
    <definedName name="BExUCQL36TCLIPO8DEYYYFQLM20S" localSheetId="19" hidden="1">#REF!</definedName>
    <definedName name="BExUCQL36TCLIPO8DEYYYFQLM20S" localSheetId="20" hidden="1">#REF!</definedName>
    <definedName name="BExUCQL36TCLIPO8DEYYYFQLM20S" hidden="1">#REF!</definedName>
    <definedName name="BExUD4IOJ12X3PJG5WXNNGDRCKAP" localSheetId="7" hidden="1">#REF!</definedName>
    <definedName name="BExUD4IOJ12X3PJG5WXNNGDRCKAP" localSheetId="9" hidden="1">#REF!</definedName>
    <definedName name="BExUD4IOJ12X3PJG5WXNNGDRCKAP" localSheetId="10" hidden="1">#REF!</definedName>
    <definedName name="BExUD4IOJ12X3PJG5WXNNGDRCKAP" localSheetId="11" hidden="1">#REF!</definedName>
    <definedName name="BExUD4IOJ12X3PJG5WXNNGDRCKAP" localSheetId="12" hidden="1">#REF!</definedName>
    <definedName name="BExUD4IOJ12X3PJG5WXNNGDRCKAP" localSheetId="14" hidden="1">#REF!</definedName>
    <definedName name="BExUD4IOJ12X3PJG5WXNNGDRCKAP" localSheetId="13" hidden="1">#REF!</definedName>
    <definedName name="BExUD4IOJ12X3PJG5WXNNGDRCKAP" localSheetId="15" hidden="1">#REF!</definedName>
    <definedName name="BExUD4IOJ12X3PJG5WXNNGDRCKAP" localSheetId="16" hidden="1">#REF!</definedName>
    <definedName name="BExUD4IOJ12X3PJG5WXNNGDRCKAP" localSheetId="17" hidden="1">#REF!</definedName>
    <definedName name="BExUD4IOJ12X3PJG5WXNNGDRCKAP" localSheetId="18" hidden="1">#REF!</definedName>
    <definedName name="BExUD4IOJ12X3PJG5WXNNGDRCKAP" localSheetId="19" hidden="1">#REF!</definedName>
    <definedName name="BExUD4IOJ12X3PJG5WXNNGDRCKAP" localSheetId="20" hidden="1">#REF!</definedName>
    <definedName name="BExUD4IOJ12X3PJG5WXNNGDRCKAP" hidden="1">#REF!</definedName>
    <definedName name="BExUD77TM7LZ8CRP774MLVLQMHJF" localSheetId="7" hidden="1">#REF!</definedName>
    <definedName name="BExUD77TM7LZ8CRP774MLVLQMHJF" localSheetId="9" hidden="1">#REF!</definedName>
    <definedName name="BExUD77TM7LZ8CRP774MLVLQMHJF" localSheetId="10" hidden="1">#REF!</definedName>
    <definedName name="BExUD77TM7LZ8CRP774MLVLQMHJF" localSheetId="11" hidden="1">#REF!</definedName>
    <definedName name="BExUD77TM7LZ8CRP774MLVLQMHJF" localSheetId="12" hidden="1">#REF!</definedName>
    <definedName name="BExUD77TM7LZ8CRP774MLVLQMHJF" localSheetId="14" hidden="1">#REF!</definedName>
    <definedName name="BExUD77TM7LZ8CRP774MLVLQMHJF" localSheetId="13" hidden="1">#REF!</definedName>
    <definedName name="BExUD77TM7LZ8CRP774MLVLQMHJF" localSheetId="15" hidden="1">#REF!</definedName>
    <definedName name="BExUD77TM7LZ8CRP774MLVLQMHJF" localSheetId="16" hidden="1">#REF!</definedName>
    <definedName name="BExUD77TM7LZ8CRP774MLVLQMHJF" localSheetId="17" hidden="1">#REF!</definedName>
    <definedName name="BExUD77TM7LZ8CRP774MLVLQMHJF" localSheetId="18" hidden="1">#REF!</definedName>
    <definedName name="BExUD77TM7LZ8CRP774MLVLQMHJF" localSheetId="19" hidden="1">#REF!</definedName>
    <definedName name="BExUD77TM7LZ8CRP774MLVLQMHJF" localSheetId="20" hidden="1">#REF!</definedName>
    <definedName name="BExUD77TM7LZ8CRP774MLVLQMHJF" hidden="1">#REF!</definedName>
    <definedName name="BExUD9WX9BWK72UWVSLYZJLAY5VY" localSheetId="7" hidden="1">#REF!</definedName>
    <definedName name="BExUD9WX9BWK72UWVSLYZJLAY5VY" localSheetId="9" hidden="1">#REF!</definedName>
    <definedName name="BExUD9WX9BWK72UWVSLYZJLAY5VY" localSheetId="10" hidden="1">#REF!</definedName>
    <definedName name="BExUD9WX9BWK72UWVSLYZJLAY5VY" localSheetId="11" hidden="1">#REF!</definedName>
    <definedName name="BExUD9WX9BWK72UWVSLYZJLAY5VY" localSheetId="12" hidden="1">#REF!</definedName>
    <definedName name="BExUD9WX9BWK72UWVSLYZJLAY5VY" localSheetId="14" hidden="1">#REF!</definedName>
    <definedName name="BExUD9WX9BWK72UWVSLYZJLAY5VY" localSheetId="13" hidden="1">#REF!</definedName>
    <definedName name="BExUD9WX9BWK72UWVSLYZJLAY5VY" localSheetId="15" hidden="1">#REF!</definedName>
    <definedName name="BExUD9WX9BWK72UWVSLYZJLAY5VY" localSheetId="16" hidden="1">#REF!</definedName>
    <definedName name="BExUD9WX9BWK72UWVSLYZJLAY5VY" localSheetId="17" hidden="1">#REF!</definedName>
    <definedName name="BExUD9WX9BWK72UWVSLYZJLAY5VY" localSheetId="18" hidden="1">#REF!</definedName>
    <definedName name="BExUD9WX9BWK72UWVSLYZJLAY5VY" localSheetId="19" hidden="1">#REF!</definedName>
    <definedName name="BExUD9WX9BWK72UWVSLYZJLAY5VY" localSheetId="20" hidden="1">#REF!</definedName>
    <definedName name="BExUD9WX9BWK72UWVSLYZJLAY5VY" hidden="1">#REF!</definedName>
    <definedName name="BExUDBEUJH9IACZDBL1VAUWPG0QW" localSheetId="7" hidden="1">#REF!</definedName>
    <definedName name="BExUDBEUJH9IACZDBL1VAUWPG0QW" localSheetId="9" hidden="1">#REF!</definedName>
    <definedName name="BExUDBEUJH9IACZDBL1VAUWPG0QW" localSheetId="10" hidden="1">#REF!</definedName>
    <definedName name="BExUDBEUJH9IACZDBL1VAUWPG0QW" localSheetId="11" hidden="1">#REF!</definedName>
    <definedName name="BExUDBEUJH9IACZDBL1VAUWPG0QW" localSheetId="12" hidden="1">#REF!</definedName>
    <definedName name="BExUDBEUJH9IACZDBL1VAUWPG0QW" localSheetId="14" hidden="1">#REF!</definedName>
    <definedName name="BExUDBEUJH9IACZDBL1VAUWPG0QW" localSheetId="13" hidden="1">#REF!</definedName>
    <definedName name="BExUDBEUJH9IACZDBL1VAUWPG0QW" localSheetId="15" hidden="1">#REF!</definedName>
    <definedName name="BExUDBEUJH9IACZDBL1VAUWPG0QW" localSheetId="16" hidden="1">#REF!</definedName>
    <definedName name="BExUDBEUJH9IACZDBL1VAUWPG0QW" localSheetId="17" hidden="1">#REF!</definedName>
    <definedName name="BExUDBEUJH9IACZDBL1VAUWPG0QW" localSheetId="18" hidden="1">#REF!</definedName>
    <definedName name="BExUDBEUJH9IACZDBL1VAUWPG0QW" localSheetId="19" hidden="1">#REF!</definedName>
    <definedName name="BExUDBEUJH9IACZDBL1VAUWPG0QW" localSheetId="20" hidden="1">#REF!</definedName>
    <definedName name="BExUDBEUJH9IACZDBL1VAUWPG0QW" hidden="1">#REF!</definedName>
    <definedName name="BExUDEV0CYVO7Y5IQQBEJ6FUY9S6" localSheetId="7" hidden="1">#REF!</definedName>
    <definedName name="BExUDEV0CYVO7Y5IQQBEJ6FUY9S6" localSheetId="9" hidden="1">#REF!</definedName>
    <definedName name="BExUDEV0CYVO7Y5IQQBEJ6FUY9S6" localSheetId="10" hidden="1">#REF!</definedName>
    <definedName name="BExUDEV0CYVO7Y5IQQBEJ6FUY9S6" localSheetId="11" hidden="1">#REF!</definedName>
    <definedName name="BExUDEV0CYVO7Y5IQQBEJ6FUY9S6" localSheetId="12" hidden="1">#REF!</definedName>
    <definedName name="BExUDEV0CYVO7Y5IQQBEJ6FUY9S6" localSheetId="14" hidden="1">#REF!</definedName>
    <definedName name="BExUDEV0CYVO7Y5IQQBEJ6FUY9S6" localSheetId="13" hidden="1">#REF!</definedName>
    <definedName name="BExUDEV0CYVO7Y5IQQBEJ6FUY9S6" localSheetId="15" hidden="1">#REF!</definedName>
    <definedName name="BExUDEV0CYVO7Y5IQQBEJ6FUY9S6" localSheetId="16" hidden="1">#REF!</definedName>
    <definedName name="BExUDEV0CYVO7Y5IQQBEJ6FUY9S6" localSheetId="17" hidden="1">#REF!</definedName>
    <definedName name="BExUDEV0CYVO7Y5IQQBEJ6FUY9S6" localSheetId="18" hidden="1">#REF!</definedName>
    <definedName name="BExUDEV0CYVO7Y5IQQBEJ6FUY9S6" localSheetId="19" hidden="1">#REF!</definedName>
    <definedName name="BExUDEV0CYVO7Y5IQQBEJ6FUY9S6" localSheetId="20" hidden="1">#REF!</definedName>
    <definedName name="BExUDEV0CYVO7Y5IQQBEJ6FUY9S6" hidden="1">#REF!</definedName>
    <definedName name="BExUDWOXQGIZW0EAIIYLQUPXF8YV" localSheetId="7" hidden="1">#REF!</definedName>
    <definedName name="BExUDWOXQGIZW0EAIIYLQUPXF8YV" localSheetId="9" hidden="1">#REF!</definedName>
    <definedName name="BExUDWOXQGIZW0EAIIYLQUPXF8YV" localSheetId="10" hidden="1">#REF!</definedName>
    <definedName name="BExUDWOXQGIZW0EAIIYLQUPXF8YV" localSheetId="11" hidden="1">#REF!</definedName>
    <definedName name="BExUDWOXQGIZW0EAIIYLQUPXF8YV" localSheetId="12" hidden="1">#REF!</definedName>
    <definedName name="BExUDWOXQGIZW0EAIIYLQUPXF8YV" localSheetId="14" hidden="1">#REF!</definedName>
    <definedName name="BExUDWOXQGIZW0EAIIYLQUPXF8YV" localSheetId="13" hidden="1">#REF!</definedName>
    <definedName name="BExUDWOXQGIZW0EAIIYLQUPXF8YV" localSheetId="15" hidden="1">#REF!</definedName>
    <definedName name="BExUDWOXQGIZW0EAIIYLQUPXF8YV" localSheetId="16" hidden="1">#REF!</definedName>
    <definedName name="BExUDWOXQGIZW0EAIIYLQUPXF8YV" localSheetId="17" hidden="1">#REF!</definedName>
    <definedName name="BExUDWOXQGIZW0EAIIYLQUPXF8YV" localSheetId="18" hidden="1">#REF!</definedName>
    <definedName name="BExUDWOXQGIZW0EAIIYLQUPXF8YV" localSheetId="19" hidden="1">#REF!</definedName>
    <definedName name="BExUDWOXQGIZW0EAIIYLQUPXF8YV" localSheetId="20" hidden="1">#REF!</definedName>
    <definedName name="BExUDWOXQGIZW0EAIIYLQUPXF8YV" hidden="1">#REF!</definedName>
    <definedName name="BExUDXAIC17W1FUU8Z10XUAVB7CS" localSheetId="7" hidden="1">#REF!</definedName>
    <definedName name="BExUDXAIC17W1FUU8Z10XUAVB7CS" localSheetId="9" hidden="1">#REF!</definedName>
    <definedName name="BExUDXAIC17W1FUU8Z10XUAVB7CS" localSheetId="10" hidden="1">#REF!</definedName>
    <definedName name="BExUDXAIC17W1FUU8Z10XUAVB7CS" localSheetId="11" hidden="1">#REF!</definedName>
    <definedName name="BExUDXAIC17W1FUU8Z10XUAVB7CS" localSheetId="12" hidden="1">#REF!</definedName>
    <definedName name="BExUDXAIC17W1FUU8Z10XUAVB7CS" localSheetId="14" hidden="1">#REF!</definedName>
    <definedName name="BExUDXAIC17W1FUU8Z10XUAVB7CS" localSheetId="13" hidden="1">#REF!</definedName>
    <definedName name="BExUDXAIC17W1FUU8Z10XUAVB7CS" localSheetId="15" hidden="1">#REF!</definedName>
    <definedName name="BExUDXAIC17W1FUU8Z10XUAVB7CS" localSheetId="16" hidden="1">#REF!</definedName>
    <definedName name="BExUDXAIC17W1FUU8Z10XUAVB7CS" localSheetId="17" hidden="1">#REF!</definedName>
    <definedName name="BExUDXAIC17W1FUU8Z10XUAVB7CS" localSheetId="18" hidden="1">#REF!</definedName>
    <definedName name="BExUDXAIC17W1FUU8Z10XUAVB7CS" localSheetId="19" hidden="1">#REF!</definedName>
    <definedName name="BExUDXAIC17W1FUU8Z10XUAVB7CS" localSheetId="20" hidden="1">#REF!</definedName>
    <definedName name="BExUDXAIC17W1FUU8Z10XUAVB7CS" hidden="1">#REF!</definedName>
    <definedName name="BExUE5OMY7OAJQ9WR8C8HG311ORP" localSheetId="7" hidden="1">#REF!</definedName>
    <definedName name="BExUE5OMY7OAJQ9WR8C8HG311ORP" localSheetId="9" hidden="1">#REF!</definedName>
    <definedName name="BExUE5OMY7OAJQ9WR8C8HG311ORP" localSheetId="10" hidden="1">#REF!</definedName>
    <definedName name="BExUE5OMY7OAJQ9WR8C8HG311ORP" localSheetId="11" hidden="1">#REF!</definedName>
    <definedName name="BExUE5OMY7OAJQ9WR8C8HG311ORP" localSheetId="12" hidden="1">#REF!</definedName>
    <definedName name="BExUE5OMY7OAJQ9WR8C8HG311ORP" localSheetId="14" hidden="1">#REF!</definedName>
    <definedName name="BExUE5OMY7OAJQ9WR8C8HG311ORP" localSheetId="13" hidden="1">#REF!</definedName>
    <definedName name="BExUE5OMY7OAJQ9WR8C8HG311ORP" localSheetId="15" hidden="1">#REF!</definedName>
    <definedName name="BExUE5OMY7OAJQ9WR8C8HG311ORP" localSheetId="16" hidden="1">#REF!</definedName>
    <definedName name="BExUE5OMY7OAJQ9WR8C8HG311ORP" localSheetId="17" hidden="1">#REF!</definedName>
    <definedName name="BExUE5OMY7OAJQ9WR8C8HG311ORP" localSheetId="18" hidden="1">#REF!</definedName>
    <definedName name="BExUE5OMY7OAJQ9WR8C8HG311ORP" localSheetId="19" hidden="1">#REF!</definedName>
    <definedName name="BExUE5OMY7OAJQ9WR8C8HG311ORP" localSheetId="20" hidden="1">#REF!</definedName>
    <definedName name="BExUE5OMY7OAJQ9WR8C8HG311ORP" hidden="1">#REF!</definedName>
    <definedName name="BExUEBZ76MLA94L1R8NG6162LJJC" localSheetId="7" hidden="1">#REF!</definedName>
    <definedName name="BExUEBZ76MLA94L1R8NG6162LJJC" localSheetId="9" hidden="1">#REF!</definedName>
    <definedName name="BExUEBZ76MLA94L1R8NG6162LJJC" localSheetId="10" hidden="1">#REF!</definedName>
    <definedName name="BExUEBZ76MLA94L1R8NG6162LJJC" localSheetId="11" hidden="1">#REF!</definedName>
    <definedName name="BExUEBZ76MLA94L1R8NG6162LJJC" localSheetId="12" hidden="1">#REF!</definedName>
    <definedName name="BExUEBZ76MLA94L1R8NG6162LJJC" localSheetId="14" hidden="1">#REF!</definedName>
    <definedName name="BExUEBZ76MLA94L1R8NG6162LJJC" localSheetId="13" hidden="1">#REF!</definedName>
    <definedName name="BExUEBZ76MLA94L1R8NG6162LJJC" localSheetId="15" hidden="1">#REF!</definedName>
    <definedName name="BExUEBZ76MLA94L1R8NG6162LJJC" localSheetId="16" hidden="1">#REF!</definedName>
    <definedName name="BExUEBZ76MLA94L1R8NG6162LJJC" localSheetId="17" hidden="1">#REF!</definedName>
    <definedName name="BExUEBZ76MLA94L1R8NG6162LJJC" localSheetId="18" hidden="1">#REF!</definedName>
    <definedName name="BExUEBZ76MLA94L1R8NG6162LJJC" localSheetId="19" hidden="1">#REF!</definedName>
    <definedName name="BExUEBZ76MLA94L1R8NG6162LJJC" localSheetId="20" hidden="1">#REF!</definedName>
    <definedName name="BExUEBZ76MLA94L1R8NG6162LJJC" hidden="1">#REF!</definedName>
    <definedName name="BExUEFKOQWXXGRNLAOJV2BJ66UB8" localSheetId="7" hidden="1">#REF!</definedName>
    <definedName name="BExUEFKOQWXXGRNLAOJV2BJ66UB8" localSheetId="9" hidden="1">#REF!</definedName>
    <definedName name="BExUEFKOQWXXGRNLAOJV2BJ66UB8" localSheetId="10" hidden="1">#REF!</definedName>
    <definedName name="BExUEFKOQWXXGRNLAOJV2BJ66UB8" localSheetId="11" hidden="1">#REF!</definedName>
    <definedName name="BExUEFKOQWXXGRNLAOJV2BJ66UB8" localSheetId="12" hidden="1">#REF!</definedName>
    <definedName name="BExUEFKOQWXXGRNLAOJV2BJ66UB8" localSheetId="14" hidden="1">#REF!</definedName>
    <definedName name="BExUEFKOQWXXGRNLAOJV2BJ66UB8" localSheetId="13" hidden="1">#REF!</definedName>
    <definedName name="BExUEFKOQWXXGRNLAOJV2BJ66UB8" localSheetId="15" hidden="1">#REF!</definedName>
    <definedName name="BExUEFKOQWXXGRNLAOJV2BJ66UB8" localSheetId="16" hidden="1">#REF!</definedName>
    <definedName name="BExUEFKOQWXXGRNLAOJV2BJ66UB8" localSheetId="17" hidden="1">#REF!</definedName>
    <definedName name="BExUEFKOQWXXGRNLAOJV2BJ66UB8" localSheetId="18" hidden="1">#REF!</definedName>
    <definedName name="BExUEFKOQWXXGRNLAOJV2BJ66UB8" localSheetId="19" hidden="1">#REF!</definedName>
    <definedName name="BExUEFKOQWXXGRNLAOJV2BJ66UB8" localSheetId="20" hidden="1">#REF!</definedName>
    <definedName name="BExUEFKOQWXXGRNLAOJV2BJ66UB8" hidden="1">#REF!</definedName>
    <definedName name="BExUEJGX3OQQP5KFRJSRCZ70EI9V" localSheetId="7" hidden="1">#REF!</definedName>
    <definedName name="BExUEJGX3OQQP5KFRJSRCZ70EI9V" localSheetId="9" hidden="1">#REF!</definedName>
    <definedName name="BExUEJGX3OQQP5KFRJSRCZ70EI9V" localSheetId="10" hidden="1">#REF!</definedName>
    <definedName name="BExUEJGX3OQQP5KFRJSRCZ70EI9V" localSheetId="11" hidden="1">#REF!</definedName>
    <definedName name="BExUEJGX3OQQP5KFRJSRCZ70EI9V" localSheetId="12" hidden="1">#REF!</definedName>
    <definedName name="BExUEJGX3OQQP5KFRJSRCZ70EI9V" localSheetId="14" hidden="1">#REF!</definedName>
    <definedName name="BExUEJGX3OQQP5KFRJSRCZ70EI9V" localSheetId="13" hidden="1">#REF!</definedName>
    <definedName name="BExUEJGX3OQQP5KFRJSRCZ70EI9V" localSheetId="15" hidden="1">#REF!</definedName>
    <definedName name="BExUEJGX3OQQP5KFRJSRCZ70EI9V" localSheetId="16" hidden="1">#REF!</definedName>
    <definedName name="BExUEJGX3OQQP5KFRJSRCZ70EI9V" localSheetId="17" hidden="1">#REF!</definedName>
    <definedName name="BExUEJGX3OQQP5KFRJSRCZ70EI9V" localSheetId="18" hidden="1">#REF!</definedName>
    <definedName name="BExUEJGX3OQQP5KFRJSRCZ70EI9V" localSheetId="19" hidden="1">#REF!</definedName>
    <definedName name="BExUEJGX3OQQP5KFRJSRCZ70EI9V" localSheetId="20" hidden="1">#REF!</definedName>
    <definedName name="BExUEJGX3OQQP5KFRJSRCZ70EI9V" hidden="1">#REF!</definedName>
    <definedName name="BExUEYR71COFS2X8PDNU21IPMQEU" localSheetId="7" hidden="1">#REF!</definedName>
    <definedName name="BExUEYR71COFS2X8PDNU21IPMQEU" localSheetId="9" hidden="1">#REF!</definedName>
    <definedName name="BExUEYR71COFS2X8PDNU21IPMQEU" localSheetId="10" hidden="1">#REF!</definedName>
    <definedName name="BExUEYR71COFS2X8PDNU21IPMQEU" localSheetId="11" hidden="1">#REF!</definedName>
    <definedName name="BExUEYR71COFS2X8PDNU21IPMQEU" localSheetId="12" hidden="1">#REF!</definedName>
    <definedName name="BExUEYR71COFS2X8PDNU21IPMQEU" localSheetId="14" hidden="1">#REF!</definedName>
    <definedName name="BExUEYR71COFS2X8PDNU21IPMQEU" localSheetId="13" hidden="1">#REF!</definedName>
    <definedName name="BExUEYR71COFS2X8PDNU21IPMQEU" localSheetId="15" hidden="1">#REF!</definedName>
    <definedName name="BExUEYR71COFS2X8PDNU21IPMQEU" localSheetId="16" hidden="1">#REF!</definedName>
    <definedName name="BExUEYR71COFS2X8PDNU21IPMQEU" localSheetId="17" hidden="1">#REF!</definedName>
    <definedName name="BExUEYR71COFS2X8PDNU21IPMQEU" localSheetId="18" hidden="1">#REF!</definedName>
    <definedName name="BExUEYR71COFS2X8PDNU21IPMQEU" localSheetId="19" hidden="1">#REF!</definedName>
    <definedName name="BExUEYR71COFS2X8PDNU21IPMQEU" localSheetId="20" hidden="1">#REF!</definedName>
    <definedName name="BExUEYR71COFS2X8PDNU21IPMQEU" hidden="1">#REF!</definedName>
    <definedName name="BExVPRLJ9I6RX45EDVFSQGCPJSOK" localSheetId="7" hidden="1">#REF!</definedName>
    <definedName name="BExVPRLJ9I6RX45EDVFSQGCPJSOK" localSheetId="9" hidden="1">#REF!</definedName>
    <definedName name="BExVPRLJ9I6RX45EDVFSQGCPJSOK" localSheetId="10" hidden="1">#REF!</definedName>
    <definedName name="BExVPRLJ9I6RX45EDVFSQGCPJSOK" localSheetId="11" hidden="1">#REF!</definedName>
    <definedName name="BExVPRLJ9I6RX45EDVFSQGCPJSOK" localSheetId="12" hidden="1">#REF!</definedName>
    <definedName name="BExVPRLJ9I6RX45EDVFSQGCPJSOK" localSheetId="14" hidden="1">#REF!</definedName>
    <definedName name="BExVPRLJ9I6RX45EDVFSQGCPJSOK" localSheetId="13" hidden="1">#REF!</definedName>
    <definedName name="BExVPRLJ9I6RX45EDVFSQGCPJSOK" localSheetId="15" hidden="1">#REF!</definedName>
    <definedName name="BExVPRLJ9I6RX45EDVFSQGCPJSOK" localSheetId="16" hidden="1">#REF!</definedName>
    <definedName name="BExVPRLJ9I6RX45EDVFSQGCPJSOK" localSheetId="17" hidden="1">#REF!</definedName>
    <definedName name="BExVPRLJ9I6RX45EDVFSQGCPJSOK" localSheetId="18" hidden="1">#REF!</definedName>
    <definedName name="BExVPRLJ9I6RX45EDVFSQGCPJSOK" localSheetId="19" hidden="1">#REF!</definedName>
    <definedName name="BExVPRLJ9I6RX45EDVFSQGCPJSOK" localSheetId="20" hidden="1">#REF!</definedName>
    <definedName name="BExVPRLJ9I6RX45EDVFSQGCPJSOK" hidden="1">#REF!</definedName>
    <definedName name="BExVRQXGAYDXW65J1WQ66FUBU3MG" localSheetId="7" hidden="1">#REF!</definedName>
    <definedName name="BExVRQXGAYDXW65J1WQ66FUBU3MG" localSheetId="9" hidden="1">#REF!</definedName>
    <definedName name="BExVRQXGAYDXW65J1WQ66FUBU3MG" localSheetId="10" hidden="1">#REF!</definedName>
    <definedName name="BExVRQXGAYDXW65J1WQ66FUBU3MG" localSheetId="11" hidden="1">#REF!</definedName>
    <definedName name="BExVRQXGAYDXW65J1WQ66FUBU3MG" localSheetId="12" hidden="1">#REF!</definedName>
    <definedName name="BExVRQXGAYDXW65J1WQ66FUBU3MG" localSheetId="14" hidden="1">#REF!</definedName>
    <definedName name="BExVRQXGAYDXW65J1WQ66FUBU3MG" localSheetId="13" hidden="1">#REF!</definedName>
    <definedName name="BExVRQXGAYDXW65J1WQ66FUBU3MG" localSheetId="15" hidden="1">#REF!</definedName>
    <definedName name="BExVRQXGAYDXW65J1WQ66FUBU3MG" localSheetId="16" hidden="1">#REF!</definedName>
    <definedName name="BExVRQXGAYDXW65J1WQ66FUBU3MG" localSheetId="17" hidden="1">#REF!</definedName>
    <definedName name="BExVRQXGAYDXW65J1WQ66FUBU3MG" localSheetId="18" hidden="1">#REF!</definedName>
    <definedName name="BExVRQXGAYDXW65J1WQ66FUBU3MG" localSheetId="19" hidden="1">#REF!</definedName>
    <definedName name="BExVRQXGAYDXW65J1WQ66FUBU3MG" localSheetId="20" hidden="1">#REF!</definedName>
    <definedName name="BExVRQXGAYDXW65J1WQ66FUBU3MG" hidden="1">#REF!</definedName>
    <definedName name="BExVRT0Z04GVD2DWPCG83NW0VCB8" localSheetId="7" hidden="1">#REF!</definedName>
    <definedName name="BExVRT0Z04GVD2DWPCG83NW0VCB8" localSheetId="9" hidden="1">#REF!</definedName>
    <definedName name="BExVRT0Z04GVD2DWPCG83NW0VCB8" localSheetId="10" hidden="1">#REF!</definedName>
    <definedName name="BExVRT0Z04GVD2DWPCG83NW0VCB8" localSheetId="11" hidden="1">#REF!</definedName>
    <definedName name="BExVRT0Z04GVD2DWPCG83NW0VCB8" localSheetId="12" hidden="1">#REF!</definedName>
    <definedName name="BExVRT0Z04GVD2DWPCG83NW0VCB8" localSheetId="14" hidden="1">#REF!</definedName>
    <definedName name="BExVRT0Z04GVD2DWPCG83NW0VCB8" localSheetId="13" hidden="1">#REF!</definedName>
    <definedName name="BExVRT0Z04GVD2DWPCG83NW0VCB8" localSheetId="15" hidden="1">#REF!</definedName>
    <definedName name="BExVRT0Z04GVD2DWPCG83NW0VCB8" localSheetId="16" hidden="1">#REF!</definedName>
    <definedName name="BExVRT0Z04GVD2DWPCG83NW0VCB8" localSheetId="17" hidden="1">#REF!</definedName>
    <definedName name="BExVRT0Z04GVD2DWPCG83NW0VCB8" localSheetId="18" hidden="1">#REF!</definedName>
    <definedName name="BExVRT0Z04GVD2DWPCG83NW0VCB8" localSheetId="19" hidden="1">#REF!</definedName>
    <definedName name="BExVRT0Z04GVD2DWPCG83NW0VCB8" localSheetId="20" hidden="1">#REF!</definedName>
    <definedName name="BExVRT0Z04GVD2DWPCG83NW0VCB8" hidden="1">#REF!</definedName>
    <definedName name="BExVS6TC2D1M7WMNFJPY1Q5XO46F" localSheetId="7" hidden="1">#REF!</definedName>
    <definedName name="BExVS6TC2D1M7WMNFJPY1Q5XO46F" localSheetId="9" hidden="1">#REF!</definedName>
    <definedName name="BExVS6TC2D1M7WMNFJPY1Q5XO46F" localSheetId="10" hidden="1">#REF!</definedName>
    <definedName name="BExVS6TC2D1M7WMNFJPY1Q5XO46F" localSheetId="11" hidden="1">#REF!</definedName>
    <definedName name="BExVS6TC2D1M7WMNFJPY1Q5XO46F" localSheetId="12" hidden="1">#REF!</definedName>
    <definedName name="BExVS6TC2D1M7WMNFJPY1Q5XO46F" localSheetId="14" hidden="1">#REF!</definedName>
    <definedName name="BExVS6TC2D1M7WMNFJPY1Q5XO46F" localSheetId="13" hidden="1">#REF!</definedName>
    <definedName name="BExVS6TC2D1M7WMNFJPY1Q5XO46F" localSheetId="15" hidden="1">#REF!</definedName>
    <definedName name="BExVS6TC2D1M7WMNFJPY1Q5XO46F" localSheetId="16" hidden="1">#REF!</definedName>
    <definedName name="BExVS6TC2D1M7WMNFJPY1Q5XO46F" localSheetId="17" hidden="1">#REF!</definedName>
    <definedName name="BExVS6TC2D1M7WMNFJPY1Q5XO46F" localSheetId="18" hidden="1">#REF!</definedName>
    <definedName name="BExVS6TC2D1M7WMNFJPY1Q5XO46F" localSheetId="19" hidden="1">#REF!</definedName>
    <definedName name="BExVS6TC2D1M7WMNFJPY1Q5XO46F" localSheetId="20" hidden="1">#REF!</definedName>
    <definedName name="BExVS6TC2D1M7WMNFJPY1Q5XO46F" hidden="1">#REF!</definedName>
    <definedName name="BExVSL787C8E4HFQZ2NVLT35I2XV" localSheetId="7" hidden="1">#REF!</definedName>
    <definedName name="BExVSL787C8E4HFQZ2NVLT35I2XV" localSheetId="9" hidden="1">#REF!</definedName>
    <definedName name="BExVSL787C8E4HFQZ2NVLT35I2XV" localSheetId="10" hidden="1">#REF!</definedName>
    <definedName name="BExVSL787C8E4HFQZ2NVLT35I2XV" localSheetId="11" hidden="1">#REF!</definedName>
    <definedName name="BExVSL787C8E4HFQZ2NVLT35I2XV" localSheetId="12" hidden="1">#REF!</definedName>
    <definedName name="BExVSL787C8E4HFQZ2NVLT35I2XV" localSheetId="14" hidden="1">#REF!</definedName>
    <definedName name="BExVSL787C8E4HFQZ2NVLT35I2XV" localSheetId="13" hidden="1">#REF!</definedName>
    <definedName name="BExVSL787C8E4HFQZ2NVLT35I2XV" localSheetId="15" hidden="1">#REF!</definedName>
    <definedName name="BExVSL787C8E4HFQZ2NVLT35I2XV" localSheetId="16" hidden="1">#REF!</definedName>
    <definedName name="BExVSL787C8E4HFQZ2NVLT35I2XV" localSheetId="17" hidden="1">#REF!</definedName>
    <definedName name="BExVSL787C8E4HFQZ2NVLT35I2XV" localSheetId="18" hidden="1">#REF!</definedName>
    <definedName name="BExVSL787C8E4HFQZ2NVLT35I2XV" localSheetId="19" hidden="1">#REF!</definedName>
    <definedName name="BExVSL787C8E4HFQZ2NVLT35I2XV" localSheetId="20" hidden="1">#REF!</definedName>
    <definedName name="BExVSL787C8E4HFQZ2NVLT35I2XV" hidden="1">#REF!</definedName>
    <definedName name="BExVSP8QTS4AC4LXZ1NVOUOFOBPH" localSheetId="7" hidden="1">#REF!</definedName>
    <definedName name="BExVSP8QTS4AC4LXZ1NVOUOFOBPH" localSheetId="9" hidden="1">#REF!</definedName>
    <definedName name="BExVSP8QTS4AC4LXZ1NVOUOFOBPH" localSheetId="10" hidden="1">#REF!</definedName>
    <definedName name="BExVSP8QTS4AC4LXZ1NVOUOFOBPH" localSheetId="11" hidden="1">#REF!</definedName>
    <definedName name="BExVSP8QTS4AC4LXZ1NVOUOFOBPH" localSheetId="12" hidden="1">#REF!</definedName>
    <definedName name="BExVSP8QTS4AC4LXZ1NVOUOFOBPH" localSheetId="14" hidden="1">#REF!</definedName>
    <definedName name="BExVSP8QTS4AC4LXZ1NVOUOFOBPH" localSheetId="13" hidden="1">#REF!</definedName>
    <definedName name="BExVSP8QTS4AC4LXZ1NVOUOFOBPH" localSheetId="15" hidden="1">#REF!</definedName>
    <definedName name="BExVSP8QTS4AC4LXZ1NVOUOFOBPH" localSheetId="16" hidden="1">#REF!</definedName>
    <definedName name="BExVSP8QTS4AC4LXZ1NVOUOFOBPH" localSheetId="17" hidden="1">#REF!</definedName>
    <definedName name="BExVSP8QTS4AC4LXZ1NVOUOFOBPH" localSheetId="18" hidden="1">#REF!</definedName>
    <definedName name="BExVSP8QTS4AC4LXZ1NVOUOFOBPH" localSheetId="19" hidden="1">#REF!</definedName>
    <definedName name="BExVSP8QTS4AC4LXZ1NVOUOFOBPH" localSheetId="20" hidden="1">#REF!</definedName>
    <definedName name="BExVSP8QTS4AC4LXZ1NVOUOFOBPH" hidden="1">#REF!</definedName>
    <definedName name="BExVSTFTVV14SFGHQUOJL5SQ5TX9" localSheetId="7" hidden="1">#REF!</definedName>
    <definedName name="BExVSTFTVV14SFGHQUOJL5SQ5TX9" localSheetId="9" hidden="1">#REF!</definedName>
    <definedName name="BExVSTFTVV14SFGHQUOJL5SQ5TX9" localSheetId="10" hidden="1">#REF!</definedName>
    <definedName name="BExVSTFTVV14SFGHQUOJL5SQ5TX9" localSheetId="11" hidden="1">#REF!</definedName>
    <definedName name="BExVSTFTVV14SFGHQUOJL5SQ5TX9" localSheetId="12" hidden="1">#REF!</definedName>
    <definedName name="BExVSTFTVV14SFGHQUOJL5SQ5TX9" localSheetId="14" hidden="1">#REF!</definedName>
    <definedName name="BExVSTFTVV14SFGHQUOJL5SQ5TX9" localSheetId="13" hidden="1">#REF!</definedName>
    <definedName name="BExVSTFTVV14SFGHQUOJL5SQ5TX9" localSheetId="15" hidden="1">#REF!</definedName>
    <definedName name="BExVSTFTVV14SFGHQUOJL5SQ5TX9" localSheetId="16" hidden="1">#REF!</definedName>
    <definedName name="BExVSTFTVV14SFGHQUOJL5SQ5TX9" localSheetId="17" hidden="1">#REF!</definedName>
    <definedName name="BExVSTFTVV14SFGHQUOJL5SQ5TX9" localSheetId="18" hidden="1">#REF!</definedName>
    <definedName name="BExVSTFTVV14SFGHQUOJL5SQ5TX9" localSheetId="19" hidden="1">#REF!</definedName>
    <definedName name="BExVSTFTVV14SFGHQUOJL5SQ5TX9" localSheetId="20" hidden="1">#REF!</definedName>
    <definedName name="BExVSTFTVV14SFGHQUOJL5SQ5TX9" hidden="1">#REF!</definedName>
    <definedName name="BExVT3MPE8LQ5JFN3HQIFKSQ80U4" localSheetId="7" hidden="1">#REF!</definedName>
    <definedName name="BExVT3MPE8LQ5JFN3HQIFKSQ80U4" localSheetId="9" hidden="1">#REF!</definedName>
    <definedName name="BExVT3MPE8LQ5JFN3HQIFKSQ80U4" localSheetId="10" hidden="1">#REF!</definedName>
    <definedName name="BExVT3MPE8LQ5JFN3HQIFKSQ80U4" localSheetId="11" hidden="1">#REF!</definedName>
    <definedName name="BExVT3MPE8LQ5JFN3HQIFKSQ80U4" localSheetId="12" hidden="1">#REF!</definedName>
    <definedName name="BExVT3MPE8LQ5JFN3HQIFKSQ80U4" localSheetId="14" hidden="1">#REF!</definedName>
    <definedName name="BExVT3MPE8LQ5JFN3HQIFKSQ80U4" localSheetId="13" hidden="1">#REF!</definedName>
    <definedName name="BExVT3MPE8LQ5JFN3HQIFKSQ80U4" localSheetId="15" hidden="1">#REF!</definedName>
    <definedName name="BExVT3MPE8LQ5JFN3HQIFKSQ80U4" localSheetId="16" hidden="1">#REF!</definedName>
    <definedName name="BExVT3MPE8LQ5JFN3HQIFKSQ80U4" localSheetId="17" hidden="1">#REF!</definedName>
    <definedName name="BExVT3MPE8LQ5JFN3HQIFKSQ80U4" localSheetId="18" hidden="1">#REF!</definedName>
    <definedName name="BExVT3MPE8LQ5JFN3HQIFKSQ80U4" localSheetId="19" hidden="1">#REF!</definedName>
    <definedName name="BExVT3MPE8LQ5JFN3HQIFKSQ80U4" localSheetId="20" hidden="1">#REF!</definedName>
    <definedName name="BExVT3MPE8LQ5JFN3HQIFKSQ80U4" hidden="1">#REF!</definedName>
    <definedName name="BExVT7TRK3NZHPME2TFBXOF1WBR9" localSheetId="7" hidden="1">#REF!</definedName>
    <definedName name="BExVT7TRK3NZHPME2TFBXOF1WBR9" localSheetId="9" hidden="1">#REF!</definedName>
    <definedName name="BExVT7TRK3NZHPME2TFBXOF1WBR9" localSheetId="10" hidden="1">#REF!</definedName>
    <definedName name="BExVT7TRK3NZHPME2TFBXOF1WBR9" localSheetId="11" hidden="1">#REF!</definedName>
    <definedName name="BExVT7TRK3NZHPME2TFBXOF1WBR9" localSheetId="12" hidden="1">#REF!</definedName>
    <definedName name="BExVT7TRK3NZHPME2TFBXOF1WBR9" localSheetId="14" hidden="1">#REF!</definedName>
    <definedName name="BExVT7TRK3NZHPME2TFBXOF1WBR9" localSheetId="13" hidden="1">#REF!</definedName>
    <definedName name="BExVT7TRK3NZHPME2TFBXOF1WBR9" localSheetId="15" hidden="1">#REF!</definedName>
    <definedName name="BExVT7TRK3NZHPME2TFBXOF1WBR9" localSheetId="16" hidden="1">#REF!</definedName>
    <definedName name="BExVT7TRK3NZHPME2TFBXOF1WBR9" localSheetId="17" hidden="1">#REF!</definedName>
    <definedName name="BExVT7TRK3NZHPME2TFBXOF1WBR9" localSheetId="18" hidden="1">#REF!</definedName>
    <definedName name="BExVT7TRK3NZHPME2TFBXOF1WBR9" localSheetId="19" hidden="1">#REF!</definedName>
    <definedName name="BExVT7TRK3NZHPME2TFBXOF1WBR9" localSheetId="20" hidden="1">#REF!</definedName>
    <definedName name="BExVT7TRK3NZHPME2TFBXOF1WBR9" hidden="1">#REF!</definedName>
    <definedName name="BExVT9H0R0T7WGQAAC0HABMG54YM" localSheetId="7" hidden="1">#REF!</definedName>
    <definedName name="BExVT9H0R0T7WGQAAC0HABMG54YM" localSheetId="9" hidden="1">#REF!</definedName>
    <definedName name="BExVT9H0R0T7WGQAAC0HABMG54YM" localSheetId="10" hidden="1">#REF!</definedName>
    <definedName name="BExVT9H0R0T7WGQAAC0HABMG54YM" localSheetId="11" hidden="1">#REF!</definedName>
    <definedName name="BExVT9H0R0T7WGQAAC0HABMG54YM" localSheetId="12" hidden="1">#REF!</definedName>
    <definedName name="BExVT9H0R0T7WGQAAC0HABMG54YM" localSheetId="14" hidden="1">#REF!</definedName>
    <definedName name="BExVT9H0R0T7WGQAAC0HABMG54YM" localSheetId="13" hidden="1">#REF!</definedName>
    <definedName name="BExVT9H0R0T7WGQAAC0HABMG54YM" localSheetId="15" hidden="1">#REF!</definedName>
    <definedName name="BExVT9H0R0T7WGQAAC0HABMG54YM" localSheetId="16" hidden="1">#REF!</definedName>
    <definedName name="BExVT9H0R0T7WGQAAC0HABMG54YM" localSheetId="17" hidden="1">#REF!</definedName>
    <definedName name="BExVT9H0R0T7WGQAAC0HABMG54YM" localSheetId="18" hidden="1">#REF!</definedName>
    <definedName name="BExVT9H0R0T7WGQAAC0HABMG54YM" localSheetId="19" hidden="1">#REF!</definedName>
    <definedName name="BExVT9H0R0T7WGQAAC0HABMG54YM" localSheetId="20" hidden="1">#REF!</definedName>
    <definedName name="BExVT9H0R0T7WGQAAC0HABMG54YM" hidden="1">#REF!</definedName>
    <definedName name="BExVTCMDDEDGLUIMUU6BSFHEWTOP" localSheetId="7" hidden="1">#REF!</definedName>
    <definedName name="BExVTCMDDEDGLUIMUU6BSFHEWTOP" localSheetId="9" hidden="1">#REF!</definedName>
    <definedName name="BExVTCMDDEDGLUIMUU6BSFHEWTOP" localSheetId="10" hidden="1">#REF!</definedName>
    <definedName name="BExVTCMDDEDGLUIMUU6BSFHEWTOP" localSheetId="11" hidden="1">#REF!</definedName>
    <definedName name="BExVTCMDDEDGLUIMUU6BSFHEWTOP" localSheetId="12" hidden="1">#REF!</definedName>
    <definedName name="BExVTCMDDEDGLUIMUU6BSFHEWTOP" localSheetId="14" hidden="1">#REF!</definedName>
    <definedName name="BExVTCMDDEDGLUIMUU6BSFHEWTOP" localSheetId="13" hidden="1">#REF!</definedName>
    <definedName name="BExVTCMDDEDGLUIMUU6BSFHEWTOP" localSheetId="15" hidden="1">#REF!</definedName>
    <definedName name="BExVTCMDDEDGLUIMUU6BSFHEWTOP" localSheetId="16" hidden="1">#REF!</definedName>
    <definedName name="BExVTCMDDEDGLUIMUU6BSFHEWTOP" localSheetId="17" hidden="1">#REF!</definedName>
    <definedName name="BExVTCMDDEDGLUIMUU6BSFHEWTOP" localSheetId="18" hidden="1">#REF!</definedName>
    <definedName name="BExVTCMDDEDGLUIMUU6BSFHEWTOP" localSheetId="19" hidden="1">#REF!</definedName>
    <definedName name="BExVTCMDDEDGLUIMUU6BSFHEWTOP" localSheetId="20" hidden="1">#REF!</definedName>
    <definedName name="BExVTCMDDEDGLUIMUU6BSFHEWTOP" hidden="1">#REF!</definedName>
    <definedName name="BExVTCMDQMLKRA2NQR72XU6Y54IK" localSheetId="7" hidden="1">#REF!</definedName>
    <definedName name="BExVTCMDQMLKRA2NQR72XU6Y54IK" localSheetId="9" hidden="1">#REF!</definedName>
    <definedName name="BExVTCMDQMLKRA2NQR72XU6Y54IK" localSheetId="10" hidden="1">#REF!</definedName>
    <definedName name="BExVTCMDQMLKRA2NQR72XU6Y54IK" localSheetId="11" hidden="1">#REF!</definedName>
    <definedName name="BExVTCMDQMLKRA2NQR72XU6Y54IK" localSheetId="12" hidden="1">#REF!</definedName>
    <definedName name="BExVTCMDQMLKRA2NQR72XU6Y54IK" localSheetId="14" hidden="1">#REF!</definedName>
    <definedName name="BExVTCMDQMLKRA2NQR72XU6Y54IK" localSheetId="13" hidden="1">#REF!</definedName>
    <definedName name="BExVTCMDQMLKRA2NQR72XU6Y54IK" localSheetId="15" hidden="1">#REF!</definedName>
    <definedName name="BExVTCMDQMLKRA2NQR72XU6Y54IK" localSheetId="16" hidden="1">#REF!</definedName>
    <definedName name="BExVTCMDQMLKRA2NQR72XU6Y54IK" localSheetId="17" hidden="1">#REF!</definedName>
    <definedName name="BExVTCMDQMLKRA2NQR72XU6Y54IK" localSheetId="18" hidden="1">#REF!</definedName>
    <definedName name="BExVTCMDQMLKRA2NQR72XU6Y54IK" localSheetId="19" hidden="1">#REF!</definedName>
    <definedName name="BExVTCMDQMLKRA2NQR72XU6Y54IK" localSheetId="20" hidden="1">#REF!</definedName>
    <definedName name="BExVTCMDQMLKRA2NQR72XU6Y54IK" hidden="1">#REF!</definedName>
    <definedName name="BExVTCRV8FQ5U9OYWWL44N6KFNHU" localSheetId="7" hidden="1">#REF!</definedName>
    <definedName name="BExVTCRV8FQ5U9OYWWL44N6KFNHU" localSheetId="9" hidden="1">#REF!</definedName>
    <definedName name="BExVTCRV8FQ5U9OYWWL44N6KFNHU" localSheetId="10" hidden="1">#REF!</definedName>
    <definedName name="BExVTCRV8FQ5U9OYWWL44N6KFNHU" localSheetId="11" hidden="1">#REF!</definedName>
    <definedName name="BExVTCRV8FQ5U9OYWWL44N6KFNHU" localSheetId="12" hidden="1">#REF!</definedName>
    <definedName name="BExVTCRV8FQ5U9OYWWL44N6KFNHU" localSheetId="14" hidden="1">#REF!</definedName>
    <definedName name="BExVTCRV8FQ5U9OYWWL44N6KFNHU" localSheetId="13" hidden="1">#REF!</definedName>
    <definedName name="BExVTCRV8FQ5U9OYWWL44N6KFNHU" localSheetId="15" hidden="1">#REF!</definedName>
    <definedName name="BExVTCRV8FQ5U9OYWWL44N6KFNHU" localSheetId="16" hidden="1">#REF!</definedName>
    <definedName name="BExVTCRV8FQ5U9OYWWL44N6KFNHU" localSheetId="17" hidden="1">#REF!</definedName>
    <definedName name="BExVTCRV8FQ5U9OYWWL44N6KFNHU" localSheetId="18" hidden="1">#REF!</definedName>
    <definedName name="BExVTCRV8FQ5U9OYWWL44N6KFNHU" localSheetId="19" hidden="1">#REF!</definedName>
    <definedName name="BExVTCRV8FQ5U9OYWWL44N6KFNHU" localSheetId="20" hidden="1">#REF!</definedName>
    <definedName name="BExVTCRV8FQ5U9OYWWL44N6KFNHU" hidden="1">#REF!</definedName>
    <definedName name="BExVTNESHPVG0A0KZ7BRX26MS0PF" localSheetId="7" hidden="1">#REF!</definedName>
    <definedName name="BExVTNESHPVG0A0KZ7BRX26MS0PF" localSheetId="9" hidden="1">#REF!</definedName>
    <definedName name="BExVTNESHPVG0A0KZ7BRX26MS0PF" localSheetId="10" hidden="1">#REF!</definedName>
    <definedName name="BExVTNESHPVG0A0KZ7BRX26MS0PF" localSheetId="11" hidden="1">#REF!</definedName>
    <definedName name="BExVTNESHPVG0A0KZ7BRX26MS0PF" localSheetId="12" hidden="1">#REF!</definedName>
    <definedName name="BExVTNESHPVG0A0KZ7BRX26MS0PF" localSheetId="14" hidden="1">#REF!</definedName>
    <definedName name="BExVTNESHPVG0A0KZ7BRX26MS0PF" localSheetId="13" hidden="1">#REF!</definedName>
    <definedName name="BExVTNESHPVG0A0KZ7BRX26MS0PF" localSheetId="15" hidden="1">#REF!</definedName>
    <definedName name="BExVTNESHPVG0A0KZ7BRX26MS0PF" localSheetId="16" hidden="1">#REF!</definedName>
    <definedName name="BExVTNESHPVG0A0KZ7BRX26MS0PF" localSheetId="17" hidden="1">#REF!</definedName>
    <definedName name="BExVTNESHPVG0A0KZ7BRX26MS0PF" localSheetId="18" hidden="1">#REF!</definedName>
    <definedName name="BExVTNESHPVG0A0KZ7BRX26MS0PF" localSheetId="19" hidden="1">#REF!</definedName>
    <definedName name="BExVTNESHPVG0A0KZ7BRX26MS0PF" localSheetId="20" hidden="1">#REF!</definedName>
    <definedName name="BExVTNESHPVG0A0KZ7BRX26MS0PF" hidden="1">#REF!</definedName>
    <definedName name="BExVTTJVTNRSBHBTUZ78WG2JM5MK" localSheetId="7" hidden="1">#REF!</definedName>
    <definedName name="BExVTTJVTNRSBHBTUZ78WG2JM5MK" localSheetId="9" hidden="1">#REF!</definedName>
    <definedName name="BExVTTJVTNRSBHBTUZ78WG2JM5MK" localSheetId="10" hidden="1">#REF!</definedName>
    <definedName name="BExVTTJVTNRSBHBTUZ78WG2JM5MK" localSheetId="11" hidden="1">#REF!</definedName>
    <definedName name="BExVTTJVTNRSBHBTUZ78WG2JM5MK" localSheetId="12" hidden="1">#REF!</definedName>
    <definedName name="BExVTTJVTNRSBHBTUZ78WG2JM5MK" localSheetId="14" hidden="1">#REF!</definedName>
    <definedName name="BExVTTJVTNRSBHBTUZ78WG2JM5MK" localSheetId="13" hidden="1">#REF!</definedName>
    <definedName name="BExVTTJVTNRSBHBTUZ78WG2JM5MK" localSheetId="15" hidden="1">#REF!</definedName>
    <definedName name="BExVTTJVTNRSBHBTUZ78WG2JM5MK" localSheetId="16" hidden="1">#REF!</definedName>
    <definedName name="BExVTTJVTNRSBHBTUZ78WG2JM5MK" localSheetId="17" hidden="1">#REF!</definedName>
    <definedName name="BExVTTJVTNRSBHBTUZ78WG2JM5MK" localSheetId="18" hidden="1">#REF!</definedName>
    <definedName name="BExVTTJVTNRSBHBTUZ78WG2JM5MK" localSheetId="19" hidden="1">#REF!</definedName>
    <definedName name="BExVTTJVTNRSBHBTUZ78WG2JM5MK" localSheetId="20" hidden="1">#REF!</definedName>
    <definedName name="BExVTTJVTNRSBHBTUZ78WG2JM5MK" hidden="1">#REF!</definedName>
    <definedName name="BExVTXLMYR87BC04D1ERALPUFVPG" localSheetId="7" hidden="1">#REF!</definedName>
    <definedName name="BExVTXLMYR87BC04D1ERALPUFVPG" localSheetId="9" hidden="1">#REF!</definedName>
    <definedName name="BExVTXLMYR87BC04D1ERALPUFVPG" localSheetId="10" hidden="1">#REF!</definedName>
    <definedName name="BExVTXLMYR87BC04D1ERALPUFVPG" localSheetId="11" hidden="1">#REF!</definedName>
    <definedName name="BExVTXLMYR87BC04D1ERALPUFVPG" localSheetId="12" hidden="1">#REF!</definedName>
    <definedName name="BExVTXLMYR87BC04D1ERALPUFVPG" localSheetId="14" hidden="1">#REF!</definedName>
    <definedName name="BExVTXLMYR87BC04D1ERALPUFVPG" localSheetId="13" hidden="1">#REF!</definedName>
    <definedName name="BExVTXLMYR87BC04D1ERALPUFVPG" localSheetId="15" hidden="1">#REF!</definedName>
    <definedName name="BExVTXLMYR87BC04D1ERALPUFVPG" localSheetId="16" hidden="1">#REF!</definedName>
    <definedName name="BExVTXLMYR87BC04D1ERALPUFVPG" localSheetId="17" hidden="1">#REF!</definedName>
    <definedName name="BExVTXLMYR87BC04D1ERALPUFVPG" localSheetId="18" hidden="1">#REF!</definedName>
    <definedName name="BExVTXLMYR87BC04D1ERALPUFVPG" localSheetId="19" hidden="1">#REF!</definedName>
    <definedName name="BExVTXLMYR87BC04D1ERALPUFVPG" localSheetId="20" hidden="1">#REF!</definedName>
    <definedName name="BExVTXLMYR87BC04D1ERALPUFVPG" hidden="1">#REF!</definedName>
    <definedName name="BExVUEJ63CBM9VJMNW3RSE919GDN" localSheetId="7" hidden="1">#REF!</definedName>
    <definedName name="BExVUEJ63CBM9VJMNW3RSE919GDN" localSheetId="9" hidden="1">#REF!</definedName>
    <definedName name="BExVUEJ63CBM9VJMNW3RSE919GDN" localSheetId="10" hidden="1">#REF!</definedName>
    <definedName name="BExVUEJ63CBM9VJMNW3RSE919GDN" localSheetId="11" hidden="1">#REF!</definedName>
    <definedName name="BExVUEJ63CBM9VJMNW3RSE919GDN" localSheetId="12" hidden="1">#REF!</definedName>
    <definedName name="BExVUEJ63CBM9VJMNW3RSE919GDN" localSheetId="14" hidden="1">#REF!</definedName>
    <definedName name="BExVUEJ63CBM9VJMNW3RSE919GDN" localSheetId="13" hidden="1">#REF!</definedName>
    <definedName name="BExVUEJ63CBM9VJMNW3RSE919GDN" localSheetId="15" hidden="1">#REF!</definedName>
    <definedName name="BExVUEJ63CBM9VJMNW3RSE919GDN" localSheetId="16" hidden="1">#REF!</definedName>
    <definedName name="BExVUEJ63CBM9VJMNW3RSE919GDN" localSheetId="17" hidden="1">#REF!</definedName>
    <definedName name="BExVUEJ63CBM9VJMNW3RSE919GDN" localSheetId="18" hidden="1">#REF!</definedName>
    <definedName name="BExVUEJ63CBM9VJMNW3RSE919GDN" localSheetId="19" hidden="1">#REF!</definedName>
    <definedName name="BExVUEJ63CBM9VJMNW3RSE919GDN" localSheetId="20" hidden="1">#REF!</definedName>
    <definedName name="BExVUEJ63CBM9VJMNW3RSE919GDN" hidden="1">#REF!</definedName>
    <definedName name="BExVUKZ8B9WB4BOZ2U77BLN0FQMO" localSheetId="7" hidden="1">#REF!</definedName>
    <definedName name="BExVUKZ8B9WB4BOZ2U77BLN0FQMO" localSheetId="9" hidden="1">#REF!</definedName>
    <definedName name="BExVUKZ8B9WB4BOZ2U77BLN0FQMO" localSheetId="10" hidden="1">#REF!</definedName>
    <definedName name="BExVUKZ8B9WB4BOZ2U77BLN0FQMO" localSheetId="11" hidden="1">#REF!</definedName>
    <definedName name="BExVUKZ8B9WB4BOZ2U77BLN0FQMO" localSheetId="12" hidden="1">#REF!</definedName>
    <definedName name="BExVUKZ8B9WB4BOZ2U77BLN0FQMO" localSheetId="14" hidden="1">#REF!</definedName>
    <definedName name="BExVUKZ8B9WB4BOZ2U77BLN0FQMO" localSheetId="13" hidden="1">#REF!</definedName>
    <definedName name="BExVUKZ8B9WB4BOZ2U77BLN0FQMO" localSheetId="15" hidden="1">#REF!</definedName>
    <definedName name="BExVUKZ8B9WB4BOZ2U77BLN0FQMO" localSheetId="16" hidden="1">#REF!</definedName>
    <definedName name="BExVUKZ8B9WB4BOZ2U77BLN0FQMO" localSheetId="17" hidden="1">#REF!</definedName>
    <definedName name="BExVUKZ8B9WB4BOZ2U77BLN0FQMO" localSheetId="18" hidden="1">#REF!</definedName>
    <definedName name="BExVUKZ8B9WB4BOZ2U77BLN0FQMO" localSheetId="19" hidden="1">#REF!</definedName>
    <definedName name="BExVUKZ8B9WB4BOZ2U77BLN0FQMO" localSheetId="20" hidden="1">#REF!</definedName>
    <definedName name="BExVUKZ8B9WB4BOZ2U77BLN0FQMO" hidden="1">#REF!</definedName>
    <definedName name="BExVUL9V3H8ZF6Y72LQBBN639YAA" localSheetId="7" hidden="1">#REF!</definedName>
    <definedName name="BExVUL9V3H8ZF6Y72LQBBN639YAA" localSheetId="9" hidden="1">#REF!</definedName>
    <definedName name="BExVUL9V3H8ZF6Y72LQBBN639YAA" localSheetId="10" hidden="1">#REF!</definedName>
    <definedName name="BExVUL9V3H8ZF6Y72LQBBN639YAA" localSheetId="11" hidden="1">#REF!</definedName>
    <definedName name="BExVUL9V3H8ZF6Y72LQBBN639YAA" localSheetId="12" hidden="1">#REF!</definedName>
    <definedName name="BExVUL9V3H8ZF6Y72LQBBN639YAA" localSheetId="14" hidden="1">#REF!</definedName>
    <definedName name="BExVUL9V3H8ZF6Y72LQBBN639YAA" localSheetId="13" hidden="1">#REF!</definedName>
    <definedName name="BExVUL9V3H8ZF6Y72LQBBN639YAA" localSheetId="15" hidden="1">#REF!</definedName>
    <definedName name="BExVUL9V3H8ZF6Y72LQBBN639YAA" localSheetId="16" hidden="1">#REF!</definedName>
    <definedName name="BExVUL9V3H8ZF6Y72LQBBN639YAA" localSheetId="17" hidden="1">#REF!</definedName>
    <definedName name="BExVUL9V3H8ZF6Y72LQBBN639YAA" localSheetId="18" hidden="1">#REF!</definedName>
    <definedName name="BExVUL9V3H8ZF6Y72LQBBN639YAA" localSheetId="19" hidden="1">#REF!</definedName>
    <definedName name="BExVUL9V3H8ZF6Y72LQBBN639YAA" localSheetId="20" hidden="1">#REF!</definedName>
    <definedName name="BExVUL9V3H8ZF6Y72LQBBN639YAA" hidden="1">#REF!</definedName>
    <definedName name="BExVULFDJFCNRI6ITVSJ20MEQ4RF" localSheetId="7" hidden="1">#REF!</definedName>
    <definedName name="BExVULFDJFCNRI6ITVSJ20MEQ4RF" localSheetId="9" hidden="1">#REF!</definedName>
    <definedName name="BExVULFDJFCNRI6ITVSJ20MEQ4RF" localSheetId="10" hidden="1">#REF!</definedName>
    <definedName name="BExVULFDJFCNRI6ITVSJ20MEQ4RF" localSheetId="11" hidden="1">#REF!</definedName>
    <definedName name="BExVULFDJFCNRI6ITVSJ20MEQ4RF" localSheetId="12" hidden="1">#REF!</definedName>
    <definedName name="BExVULFDJFCNRI6ITVSJ20MEQ4RF" localSheetId="14" hidden="1">#REF!</definedName>
    <definedName name="BExVULFDJFCNRI6ITVSJ20MEQ4RF" localSheetId="13" hidden="1">#REF!</definedName>
    <definedName name="BExVULFDJFCNRI6ITVSJ20MEQ4RF" localSheetId="15" hidden="1">#REF!</definedName>
    <definedName name="BExVULFDJFCNRI6ITVSJ20MEQ4RF" localSheetId="16" hidden="1">#REF!</definedName>
    <definedName name="BExVULFDJFCNRI6ITVSJ20MEQ4RF" localSheetId="17" hidden="1">#REF!</definedName>
    <definedName name="BExVULFDJFCNRI6ITVSJ20MEQ4RF" localSheetId="18" hidden="1">#REF!</definedName>
    <definedName name="BExVULFDJFCNRI6ITVSJ20MEQ4RF" localSheetId="19" hidden="1">#REF!</definedName>
    <definedName name="BExVULFDJFCNRI6ITVSJ20MEQ4RF" localSheetId="20" hidden="1">#REF!</definedName>
    <definedName name="BExVULFDJFCNRI6ITVSJ20MEQ4RF" hidden="1">#REF!</definedName>
    <definedName name="BExVV5T14N2HZIK7HQ4P2KG09U0J" localSheetId="7" hidden="1">#REF!</definedName>
    <definedName name="BExVV5T14N2HZIK7HQ4P2KG09U0J" localSheetId="9" hidden="1">#REF!</definedName>
    <definedName name="BExVV5T14N2HZIK7HQ4P2KG09U0J" localSheetId="10" hidden="1">#REF!</definedName>
    <definedName name="BExVV5T14N2HZIK7HQ4P2KG09U0J" localSheetId="11" hidden="1">#REF!</definedName>
    <definedName name="BExVV5T14N2HZIK7HQ4P2KG09U0J" localSheetId="12" hidden="1">#REF!</definedName>
    <definedName name="BExVV5T14N2HZIK7HQ4P2KG09U0J" localSheetId="14" hidden="1">#REF!</definedName>
    <definedName name="BExVV5T14N2HZIK7HQ4P2KG09U0J" localSheetId="13" hidden="1">#REF!</definedName>
    <definedName name="BExVV5T14N2HZIK7HQ4P2KG09U0J" localSheetId="15" hidden="1">#REF!</definedName>
    <definedName name="BExVV5T14N2HZIK7HQ4P2KG09U0J" localSheetId="16" hidden="1">#REF!</definedName>
    <definedName name="BExVV5T14N2HZIK7HQ4P2KG09U0J" localSheetId="17" hidden="1">#REF!</definedName>
    <definedName name="BExVV5T14N2HZIK7HQ4P2KG09U0J" localSheetId="18" hidden="1">#REF!</definedName>
    <definedName name="BExVV5T14N2HZIK7HQ4P2KG09U0J" localSheetId="19" hidden="1">#REF!</definedName>
    <definedName name="BExVV5T14N2HZIK7HQ4P2KG09U0J" localSheetId="20" hidden="1">#REF!</definedName>
    <definedName name="BExVV5T14N2HZIK7HQ4P2KG09U0J" hidden="1">#REF!</definedName>
    <definedName name="BExVV7R410VYLADLX9LNG63ID6H1" localSheetId="7" hidden="1">#REF!</definedName>
    <definedName name="BExVV7R410VYLADLX9LNG63ID6H1" localSheetId="9" hidden="1">#REF!</definedName>
    <definedName name="BExVV7R410VYLADLX9LNG63ID6H1" localSheetId="10" hidden="1">#REF!</definedName>
    <definedName name="BExVV7R410VYLADLX9LNG63ID6H1" localSheetId="11" hidden="1">#REF!</definedName>
    <definedName name="BExVV7R410VYLADLX9LNG63ID6H1" localSheetId="12" hidden="1">#REF!</definedName>
    <definedName name="BExVV7R410VYLADLX9LNG63ID6H1" localSheetId="14" hidden="1">#REF!</definedName>
    <definedName name="BExVV7R410VYLADLX9LNG63ID6H1" localSheetId="13" hidden="1">#REF!</definedName>
    <definedName name="BExVV7R410VYLADLX9LNG63ID6H1" localSheetId="15" hidden="1">#REF!</definedName>
    <definedName name="BExVV7R410VYLADLX9LNG63ID6H1" localSheetId="16" hidden="1">#REF!</definedName>
    <definedName name="BExVV7R410VYLADLX9LNG63ID6H1" localSheetId="17" hidden="1">#REF!</definedName>
    <definedName name="BExVV7R410VYLADLX9LNG63ID6H1" localSheetId="18" hidden="1">#REF!</definedName>
    <definedName name="BExVV7R410VYLADLX9LNG63ID6H1" localSheetId="19" hidden="1">#REF!</definedName>
    <definedName name="BExVV7R410VYLADLX9LNG63ID6H1" localSheetId="20" hidden="1">#REF!</definedName>
    <definedName name="BExVV7R410VYLADLX9LNG63ID6H1" hidden="1">#REF!</definedName>
    <definedName name="BExVV7WJSYFYP74SNAXSODTGHMLZ" localSheetId="7" hidden="1">#REF!</definedName>
    <definedName name="BExVV7WJSYFYP74SNAXSODTGHMLZ" localSheetId="9" hidden="1">#REF!</definedName>
    <definedName name="BExVV7WJSYFYP74SNAXSODTGHMLZ" localSheetId="10" hidden="1">#REF!</definedName>
    <definedName name="BExVV7WJSYFYP74SNAXSODTGHMLZ" localSheetId="11" hidden="1">#REF!</definedName>
    <definedName name="BExVV7WJSYFYP74SNAXSODTGHMLZ" localSheetId="12" hidden="1">#REF!</definedName>
    <definedName name="BExVV7WJSYFYP74SNAXSODTGHMLZ" localSheetId="14" hidden="1">#REF!</definedName>
    <definedName name="BExVV7WJSYFYP74SNAXSODTGHMLZ" localSheetId="13" hidden="1">#REF!</definedName>
    <definedName name="BExVV7WJSYFYP74SNAXSODTGHMLZ" localSheetId="15" hidden="1">#REF!</definedName>
    <definedName name="BExVV7WJSYFYP74SNAXSODTGHMLZ" localSheetId="16" hidden="1">#REF!</definedName>
    <definedName name="BExVV7WJSYFYP74SNAXSODTGHMLZ" localSheetId="17" hidden="1">#REF!</definedName>
    <definedName name="BExVV7WJSYFYP74SNAXSODTGHMLZ" localSheetId="18" hidden="1">#REF!</definedName>
    <definedName name="BExVV7WJSYFYP74SNAXSODTGHMLZ" localSheetId="19" hidden="1">#REF!</definedName>
    <definedName name="BExVV7WJSYFYP74SNAXSODTGHMLZ" localSheetId="20" hidden="1">#REF!</definedName>
    <definedName name="BExVV7WJSYFYP74SNAXSODTGHMLZ" hidden="1">#REF!</definedName>
    <definedName name="BExVVCEED4JEKF59OV0G3T4XFMFO" localSheetId="7" hidden="1">#REF!</definedName>
    <definedName name="BExVVCEED4JEKF59OV0G3T4XFMFO" localSheetId="9" hidden="1">#REF!</definedName>
    <definedName name="BExVVCEED4JEKF59OV0G3T4XFMFO" localSheetId="10" hidden="1">#REF!</definedName>
    <definedName name="BExVVCEED4JEKF59OV0G3T4XFMFO" localSheetId="11" hidden="1">#REF!</definedName>
    <definedName name="BExVVCEED4JEKF59OV0G3T4XFMFO" localSheetId="12" hidden="1">#REF!</definedName>
    <definedName name="BExVVCEED4JEKF59OV0G3T4XFMFO" localSheetId="14" hidden="1">#REF!</definedName>
    <definedName name="BExVVCEED4JEKF59OV0G3T4XFMFO" localSheetId="13" hidden="1">#REF!</definedName>
    <definedName name="BExVVCEED4JEKF59OV0G3T4XFMFO" localSheetId="15" hidden="1">#REF!</definedName>
    <definedName name="BExVVCEED4JEKF59OV0G3T4XFMFO" localSheetId="16" hidden="1">#REF!</definedName>
    <definedName name="BExVVCEED4JEKF59OV0G3T4XFMFO" localSheetId="17" hidden="1">#REF!</definedName>
    <definedName name="BExVVCEED4JEKF59OV0G3T4XFMFO" localSheetId="18" hidden="1">#REF!</definedName>
    <definedName name="BExVVCEED4JEKF59OV0G3T4XFMFO" localSheetId="19" hidden="1">#REF!</definedName>
    <definedName name="BExVVCEED4JEKF59OV0G3T4XFMFO" localSheetId="20" hidden="1">#REF!</definedName>
    <definedName name="BExVVCEED4JEKF59OV0G3T4XFMFO" hidden="1">#REF!</definedName>
    <definedName name="BExVVNMYEAFCCP9QT0J8H252JWD9" localSheetId="7" hidden="1">#REF!</definedName>
    <definedName name="BExVVNMYEAFCCP9QT0J8H252JWD9" localSheetId="9" hidden="1">#REF!</definedName>
    <definedName name="BExVVNMYEAFCCP9QT0J8H252JWD9" localSheetId="10" hidden="1">#REF!</definedName>
    <definedName name="BExVVNMYEAFCCP9QT0J8H252JWD9" localSheetId="11" hidden="1">#REF!</definedName>
    <definedName name="BExVVNMYEAFCCP9QT0J8H252JWD9" localSheetId="14" hidden="1">#REF!</definedName>
    <definedName name="BExVVNMYEAFCCP9QT0J8H252JWD9" localSheetId="13" hidden="1">#REF!</definedName>
    <definedName name="BExVVNMYEAFCCP9QT0J8H252JWD9" localSheetId="16" hidden="1">#REF!</definedName>
    <definedName name="BExVVNMYEAFCCP9QT0J8H252JWD9" localSheetId="17" hidden="1">#REF!</definedName>
    <definedName name="BExVVNMYEAFCCP9QT0J8H252JWD9" localSheetId="20" hidden="1">#REF!</definedName>
    <definedName name="BExVVNMYEAFCCP9QT0J8H252JWD9" hidden="1">#REF!</definedName>
    <definedName name="BExVVPFO2J7FMSRPD36909HN4BZJ" localSheetId="7" hidden="1">#REF!</definedName>
    <definedName name="BExVVPFO2J7FMSRPD36909HN4BZJ" localSheetId="9" hidden="1">#REF!</definedName>
    <definedName name="BExVVPFO2J7FMSRPD36909HN4BZJ" localSheetId="10" hidden="1">#REF!</definedName>
    <definedName name="BExVVPFO2J7FMSRPD36909HN4BZJ" localSheetId="11" hidden="1">#REF!</definedName>
    <definedName name="BExVVPFO2J7FMSRPD36909HN4BZJ" localSheetId="12" hidden="1">#REF!</definedName>
    <definedName name="BExVVPFO2J7FMSRPD36909HN4BZJ" localSheetId="14" hidden="1">#REF!</definedName>
    <definedName name="BExVVPFO2J7FMSRPD36909HN4BZJ" localSheetId="13" hidden="1">#REF!</definedName>
    <definedName name="BExVVPFO2J7FMSRPD36909HN4BZJ" localSheetId="15" hidden="1">#REF!</definedName>
    <definedName name="BExVVPFO2J7FMSRPD36909HN4BZJ" localSheetId="16" hidden="1">#REF!</definedName>
    <definedName name="BExVVPFO2J7FMSRPD36909HN4BZJ" localSheetId="17" hidden="1">#REF!</definedName>
    <definedName name="BExVVPFO2J7FMSRPD36909HN4BZJ" localSheetId="18" hidden="1">#REF!</definedName>
    <definedName name="BExVVPFO2J7FMSRPD36909HN4BZJ" localSheetId="19" hidden="1">#REF!</definedName>
    <definedName name="BExVVPFO2J7FMSRPD36909HN4BZJ" localSheetId="20" hidden="1">#REF!</definedName>
    <definedName name="BExVVPFO2J7FMSRPD36909HN4BZJ" hidden="1">#REF!</definedName>
    <definedName name="BExVVQ19AQ3VCARJOC38SF7OYE9Y" localSheetId="7" hidden="1">#REF!</definedName>
    <definedName name="BExVVQ19AQ3VCARJOC38SF7OYE9Y" localSheetId="9" hidden="1">#REF!</definedName>
    <definedName name="BExVVQ19AQ3VCARJOC38SF7OYE9Y" localSheetId="10" hidden="1">#REF!</definedName>
    <definedName name="BExVVQ19AQ3VCARJOC38SF7OYE9Y" localSheetId="11" hidden="1">#REF!</definedName>
    <definedName name="BExVVQ19AQ3VCARJOC38SF7OYE9Y" localSheetId="12" hidden="1">#REF!</definedName>
    <definedName name="BExVVQ19AQ3VCARJOC38SF7OYE9Y" localSheetId="14" hidden="1">#REF!</definedName>
    <definedName name="BExVVQ19AQ3VCARJOC38SF7OYE9Y" localSheetId="13" hidden="1">#REF!</definedName>
    <definedName name="BExVVQ19AQ3VCARJOC38SF7OYE9Y" localSheetId="15" hidden="1">#REF!</definedName>
    <definedName name="BExVVQ19AQ3VCARJOC38SF7OYE9Y" localSheetId="16" hidden="1">#REF!</definedName>
    <definedName name="BExVVQ19AQ3VCARJOC38SF7OYE9Y" localSheetId="17" hidden="1">#REF!</definedName>
    <definedName name="BExVVQ19AQ3VCARJOC38SF7OYE9Y" localSheetId="18" hidden="1">#REF!</definedName>
    <definedName name="BExVVQ19AQ3VCARJOC38SF7OYE9Y" localSheetId="19" hidden="1">#REF!</definedName>
    <definedName name="BExVVQ19AQ3VCARJOC38SF7OYE9Y" localSheetId="20" hidden="1">#REF!</definedName>
    <definedName name="BExVVQ19AQ3VCARJOC38SF7OYE9Y" hidden="1">#REF!</definedName>
    <definedName name="BExVVQ19TAECID45CS4HXT1RD3AQ" localSheetId="7" hidden="1">#REF!</definedName>
    <definedName name="BExVVQ19TAECID45CS4HXT1RD3AQ" localSheetId="9" hidden="1">#REF!</definedName>
    <definedName name="BExVVQ19TAECID45CS4HXT1RD3AQ" localSheetId="10" hidden="1">#REF!</definedName>
    <definedName name="BExVVQ19TAECID45CS4HXT1RD3AQ" localSheetId="11" hidden="1">#REF!</definedName>
    <definedName name="BExVVQ19TAECID45CS4HXT1RD3AQ" localSheetId="12" hidden="1">#REF!</definedName>
    <definedName name="BExVVQ19TAECID45CS4HXT1RD3AQ" localSheetId="14" hidden="1">#REF!</definedName>
    <definedName name="BExVVQ19TAECID45CS4HXT1RD3AQ" localSheetId="13" hidden="1">#REF!</definedName>
    <definedName name="BExVVQ19TAECID45CS4HXT1RD3AQ" localSheetId="15" hidden="1">#REF!</definedName>
    <definedName name="BExVVQ19TAECID45CS4HXT1RD3AQ" localSheetId="16" hidden="1">#REF!</definedName>
    <definedName name="BExVVQ19TAECID45CS4HXT1RD3AQ" localSheetId="17" hidden="1">#REF!</definedName>
    <definedName name="BExVVQ19TAECID45CS4HXT1RD3AQ" localSheetId="18" hidden="1">#REF!</definedName>
    <definedName name="BExVVQ19TAECID45CS4HXT1RD3AQ" localSheetId="19" hidden="1">#REF!</definedName>
    <definedName name="BExVVQ19TAECID45CS4HXT1RD3AQ" localSheetId="20" hidden="1">#REF!</definedName>
    <definedName name="BExVVQ19TAECID45CS4HXT1RD3AQ" hidden="1">#REF!</definedName>
    <definedName name="BExVW0Z6US3NTJHJDYWIZB98DPUY" localSheetId="7" hidden="1">#REF!</definedName>
    <definedName name="BExVW0Z6US3NTJHJDYWIZB98DPUY" localSheetId="9" hidden="1">#REF!</definedName>
    <definedName name="BExVW0Z6US3NTJHJDYWIZB98DPUY" localSheetId="10" hidden="1">#REF!</definedName>
    <definedName name="BExVW0Z6US3NTJHJDYWIZB98DPUY" localSheetId="11" hidden="1">#REF!</definedName>
    <definedName name="BExVW0Z6US3NTJHJDYWIZB98DPUY" localSheetId="14" hidden="1">#REF!</definedName>
    <definedName name="BExVW0Z6US3NTJHJDYWIZB98DPUY" localSheetId="13" hidden="1">#REF!</definedName>
    <definedName name="BExVW0Z6US3NTJHJDYWIZB98DPUY" localSheetId="16" hidden="1">#REF!</definedName>
    <definedName name="BExVW0Z6US3NTJHJDYWIZB98DPUY" localSheetId="17" hidden="1">#REF!</definedName>
    <definedName name="BExVW0Z6US3NTJHJDYWIZB98DPUY" localSheetId="20" hidden="1">#REF!</definedName>
    <definedName name="BExVW0Z6US3NTJHJDYWIZB98DPUY" hidden="1">#REF!</definedName>
    <definedName name="BExVW1Q2P0JOW0VUQZZGZKEGMFKS" localSheetId="7" hidden="1">#REF!</definedName>
    <definedName name="BExVW1Q2P0JOW0VUQZZGZKEGMFKS" localSheetId="9" hidden="1">#REF!</definedName>
    <definedName name="BExVW1Q2P0JOW0VUQZZGZKEGMFKS" localSheetId="10" hidden="1">#REF!</definedName>
    <definedName name="BExVW1Q2P0JOW0VUQZZGZKEGMFKS" localSheetId="11" hidden="1">#REF!</definedName>
    <definedName name="BExVW1Q2P0JOW0VUQZZGZKEGMFKS" localSheetId="12" hidden="1">#REF!</definedName>
    <definedName name="BExVW1Q2P0JOW0VUQZZGZKEGMFKS" localSheetId="14" hidden="1">#REF!</definedName>
    <definedName name="BExVW1Q2P0JOW0VUQZZGZKEGMFKS" localSheetId="13" hidden="1">#REF!</definedName>
    <definedName name="BExVW1Q2P0JOW0VUQZZGZKEGMFKS" localSheetId="15" hidden="1">#REF!</definedName>
    <definedName name="BExVW1Q2P0JOW0VUQZZGZKEGMFKS" localSheetId="16" hidden="1">#REF!</definedName>
    <definedName name="BExVW1Q2P0JOW0VUQZZGZKEGMFKS" localSheetId="17" hidden="1">#REF!</definedName>
    <definedName name="BExVW1Q2P0JOW0VUQZZGZKEGMFKS" localSheetId="18" hidden="1">#REF!</definedName>
    <definedName name="BExVW1Q2P0JOW0VUQZZGZKEGMFKS" localSheetId="19" hidden="1">#REF!</definedName>
    <definedName name="BExVW1Q2P0JOW0VUQZZGZKEGMFKS" localSheetId="20" hidden="1">#REF!</definedName>
    <definedName name="BExVW1Q2P0JOW0VUQZZGZKEGMFKS" hidden="1">#REF!</definedName>
    <definedName name="BExVW3YV5XGIVJ97UUPDJGJ2P15B" localSheetId="7" hidden="1">#REF!</definedName>
    <definedName name="BExVW3YV5XGIVJ97UUPDJGJ2P15B" localSheetId="9" hidden="1">#REF!</definedName>
    <definedName name="BExVW3YV5XGIVJ97UUPDJGJ2P15B" localSheetId="10" hidden="1">#REF!</definedName>
    <definedName name="BExVW3YV5XGIVJ97UUPDJGJ2P15B" localSheetId="11" hidden="1">#REF!</definedName>
    <definedName name="BExVW3YV5XGIVJ97UUPDJGJ2P15B" localSheetId="12" hidden="1">#REF!</definedName>
    <definedName name="BExVW3YV5XGIVJ97UUPDJGJ2P15B" localSheetId="14" hidden="1">#REF!</definedName>
    <definedName name="BExVW3YV5XGIVJ97UUPDJGJ2P15B" localSheetId="13" hidden="1">#REF!</definedName>
    <definedName name="BExVW3YV5XGIVJ97UUPDJGJ2P15B" localSheetId="15" hidden="1">#REF!</definedName>
    <definedName name="BExVW3YV5XGIVJ97UUPDJGJ2P15B" localSheetId="16" hidden="1">#REF!</definedName>
    <definedName name="BExVW3YV5XGIVJ97UUPDJGJ2P15B" localSheetId="17" hidden="1">#REF!</definedName>
    <definedName name="BExVW3YV5XGIVJ97UUPDJGJ2P15B" localSheetId="18" hidden="1">#REF!</definedName>
    <definedName name="BExVW3YV5XGIVJ97UUPDJGJ2P15B" localSheetId="19" hidden="1">#REF!</definedName>
    <definedName name="BExVW3YV5XGIVJ97UUPDJGJ2P15B" localSheetId="20" hidden="1">#REF!</definedName>
    <definedName name="BExVW3YV5XGIVJ97UUPDJGJ2P15B" hidden="1">#REF!</definedName>
    <definedName name="BExVW5X571GEYR5SCU1Z2DHKWM79" localSheetId="7" hidden="1">#REF!</definedName>
    <definedName name="BExVW5X571GEYR5SCU1Z2DHKWM79" localSheetId="9" hidden="1">#REF!</definedName>
    <definedName name="BExVW5X571GEYR5SCU1Z2DHKWM79" localSheetId="10" hidden="1">#REF!</definedName>
    <definedName name="BExVW5X571GEYR5SCU1Z2DHKWM79" localSheetId="11" hidden="1">#REF!</definedName>
    <definedName name="BExVW5X571GEYR5SCU1Z2DHKWM79" localSheetId="12" hidden="1">#REF!</definedName>
    <definedName name="BExVW5X571GEYR5SCU1Z2DHKWM79" localSheetId="14" hidden="1">#REF!</definedName>
    <definedName name="BExVW5X571GEYR5SCU1Z2DHKWM79" localSheetId="13" hidden="1">#REF!</definedName>
    <definedName name="BExVW5X571GEYR5SCU1Z2DHKWM79" localSheetId="15" hidden="1">#REF!</definedName>
    <definedName name="BExVW5X571GEYR5SCU1Z2DHKWM79" localSheetId="16" hidden="1">#REF!</definedName>
    <definedName name="BExVW5X571GEYR5SCU1Z2DHKWM79" localSheetId="17" hidden="1">#REF!</definedName>
    <definedName name="BExVW5X571GEYR5SCU1Z2DHKWM79" localSheetId="18" hidden="1">#REF!</definedName>
    <definedName name="BExVW5X571GEYR5SCU1Z2DHKWM79" localSheetId="19" hidden="1">#REF!</definedName>
    <definedName name="BExVW5X571GEYR5SCU1Z2DHKWM79" localSheetId="20" hidden="1">#REF!</definedName>
    <definedName name="BExVW5X571GEYR5SCU1Z2DHKWM79" hidden="1">#REF!</definedName>
    <definedName name="BExVW6YTKA098AF57M4PHNQ54XMH" localSheetId="7" hidden="1">#REF!</definedName>
    <definedName name="BExVW6YTKA098AF57M4PHNQ54XMH" localSheetId="9" hidden="1">#REF!</definedName>
    <definedName name="BExVW6YTKA098AF57M4PHNQ54XMH" localSheetId="10" hidden="1">#REF!</definedName>
    <definedName name="BExVW6YTKA098AF57M4PHNQ54XMH" localSheetId="11" hidden="1">#REF!</definedName>
    <definedName name="BExVW6YTKA098AF57M4PHNQ54XMH" localSheetId="12" hidden="1">#REF!</definedName>
    <definedName name="BExVW6YTKA098AF57M4PHNQ54XMH" localSheetId="14" hidden="1">#REF!</definedName>
    <definedName name="BExVW6YTKA098AF57M4PHNQ54XMH" localSheetId="13" hidden="1">#REF!</definedName>
    <definedName name="BExVW6YTKA098AF57M4PHNQ54XMH" localSheetId="15" hidden="1">#REF!</definedName>
    <definedName name="BExVW6YTKA098AF57M4PHNQ54XMH" localSheetId="16" hidden="1">#REF!</definedName>
    <definedName name="BExVW6YTKA098AF57M4PHNQ54XMH" localSheetId="17" hidden="1">#REF!</definedName>
    <definedName name="BExVW6YTKA098AF57M4PHNQ54XMH" localSheetId="18" hidden="1">#REF!</definedName>
    <definedName name="BExVW6YTKA098AF57M4PHNQ54XMH" localSheetId="19" hidden="1">#REF!</definedName>
    <definedName name="BExVW6YTKA098AF57M4PHNQ54XMH" localSheetId="20" hidden="1">#REF!</definedName>
    <definedName name="BExVW6YTKA098AF57M4PHNQ54XMH" hidden="1">#REF!</definedName>
    <definedName name="BExVWINKCH0V0NUWH363SMXAZE62" localSheetId="7" hidden="1">#REF!</definedName>
    <definedName name="BExVWINKCH0V0NUWH363SMXAZE62" localSheetId="9" hidden="1">#REF!</definedName>
    <definedName name="BExVWINKCH0V0NUWH363SMXAZE62" localSheetId="10" hidden="1">#REF!</definedName>
    <definedName name="BExVWINKCH0V0NUWH363SMXAZE62" localSheetId="11" hidden="1">#REF!</definedName>
    <definedName name="BExVWINKCH0V0NUWH363SMXAZE62" localSheetId="12" hidden="1">#REF!</definedName>
    <definedName name="BExVWINKCH0V0NUWH363SMXAZE62" localSheetId="14" hidden="1">#REF!</definedName>
    <definedName name="BExVWINKCH0V0NUWH363SMXAZE62" localSheetId="13" hidden="1">#REF!</definedName>
    <definedName name="BExVWINKCH0V0NUWH363SMXAZE62" localSheetId="15" hidden="1">#REF!</definedName>
    <definedName name="BExVWINKCH0V0NUWH363SMXAZE62" localSheetId="16" hidden="1">#REF!</definedName>
    <definedName name="BExVWINKCH0V0NUWH363SMXAZE62" localSheetId="17" hidden="1">#REF!</definedName>
    <definedName name="BExVWINKCH0V0NUWH363SMXAZE62" localSheetId="18" hidden="1">#REF!</definedName>
    <definedName name="BExVWINKCH0V0NUWH363SMXAZE62" localSheetId="19" hidden="1">#REF!</definedName>
    <definedName name="BExVWINKCH0V0NUWH363SMXAZE62" localSheetId="20" hidden="1">#REF!</definedName>
    <definedName name="BExVWINKCH0V0NUWH363SMXAZE62" hidden="1">#REF!</definedName>
    <definedName name="BExVWTG1XJY59HT2TMMJM4S3G1YT" localSheetId="7" hidden="1">#REF!</definedName>
    <definedName name="BExVWTG1XJY59HT2TMMJM4S3G1YT" localSheetId="9" hidden="1">#REF!</definedName>
    <definedName name="BExVWTG1XJY59HT2TMMJM4S3G1YT" localSheetId="10" hidden="1">#REF!</definedName>
    <definedName name="BExVWTG1XJY59HT2TMMJM4S3G1YT" localSheetId="11" hidden="1">#REF!</definedName>
    <definedName name="BExVWTG1XJY59HT2TMMJM4S3G1YT" localSheetId="12" hidden="1">#REF!</definedName>
    <definedName name="BExVWTG1XJY59HT2TMMJM4S3G1YT" localSheetId="14" hidden="1">#REF!</definedName>
    <definedName name="BExVWTG1XJY59HT2TMMJM4S3G1YT" localSheetId="13" hidden="1">#REF!</definedName>
    <definedName name="BExVWTG1XJY59HT2TMMJM4S3G1YT" localSheetId="15" hidden="1">#REF!</definedName>
    <definedName name="BExVWTG1XJY59HT2TMMJM4S3G1YT" localSheetId="16" hidden="1">#REF!</definedName>
    <definedName name="BExVWTG1XJY59HT2TMMJM4S3G1YT" localSheetId="17" hidden="1">#REF!</definedName>
    <definedName name="BExVWTG1XJY59HT2TMMJM4S3G1YT" localSheetId="18" hidden="1">#REF!</definedName>
    <definedName name="BExVWTG1XJY59HT2TMMJM4S3G1YT" localSheetId="19" hidden="1">#REF!</definedName>
    <definedName name="BExVWTG1XJY59HT2TMMJM4S3G1YT" localSheetId="20" hidden="1">#REF!</definedName>
    <definedName name="BExVWTG1XJY59HT2TMMJM4S3G1YT" hidden="1">#REF!</definedName>
    <definedName name="BExVWYU8EK669NP172GEIGCTVPPA" localSheetId="7" hidden="1">#REF!</definedName>
    <definedName name="BExVWYU8EK669NP172GEIGCTVPPA" localSheetId="9" hidden="1">#REF!</definedName>
    <definedName name="BExVWYU8EK669NP172GEIGCTVPPA" localSheetId="10" hidden="1">#REF!</definedName>
    <definedName name="BExVWYU8EK669NP172GEIGCTVPPA" localSheetId="11" hidden="1">#REF!</definedName>
    <definedName name="BExVWYU8EK669NP172GEIGCTVPPA" localSheetId="12" hidden="1">#REF!</definedName>
    <definedName name="BExVWYU8EK669NP172GEIGCTVPPA" localSheetId="14" hidden="1">#REF!</definedName>
    <definedName name="BExVWYU8EK669NP172GEIGCTVPPA" localSheetId="13" hidden="1">#REF!</definedName>
    <definedName name="BExVWYU8EK669NP172GEIGCTVPPA" localSheetId="15" hidden="1">#REF!</definedName>
    <definedName name="BExVWYU8EK669NP172GEIGCTVPPA" localSheetId="16" hidden="1">#REF!</definedName>
    <definedName name="BExVWYU8EK669NP172GEIGCTVPPA" localSheetId="17" hidden="1">#REF!</definedName>
    <definedName name="BExVWYU8EK669NP172GEIGCTVPPA" localSheetId="18" hidden="1">#REF!</definedName>
    <definedName name="BExVWYU8EK669NP172GEIGCTVPPA" localSheetId="19" hidden="1">#REF!</definedName>
    <definedName name="BExVWYU8EK669NP172GEIGCTVPPA" localSheetId="20" hidden="1">#REF!</definedName>
    <definedName name="BExVWYU8EK669NP172GEIGCTVPPA" hidden="1">#REF!</definedName>
    <definedName name="BExVX3MVJ0GHWPP1EL59ZQNKMX0B" localSheetId="7" hidden="1">#REF!</definedName>
    <definedName name="BExVX3MVJ0GHWPP1EL59ZQNKMX0B" localSheetId="9" hidden="1">#REF!</definedName>
    <definedName name="BExVX3MVJ0GHWPP1EL59ZQNKMX0B" localSheetId="10" hidden="1">#REF!</definedName>
    <definedName name="BExVX3MVJ0GHWPP1EL59ZQNKMX0B" localSheetId="11" hidden="1">#REF!</definedName>
    <definedName name="BExVX3MVJ0GHWPP1EL59ZQNKMX0B" localSheetId="12" hidden="1">#REF!</definedName>
    <definedName name="BExVX3MVJ0GHWPP1EL59ZQNKMX0B" localSheetId="14" hidden="1">#REF!</definedName>
    <definedName name="BExVX3MVJ0GHWPP1EL59ZQNKMX0B" localSheetId="13" hidden="1">#REF!</definedName>
    <definedName name="BExVX3MVJ0GHWPP1EL59ZQNKMX0B" localSheetId="15" hidden="1">#REF!</definedName>
    <definedName name="BExVX3MVJ0GHWPP1EL59ZQNKMX0B" localSheetId="16" hidden="1">#REF!</definedName>
    <definedName name="BExVX3MVJ0GHWPP1EL59ZQNKMX0B" localSheetId="17" hidden="1">#REF!</definedName>
    <definedName name="BExVX3MVJ0GHWPP1EL59ZQNKMX0B" localSheetId="18" hidden="1">#REF!</definedName>
    <definedName name="BExVX3MVJ0GHWPP1EL59ZQNKMX0B" localSheetId="19" hidden="1">#REF!</definedName>
    <definedName name="BExVX3MVJ0GHWPP1EL59ZQNKMX0B" localSheetId="20" hidden="1">#REF!</definedName>
    <definedName name="BExVX3MVJ0GHWPP1EL59ZQNKMX0B" hidden="1">#REF!</definedName>
    <definedName name="BExVX3XN2DRJKL8EDBIG58RYQ36R" localSheetId="7" hidden="1">#REF!</definedName>
    <definedName name="BExVX3XN2DRJKL8EDBIG58RYQ36R" localSheetId="9" hidden="1">#REF!</definedName>
    <definedName name="BExVX3XN2DRJKL8EDBIG58RYQ36R" localSheetId="10" hidden="1">#REF!</definedName>
    <definedName name="BExVX3XN2DRJKL8EDBIG58RYQ36R" localSheetId="11" hidden="1">#REF!</definedName>
    <definedName name="BExVX3XN2DRJKL8EDBIG58RYQ36R" localSheetId="12" hidden="1">#REF!</definedName>
    <definedName name="BExVX3XN2DRJKL8EDBIG58RYQ36R" localSheetId="14" hidden="1">#REF!</definedName>
    <definedName name="BExVX3XN2DRJKL8EDBIG58RYQ36R" localSheetId="13" hidden="1">#REF!</definedName>
    <definedName name="BExVX3XN2DRJKL8EDBIG58RYQ36R" localSheetId="15" hidden="1">#REF!</definedName>
    <definedName name="BExVX3XN2DRJKL8EDBIG58RYQ36R" localSheetId="16" hidden="1">#REF!</definedName>
    <definedName name="BExVX3XN2DRJKL8EDBIG58RYQ36R" localSheetId="17" hidden="1">#REF!</definedName>
    <definedName name="BExVX3XN2DRJKL8EDBIG58RYQ36R" localSheetId="18" hidden="1">#REF!</definedName>
    <definedName name="BExVX3XN2DRJKL8EDBIG58RYQ36R" localSheetId="19" hidden="1">#REF!</definedName>
    <definedName name="BExVX3XN2DRJKL8EDBIG58RYQ36R" localSheetId="20" hidden="1">#REF!</definedName>
    <definedName name="BExVX3XN2DRJKL8EDBIG58RYQ36R" hidden="1">#REF!</definedName>
    <definedName name="BExVXDZ63PUART77BBR5SI63TPC6" localSheetId="7" hidden="1">#REF!</definedName>
    <definedName name="BExVXDZ63PUART77BBR5SI63TPC6" localSheetId="9" hidden="1">#REF!</definedName>
    <definedName name="BExVXDZ63PUART77BBR5SI63TPC6" localSheetId="10" hidden="1">#REF!</definedName>
    <definedName name="BExVXDZ63PUART77BBR5SI63TPC6" localSheetId="11" hidden="1">#REF!</definedName>
    <definedName name="BExVXDZ63PUART77BBR5SI63TPC6" localSheetId="12" hidden="1">#REF!</definedName>
    <definedName name="BExVXDZ63PUART77BBR5SI63TPC6" localSheetId="14" hidden="1">#REF!</definedName>
    <definedName name="BExVXDZ63PUART77BBR5SI63TPC6" localSheetId="13" hidden="1">#REF!</definedName>
    <definedName name="BExVXDZ63PUART77BBR5SI63TPC6" localSheetId="15" hidden="1">#REF!</definedName>
    <definedName name="BExVXDZ63PUART77BBR5SI63TPC6" localSheetId="16" hidden="1">#REF!</definedName>
    <definedName name="BExVXDZ63PUART77BBR5SI63TPC6" localSheetId="17" hidden="1">#REF!</definedName>
    <definedName name="BExVXDZ63PUART77BBR5SI63TPC6" localSheetId="18" hidden="1">#REF!</definedName>
    <definedName name="BExVXDZ63PUART77BBR5SI63TPC6" localSheetId="19" hidden="1">#REF!</definedName>
    <definedName name="BExVXDZ63PUART77BBR5SI63TPC6" localSheetId="20" hidden="1">#REF!</definedName>
    <definedName name="BExVXDZ63PUART77BBR5SI63TPC6" hidden="1">#REF!</definedName>
    <definedName name="BExVXHKI6LFYMGWISMPACMO247HL" localSheetId="7" hidden="1">#REF!</definedName>
    <definedName name="BExVXHKI6LFYMGWISMPACMO247HL" localSheetId="9" hidden="1">#REF!</definedName>
    <definedName name="BExVXHKI6LFYMGWISMPACMO247HL" localSheetId="10" hidden="1">#REF!</definedName>
    <definedName name="BExVXHKI6LFYMGWISMPACMO247HL" localSheetId="11" hidden="1">#REF!</definedName>
    <definedName name="BExVXHKI6LFYMGWISMPACMO247HL" localSheetId="12" hidden="1">#REF!</definedName>
    <definedName name="BExVXHKI6LFYMGWISMPACMO247HL" localSheetId="14" hidden="1">#REF!</definedName>
    <definedName name="BExVXHKI6LFYMGWISMPACMO247HL" localSheetId="13" hidden="1">#REF!</definedName>
    <definedName name="BExVXHKI6LFYMGWISMPACMO247HL" localSheetId="15" hidden="1">#REF!</definedName>
    <definedName name="BExVXHKI6LFYMGWISMPACMO247HL" localSheetId="16" hidden="1">#REF!</definedName>
    <definedName name="BExVXHKI6LFYMGWISMPACMO247HL" localSheetId="17" hidden="1">#REF!</definedName>
    <definedName name="BExVXHKI6LFYMGWISMPACMO247HL" localSheetId="18" hidden="1">#REF!</definedName>
    <definedName name="BExVXHKI6LFYMGWISMPACMO247HL" localSheetId="19" hidden="1">#REF!</definedName>
    <definedName name="BExVXHKI6LFYMGWISMPACMO247HL" localSheetId="20" hidden="1">#REF!</definedName>
    <definedName name="BExVXHKI6LFYMGWISMPACMO247HL" hidden="1">#REF!</definedName>
    <definedName name="BExVXL0O69U12CDKBFJOPW4R1P2N" localSheetId="7" hidden="1">#REF!</definedName>
    <definedName name="BExVXL0O69U12CDKBFJOPW4R1P2N" localSheetId="9" hidden="1">#REF!</definedName>
    <definedName name="BExVXL0O69U12CDKBFJOPW4R1P2N" localSheetId="10" hidden="1">#REF!</definedName>
    <definedName name="BExVXL0O69U12CDKBFJOPW4R1P2N" localSheetId="11" hidden="1">#REF!</definedName>
    <definedName name="BExVXL0O69U12CDKBFJOPW4R1P2N" localSheetId="12" hidden="1">#REF!</definedName>
    <definedName name="BExVXL0O69U12CDKBFJOPW4R1P2N" localSheetId="14" hidden="1">#REF!</definedName>
    <definedName name="BExVXL0O69U12CDKBFJOPW4R1P2N" localSheetId="13" hidden="1">#REF!</definedName>
    <definedName name="BExVXL0O69U12CDKBFJOPW4R1P2N" localSheetId="15" hidden="1">#REF!</definedName>
    <definedName name="BExVXL0O69U12CDKBFJOPW4R1P2N" localSheetId="16" hidden="1">#REF!</definedName>
    <definedName name="BExVXL0O69U12CDKBFJOPW4R1P2N" localSheetId="17" hidden="1">#REF!</definedName>
    <definedName name="BExVXL0O69U12CDKBFJOPW4R1P2N" localSheetId="18" hidden="1">#REF!</definedName>
    <definedName name="BExVXL0O69U12CDKBFJOPW4R1P2N" localSheetId="19" hidden="1">#REF!</definedName>
    <definedName name="BExVXL0O69U12CDKBFJOPW4R1P2N" localSheetId="20" hidden="1">#REF!</definedName>
    <definedName name="BExVXL0O69U12CDKBFJOPW4R1P2N" hidden="1">#REF!</definedName>
    <definedName name="BExVXLX2BZ5EF2X6R41BTKRJR1NM" localSheetId="7" hidden="1">#REF!</definedName>
    <definedName name="BExVXLX2BZ5EF2X6R41BTKRJR1NM" localSheetId="9" hidden="1">#REF!</definedName>
    <definedName name="BExVXLX2BZ5EF2X6R41BTKRJR1NM" localSheetId="10" hidden="1">#REF!</definedName>
    <definedName name="BExVXLX2BZ5EF2X6R41BTKRJR1NM" localSheetId="11" hidden="1">#REF!</definedName>
    <definedName name="BExVXLX2BZ5EF2X6R41BTKRJR1NM" localSheetId="12" hidden="1">#REF!</definedName>
    <definedName name="BExVXLX2BZ5EF2X6R41BTKRJR1NM" localSheetId="14" hidden="1">#REF!</definedName>
    <definedName name="BExVXLX2BZ5EF2X6R41BTKRJR1NM" localSheetId="13" hidden="1">#REF!</definedName>
    <definedName name="BExVXLX2BZ5EF2X6R41BTKRJR1NM" localSheetId="15" hidden="1">#REF!</definedName>
    <definedName name="BExVXLX2BZ5EF2X6R41BTKRJR1NM" localSheetId="16" hidden="1">#REF!</definedName>
    <definedName name="BExVXLX2BZ5EF2X6R41BTKRJR1NM" localSheetId="17" hidden="1">#REF!</definedName>
    <definedName name="BExVXLX2BZ5EF2X6R41BTKRJR1NM" localSheetId="18" hidden="1">#REF!</definedName>
    <definedName name="BExVXLX2BZ5EF2X6R41BTKRJR1NM" localSheetId="19" hidden="1">#REF!</definedName>
    <definedName name="BExVXLX2BZ5EF2X6R41BTKRJR1NM" localSheetId="20" hidden="1">#REF!</definedName>
    <definedName name="BExVXLX2BZ5EF2X6R41BTKRJR1NM" hidden="1">#REF!</definedName>
    <definedName name="BExVXTK9AEYZ4I2G1G36EB5LBSYN" localSheetId="7" hidden="1">#REF!</definedName>
    <definedName name="BExVXTK9AEYZ4I2G1G36EB5LBSYN" localSheetId="9" hidden="1">#REF!</definedName>
    <definedName name="BExVXTK9AEYZ4I2G1G36EB5LBSYN" localSheetId="10" hidden="1">#REF!</definedName>
    <definedName name="BExVXTK9AEYZ4I2G1G36EB5LBSYN" localSheetId="11" hidden="1">#REF!</definedName>
    <definedName name="BExVXTK9AEYZ4I2G1G36EB5LBSYN" localSheetId="12" hidden="1">#REF!</definedName>
    <definedName name="BExVXTK9AEYZ4I2G1G36EB5LBSYN" localSheetId="14" hidden="1">#REF!</definedName>
    <definedName name="BExVXTK9AEYZ4I2G1G36EB5LBSYN" localSheetId="13" hidden="1">#REF!</definedName>
    <definedName name="BExVXTK9AEYZ4I2G1G36EB5LBSYN" localSheetId="15" hidden="1">#REF!</definedName>
    <definedName name="BExVXTK9AEYZ4I2G1G36EB5LBSYN" localSheetId="16" hidden="1">#REF!</definedName>
    <definedName name="BExVXTK9AEYZ4I2G1G36EB5LBSYN" localSheetId="17" hidden="1">#REF!</definedName>
    <definedName name="BExVXTK9AEYZ4I2G1G36EB5LBSYN" localSheetId="18" hidden="1">#REF!</definedName>
    <definedName name="BExVXTK9AEYZ4I2G1G36EB5LBSYN" localSheetId="19" hidden="1">#REF!</definedName>
    <definedName name="BExVXTK9AEYZ4I2G1G36EB5LBSYN" localSheetId="20" hidden="1">#REF!</definedName>
    <definedName name="BExVXTK9AEYZ4I2G1G36EB5LBSYN" hidden="1">#REF!</definedName>
    <definedName name="BExVY11V7U1SAY4QKYE0PBSPD7LW" localSheetId="7" hidden="1">#REF!</definedName>
    <definedName name="BExVY11V7U1SAY4QKYE0PBSPD7LW" localSheetId="9" hidden="1">#REF!</definedName>
    <definedName name="BExVY11V7U1SAY4QKYE0PBSPD7LW" localSheetId="10" hidden="1">#REF!</definedName>
    <definedName name="BExVY11V7U1SAY4QKYE0PBSPD7LW" localSheetId="11" hidden="1">#REF!</definedName>
    <definedName name="BExVY11V7U1SAY4QKYE0PBSPD7LW" localSheetId="12" hidden="1">#REF!</definedName>
    <definedName name="BExVY11V7U1SAY4QKYE0PBSPD7LW" localSheetId="14" hidden="1">#REF!</definedName>
    <definedName name="BExVY11V7U1SAY4QKYE0PBSPD7LW" localSheetId="13" hidden="1">#REF!</definedName>
    <definedName name="BExVY11V7U1SAY4QKYE0PBSPD7LW" localSheetId="15" hidden="1">#REF!</definedName>
    <definedName name="BExVY11V7U1SAY4QKYE0PBSPD7LW" localSheetId="16" hidden="1">#REF!</definedName>
    <definedName name="BExVY11V7U1SAY4QKYE0PBSPD7LW" localSheetId="17" hidden="1">#REF!</definedName>
    <definedName name="BExVY11V7U1SAY4QKYE0PBSPD7LW" localSheetId="18" hidden="1">#REF!</definedName>
    <definedName name="BExVY11V7U1SAY4QKYE0PBSPD7LW" localSheetId="19" hidden="1">#REF!</definedName>
    <definedName name="BExVY11V7U1SAY4QKYE0PBSPD7LW" localSheetId="20" hidden="1">#REF!</definedName>
    <definedName name="BExVY11V7U1SAY4QKYE0PBSPD7LW" hidden="1">#REF!</definedName>
    <definedName name="BExVY1SV37DL5YU59HS4IG3VBCP4" localSheetId="7" hidden="1">#REF!</definedName>
    <definedName name="BExVY1SV37DL5YU59HS4IG3VBCP4" localSheetId="9" hidden="1">#REF!</definedName>
    <definedName name="BExVY1SV37DL5YU59HS4IG3VBCP4" localSheetId="10" hidden="1">#REF!</definedName>
    <definedName name="BExVY1SV37DL5YU59HS4IG3VBCP4" localSheetId="11" hidden="1">#REF!</definedName>
    <definedName name="BExVY1SV37DL5YU59HS4IG3VBCP4" localSheetId="12" hidden="1">#REF!</definedName>
    <definedName name="BExVY1SV37DL5YU59HS4IG3VBCP4" localSheetId="14" hidden="1">#REF!</definedName>
    <definedName name="BExVY1SV37DL5YU59HS4IG3VBCP4" localSheetId="13" hidden="1">#REF!</definedName>
    <definedName name="BExVY1SV37DL5YU59HS4IG3VBCP4" localSheetId="15" hidden="1">#REF!</definedName>
    <definedName name="BExVY1SV37DL5YU59HS4IG3VBCP4" localSheetId="16" hidden="1">#REF!</definedName>
    <definedName name="BExVY1SV37DL5YU59HS4IG3VBCP4" localSheetId="17" hidden="1">#REF!</definedName>
    <definedName name="BExVY1SV37DL5YU59HS4IG3VBCP4" localSheetId="18" hidden="1">#REF!</definedName>
    <definedName name="BExVY1SV37DL5YU59HS4IG3VBCP4" localSheetId="19" hidden="1">#REF!</definedName>
    <definedName name="BExVY1SV37DL5YU59HS4IG3VBCP4" localSheetId="20" hidden="1">#REF!</definedName>
    <definedName name="BExVY1SV37DL5YU59HS4IG3VBCP4" hidden="1">#REF!</definedName>
    <definedName name="BExVY3WFGJKSQA08UF9NCMST928Y" localSheetId="7" hidden="1">#REF!</definedName>
    <definedName name="BExVY3WFGJKSQA08UF9NCMST928Y" localSheetId="9" hidden="1">#REF!</definedName>
    <definedName name="BExVY3WFGJKSQA08UF9NCMST928Y" localSheetId="10" hidden="1">#REF!</definedName>
    <definedName name="BExVY3WFGJKSQA08UF9NCMST928Y" localSheetId="11" hidden="1">#REF!</definedName>
    <definedName name="BExVY3WFGJKSQA08UF9NCMST928Y" localSheetId="12" hidden="1">#REF!</definedName>
    <definedName name="BExVY3WFGJKSQA08UF9NCMST928Y" localSheetId="14" hidden="1">#REF!</definedName>
    <definedName name="BExVY3WFGJKSQA08UF9NCMST928Y" localSheetId="13" hidden="1">#REF!</definedName>
    <definedName name="BExVY3WFGJKSQA08UF9NCMST928Y" localSheetId="15" hidden="1">#REF!</definedName>
    <definedName name="BExVY3WFGJKSQA08UF9NCMST928Y" localSheetId="16" hidden="1">#REF!</definedName>
    <definedName name="BExVY3WFGJKSQA08UF9NCMST928Y" localSheetId="17" hidden="1">#REF!</definedName>
    <definedName name="BExVY3WFGJKSQA08UF9NCMST928Y" localSheetId="18" hidden="1">#REF!</definedName>
    <definedName name="BExVY3WFGJKSQA08UF9NCMST928Y" localSheetId="19" hidden="1">#REF!</definedName>
    <definedName name="BExVY3WFGJKSQA08UF9NCMST928Y" localSheetId="20" hidden="1">#REF!</definedName>
    <definedName name="BExVY3WFGJKSQA08UF9NCMST928Y" hidden="1">#REF!</definedName>
    <definedName name="BExVY954UOEVQEIC5OFO4NEWVKAQ" localSheetId="7" hidden="1">#REF!</definedName>
    <definedName name="BExVY954UOEVQEIC5OFO4NEWVKAQ" localSheetId="9" hidden="1">#REF!</definedName>
    <definedName name="BExVY954UOEVQEIC5OFO4NEWVKAQ" localSheetId="10" hidden="1">#REF!</definedName>
    <definedName name="BExVY954UOEVQEIC5OFO4NEWVKAQ" localSheetId="11" hidden="1">#REF!</definedName>
    <definedName name="BExVY954UOEVQEIC5OFO4NEWVKAQ" localSheetId="12" hidden="1">#REF!</definedName>
    <definedName name="BExVY954UOEVQEIC5OFO4NEWVKAQ" localSheetId="14" hidden="1">#REF!</definedName>
    <definedName name="BExVY954UOEVQEIC5OFO4NEWVKAQ" localSheetId="13" hidden="1">#REF!</definedName>
    <definedName name="BExVY954UOEVQEIC5OFO4NEWVKAQ" localSheetId="15" hidden="1">#REF!</definedName>
    <definedName name="BExVY954UOEVQEIC5OFO4NEWVKAQ" localSheetId="16" hidden="1">#REF!</definedName>
    <definedName name="BExVY954UOEVQEIC5OFO4NEWVKAQ" localSheetId="17" hidden="1">#REF!</definedName>
    <definedName name="BExVY954UOEVQEIC5OFO4NEWVKAQ" localSheetId="18" hidden="1">#REF!</definedName>
    <definedName name="BExVY954UOEVQEIC5OFO4NEWVKAQ" localSheetId="19" hidden="1">#REF!</definedName>
    <definedName name="BExVY954UOEVQEIC5OFO4NEWVKAQ" localSheetId="20" hidden="1">#REF!</definedName>
    <definedName name="BExVY954UOEVQEIC5OFO4NEWVKAQ" hidden="1">#REF!</definedName>
    <definedName name="BExVYDC7HTM8F61S3XN21YNDDND2" localSheetId="7" hidden="1">#REF!</definedName>
    <definedName name="BExVYDC7HTM8F61S3XN21YNDDND2" localSheetId="9" hidden="1">#REF!</definedName>
    <definedName name="BExVYDC7HTM8F61S3XN21YNDDND2" localSheetId="10" hidden="1">#REF!</definedName>
    <definedName name="BExVYDC7HTM8F61S3XN21YNDDND2" localSheetId="11" hidden="1">#REF!</definedName>
    <definedName name="BExVYDC7HTM8F61S3XN21YNDDND2" localSheetId="12" hidden="1">#REF!</definedName>
    <definedName name="BExVYDC7HTM8F61S3XN21YNDDND2" localSheetId="14" hidden="1">#REF!</definedName>
    <definedName name="BExVYDC7HTM8F61S3XN21YNDDND2" localSheetId="13" hidden="1">#REF!</definedName>
    <definedName name="BExVYDC7HTM8F61S3XN21YNDDND2" localSheetId="15" hidden="1">#REF!</definedName>
    <definedName name="BExVYDC7HTM8F61S3XN21YNDDND2" localSheetId="16" hidden="1">#REF!</definedName>
    <definedName name="BExVYDC7HTM8F61S3XN21YNDDND2" localSheetId="17" hidden="1">#REF!</definedName>
    <definedName name="BExVYDC7HTM8F61S3XN21YNDDND2" localSheetId="18" hidden="1">#REF!</definedName>
    <definedName name="BExVYDC7HTM8F61S3XN21YNDDND2" localSheetId="19" hidden="1">#REF!</definedName>
    <definedName name="BExVYDC7HTM8F61S3XN21YNDDND2" localSheetId="20" hidden="1">#REF!</definedName>
    <definedName name="BExVYDC7HTM8F61S3XN21YNDDND2" hidden="1">#REF!</definedName>
    <definedName name="BExVYFFR4A093PVY6PMSQTBJDM7M" localSheetId="7" hidden="1">#REF!</definedName>
    <definedName name="BExVYFFR4A093PVY6PMSQTBJDM7M" localSheetId="9" hidden="1">#REF!</definedName>
    <definedName name="BExVYFFR4A093PVY6PMSQTBJDM7M" localSheetId="10" hidden="1">#REF!</definedName>
    <definedName name="BExVYFFR4A093PVY6PMSQTBJDM7M" localSheetId="11" hidden="1">#REF!</definedName>
    <definedName name="BExVYFFR4A093PVY6PMSQTBJDM7M" localSheetId="12" hidden="1">#REF!</definedName>
    <definedName name="BExVYFFR4A093PVY6PMSQTBJDM7M" localSheetId="14" hidden="1">#REF!</definedName>
    <definedName name="BExVYFFR4A093PVY6PMSQTBJDM7M" localSheetId="13" hidden="1">#REF!</definedName>
    <definedName name="BExVYFFR4A093PVY6PMSQTBJDM7M" localSheetId="15" hidden="1">#REF!</definedName>
    <definedName name="BExVYFFR4A093PVY6PMSQTBJDM7M" localSheetId="16" hidden="1">#REF!</definedName>
    <definedName name="BExVYFFR4A093PVY6PMSQTBJDM7M" localSheetId="17" hidden="1">#REF!</definedName>
    <definedName name="BExVYFFR4A093PVY6PMSQTBJDM7M" localSheetId="18" hidden="1">#REF!</definedName>
    <definedName name="BExVYFFR4A093PVY6PMSQTBJDM7M" localSheetId="19" hidden="1">#REF!</definedName>
    <definedName name="BExVYFFR4A093PVY6PMSQTBJDM7M" localSheetId="20" hidden="1">#REF!</definedName>
    <definedName name="BExVYFFR4A093PVY6PMSQTBJDM7M" hidden="1">#REF!</definedName>
    <definedName name="BExVYFL875EZ1Y283MJDADGHT55S" localSheetId="7" hidden="1">#REF!</definedName>
    <definedName name="BExVYFL875EZ1Y283MJDADGHT55S" localSheetId="9" hidden="1">#REF!</definedName>
    <definedName name="BExVYFL875EZ1Y283MJDADGHT55S" localSheetId="10" hidden="1">#REF!</definedName>
    <definedName name="BExVYFL875EZ1Y283MJDADGHT55S" localSheetId="11" hidden="1">#REF!</definedName>
    <definedName name="BExVYFL875EZ1Y283MJDADGHT55S" localSheetId="14" hidden="1">#REF!</definedName>
    <definedName name="BExVYFL875EZ1Y283MJDADGHT55S" localSheetId="13" hidden="1">#REF!</definedName>
    <definedName name="BExVYFL875EZ1Y283MJDADGHT55S" localSheetId="16" hidden="1">#REF!</definedName>
    <definedName name="BExVYFL875EZ1Y283MJDADGHT55S" localSheetId="17" hidden="1">#REF!</definedName>
    <definedName name="BExVYFL875EZ1Y283MJDADGHT55S" localSheetId="20" hidden="1">#REF!</definedName>
    <definedName name="BExVYFL875EZ1Y283MJDADGHT55S" hidden="1">#REF!</definedName>
    <definedName name="BExVYHDYIV5397LC02V4FEP8VD6W" localSheetId="7" hidden="1">#REF!</definedName>
    <definedName name="BExVYHDYIV5397LC02V4FEP8VD6W" localSheetId="9" hidden="1">#REF!</definedName>
    <definedName name="BExVYHDYIV5397LC02V4FEP8VD6W" localSheetId="10" hidden="1">#REF!</definedName>
    <definedName name="BExVYHDYIV5397LC02V4FEP8VD6W" localSheetId="11" hidden="1">#REF!</definedName>
    <definedName name="BExVYHDYIV5397LC02V4FEP8VD6W" localSheetId="12" hidden="1">#REF!</definedName>
    <definedName name="BExVYHDYIV5397LC02V4FEP8VD6W" localSheetId="14" hidden="1">#REF!</definedName>
    <definedName name="BExVYHDYIV5397LC02V4FEP8VD6W" localSheetId="13" hidden="1">#REF!</definedName>
    <definedName name="BExVYHDYIV5397LC02V4FEP8VD6W" localSheetId="15" hidden="1">#REF!</definedName>
    <definedName name="BExVYHDYIV5397LC02V4FEP8VD6W" localSheetId="16" hidden="1">#REF!</definedName>
    <definedName name="BExVYHDYIV5397LC02V4FEP8VD6W" localSheetId="17" hidden="1">#REF!</definedName>
    <definedName name="BExVYHDYIV5397LC02V4FEP8VD6W" localSheetId="18" hidden="1">#REF!</definedName>
    <definedName name="BExVYHDYIV5397LC02V4FEP8VD6W" localSheetId="19" hidden="1">#REF!</definedName>
    <definedName name="BExVYHDYIV5397LC02V4FEP8VD6W" localSheetId="20" hidden="1">#REF!</definedName>
    <definedName name="BExVYHDYIV5397LC02V4FEP8VD6W" hidden="1">#REF!</definedName>
    <definedName name="BExVYJXKYUCSEU1BZ19KSB39VXMD" localSheetId="7" hidden="1">#REF!</definedName>
    <definedName name="BExVYJXKYUCSEU1BZ19KSB39VXMD" localSheetId="9" hidden="1">#REF!</definedName>
    <definedName name="BExVYJXKYUCSEU1BZ19KSB39VXMD" localSheetId="10" hidden="1">#REF!</definedName>
    <definedName name="BExVYJXKYUCSEU1BZ19KSB39VXMD" localSheetId="11" hidden="1">#REF!</definedName>
    <definedName name="BExVYJXKYUCSEU1BZ19KSB39VXMD" localSheetId="12" hidden="1">#REF!</definedName>
    <definedName name="BExVYJXKYUCSEU1BZ19KSB39VXMD" localSheetId="14" hidden="1">#REF!</definedName>
    <definedName name="BExVYJXKYUCSEU1BZ19KSB39VXMD" localSheetId="13" hidden="1">#REF!</definedName>
    <definedName name="BExVYJXKYUCSEU1BZ19KSB39VXMD" localSheetId="15" hidden="1">#REF!</definedName>
    <definedName name="BExVYJXKYUCSEU1BZ19KSB39VXMD" localSheetId="16" hidden="1">#REF!</definedName>
    <definedName name="BExVYJXKYUCSEU1BZ19KSB39VXMD" localSheetId="17" hidden="1">#REF!</definedName>
    <definedName name="BExVYJXKYUCSEU1BZ19KSB39VXMD" localSheetId="18" hidden="1">#REF!</definedName>
    <definedName name="BExVYJXKYUCSEU1BZ19KSB39VXMD" localSheetId="19" hidden="1">#REF!</definedName>
    <definedName name="BExVYJXKYUCSEU1BZ19KSB39VXMD" localSheetId="20" hidden="1">#REF!</definedName>
    <definedName name="BExVYJXKYUCSEU1BZ19KSB39VXMD" hidden="1">#REF!</definedName>
    <definedName name="BExVYOVIZDA18YIQ0A30Q052PCAK" localSheetId="7" hidden="1">#REF!</definedName>
    <definedName name="BExVYOVIZDA18YIQ0A30Q052PCAK" localSheetId="9" hidden="1">#REF!</definedName>
    <definedName name="BExVYOVIZDA18YIQ0A30Q052PCAK" localSheetId="10" hidden="1">#REF!</definedName>
    <definedName name="BExVYOVIZDA18YIQ0A30Q052PCAK" localSheetId="11" hidden="1">#REF!</definedName>
    <definedName name="BExVYOVIZDA18YIQ0A30Q052PCAK" localSheetId="12" hidden="1">#REF!</definedName>
    <definedName name="BExVYOVIZDA18YIQ0A30Q052PCAK" localSheetId="14" hidden="1">#REF!</definedName>
    <definedName name="BExVYOVIZDA18YIQ0A30Q052PCAK" localSheetId="13" hidden="1">#REF!</definedName>
    <definedName name="BExVYOVIZDA18YIQ0A30Q052PCAK" localSheetId="15" hidden="1">#REF!</definedName>
    <definedName name="BExVYOVIZDA18YIQ0A30Q052PCAK" localSheetId="16" hidden="1">#REF!</definedName>
    <definedName name="BExVYOVIZDA18YIQ0A30Q052PCAK" localSheetId="17" hidden="1">#REF!</definedName>
    <definedName name="BExVYOVIZDA18YIQ0A30Q052PCAK" localSheetId="18" hidden="1">#REF!</definedName>
    <definedName name="BExVYOVIZDA18YIQ0A30Q052PCAK" localSheetId="19" hidden="1">#REF!</definedName>
    <definedName name="BExVYOVIZDA18YIQ0A30Q052PCAK" localSheetId="20" hidden="1">#REF!</definedName>
    <definedName name="BExVYOVIZDA18YIQ0A30Q052PCAK" hidden="1">#REF!</definedName>
    <definedName name="BExVYQIXPEM6J4JVP78BRHIC05PV" localSheetId="7" hidden="1">#REF!</definedName>
    <definedName name="BExVYQIXPEM6J4JVP78BRHIC05PV" localSheetId="9" hidden="1">#REF!</definedName>
    <definedName name="BExVYQIXPEM6J4JVP78BRHIC05PV" localSheetId="10" hidden="1">#REF!</definedName>
    <definedName name="BExVYQIXPEM6J4JVP78BRHIC05PV" localSheetId="11" hidden="1">#REF!</definedName>
    <definedName name="BExVYQIXPEM6J4JVP78BRHIC05PV" localSheetId="12" hidden="1">#REF!</definedName>
    <definedName name="BExVYQIXPEM6J4JVP78BRHIC05PV" localSheetId="14" hidden="1">#REF!</definedName>
    <definedName name="BExVYQIXPEM6J4JVP78BRHIC05PV" localSheetId="13" hidden="1">#REF!</definedName>
    <definedName name="BExVYQIXPEM6J4JVP78BRHIC05PV" localSheetId="15" hidden="1">#REF!</definedName>
    <definedName name="BExVYQIXPEM6J4JVP78BRHIC05PV" localSheetId="16" hidden="1">#REF!</definedName>
    <definedName name="BExVYQIXPEM6J4JVP78BRHIC05PV" localSheetId="17" hidden="1">#REF!</definedName>
    <definedName name="BExVYQIXPEM6J4JVP78BRHIC05PV" localSheetId="18" hidden="1">#REF!</definedName>
    <definedName name="BExVYQIXPEM6J4JVP78BRHIC05PV" localSheetId="19" hidden="1">#REF!</definedName>
    <definedName name="BExVYQIXPEM6J4JVP78BRHIC05PV" localSheetId="20" hidden="1">#REF!</definedName>
    <definedName name="BExVYQIXPEM6J4JVP78BRHIC05PV" hidden="1">#REF!</definedName>
    <definedName name="BExVYR9UQJ26G3DMTP1TIAG98DRS" localSheetId="7" hidden="1">#REF!</definedName>
    <definedName name="BExVYR9UQJ26G3DMTP1TIAG98DRS" localSheetId="9" hidden="1">#REF!</definedName>
    <definedName name="BExVYR9UQJ26G3DMTP1TIAG98DRS" localSheetId="10" hidden="1">#REF!</definedName>
    <definedName name="BExVYR9UQJ26G3DMTP1TIAG98DRS" localSheetId="11" hidden="1">#REF!</definedName>
    <definedName name="BExVYR9UQJ26G3DMTP1TIAG98DRS" localSheetId="12" hidden="1">#REF!</definedName>
    <definedName name="BExVYR9UQJ26G3DMTP1TIAG98DRS" localSheetId="14" hidden="1">#REF!</definedName>
    <definedName name="BExVYR9UQJ26G3DMTP1TIAG98DRS" localSheetId="13" hidden="1">#REF!</definedName>
    <definedName name="BExVYR9UQJ26G3DMTP1TIAG98DRS" localSheetId="15" hidden="1">#REF!</definedName>
    <definedName name="BExVYR9UQJ26G3DMTP1TIAG98DRS" localSheetId="16" hidden="1">#REF!</definedName>
    <definedName name="BExVYR9UQJ26G3DMTP1TIAG98DRS" localSheetId="17" hidden="1">#REF!</definedName>
    <definedName name="BExVYR9UQJ26G3DMTP1TIAG98DRS" localSheetId="18" hidden="1">#REF!</definedName>
    <definedName name="BExVYR9UQJ26G3DMTP1TIAG98DRS" localSheetId="19" hidden="1">#REF!</definedName>
    <definedName name="BExVYR9UQJ26G3DMTP1TIAG98DRS" localSheetId="20" hidden="1">#REF!</definedName>
    <definedName name="BExVYR9UQJ26G3DMTP1TIAG98DRS" hidden="1">#REF!</definedName>
    <definedName name="BExVYVGWN7SONLVDH9WJ2F1JS264" localSheetId="7" hidden="1">#REF!</definedName>
    <definedName name="BExVYVGWN7SONLVDH9WJ2F1JS264" localSheetId="9" hidden="1">#REF!</definedName>
    <definedName name="BExVYVGWN7SONLVDH9WJ2F1JS264" localSheetId="10" hidden="1">#REF!</definedName>
    <definedName name="BExVYVGWN7SONLVDH9WJ2F1JS264" localSheetId="11" hidden="1">#REF!</definedName>
    <definedName name="BExVYVGWN7SONLVDH9WJ2F1JS264" localSheetId="12" hidden="1">#REF!</definedName>
    <definedName name="BExVYVGWN7SONLVDH9WJ2F1JS264" localSheetId="14" hidden="1">#REF!</definedName>
    <definedName name="BExVYVGWN7SONLVDH9WJ2F1JS264" localSheetId="13" hidden="1">#REF!</definedName>
    <definedName name="BExVYVGWN7SONLVDH9WJ2F1JS264" localSheetId="15" hidden="1">#REF!</definedName>
    <definedName name="BExVYVGWN7SONLVDH9WJ2F1JS264" localSheetId="16" hidden="1">#REF!</definedName>
    <definedName name="BExVYVGWN7SONLVDH9WJ2F1JS264" localSheetId="17" hidden="1">#REF!</definedName>
    <definedName name="BExVYVGWN7SONLVDH9WJ2F1JS264" localSheetId="18" hidden="1">#REF!</definedName>
    <definedName name="BExVYVGWN7SONLVDH9WJ2F1JS264" localSheetId="19" hidden="1">#REF!</definedName>
    <definedName name="BExVYVGWN7SONLVDH9WJ2F1JS264" localSheetId="20" hidden="1">#REF!</definedName>
    <definedName name="BExVYVGWN7SONLVDH9WJ2F1JS264" hidden="1">#REF!</definedName>
    <definedName name="BExVZ9EO732IK6MNMG17Y1EFTJQC" localSheetId="7" hidden="1">#REF!</definedName>
    <definedName name="BExVZ9EO732IK6MNMG17Y1EFTJQC" localSheetId="9" hidden="1">#REF!</definedName>
    <definedName name="BExVZ9EO732IK6MNMG17Y1EFTJQC" localSheetId="10" hidden="1">#REF!</definedName>
    <definedName name="BExVZ9EO732IK6MNMG17Y1EFTJQC" localSheetId="11" hidden="1">#REF!</definedName>
    <definedName name="BExVZ9EO732IK6MNMG17Y1EFTJQC" localSheetId="12" hidden="1">#REF!</definedName>
    <definedName name="BExVZ9EO732IK6MNMG17Y1EFTJQC" localSheetId="14" hidden="1">#REF!</definedName>
    <definedName name="BExVZ9EO732IK6MNMG17Y1EFTJQC" localSheetId="13" hidden="1">#REF!</definedName>
    <definedName name="BExVZ9EO732IK6MNMG17Y1EFTJQC" localSheetId="15" hidden="1">#REF!</definedName>
    <definedName name="BExVZ9EO732IK6MNMG17Y1EFTJQC" localSheetId="16" hidden="1">#REF!</definedName>
    <definedName name="BExVZ9EO732IK6MNMG17Y1EFTJQC" localSheetId="17" hidden="1">#REF!</definedName>
    <definedName name="BExVZ9EO732IK6MNMG17Y1EFTJQC" localSheetId="18" hidden="1">#REF!</definedName>
    <definedName name="BExVZ9EO732IK6MNMG17Y1EFTJQC" localSheetId="19" hidden="1">#REF!</definedName>
    <definedName name="BExVZ9EO732IK6MNMG17Y1EFTJQC" localSheetId="20" hidden="1">#REF!</definedName>
    <definedName name="BExVZ9EO732IK6MNMG17Y1EFTJQC" hidden="1">#REF!</definedName>
    <definedName name="BExVZB1Y5J4UL2LKK0363EU7GIJ1" localSheetId="7" hidden="1">#REF!</definedName>
    <definedName name="BExVZB1Y5J4UL2LKK0363EU7GIJ1" localSheetId="9" hidden="1">#REF!</definedName>
    <definedName name="BExVZB1Y5J4UL2LKK0363EU7GIJ1" localSheetId="10" hidden="1">#REF!</definedName>
    <definedName name="BExVZB1Y5J4UL2LKK0363EU7GIJ1" localSheetId="11" hidden="1">#REF!</definedName>
    <definedName name="BExVZB1Y5J4UL2LKK0363EU7GIJ1" localSheetId="12" hidden="1">#REF!</definedName>
    <definedName name="BExVZB1Y5J4UL2LKK0363EU7GIJ1" localSheetId="14" hidden="1">#REF!</definedName>
    <definedName name="BExVZB1Y5J4UL2LKK0363EU7GIJ1" localSheetId="13" hidden="1">#REF!</definedName>
    <definedName name="BExVZB1Y5J4UL2LKK0363EU7GIJ1" localSheetId="15" hidden="1">#REF!</definedName>
    <definedName name="BExVZB1Y5J4UL2LKK0363EU7GIJ1" localSheetId="16" hidden="1">#REF!</definedName>
    <definedName name="BExVZB1Y5J4UL2LKK0363EU7GIJ1" localSheetId="17" hidden="1">#REF!</definedName>
    <definedName name="BExVZB1Y5J4UL2LKK0363EU7GIJ1" localSheetId="18" hidden="1">#REF!</definedName>
    <definedName name="BExVZB1Y5J4UL2LKK0363EU7GIJ1" localSheetId="19" hidden="1">#REF!</definedName>
    <definedName name="BExVZB1Y5J4UL2LKK0363EU7GIJ1" localSheetId="20" hidden="1">#REF!</definedName>
    <definedName name="BExVZB1Y5J4UL2LKK0363EU7GIJ1" hidden="1">#REF!</definedName>
    <definedName name="BExVZJQVO5LQ0BJH5JEN5NOBIAF6" localSheetId="7" hidden="1">#REF!</definedName>
    <definedName name="BExVZJQVO5LQ0BJH5JEN5NOBIAF6" localSheetId="9" hidden="1">#REF!</definedName>
    <definedName name="BExVZJQVO5LQ0BJH5JEN5NOBIAF6" localSheetId="10" hidden="1">#REF!</definedName>
    <definedName name="BExVZJQVO5LQ0BJH5JEN5NOBIAF6" localSheetId="11" hidden="1">#REF!</definedName>
    <definedName name="BExVZJQVO5LQ0BJH5JEN5NOBIAF6" localSheetId="12" hidden="1">#REF!</definedName>
    <definedName name="BExVZJQVO5LQ0BJH5JEN5NOBIAF6" localSheetId="14" hidden="1">#REF!</definedName>
    <definedName name="BExVZJQVO5LQ0BJH5JEN5NOBIAF6" localSheetId="13" hidden="1">#REF!</definedName>
    <definedName name="BExVZJQVO5LQ0BJH5JEN5NOBIAF6" localSheetId="15" hidden="1">#REF!</definedName>
    <definedName name="BExVZJQVO5LQ0BJH5JEN5NOBIAF6" localSheetId="16" hidden="1">#REF!</definedName>
    <definedName name="BExVZJQVO5LQ0BJH5JEN5NOBIAF6" localSheetId="17" hidden="1">#REF!</definedName>
    <definedName name="BExVZJQVO5LQ0BJH5JEN5NOBIAF6" localSheetId="18" hidden="1">#REF!</definedName>
    <definedName name="BExVZJQVO5LQ0BJH5JEN5NOBIAF6" localSheetId="19" hidden="1">#REF!</definedName>
    <definedName name="BExVZJQVO5LQ0BJH5JEN5NOBIAF6" localSheetId="20" hidden="1">#REF!</definedName>
    <definedName name="BExVZJQVO5LQ0BJH5JEN5NOBIAF6" hidden="1">#REF!</definedName>
    <definedName name="BExVZNXWS91RD7NXV5NE2R3C8WW7" localSheetId="7" hidden="1">#REF!</definedName>
    <definedName name="BExVZNXWS91RD7NXV5NE2R3C8WW7" localSheetId="9" hidden="1">#REF!</definedName>
    <definedName name="BExVZNXWS91RD7NXV5NE2R3C8WW7" localSheetId="10" hidden="1">#REF!</definedName>
    <definedName name="BExVZNXWS91RD7NXV5NE2R3C8WW7" localSheetId="11" hidden="1">#REF!</definedName>
    <definedName name="BExVZNXWS91RD7NXV5NE2R3C8WW7" localSheetId="12" hidden="1">#REF!</definedName>
    <definedName name="BExVZNXWS91RD7NXV5NE2R3C8WW7" localSheetId="14" hidden="1">#REF!</definedName>
    <definedName name="BExVZNXWS91RD7NXV5NE2R3C8WW7" localSheetId="13" hidden="1">#REF!</definedName>
    <definedName name="BExVZNXWS91RD7NXV5NE2R3C8WW7" localSheetId="15" hidden="1">#REF!</definedName>
    <definedName name="BExVZNXWS91RD7NXV5NE2R3C8WW7" localSheetId="16" hidden="1">#REF!</definedName>
    <definedName name="BExVZNXWS91RD7NXV5NE2R3C8WW7" localSheetId="17" hidden="1">#REF!</definedName>
    <definedName name="BExVZNXWS91RD7NXV5NE2R3C8WW7" localSheetId="18" hidden="1">#REF!</definedName>
    <definedName name="BExVZNXWS91RD7NXV5NE2R3C8WW7" localSheetId="19" hidden="1">#REF!</definedName>
    <definedName name="BExVZNXWS91RD7NXV5NE2R3C8WW7" localSheetId="20" hidden="1">#REF!</definedName>
    <definedName name="BExVZNXWS91RD7NXV5NE2R3C8WW7" hidden="1">#REF!</definedName>
    <definedName name="BExW0386REQRCQCVT9BCX80UPTRY" localSheetId="7" hidden="1">#REF!</definedName>
    <definedName name="BExW0386REQRCQCVT9BCX80UPTRY" localSheetId="9" hidden="1">#REF!</definedName>
    <definedName name="BExW0386REQRCQCVT9BCX80UPTRY" localSheetId="10" hidden="1">#REF!</definedName>
    <definedName name="BExW0386REQRCQCVT9BCX80UPTRY" localSheetId="11" hidden="1">#REF!</definedName>
    <definedName name="BExW0386REQRCQCVT9BCX80UPTRY" localSheetId="12" hidden="1">#REF!</definedName>
    <definedName name="BExW0386REQRCQCVT9BCX80UPTRY" localSheetId="14" hidden="1">#REF!</definedName>
    <definedName name="BExW0386REQRCQCVT9BCX80UPTRY" localSheetId="13" hidden="1">#REF!</definedName>
    <definedName name="BExW0386REQRCQCVT9BCX80UPTRY" localSheetId="15" hidden="1">#REF!</definedName>
    <definedName name="BExW0386REQRCQCVT9BCX80UPTRY" localSheetId="16" hidden="1">#REF!</definedName>
    <definedName name="BExW0386REQRCQCVT9BCX80UPTRY" localSheetId="17" hidden="1">#REF!</definedName>
    <definedName name="BExW0386REQRCQCVT9BCX80UPTRY" localSheetId="18" hidden="1">#REF!</definedName>
    <definedName name="BExW0386REQRCQCVT9BCX80UPTRY" localSheetId="19" hidden="1">#REF!</definedName>
    <definedName name="BExW0386REQRCQCVT9BCX80UPTRY" localSheetId="20" hidden="1">#REF!</definedName>
    <definedName name="BExW0386REQRCQCVT9BCX80UPTRY" hidden="1">#REF!</definedName>
    <definedName name="BExW05XB61VWY09SYF60QOK8TPYX" localSheetId="7" hidden="1">#REF!</definedName>
    <definedName name="BExW05XB61VWY09SYF60QOK8TPYX" localSheetId="9" hidden="1">#REF!</definedName>
    <definedName name="BExW05XB61VWY09SYF60QOK8TPYX" localSheetId="10" hidden="1">#REF!</definedName>
    <definedName name="BExW05XB61VWY09SYF60QOK8TPYX" localSheetId="11" hidden="1">#REF!</definedName>
    <definedName name="BExW05XB61VWY09SYF60QOK8TPYX" localSheetId="12" hidden="1">#REF!</definedName>
    <definedName name="BExW05XB61VWY09SYF60QOK8TPYX" localSheetId="14" hidden="1">#REF!</definedName>
    <definedName name="BExW05XB61VWY09SYF60QOK8TPYX" localSheetId="13" hidden="1">#REF!</definedName>
    <definedName name="BExW05XB61VWY09SYF60QOK8TPYX" localSheetId="15" hidden="1">#REF!</definedName>
    <definedName name="BExW05XB61VWY09SYF60QOK8TPYX" localSheetId="16" hidden="1">#REF!</definedName>
    <definedName name="BExW05XB61VWY09SYF60QOK8TPYX" localSheetId="17" hidden="1">#REF!</definedName>
    <definedName name="BExW05XB61VWY09SYF60QOK8TPYX" localSheetId="18" hidden="1">#REF!</definedName>
    <definedName name="BExW05XB61VWY09SYF60QOK8TPYX" localSheetId="19" hidden="1">#REF!</definedName>
    <definedName name="BExW05XB61VWY09SYF60QOK8TPYX" localSheetId="20" hidden="1">#REF!</definedName>
    <definedName name="BExW05XB61VWY09SYF60QOK8TPYX" hidden="1">#REF!</definedName>
    <definedName name="BExW06IWPRMJLGPZWY6KNMR28VMQ" localSheetId="7" hidden="1">#REF!</definedName>
    <definedName name="BExW06IWPRMJLGPZWY6KNMR28VMQ" localSheetId="9" hidden="1">#REF!</definedName>
    <definedName name="BExW06IWPRMJLGPZWY6KNMR28VMQ" localSheetId="10" hidden="1">#REF!</definedName>
    <definedName name="BExW06IWPRMJLGPZWY6KNMR28VMQ" localSheetId="11" hidden="1">#REF!</definedName>
    <definedName name="BExW06IWPRMJLGPZWY6KNMR28VMQ" localSheetId="14" hidden="1">#REF!</definedName>
    <definedName name="BExW06IWPRMJLGPZWY6KNMR28VMQ" localSheetId="13" hidden="1">#REF!</definedName>
    <definedName name="BExW06IWPRMJLGPZWY6KNMR28VMQ" localSheetId="16" hidden="1">#REF!</definedName>
    <definedName name="BExW06IWPRMJLGPZWY6KNMR28VMQ" localSheetId="17" hidden="1">#REF!</definedName>
    <definedName name="BExW06IWPRMJLGPZWY6KNMR28VMQ" localSheetId="20" hidden="1">#REF!</definedName>
    <definedName name="BExW06IWPRMJLGPZWY6KNMR28VMQ" hidden="1">#REF!</definedName>
    <definedName name="BExW08MEDLGNM5Z5KYW1HQXCBUR6" localSheetId="7" hidden="1">#REF!</definedName>
    <definedName name="BExW08MEDLGNM5Z5KYW1HQXCBUR6" localSheetId="9" hidden="1">#REF!</definedName>
    <definedName name="BExW08MEDLGNM5Z5KYW1HQXCBUR6" localSheetId="10" hidden="1">#REF!</definedName>
    <definedName name="BExW08MEDLGNM5Z5KYW1HQXCBUR6" localSheetId="11" hidden="1">#REF!</definedName>
    <definedName name="BExW08MEDLGNM5Z5KYW1HQXCBUR6" localSheetId="12" hidden="1">#REF!</definedName>
    <definedName name="BExW08MEDLGNM5Z5KYW1HQXCBUR6" localSheetId="14" hidden="1">#REF!</definedName>
    <definedName name="BExW08MEDLGNM5Z5KYW1HQXCBUR6" localSheetId="13" hidden="1">#REF!</definedName>
    <definedName name="BExW08MEDLGNM5Z5KYW1HQXCBUR6" localSheetId="15" hidden="1">#REF!</definedName>
    <definedName name="BExW08MEDLGNM5Z5KYW1HQXCBUR6" localSheetId="16" hidden="1">#REF!</definedName>
    <definedName name="BExW08MEDLGNM5Z5KYW1HQXCBUR6" localSheetId="17" hidden="1">#REF!</definedName>
    <definedName name="BExW08MEDLGNM5Z5KYW1HQXCBUR6" localSheetId="18" hidden="1">#REF!</definedName>
    <definedName name="BExW08MEDLGNM5Z5KYW1HQXCBUR6" localSheetId="19" hidden="1">#REF!</definedName>
    <definedName name="BExW08MEDLGNM5Z5KYW1HQXCBUR6" localSheetId="20" hidden="1">#REF!</definedName>
    <definedName name="BExW08MEDLGNM5Z5KYW1HQXCBUR6" hidden="1">#REF!</definedName>
    <definedName name="BExW0CIO5SH0TQLZQ1VMKX3JZ7NW" localSheetId="7" hidden="1">#REF!</definedName>
    <definedName name="BExW0CIO5SH0TQLZQ1VMKX3JZ7NW" localSheetId="9" hidden="1">#REF!</definedName>
    <definedName name="BExW0CIO5SH0TQLZQ1VMKX3JZ7NW" localSheetId="10" hidden="1">#REF!</definedName>
    <definedName name="BExW0CIO5SH0TQLZQ1VMKX3JZ7NW" localSheetId="11" hidden="1">#REF!</definedName>
    <definedName name="BExW0CIO5SH0TQLZQ1VMKX3JZ7NW" localSheetId="12" hidden="1">#REF!</definedName>
    <definedName name="BExW0CIO5SH0TQLZQ1VMKX3JZ7NW" localSheetId="14" hidden="1">#REF!</definedName>
    <definedName name="BExW0CIO5SH0TQLZQ1VMKX3JZ7NW" localSheetId="13" hidden="1">#REF!</definedName>
    <definedName name="BExW0CIO5SH0TQLZQ1VMKX3JZ7NW" localSheetId="15" hidden="1">#REF!</definedName>
    <definedName name="BExW0CIO5SH0TQLZQ1VMKX3JZ7NW" localSheetId="16" hidden="1">#REF!</definedName>
    <definedName name="BExW0CIO5SH0TQLZQ1VMKX3JZ7NW" localSheetId="17" hidden="1">#REF!</definedName>
    <definedName name="BExW0CIO5SH0TQLZQ1VMKX3JZ7NW" localSheetId="18" hidden="1">#REF!</definedName>
    <definedName name="BExW0CIO5SH0TQLZQ1VMKX3JZ7NW" localSheetId="19" hidden="1">#REF!</definedName>
    <definedName name="BExW0CIO5SH0TQLZQ1VMKX3JZ7NW" localSheetId="20" hidden="1">#REF!</definedName>
    <definedName name="BExW0CIO5SH0TQLZQ1VMKX3JZ7NW" hidden="1">#REF!</definedName>
    <definedName name="BExW0FYP4WXY71CYUG40SUBG9UWU" localSheetId="7" hidden="1">#REF!</definedName>
    <definedName name="BExW0FYP4WXY71CYUG40SUBG9UWU" localSheetId="9" hidden="1">#REF!</definedName>
    <definedName name="BExW0FYP4WXY71CYUG40SUBG9UWU" localSheetId="10" hidden="1">#REF!</definedName>
    <definedName name="BExW0FYP4WXY71CYUG40SUBG9UWU" localSheetId="11" hidden="1">#REF!</definedName>
    <definedName name="BExW0FYP4WXY71CYUG40SUBG9UWU" localSheetId="12" hidden="1">#REF!</definedName>
    <definedName name="BExW0FYP4WXY71CYUG40SUBG9UWU" localSheetId="14" hidden="1">#REF!</definedName>
    <definedName name="BExW0FYP4WXY71CYUG40SUBG9UWU" localSheetId="13" hidden="1">#REF!</definedName>
    <definedName name="BExW0FYP4WXY71CYUG40SUBG9UWU" localSheetId="15" hidden="1">#REF!</definedName>
    <definedName name="BExW0FYP4WXY71CYUG40SUBG9UWU" localSheetId="16" hidden="1">#REF!</definedName>
    <definedName name="BExW0FYP4WXY71CYUG40SUBG9UWU" localSheetId="17" hidden="1">#REF!</definedName>
    <definedName name="BExW0FYP4WXY71CYUG40SUBG9UWU" localSheetId="18" hidden="1">#REF!</definedName>
    <definedName name="BExW0FYP4WXY71CYUG40SUBG9UWU" localSheetId="19" hidden="1">#REF!</definedName>
    <definedName name="BExW0FYP4WXY71CYUG40SUBG9UWU" localSheetId="20" hidden="1">#REF!</definedName>
    <definedName name="BExW0FYP4WXY71CYUG40SUBG9UWU" hidden="1">#REF!</definedName>
    <definedName name="BExW0RI61B4VV0ARXTFVBAWRA1C5" localSheetId="7" hidden="1">#REF!</definedName>
    <definedName name="BExW0RI61B4VV0ARXTFVBAWRA1C5" localSheetId="9" hidden="1">#REF!</definedName>
    <definedName name="BExW0RI61B4VV0ARXTFVBAWRA1C5" localSheetId="10" hidden="1">#REF!</definedName>
    <definedName name="BExW0RI61B4VV0ARXTFVBAWRA1C5" localSheetId="11" hidden="1">#REF!</definedName>
    <definedName name="BExW0RI61B4VV0ARXTFVBAWRA1C5" localSheetId="12" hidden="1">#REF!</definedName>
    <definedName name="BExW0RI61B4VV0ARXTFVBAWRA1C5" localSheetId="14" hidden="1">#REF!</definedName>
    <definedName name="BExW0RI61B4VV0ARXTFVBAWRA1C5" localSheetId="13" hidden="1">#REF!</definedName>
    <definedName name="BExW0RI61B4VV0ARXTFVBAWRA1C5" localSheetId="15" hidden="1">#REF!</definedName>
    <definedName name="BExW0RI61B4VV0ARXTFVBAWRA1C5" localSheetId="16" hidden="1">#REF!</definedName>
    <definedName name="BExW0RI61B4VV0ARXTFVBAWRA1C5" localSheetId="17" hidden="1">#REF!</definedName>
    <definedName name="BExW0RI61B4VV0ARXTFVBAWRA1C5" localSheetId="18" hidden="1">#REF!</definedName>
    <definedName name="BExW0RI61B4VV0ARXTFVBAWRA1C5" localSheetId="19" hidden="1">#REF!</definedName>
    <definedName name="BExW0RI61B4VV0ARXTFVBAWRA1C5" localSheetId="20" hidden="1">#REF!</definedName>
    <definedName name="BExW0RI61B4VV0ARXTFVBAWRA1C5" hidden="1">#REF!</definedName>
    <definedName name="BExW0VZZ6WSKCTPUWLYP7VEYJM10" localSheetId="7" hidden="1">#REF!</definedName>
    <definedName name="BExW0VZZ6WSKCTPUWLYP7VEYJM10" localSheetId="9" hidden="1">#REF!</definedName>
    <definedName name="BExW0VZZ6WSKCTPUWLYP7VEYJM10" localSheetId="10" hidden="1">#REF!</definedName>
    <definedName name="BExW0VZZ6WSKCTPUWLYP7VEYJM10" localSheetId="11" hidden="1">#REF!</definedName>
    <definedName name="BExW0VZZ6WSKCTPUWLYP7VEYJM10" localSheetId="12" hidden="1">#REF!</definedName>
    <definedName name="BExW0VZZ6WSKCTPUWLYP7VEYJM10" localSheetId="14" hidden="1">#REF!</definedName>
    <definedName name="BExW0VZZ6WSKCTPUWLYP7VEYJM10" localSheetId="13" hidden="1">#REF!</definedName>
    <definedName name="BExW0VZZ6WSKCTPUWLYP7VEYJM10" localSheetId="15" hidden="1">#REF!</definedName>
    <definedName name="BExW0VZZ6WSKCTPUWLYP7VEYJM10" localSheetId="16" hidden="1">#REF!</definedName>
    <definedName name="BExW0VZZ6WSKCTPUWLYP7VEYJM10" localSheetId="17" hidden="1">#REF!</definedName>
    <definedName name="BExW0VZZ6WSKCTPUWLYP7VEYJM10" localSheetId="18" hidden="1">#REF!</definedName>
    <definedName name="BExW0VZZ6WSKCTPUWLYP7VEYJM10" localSheetId="19" hidden="1">#REF!</definedName>
    <definedName name="BExW0VZZ6WSKCTPUWLYP7VEYJM10" localSheetId="20" hidden="1">#REF!</definedName>
    <definedName name="BExW0VZZ6WSKCTPUWLYP7VEYJM10" hidden="1">#REF!</definedName>
    <definedName name="BExW0ZFYUNZUIMD4ETNZWCS9T0CT" localSheetId="7" hidden="1">#REF!</definedName>
    <definedName name="BExW0ZFYUNZUIMD4ETNZWCS9T0CT" localSheetId="9" hidden="1">#REF!</definedName>
    <definedName name="BExW0ZFYUNZUIMD4ETNZWCS9T0CT" localSheetId="10" hidden="1">#REF!</definedName>
    <definedName name="BExW0ZFYUNZUIMD4ETNZWCS9T0CT" localSheetId="11" hidden="1">#REF!</definedName>
    <definedName name="BExW0ZFYUNZUIMD4ETNZWCS9T0CT" localSheetId="12" hidden="1">#REF!</definedName>
    <definedName name="BExW0ZFYUNZUIMD4ETNZWCS9T0CT" localSheetId="14" hidden="1">#REF!</definedName>
    <definedName name="BExW0ZFYUNZUIMD4ETNZWCS9T0CT" localSheetId="13" hidden="1">#REF!</definedName>
    <definedName name="BExW0ZFYUNZUIMD4ETNZWCS9T0CT" localSheetId="15" hidden="1">#REF!</definedName>
    <definedName name="BExW0ZFYUNZUIMD4ETNZWCS9T0CT" localSheetId="16" hidden="1">#REF!</definedName>
    <definedName name="BExW0ZFYUNZUIMD4ETNZWCS9T0CT" localSheetId="17" hidden="1">#REF!</definedName>
    <definedName name="BExW0ZFYUNZUIMD4ETNZWCS9T0CT" localSheetId="18" hidden="1">#REF!</definedName>
    <definedName name="BExW0ZFYUNZUIMD4ETNZWCS9T0CT" localSheetId="19" hidden="1">#REF!</definedName>
    <definedName name="BExW0ZFYUNZUIMD4ETNZWCS9T0CT" localSheetId="20" hidden="1">#REF!</definedName>
    <definedName name="BExW0ZFYUNZUIMD4ETNZWCS9T0CT" hidden="1">#REF!</definedName>
    <definedName name="BExW1BVUYQTKMOR56MW7RVRX4L1L" localSheetId="7" hidden="1">#REF!</definedName>
    <definedName name="BExW1BVUYQTKMOR56MW7RVRX4L1L" localSheetId="9" hidden="1">#REF!</definedName>
    <definedName name="BExW1BVUYQTKMOR56MW7RVRX4L1L" localSheetId="10" hidden="1">#REF!</definedName>
    <definedName name="BExW1BVUYQTKMOR56MW7RVRX4L1L" localSheetId="11" hidden="1">#REF!</definedName>
    <definedName name="BExW1BVUYQTKMOR56MW7RVRX4L1L" localSheetId="12" hidden="1">#REF!</definedName>
    <definedName name="BExW1BVUYQTKMOR56MW7RVRX4L1L" localSheetId="14" hidden="1">#REF!</definedName>
    <definedName name="BExW1BVUYQTKMOR56MW7RVRX4L1L" localSheetId="13" hidden="1">#REF!</definedName>
    <definedName name="BExW1BVUYQTKMOR56MW7RVRX4L1L" localSheetId="15" hidden="1">#REF!</definedName>
    <definedName name="BExW1BVUYQTKMOR56MW7RVRX4L1L" localSheetId="16" hidden="1">#REF!</definedName>
    <definedName name="BExW1BVUYQTKMOR56MW7RVRX4L1L" localSheetId="17" hidden="1">#REF!</definedName>
    <definedName name="BExW1BVUYQTKMOR56MW7RVRX4L1L" localSheetId="18" hidden="1">#REF!</definedName>
    <definedName name="BExW1BVUYQTKMOR56MW7RVRX4L1L" localSheetId="19" hidden="1">#REF!</definedName>
    <definedName name="BExW1BVUYQTKMOR56MW7RVRX4L1L" localSheetId="20" hidden="1">#REF!</definedName>
    <definedName name="BExW1BVUYQTKMOR56MW7RVRX4L1L" hidden="1">#REF!</definedName>
    <definedName name="BExW1F1220628FOMTW5UAATHRJHK" localSheetId="7" hidden="1">#REF!</definedName>
    <definedName name="BExW1F1220628FOMTW5UAATHRJHK" localSheetId="9" hidden="1">#REF!</definedName>
    <definedName name="BExW1F1220628FOMTW5UAATHRJHK" localSheetId="10" hidden="1">#REF!</definedName>
    <definedName name="BExW1F1220628FOMTW5UAATHRJHK" localSheetId="11" hidden="1">#REF!</definedName>
    <definedName name="BExW1F1220628FOMTW5UAATHRJHK" localSheetId="12" hidden="1">#REF!</definedName>
    <definedName name="BExW1F1220628FOMTW5UAATHRJHK" localSheetId="14" hidden="1">#REF!</definedName>
    <definedName name="BExW1F1220628FOMTW5UAATHRJHK" localSheetId="13" hidden="1">#REF!</definedName>
    <definedName name="BExW1F1220628FOMTW5UAATHRJHK" localSheetId="15" hidden="1">#REF!</definedName>
    <definedName name="BExW1F1220628FOMTW5UAATHRJHK" localSheetId="16" hidden="1">#REF!</definedName>
    <definedName name="BExW1F1220628FOMTW5UAATHRJHK" localSheetId="17" hidden="1">#REF!</definedName>
    <definedName name="BExW1F1220628FOMTW5UAATHRJHK" localSheetId="18" hidden="1">#REF!</definedName>
    <definedName name="BExW1F1220628FOMTW5UAATHRJHK" localSheetId="19" hidden="1">#REF!</definedName>
    <definedName name="BExW1F1220628FOMTW5UAATHRJHK" localSheetId="20" hidden="1">#REF!</definedName>
    <definedName name="BExW1F1220628FOMTW5UAATHRJHK" hidden="1">#REF!</definedName>
    <definedName name="BExW1K4I0JZH96X4HFQY6YAMIG60" localSheetId="7" hidden="1">#REF!</definedName>
    <definedName name="BExW1K4I0JZH96X4HFQY6YAMIG60" localSheetId="9" hidden="1">#REF!</definedName>
    <definedName name="BExW1K4I0JZH96X4HFQY6YAMIG60" localSheetId="10" hidden="1">#REF!</definedName>
    <definedName name="BExW1K4I0JZH96X4HFQY6YAMIG60" localSheetId="11" hidden="1">#REF!</definedName>
    <definedName name="BExW1K4I0JZH96X4HFQY6YAMIG60" localSheetId="12" hidden="1">#REF!</definedName>
    <definedName name="BExW1K4I0JZH96X4HFQY6YAMIG60" localSheetId="14" hidden="1">#REF!</definedName>
    <definedName name="BExW1K4I0JZH96X4HFQY6YAMIG60" localSheetId="13" hidden="1">#REF!</definedName>
    <definedName name="BExW1K4I0JZH96X4HFQY6YAMIG60" localSheetId="15" hidden="1">#REF!</definedName>
    <definedName name="BExW1K4I0JZH96X4HFQY6YAMIG60" localSheetId="16" hidden="1">#REF!</definedName>
    <definedName name="BExW1K4I0JZH96X4HFQY6YAMIG60" localSheetId="17" hidden="1">#REF!</definedName>
    <definedName name="BExW1K4I0JZH96X4HFQY6YAMIG60" localSheetId="18" hidden="1">#REF!</definedName>
    <definedName name="BExW1K4I0JZH96X4HFQY6YAMIG60" localSheetId="19" hidden="1">#REF!</definedName>
    <definedName name="BExW1K4I0JZH96X4HFQY6YAMIG60" localSheetId="20" hidden="1">#REF!</definedName>
    <definedName name="BExW1K4I0JZH96X4HFQY6YAMIG60" hidden="1">#REF!</definedName>
    <definedName name="BExW1TKA0Z9OP2DTG50GZR5EG8C7" localSheetId="7" hidden="1">#REF!</definedName>
    <definedName name="BExW1TKA0Z9OP2DTG50GZR5EG8C7" localSheetId="9" hidden="1">#REF!</definedName>
    <definedName name="BExW1TKA0Z9OP2DTG50GZR5EG8C7" localSheetId="10" hidden="1">#REF!</definedName>
    <definedName name="BExW1TKA0Z9OP2DTG50GZR5EG8C7" localSheetId="11" hidden="1">#REF!</definedName>
    <definedName name="BExW1TKA0Z9OP2DTG50GZR5EG8C7" localSheetId="12" hidden="1">#REF!</definedName>
    <definedName name="BExW1TKA0Z9OP2DTG50GZR5EG8C7" localSheetId="14" hidden="1">#REF!</definedName>
    <definedName name="BExW1TKA0Z9OP2DTG50GZR5EG8C7" localSheetId="13" hidden="1">#REF!</definedName>
    <definedName name="BExW1TKA0Z9OP2DTG50GZR5EG8C7" localSheetId="15" hidden="1">#REF!</definedName>
    <definedName name="BExW1TKA0Z9OP2DTG50GZR5EG8C7" localSheetId="16" hidden="1">#REF!</definedName>
    <definedName name="BExW1TKA0Z9OP2DTG50GZR5EG8C7" localSheetId="17" hidden="1">#REF!</definedName>
    <definedName name="BExW1TKA0Z9OP2DTG50GZR5EG8C7" localSheetId="18" hidden="1">#REF!</definedName>
    <definedName name="BExW1TKA0Z9OP2DTG50GZR5EG8C7" localSheetId="19" hidden="1">#REF!</definedName>
    <definedName name="BExW1TKA0Z9OP2DTG50GZR5EG8C7" localSheetId="20" hidden="1">#REF!</definedName>
    <definedName name="BExW1TKA0Z9OP2DTG50GZR5EG8C7" hidden="1">#REF!</definedName>
    <definedName name="BExW1U0JLKQ094DW5MMOI8UHO09V" localSheetId="7" hidden="1">#REF!</definedName>
    <definedName name="BExW1U0JLKQ094DW5MMOI8UHO09V" localSheetId="9" hidden="1">#REF!</definedName>
    <definedName name="BExW1U0JLKQ094DW5MMOI8UHO09V" localSheetId="10" hidden="1">#REF!</definedName>
    <definedName name="BExW1U0JLKQ094DW5MMOI8UHO09V" localSheetId="11" hidden="1">#REF!</definedName>
    <definedName name="BExW1U0JLKQ094DW5MMOI8UHO09V" localSheetId="12" hidden="1">#REF!</definedName>
    <definedName name="BExW1U0JLKQ094DW5MMOI8UHO09V" localSheetId="14" hidden="1">#REF!</definedName>
    <definedName name="BExW1U0JLKQ094DW5MMOI8UHO09V" localSheetId="13" hidden="1">#REF!</definedName>
    <definedName name="BExW1U0JLKQ094DW5MMOI8UHO09V" localSheetId="15" hidden="1">#REF!</definedName>
    <definedName name="BExW1U0JLKQ094DW5MMOI8UHO09V" localSheetId="16" hidden="1">#REF!</definedName>
    <definedName name="BExW1U0JLKQ094DW5MMOI8UHO09V" localSheetId="17" hidden="1">#REF!</definedName>
    <definedName name="BExW1U0JLKQ094DW5MMOI8UHO09V" localSheetId="18" hidden="1">#REF!</definedName>
    <definedName name="BExW1U0JLKQ094DW5MMOI8UHO09V" localSheetId="19" hidden="1">#REF!</definedName>
    <definedName name="BExW1U0JLKQ094DW5MMOI8UHO09V" localSheetId="20" hidden="1">#REF!</definedName>
    <definedName name="BExW1U0JLKQ094DW5MMOI8UHO09V" hidden="1">#REF!</definedName>
    <definedName name="BExW1WUZ349YPJVAKCEJO07L4NFW" localSheetId="7" hidden="1">#REF!</definedName>
    <definedName name="BExW1WUZ349YPJVAKCEJO07L4NFW" localSheetId="9" hidden="1">#REF!</definedName>
    <definedName name="BExW1WUZ349YPJVAKCEJO07L4NFW" localSheetId="10" hidden="1">#REF!</definedName>
    <definedName name="BExW1WUZ349YPJVAKCEJO07L4NFW" localSheetId="11" hidden="1">#REF!</definedName>
    <definedName name="BExW1WUZ349YPJVAKCEJO07L4NFW" localSheetId="12" hidden="1">#REF!</definedName>
    <definedName name="BExW1WUZ349YPJVAKCEJO07L4NFW" localSheetId="14" hidden="1">#REF!</definedName>
    <definedName name="BExW1WUZ349YPJVAKCEJO07L4NFW" localSheetId="13" hidden="1">#REF!</definedName>
    <definedName name="BExW1WUZ349YPJVAKCEJO07L4NFW" localSheetId="15" hidden="1">#REF!</definedName>
    <definedName name="BExW1WUZ349YPJVAKCEJO07L4NFW" localSheetId="16" hidden="1">#REF!</definedName>
    <definedName name="BExW1WUZ349YPJVAKCEJO07L4NFW" localSheetId="17" hidden="1">#REF!</definedName>
    <definedName name="BExW1WUZ349YPJVAKCEJO07L4NFW" localSheetId="18" hidden="1">#REF!</definedName>
    <definedName name="BExW1WUZ349YPJVAKCEJO07L4NFW" localSheetId="19" hidden="1">#REF!</definedName>
    <definedName name="BExW1WUZ349YPJVAKCEJO07L4NFW" localSheetId="20" hidden="1">#REF!</definedName>
    <definedName name="BExW1WUZ349YPJVAKCEJO07L4NFW" hidden="1">#REF!</definedName>
    <definedName name="BExW21T2WD1YDR47I9BWVRGJZMKW" localSheetId="7" hidden="1">#REF!</definedName>
    <definedName name="BExW21T2WD1YDR47I9BWVRGJZMKW" localSheetId="9" hidden="1">#REF!</definedName>
    <definedName name="BExW21T2WD1YDR47I9BWVRGJZMKW" localSheetId="10" hidden="1">#REF!</definedName>
    <definedName name="BExW21T2WD1YDR47I9BWVRGJZMKW" localSheetId="11" hidden="1">#REF!</definedName>
    <definedName name="BExW21T2WD1YDR47I9BWVRGJZMKW" localSheetId="14" hidden="1">#REF!</definedName>
    <definedName name="BExW21T2WD1YDR47I9BWVRGJZMKW" localSheetId="13" hidden="1">#REF!</definedName>
    <definedName name="BExW21T2WD1YDR47I9BWVRGJZMKW" localSheetId="16" hidden="1">#REF!</definedName>
    <definedName name="BExW21T2WD1YDR47I9BWVRGJZMKW" localSheetId="17" hidden="1">#REF!</definedName>
    <definedName name="BExW21T2WD1YDR47I9BWVRGJZMKW" localSheetId="20" hidden="1">#REF!</definedName>
    <definedName name="BExW21T2WD1YDR47I9BWVRGJZMKW" hidden="1">#REF!</definedName>
    <definedName name="BExW24NI0GQA13RVEGFK7ISS512B" localSheetId="7" hidden="1">#REF!</definedName>
    <definedName name="BExW24NI0GQA13RVEGFK7ISS512B" localSheetId="9" hidden="1">#REF!</definedName>
    <definedName name="BExW24NI0GQA13RVEGFK7ISS512B" localSheetId="10" hidden="1">#REF!</definedName>
    <definedName name="BExW24NI0GQA13RVEGFK7ISS512B" localSheetId="11" hidden="1">#REF!</definedName>
    <definedName name="BExW24NI0GQA13RVEGFK7ISS512B" localSheetId="12" hidden="1">#REF!</definedName>
    <definedName name="BExW24NI0GQA13RVEGFK7ISS512B" localSheetId="14" hidden="1">#REF!</definedName>
    <definedName name="BExW24NI0GQA13RVEGFK7ISS512B" localSheetId="13" hidden="1">#REF!</definedName>
    <definedName name="BExW24NI0GQA13RVEGFK7ISS512B" localSheetId="15" hidden="1">#REF!</definedName>
    <definedName name="BExW24NI0GQA13RVEGFK7ISS512B" localSheetId="16" hidden="1">#REF!</definedName>
    <definedName name="BExW24NI0GQA13RVEGFK7ISS512B" localSheetId="17" hidden="1">#REF!</definedName>
    <definedName name="BExW24NI0GQA13RVEGFK7ISS512B" localSheetId="18" hidden="1">#REF!</definedName>
    <definedName name="BExW24NI0GQA13RVEGFK7ISS512B" localSheetId="19" hidden="1">#REF!</definedName>
    <definedName name="BExW24NI0GQA13RVEGFK7ISS512B" localSheetId="20" hidden="1">#REF!</definedName>
    <definedName name="BExW24NI0GQA13RVEGFK7ISS512B" hidden="1">#REF!</definedName>
    <definedName name="BExW283NP9D366XFPXLGSCI5UB0L" localSheetId="7" hidden="1">#REF!</definedName>
    <definedName name="BExW283NP9D366XFPXLGSCI5UB0L" localSheetId="9" hidden="1">#REF!</definedName>
    <definedName name="BExW283NP9D366XFPXLGSCI5UB0L" localSheetId="10" hidden="1">#REF!</definedName>
    <definedName name="BExW283NP9D366XFPXLGSCI5UB0L" localSheetId="11" hidden="1">#REF!</definedName>
    <definedName name="BExW283NP9D366XFPXLGSCI5UB0L" localSheetId="12" hidden="1">#REF!</definedName>
    <definedName name="BExW283NP9D366XFPXLGSCI5UB0L" localSheetId="14" hidden="1">#REF!</definedName>
    <definedName name="BExW283NP9D366XFPXLGSCI5UB0L" localSheetId="13" hidden="1">#REF!</definedName>
    <definedName name="BExW283NP9D366XFPXLGSCI5UB0L" localSheetId="15" hidden="1">#REF!</definedName>
    <definedName name="BExW283NP9D366XFPXLGSCI5UB0L" localSheetId="16" hidden="1">#REF!</definedName>
    <definedName name="BExW283NP9D366XFPXLGSCI5UB0L" localSheetId="17" hidden="1">#REF!</definedName>
    <definedName name="BExW283NP9D366XFPXLGSCI5UB0L" localSheetId="18" hidden="1">#REF!</definedName>
    <definedName name="BExW283NP9D366XFPXLGSCI5UB0L" localSheetId="19" hidden="1">#REF!</definedName>
    <definedName name="BExW283NP9D366XFPXLGSCI5UB0L" localSheetId="20" hidden="1">#REF!</definedName>
    <definedName name="BExW283NP9D366XFPXLGSCI5UB0L" hidden="1">#REF!</definedName>
    <definedName name="BExW2F54PEPPIGMV5I4XLXMKJOTG" localSheetId="7" hidden="1">#REF!</definedName>
    <definedName name="BExW2F54PEPPIGMV5I4XLXMKJOTG" localSheetId="9" hidden="1">#REF!</definedName>
    <definedName name="BExW2F54PEPPIGMV5I4XLXMKJOTG" localSheetId="10" hidden="1">#REF!</definedName>
    <definedName name="BExW2F54PEPPIGMV5I4XLXMKJOTG" localSheetId="11" hidden="1">#REF!</definedName>
    <definedName name="BExW2F54PEPPIGMV5I4XLXMKJOTG" localSheetId="12" hidden="1">#REF!</definedName>
    <definedName name="BExW2F54PEPPIGMV5I4XLXMKJOTG" localSheetId="14" hidden="1">#REF!</definedName>
    <definedName name="BExW2F54PEPPIGMV5I4XLXMKJOTG" localSheetId="13" hidden="1">#REF!</definedName>
    <definedName name="BExW2F54PEPPIGMV5I4XLXMKJOTG" localSheetId="15" hidden="1">#REF!</definedName>
    <definedName name="BExW2F54PEPPIGMV5I4XLXMKJOTG" localSheetId="16" hidden="1">#REF!</definedName>
    <definedName name="BExW2F54PEPPIGMV5I4XLXMKJOTG" localSheetId="17" hidden="1">#REF!</definedName>
    <definedName name="BExW2F54PEPPIGMV5I4XLXMKJOTG" localSheetId="18" hidden="1">#REF!</definedName>
    <definedName name="BExW2F54PEPPIGMV5I4XLXMKJOTG" localSheetId="19" hidden="1">#REF!</definedName>
    <definedName name="BExW2F54PEPPIGMV5I4XLXMKJOTG" localSheetId="20" hidden="1">#REF!</definedName>
    <definedName name="BExW2F54PEPPIGMV5I4XLXMKJOTG" hidden="1">#REF!</definedName>
    <definedName name="BExW2H3C8WJSBW5FGTFKVDVJC4CL" localSheetId="7" hidden="1">#REF!</definedName>
    <definedName name="BExW2H3C8WJSBW5FGTFKVDVJC4CL" localSheetId="9" hidden="1">#REF!</definedName>
    <definedName name="BExW2H3C8WJSBW5FGTFKVDVJC4CL" localSheetId="10" hidden="1">#REF!</definedName>
    <definedName name="BExW2H3C8WJSBW5FGTFKVDVJC4CL" localSheetId="11" hidden="1">#REF!</definedName>
    <definedName name="BExW2H3C8WJSBW5FGTFKVDVJC4CL" localSheetId="12" hidden="1">#REF!</definedName>
    <definedName name="BExW2H3C8WJSBW5FGTFKVDVJC4CL" localSheetId="14" hidden="1">#REF!</definedName>
    <definedName name="BExW2H3C8WJSBW5FGTFKVDVJC4CL" localSheetId="13" hidden="1">#REF!</definedName>
    <definedName name="BExW2H3C8WJSBW5FGTFKVDVJC4CL" localSheetId="15" hidden="1">#REF!</definedName>
    <definedName name="BExW2H3C8WJSBW5FGTFKVDVJC4CL" localSheetId="16" hidden="1">#REF!</definedName>
    <definedName name="BExW2H3C8WJSBW5FGTFKVDVJC4CL" localSheetId="17" hidden="1">#REF!</definedName>
    <definedName name="BExW2H3C8WJSBW5FGTFKVDVJC4CL" localSheetId="18" hidden="1">#REF!</definedName>
    <definedName name="BExW2H3C8WJSBW5FGTFKVDVJC4CL" localSheetId="19" hidden="1">#REF!</definedName>
    <definedName name="BExW2H3C8WJSBW5FGTFKVDVJC4CL" localSheetId="20" hidden="1">#REF!</definedName>
    <definedName name="BExW2H3C8WJSBW5FGTFKVDVJC4CL" hidden="1">#REF!</definedName>
    <definedName name="BExW2MSCKPGF5K3I7TL4KF5ISUOL" localSheetId="7" hidden="1">#REF!</definedName>
    <definedName name="BExW2MSCKPGF5K3I7TL4KF5ISUOL" localSheetId="9" hidden="1">#REF!</definedName>
    <definedName name="BExW2MSCKPGF5K3I7TL4KF5ISUOL" localSheetId="10" hidden="1">#REF!</definedName>
    <definedName name="BExW2MSCKPGF5K3I7TL4KF5ISUOL" localSheetId="11" hidden="1">#REF!</definedName>
    <definedName name="BExW2MSCKPGF5K3I7TL4KF5ISUOL" localSheetId="12" hidden="1">#REF!</definedName>
    <definedName name="BExW2MSCKPGF5K3I7TL4KF5ISUOL" localSheetId="14" hidden="1">#REF!</definedName>
    <definedName name="BExW2MSCKPGF5K3I7TL4KF5ISUOL" localSheetId="13" hidden="1">#REF!</definedName>
    <definedName name="BExW2MSCKPGF5K3I7TL4KF5ISUOL" localSheetId="15" hidden="1">#REF!</definedName>
    <definedName name="BExW2MSCKPGF5K3I7TL4KF5ISUOL" localSheetId="16" hidden="1">#REF!</definedName>
    <definedName name="BExW2MSCKPGF5K3I7TL4KF5ISUOL" localSheetId="17" hidden="1">#REF!</definedName>
    <definedName name="BExW2MSCKPGF5K3I7TL4KF5ISUOL" localSheetId="18" hidden="1">#REF!</definedName>
    <definedName name="BExW2MSCKPGF5K3I7TL4KF5ISUOL" localSheetId="19" hidden="1">#REF!</definedName>
    <definedName name="BExW2MSCKPGF5K3I7TL4KF5ISUOL" localSheetId="20" hidden="1">#REF!</definedName>
    <definedName name="BExW2MSCKPGF5K3I7TL4KF5ISUOL" hidden="1">#REF!</definedName>
    <definedName name="BExW2SMO90FU9W8DVVES6Q4E6BZR" localSheetId="7" hidden="1">#REF!</definedName>
    <definedName name="BExW2SMO90FU9W8DVVES6Q4E6BZR" localSheetId="9" hidden="1">#REF!</definedName>
    <definedName name="BExW2SMO90FU9W8DVVES6Q4E6BZR" localSheetId="10" hidden="1">#REF!</definedName>
    <definedName name="BExW2SMO90FU9W8DVVES6Q4E6BZR" localSheetId="11" hidden="1">#REF!</definedName>
    <definedName name="BExW2SMO90FU9W8DVVES6Q4E6BZR" localSheetId="12" hidden="1">#REF!</definedName>
    <definedName name="BExW2SMO90FU9W8DVVES6Q4E6BZR" localSheetId="14" hidden="1">#REF!</definedName>
    <definedName name="BExW2SMO90FU9W8DVVES6Q4E6BZR" localSheetId="13" hidden="1">#REF!</definedName>
    <definedName name="BExW2SMO90FU9W8DVVES6Q4E6BZR" localSheetId="15" hidden="1">#REF!</definedName>
    <definedName name="BExW2SMO90FU9W8DVVES6Q4E6BZR" localSheetId="16" hidden="1">#REF!</definedName>
    <definedName name="BExW2SMO90FU9W8DVVES6Q4E6BZR" localSheetId="17" hidden="1">#REF!</definedName>
    <definedName name="BExW2SMO90FU9W8DVVES6Q4E6BZR" localSheetId="18" hidden="1">#REF!</definedName>
    <definedName name="BExW2SMO90FU9W8DVVES6Q4E6BZR" localSheetId="19" hidden="1">#REF!</definedName>
    <definedName name="BExW2SMO90FU9W8DVVES6Q4E6BZR" localSheetId="20" hidden="1">#REF!</definedName>
    <definedName name="BExW2SMO90FU9W8DVVES6Q4E6BZR" hidden="1">#REF!</definedName>
    <definedName name="BExW2V0ZEMESP2BVDJGZFBJOIOIQ" localSheetId="7" hidden="1">#REF!</definedName>
    <definedName name="BExW2V0ZEMESP2BVDJGZFBJOIOIQ" localSheetId="9" hidden="1">#REF!</definedName>
    <definedName name="BExW2V0ZEMESP2BVDJGZFBJOIOIQ" localSheetId="10" hidden="1">#REF!</definedName>
    <definedName name="BExW2V0ZEMESP2BVDJGZFBJOIOIQ" localSheetId="11" hidden="1">#REF!</definedName>
    <definedName name="BExW2V0ZEMESP2BVDJGZFBJOIOIQ" localSheetId="14" hidden="1">#REF!</definedName>
    <definedName name="BExW2V0ZEMESP2BVDJGZFBJOIOIQ" localSheetId="13" hidden="1">#REF!</definedName>
    <definedName name="BExW2V0ZEMESP2BVDJGZFBJOIOIQ" localSheetId="16" hidden="1">#REF!</definedName>
    <definedName name="BExW2V0ZEMESP2BVDJGZFBJOIOIQ" localSheetId="17" hidden="1">#REF!</definedName>
    <definedName name="BExW2V0ZEMESP2BVDJGZFBJOIOIQ" localSheetId="20" hidden="1">#REF!</definedName>
    <definedName name="BExW2V0ZEMESP2BVDJGZFBJOIOIQ" hidden="1">#REF!</definedName>
    <definedName name="BExW36V9N91OHCUMGWJQL3I5P4JK" localSheetId="7" hidden="1">#REF!</definedName>
    <definedName name="BExW36V9N91OHCUMGWJQL3I5P4JK" localSheetId="9" hidden="1">#REF!</definedName>
    <definedName name="BExW36V9N91OHCUMGWJQL3I5P4JK" localSheetId="10" hidden="1">#REF!</definedName>
    <definedName name="BExW36V9N91OHCUMGWJQL3I5P4JK" localSheetId="11" hidden="1">#REF!</definedName>
    <definedName name="BExW36V9N91OHCUMGWJQL3I5P4JK" localSheetId="12" hidden="1">#REF!</definedName>
    <definedName name="BExW36V9N91OHCUMGWJQL3I5P4JK" localSheetId="14" hidden="1">#REF!</definedName>
    <definedName name="BExW36V9N91OHCUMGWJQL3I5P4JK" localSheetId="13" hidden="1">#REF!</definedName>
    <definedName name="BExW36V9N91OHCUMGWJQL3I5P4JK" localSheetId="15" hidden="1">#REF!</definedName>
    <definedName name="BExW36V9N91OHCUMGWJQL3I5P4JK" localSheetId="16" hidden="1">#REF!</definedName>
    <definedName name="BExW36V9N91OHCUMGWJQL3I5P4JK" localSheetId="17" hidden="1">#REF!</definedName>
    <definedName name="BExW36V9N91OHCUMGWJQL3I5P4JK" localSheetId="18" hidden="1">#REF!</definedName>
    <definedName name="BExW36V9N91OHCUMGWJQL3I5P4JK" localSheetId="19" hidden="1">#REF!</definedName>
    <definedName name="BExW36V9N91OHCUMGWJQL3I5P4JK" localSheetId="20" hidden="1">#REF!</definedName>
    <definedName name="BExW36V9N91OHCUMGWJQL3I5P4JK" hidden="1">#REF!</definedName>
    <definedName name="BExW3EIBA1J9Q9NA9VCGZGRS8WV7" localSheetId="7" hidden="1">#REF!</definedName>
    <definedName name="BExW3EIBA1J9Q9NA9VCGZGRS8WV7" localSheetId="9" hidden="1">#REF!</definedName>
    <definedName name="BExW3EIBA1J9Q9NA9VCGZGRS8WV7" localSheetId="10" hidden="1">#REF!</definedName>
    <definedName name="BExW3EIBA1J9Q9NA9VCGZGRS8WV7" localSheetId="11" hidden="1">#REF!</definedName>
    <definedName name="BExW3EIBA1J9Q9NA9VCGZGRS8WV7" localSheetId="12" hidden="1">#REF!</definedName>
    <definedName name="BExW3EIBA1J9Q9NA9VCGZGRS8WV7" localSheetId="14" hidden="1">#REF!</definedName>
    <definedName name="BExW3EIBA1J9Q9NA9VCGZGRS8WV7" localSheetId="13" hidden="1">#REF!</definedName>
    <definedName name="BExW3EIBA1J9Q9NA9VCGZGRS8WV7" localSheetId="15" hidden="1">#REF!</definedName>
    <definedName name="BExW3EIBA1J9Q9NA9VCGZGRS8WV7" localSheetId="16" hidden="1">#REF!</definedName>
    <definedName name="BExW3EIBA1J9Q9NA9VCGZGRS8WV7" localSheetId="17" hidden="1">#REF!</definedName>
    <definedName name="BExW3EIBA1J9Q9NA9VCGZGRS8WV7" localSheetId="18" hidden="1">#REF!</definedName>
    <definedName name="BExW3EIBA1J9Q9NA9VCGZGRS8WV7" localSheetId="19" hidden="1">#REF!</definedName>
    <definedName name="BExW3EIBA1J9Q9NA9VCGZGRS8WV7" localSheetId="20" hidden="1">#REF!</definedName>
    <definedName name="BExW3EIBA1J9Q9NA9VCGZGRS8WV7" hidden="1">#REF!</definedName>
    <definedName name="BExW3FEO8FI8N6AGQKYEG4SQVJWB" localSheetId="7" hidden="1">#REF!</definedName>
    <definedName name="BExW3FEO8FI8N6AGQKYEG4SQVJWB" localSheetId="9" hidden="1">#REF!</definedName>
    <definedName name="BExW3FEO8FI8N6AGQKYEG4SQVJWB" localSheetId="10" hidden="1">#REF!</definedName>
    <definedName name="BExW3FEO8FI8N6AGQKYEG4SQVJWB" localSheetId="11" hidden="1">#REF!</definedName>
    <definedName name="BExW3FEO8FI8N6AGQKYEG4SQVJWB" localSheetId="12" hidden="1">#REF!</definedName>
    <definedName name="BExW3FEO8FI8N6AGQKYEG4SQVJWB" localSheetId="14" hidden="1">#REF!</definedName>
    <definedName name="BExW3FEO8FI8N6AGQKYEG4SQVJWB" localSheetId="13" hidden="1">#REF!</definedName>
    <definedName name="BExW3FEO8FI8N6AGQKYEG4SQVJWB" localSheetId="15" hidden="1">#REF!</definedName>
    <definedName name="BExW3FEO8FI8N6AGQKYEG4SQVJWB" localSheetId="16" hidden="1">#REF!</definedName>
    <definedName name="BExW3FEO8FI8N6AGQKYEG4SQVJWB" localSheetId="17" hidden="1">#REF!</definedName>
    <definedName name="BExW3FEO8FI8N6AGQKYEG4SQVJWB" localSheetId="18" hidden="1">#REF!</definedName>
    <definedName name="BExW3FEO8FI8N6AGQKYEG4SQVJWB" localSheetId="19" hidden="1">#REF!</definedName>
    <definedName name="BExW3FEO8FI8N6AGQKYEG4SQVJWB" localSheetId="20" hidden="1">#REF!</definedName>
    <definedName name="BExW3FEO8FI8N6AGQKYEG4SQVJWB" hidden="1">#REF!</definedName>
    <definedName name="BExW3GB28STOMJUSZEIA7YKYNS4Y" localSheetId="7" hidden="1">#REF!</definedName>
    <definedName name="BExW3GB28STOMJUSZEIA7YKYNS4Y" localSheetId="9" hidden="1">#REF!</definedName>
    <definedName name="BExW3GB28STOMJUSZEIA7YKYNS4Y" localSheetId="10" hidden="1">#REF!</definedName>
    <definedName name="BExW3GB28STOMJUSZEIA7YKYNS4Y" localSheetId="11" hidden="1">#REF!</definedName>
    <definedName name="BExW3GB28STOMJUSZEIA7YKYNS4Y" localSheetId="12" hidden="1">#REF!</definedName>
    <definedName name="BExW3GB28STOMJUSZEIA7YKYNS4Y" localSheetId="14" hidden="1">#REF!</definedName>
    <definedName name="BExW3GB28STOMJUSZEIA7YKYNS4Y" localSheetId="13" hidden="1">#REF!</definedName>
    <definedName name="BExW3GB28STOMJUSZEIA7YKYNS4Y" localSheetId="15" hidden="1">#REF!</definedName>
    <definedName name="BExW3GB28STOMJUSZEIA7YKYNS4Y" localSheetId="16" hidden="1">#REF!</definedName>
    <definedName name="BExW3GB28STOMJUSZEIA7YKYNS4Y" localSheetId="17" hidden="1">#REF!</definedName>
    <definedName name="BExW3GB28STOMJUSZEIA7YKYNS4Y" localSheetId="18" hidden="1">#REF!</definedName>
    <definedName name="BExW3GB28STOMJUSZEIA7YKYNS4Y" localSheetId="19" hidden="1">#REF!</definedName>
    <definedName name="BExW3GB28STOMJUSZEIA7YKYNS4Y" localSheetId="20" hidden="1">#REF!</definedName>
    <definedName name="BExW3GB28STOMJUSZEIA7YKYNS4Y" hidden="1">#REF!</definedName>
    <definedName name="BExW3T1K638HT5E0Y8MMK108P5JT" localSheetId="7" hidden="1">#REF!</definedName>
    <definedName name="BExW3T1K638HT5E0Y8MMK108P5JT" localSheetId="9" hidden="1">#REF!</definedName>
    <definedName name="BExW3T1K638HT5E0Y8MMK108P5JT" localSheetId="10" hidden="1">#REF!</definedName>
    <definedName name="BExW3T1K638HT5E0Y8MMK108P5JT" localSheetId="11" hidden="1">#REF!</definedName>
    <definedName name="BExW3T1K638HT5E0Y8MMK108P5JT" localSheetId="12" hidden="1">#REF!</definedName>
    <definedName name="BExW3T1K638HT5E0Y8MMK108P5JT" localSheetId="14" hidden="1">#REF!</definedName>
    <definedName name="BExW3T1K638HT5E0Y8MMK108P5JT" localSheetId="13" hidden="1">#REF!</definedName>
    <definedName name="BExW3T1K638HT5E0Y8MMK108P5JT" localSheetId="15" hidden="1">#REF!</definedName>
    <definedName name="BExW3T1K638HT5E0Y8MMK108P5JT" localSheetId="16" hidden="1">#REF!</definedName>
    <definedName name="BExW3T1K638HT5E0Y8MMK108P5JT" localSheetId="17" hidden="1">#REF!</definedName>
    <definedName name="BExW3T1K638HT5E0Y8MMK108P5JT" localSheetId="18" hidden="1">#REF!</definedName>
    <definedName name="BExW3T1K638HT5E0Y8MMK108P5JT" localSheetId="19" hidden="1">#REF!</definedName>
    <definedName name="BExW3T1K638HT5E0Y8MMK108P5JT" localSheetId="20" hidden="1">#REF!</definedName>
    <definedName name="BExW3T1K638HT5E0Y8MMK108P5JT" hidden="1">#REF!</definedName>
    <definedName name="BExW4217ZHL9VO39POSTJOD090WU" localSheetId="7" hidden="1">#REF!</definedName>
    <definedName name="BExW4217ZHL9VO39POSTJOD090WU" localSheetId="9" hidden="1">#REF!</definedName>
    <definedName name="BExW4217ZHL9VO39POSTJOD090WU" localSheetId="10" hidden="1">#REF!</definedName>
    <definedName name="BExW4217ZHL9VO39POSTJOD090WU" localSheetId="11" hidden="1">#REF!</definedName>
    <definedName name="BExW4217ZHL9VO39POSTJOD090WU" localSheetId="12" hidden="1">#REF!</definedName>
    <definedName name="BExW4217ZHL9VO39POSTJOD090WU" localSheetId="14" hidden="1">#REF!</definedName>
    <definedName name="BExW4217ZHL9VO39POSTJOD090WU" localSheetId="13" hidden="1">#REF!</definedName>
    <definedName name="BExW4217ZHL9VO39POSTJOD090WU" localSheetId="15" hidden="1">#REF!</definedName>
    <definedName name="BExW4217ZHL9VO39POSTJOD090WU" localSheetId="16" hidden="1">#REF!</definedName>
    <definedName name="BExW4217ZHL9VO39POSTJOD090WU" localSheetId="17" hidden="1">#REF!</definedName>
    <definedName name="BExW4217ZHL9VO39POSTJOD090WU" localSheetId="18" hidden="1">#REF!</definedName>
    <definedName name="BExW4217ZHL9VO39POSTJOD090WU" localSheetId="19" hidden="1">#REF!</definedName>
    <definedName name="BExW4217ZHL9VO39POSTJOD090WU" localSheetId="20" hidden="1">#REF!</definedName>
    <definedName name="BExW4217ZHL9VO39POSTJOD090WU" hidden="1">#REF!</definedName>
    <definedName name="BExW4GPW71EBF8XPS2QGVQHBCDX3" localSheetId="7" hidden="1">#REF!</definedName>
    <definedName name="BExW4GPW71EBF8XPS2QGVQHBCDX3" localSheetId="9" hidden="1">#REF!</definedName>
    <definedName name="BExW4GPW71EBF8XPS2QGVQHBCDX3" localSheetId="10" hidden="1">#REF!</definedName>
    <definedName name="BExW4GPW71EBF8XPS2QGVQHBCDX3" localSheetId="11" hidden="1">#REF!</definedName>
    <definedName name="BExW4GPW71EBF8XPS2QGVQHBCDX3" localSheetId="12" hidden="1">#REF!</definedName>
    <definedName name="BExW4GPW71EBF8XPS2QGVQHBCDX3" localSheetId="14" hidden="1">#REF!</definedName>
    <definedName name="BExW4GPW71EBF8XPS2QGVQHBCDX3" localSheetId="13" hidden="1">#REF!</definedName>
    <definedName name="BExW4GPW71EBF8XPS2QGVQHBCDX3" localSheetId="15" hidden="1">#REF!</definedName>
    <definedName name="BExW4GPW71EBF8XPS2QGVQHBCDX3" localSheetId="16" hidden="1">#REF!</definedName>
    <definedName name="BExW4GPW71EBF8XPS2QGVQHBCDX3" localSheetId="17" hidden="1">#REF!</definedName>
    <definedName name="BExW4GPW71EBF8XPS2QGVQHBCDX3" localSheetId="18" hidden="1">#REF!</definedName>
    <definedName name="BExW4GPW71EBF8XPS2QGVQHBCDX3" localSheetId="19" hidden="1">#REF!</definedName>
    <definedName name="BExW4GPW71EBF8XPS2QGVQHBCDX3" localSheetId="20" hidden="1">#REF!</definedName>
    <definedName name="BExW4GPW71EBF8XPS2QGVQHBCDX3" hidden="1">#REF!</definedName>
    <definedName name="BExW4JKC5837JBPCOJV337ZVYYY3" localSheetId="7" hidden="1">#REF!</definedName>
    <definedName name="BExW4JKC5837JBPCOJV337ZVYYY3" localSheetId="9" hidden="1">#REF!</definedName>
    <definedName name="BExW4JKC5837JBPCOJV337ZVYYY3" localSheetId="10" hidden="1">#REF!</definedName>
    <definedName name="BExW4JKC5837JBPCOJV337ZVYYY3" localSheetId="11" hidden="1">#REF!</definedName>
    <definedName name="BExW4JKC5837JBPCOJV337ZVYYY3" localSheetId="12" hidden="1">#REF!</definedName>
    <definedName name="BExW4JKC5837JBPCOJV337ZVYYY3" localSheetId="14" hidden="1">#REF!</definedName>
    <definedName name="BExW4JKC5837JBPCOJV337ZVYYY3" localSheetId="13" hidden="1">#REF!</definedName>
    <definedName name="BExW4JKC5837JBPCOJV337ZVYYY3" localSheetId="15" hidden="1">#REF!</definedName>
    <definedName name="BExW4JKC5837JBPCOJV337ZVYYY3" localSheetId="16" hidden="1">#REF!</definedName>
    <definedName name="BExW4JKC5837JBPCOJV337ZVYYY3" localSheetId="17" hidden="1">#REF!</definedName>
    <definedName name="BExW4JKC5837JBPCOJV337ZVYYY3" localSheetId="18" hidden="1">#REF!</definedName>
    <definedName name="BExW4JKC5837JBPCOJV337ZVYYY3" localSheetId="19" hidden="1">#REF!</definedName>
    <definedName name="BExW4JKC5837JBPCOJV337ZVYYY3" localSheetId="20" hidden="1">#REF!</definedName>
    <definedName name="BExW4JKC5837JBPCOJV337ZVYYY3" hidden="1">#REF!</definedName>
    <definedName name="BExW4MPQ2JLA196HW39IPT3Q6JVK" localSheetId="7" hidden="1">#REF!</definedName>
    <definedName name="BExW4MPQ2JLA196HW39IPT3Q6JVK" localSheetId="9" hidden="1">#REF!</definedName>
    <definedName name="BExW4MPQ2JLA196HW39IPT3Q6JVK" localSheetId="10" hidden="1">#REF!</definedName>
    <definedName name="BExW4MPQ2JLA196HW39IPT3Q6JVK" localSheetId="11" hidden="1">#REF!</definedName>
    <definedName name="BExW4MPQ2JLA196HW39IPT3Q6JVK" localSheetId="12" hidden="1">#REF!</definedName>
    <definedName name="BExW4MPQ2JLA196HW39IPT3Q6JVK" localSheetId="14" hidden="1">#REF!</definedName>
    <definedName name="BExW4MPQ2JLA196HW39IPT3Q6JVK" localSheetId="13" hidden="1">#REF!</definedName>
    <definedName name="BExW4MPQ2JLA196HW39IPT3Q6JVK" localSheetId="15" hidden="1">#REF!</definedName>
    <definedName name="BExW4MPQ2JLA196HW39IPT3Q6JVK" localSheetId="16" hidden="1">#REF!</definedName>
    <definedName name="BExW4MPQ2JLA196HW39IPT3Q6JVK" localSheetId="17" hidden="1">#REF!</definedName>
    <definedName name="BExW4MPQ2JLA196HW39IPT3Q6JVK" localSheetId="18" hidden="1">#REF!</definedName>
    <definedName name="BExW4MPQ2JLA196HW39IPT3Q6JVK" localSheetId="19" hidden="1">#REF!</definedName>
    <definedName name="BExW4MPQ2JLA196HW39IPT3Q6JVK" localSheetId="20" hidden="1">#REF!</definedName>
    <definedName name="BExW4MPQ2JLA196HW39IPT3Q6JVK" hidden="1">#REF!</definedName>
    <definedName name="BExW4MV5UH4OKNB95Q2AO7LFASBP" localSheetId="7" hidden="1">#REF!</definedName>
    <definedName name="BExW4MV5UH4OKNB95Q2AO7LFASBP" localSheetId="9" hidden="1">#REF!</definedName>
    <definedName name="BExW4MV5UH4OKNB95Q2AO7LFASBP" localSheetId="10" hidden="1">#REF!</definedName>
    <definedName name="BExW4MV5UH4OKNB95Q2AO7LFASBP" localSheetId="11" hidden="1">#REF!</definedName>
    <definedName name="BExW4MV5UH4OKNB95Q2AO7LFASBP" localSheetId="12" hidden="1">#REF!</definedName>
    <definedName name="BExW4MV5UH4OKNB95Q2AO7LFASBP" localSheetId="14" hidden="1">#REF!</definedName>
    <definedName name="BExW4MV5UH4OKNB95Q2AO7LFASBP" localSheetId="13" hidden="1">#REF!</definedName>
    <definedName name="BExW4MV5UH4OKNB95Q2AO7LFASBP" localSheetId="15" hidden="1">#REF!</definedName>
    <definedName name="BExW4MV5UH4OKNB95Q2AO7LFASBP" localSheetId="16" hidden="1">#REF!</definedName>
    <definedName name="BExW4MV5UH4OKNB95Q2AO7LFASBP" localSheetId="17" hidden="1">#REF!</definedName>
    <definedName name="BExW4MV5UH4OKNB95Q2AO7LFASBP" localSheetId="18" hidden="1">#REF!</definedName>
    <definedName name="BExW4MV5UH4OKNB95Q2AO7LFASBP" localSheetId="19" hidden="1">#REF!</definedName>
    <definedName name="BExW4MV5UH4OKNB95Q2AO7LFASBP" localSheetId="20" hidden="1">#REF!</definedName>
    <definedName name="BExW4MV5UH4OKNB95Q2AO7LFASBP" hidden="1">#REF!</definedName>
    <definedName name="BExW4QR9FV9MP5K610THBSM51RYO" localSheetId="7" hidden="1">#REF!</definedName>
    <definedName name="BExW4QR9FV9MP5K610THBSM51RYO" localSheetId="9" hidden="1">#REF!</definedName>
    <definedName name="BExW4QR9FV9MP5K610THBSM51RYO" localSheetId="10" hidden="1">#REF!</definedName>
    <definedName name="BExW4QR9FV9MP5K610THBSM51RYO" localSheetId="11" hidden="1">#REF!</definedName>
    <definedName name="BExW4QR9FV9MP5K610THBSM51RYO" localSheetId="12" hidden="1">#REF!</definedName>
    <definedName name="BExW4QR9FV9MP5K610THBSM51RYO" localSheetId="14" hidden="1">#REF!</definedName>
    <definedName name="BExW4QR9FV9MP5K610THBSM51RYO" localSheetId="13" hidden="1">#REF!</definedName>
    <definedName name="BExW4QR9FV9MP5K610THBSM51RYO" localSheetId="15" hidden="1">#REF!</definedName>
    <definedName name="BExW4QR9FV9MP5K610THBSM51RYO" localSheetId="16" hidden="1">#REF!</definedName>
    <definedName name="BExW4QR9FV9MP5K610THBSM51RYO" localSheetId="17" hidden="1">#REF!</definedName>
    <definedName name="BExW4QR9FV9MP5K610THBSM51RYO" localSheetId="18" hidden="1">#REF!</definedName>
    <definedName name="BExW4QR9FV9MP5K610THBSM51RYO" localSheetId="19" hidden="1">#REF!</definedName>
    <definedName name="BExW4QR9FV9MP5K610THBSM51RYO" localSheetId="20" hidden="1">#REF!</definedName>
    <definedName name="BExW4QR9FV9MP5K610THBSM51RYO" hidden="1">#REF!</definedName>
    <definedName name="BExW4T5M43NPIJS54VL6SZAENBOE" localSheetId="7" hidden="1">#REF!</definedName>
    <definedName name="BExW4T5M43NPIJS54VL6SZAENBOE" localSheetId="9" hidden="1">#REF!</definedName>
    <definedName name="BExW4T5M43NPIJS54VL6SZAENBOE" localSheetId="10" hidden="1">#REF!</definedName>
    <definedName name="BExW4T5M43NPIJS54VL6SZAENBOE" localSheetId="11" hidden="1">#REF!</definedName>
    <definedName name="BExW4T5M43NPIJS54VL6SZAENBOE" localSheetId="12" hidden="1">#REF!</definedName>
    <definedName name="BExW4T5M43NPIJS54VL6SZAENBOE" localSheetId="14" hidden="1">#REF!</definedName>
    <definedName name="BExW4T5M43NPIJS54VL6SZAENBOE" localSheetId="13" hidden="1">#REF!</definedName>
    <definedName name="BExW4T5M43NPIJS54VL6SZAENBOE" localSheetId="15" hidden="1">#REF!</definedName>
    <definedName name="BExW4T5M43NPIJS54VL6SZAENBOE" localSheetId="16" hidden="1">#REF!</definedName>
    <definedName name="BExW4T5M43NPIJS54VL6SZAENBOE" localSheetId="17" hidden="1">#REF!</definedName>
    <definedName name="BExW4T5M43NPIJS54VL6SZAENBOE" localSheetId="18" hidden="1">#REF!</definedName>
    <definedName name="BExW4T5M43NPIJS54VL6SZAENBOE" localSheetId="19" hidden="1">#REF!</definedName>
    <definedName name="BExW4T5M43NPIJS54VL6SZAENBOE" localSheetId="20" hidden="1">#REF!</definedName>
    <definedName name="BExW4T5M43NPIJS54VL6SZAENBOE" hidden="1">#REF!</definedName>
    <definedName name="BExW4Z029R9E19ZENN3WEA3VDAD1" localSheetId="7" hidden="1">#REF!</definedName>
    <definedName name="BExW4Z029R9E19ZENN3WEA3VDAD1" localSheetId="9" hidden="1">#REF!</definedName>
    <definedName name="BExW4Z029R9E19ZENN3WEA3VDAD1" localSheetId="10" hidden="1">#REF!</definedName>
    <definedName name="BExW4Z029R9E19ZENN3WEA3VDAD1" localSheetId="11" hidden="1">#REF!</definedName>
    <definedName name="BExW4Z029R9E19ZENN3WEA3VDAD1" localSheetId="12" hidden="1">#REF!</definedName>
    <definedName name="BExW4Z029R9E19ZENN3WEA3VDAD1" localSheetId="14" hidden="1">#REF!</definedName>
    <definedName name="BExW4Z029R9E19ZENN3WEA3VDAD1" localSheetId="13" hidden="1">#REF!</definedName>
    <definedName name="BExW4Z029R9E19ZENN3WEA3VDAD1" localSheetId="15" hidden="1">#REF!</definedName>
    <definedName name="BExW4Z029R9E19ZENN3WEA3VDAD1" localSheetId="16" hidden="1">#REF!</definedName>
    <definedName name="BExW4Z029R9E19ZENN3WEA3VDAD1" localSheetId="17" hidden="1">#REF!</definedName>
    <definedName name="BExW4Z029R9E19ZENN3WEA3VDAD1" localSheetId="18" hidden="1">#REF!</definedName>
    <definedName name="BExW4Z029R9E19ZENN3WEA3VDAD1" localSheetId="19" hidden="1">#REF!</definedName>
    <definedName name="BExW4Z029R9E19ZENN3WEA3VDAD1" localSheetId="20" hidden="1">#REF!</definedName>
    <definedName name="BExW4Z029R9E19ZENN3WEA3VDAD1" hidden="1">#REF!</definedName>
    <definedName name="BExW51EDOYXJBXR5AFJCYTA7JI06" localSheetId="7" hidden="1">#REF!</definedName>
    <definedName name="BExW51EDOYXJBXR5AFJCYTA7JI06" localSheetId="9" hidden="1">#REF!</definedName>
    <definedName name="BExW51EDOYXJBXR5AFJCYTA7JI06" localSheetId="10" hidden="1">#REF!</definedName>
    <definedName name="BExW51EDOYXJBXR5AFJCYTA7JI06" localSheetId="11" hidden="1">#REF!</definedName>
    <definedName name="BExW51EDOYXJBXR5AFJCYTA7JI06" localSheetId="12" hidden="1">#REF!</definedName>
    <definedName name="BExW51EDOYXJBXR5AFJCYTA7JI06" localSheetId="14" hidden="1">#REF!</definedName>
    <definedName name="BExW51EDOYXJBXR5AFJCYTA7JI06" localSheetId="13" hidden="1">#REF!</definedName>
    <definedName name="BExW51EDOYXJBXR5AFJCYTA7JI06" localSheetId="15" hidden="1">#REF!</definedName>
    <definedName name="BExW51EDOYXJBXR5AFJCYTA7JI06" localSheetId="16" hidden="1">#REF!</definedName>
    <definedName name="BExW51EDOYXJBXR5AFJCYTA7JI06" localSheetId="17" hidden="1">#REF!</definedName>
    <definedName name="BExW51EDOYXJBXR5AFJCYTA7JI06" localSheetId="18" hidden="1">#REF!</definedName>
    <definedName name="BExW51EDOYXJBXR5AFJCYTA7JI06" localSheetId="19" hidden="1">#REF!</definedName>
    <definedName name="BExW51EDOYXJBXR5AFJCYTA7JI06" localSheetId="20" hidden="1">#REF!</definedName>
    <definedName name="BExW51EDOYXJBXR5AFJCYTA7JI06" hidden="1">#REF!</definedName>
    <definedName name="BExW5AZNT6IAZGNF2C879ODHY1B8" localSheetId="7" hidden="1">#REF!</definedName>
    <definedName name="BExW5AZNT6IAZGNF2C879ODHY1B8" localSheetId="9" hidden="1">#REF!</definedName>
    <definedName name="BExW5AZNT6IAZGNF2C879ODHY1B8" localSheetId="10" hidden="1">#REF!</definedName>
    <definedName name="BExW5AZNT6IAZGNF2C879ODHY1B8" localSheetId="11" hidden="1">#REF!</definedName>
    <definedName name="BExW5AZNT6IAZGNF2C879ODHY1B8" localSheetId="12" hidden="1">#REF!</definedName>
    <definedName name="BExW5AZNT6IAZGNF2C879ODHY1B8" localSheetId="14" hidden="1">#REF!</definedName>
    <definedName name="BExW5AZNT6IAZGNF2C879ODHY1B8" localSheetId="13" hidden="1">#REF!</definedName>
    <definedName name="BExW5AZNT6IAZGNF2C879ODHY1B8" localSheetId="15" hidden="1">#REF!</definedName>
    <definedName name="BExW5AZNT6IAZGNF2C879ODHY1B8" localSheetId="16" hidden="1">#REF!</definedName>
    <definedName name="BExW5AZNT6IAZGNF2C879ODHY1B8" localSheetId="17" hidden="1">#REF!</definedName>
    <definedName name="BExW5AZNT6IAZGNF2C879ODHY1B8" localSheetId="18" hidden="1">#REF!</definedName>
    <definedName name="BExW5AZNT6IAZGNF2C879ODHY1B8" localSheetId="19" hidden="1">#REF!</definedName>
    <definedName name="BExW5AZNT6IAZGNF2C879ODHY1B8" localSheetId="20" hidden="1">#REF!</definedName>
    <definedName name="BExW5AZNT6IAZGNF2C879ODHY1B8" hidden="1">#REF!</definedName>
    <definedName name="BExW5VTHC5GDYD5M9B4Q0FUY7OBA" localSheetId="7" hidden="1">#REF!</definedName>
    <definedName name="BExW5VTHC5GDYD5M9B4Q0FUY7OBA" localSheetId="9" hidden="1">#REF!</definedName>
    <definedName name="BExW5VTHC5GDYD5M9B4Q0FUY7OBA" localSheetId="10" hidden="1">#REF!</definedName>
    <definedName name="BExW5VTHC5GDYD5M9B4Q0FUY7OBA" localSheetId="11" hidden="1">#REF!</definedName>
    <definedName name="BExW5VTHC5GDYD5M9B4Q0FUY7OBA" localSheetId="12" hidden="1">#REF!</definedName>
    <definedName name="BExW5VTHC5GDYD5M9B4Q0FUY7OBA" localSheetId="14" hidden="1">#REF!</definedName>
    <definedName name="BExW5VTHC5GDYD5M9B4Q0FUY7OBA" localSheetId="13" hidden="1">#REF!</definedName>
    <definedName name="BExW5VTHC5GDYD5M9B4Q0FUY7OBA" localSheetId="15" hidden="1">#REF!</definedName>
    <definedName name="BExW5VTHC5GDYD5M9B4Q0FUY7OBA" localSheetId="16" hidden="1">#REF!</definedName>
    <definedName name="BExW5VTHC5GDYD5M9B4Q0FUY7OBA" localSheetId="17" hidden="1">#REF!</definedName>
    <definedName name="BExW5VTHC5GDYD5M9B4Q0FUY7OBA" localSheetId="18" hidden="1">#REF!</definedName>
    <definedName name="BExW5VTHC5GDYD5M9B4Q0FUY7OBA" localSheetId="19" hidden="1">#REF!</definedName>
    <definedName name="BExW5VTHC5GDYD5M9B4Q0FUY7OBA" localSheetId="20" hidden="1">#REF!</definedName>
    <definedName name="BExW5VTHC5GDYD5M9B4Q0FUY7OBA" hidden="1">#REF!</definedName>
    <definedName name="BExW5W48S3UI5UJMSXULAD20EMCG" localSheetId="7" hidden="1">#REF!</definedName>
    <definedName name="BExW5W48S3UI5UJMSXULAD20EMCG" localSheetId="9" hidden="1">#REF!</definedName>
    <definedName name="BExW5W48S3UI5UJMSXULAD20EMCG" localSheetId="10" hidden="1">#REF!</definedName>
    <definedName name="BExW5W48S3UI5UJMSXULAD20EMCG" localSheetId="11" hidden="1">#REF!</definedName>
    <definedName name="BExW5W48S3UI5UJMSXULAD20EMCG" localSheetId="12" hidden="1">#REF!</definedName>
    <definedName name="BExW5W48S3UI5UJMSXULAD20EMCG" localSheetId="14" hidden="1">#REF!</definedName>
    <definedName name="BExW5W48S3UI5UJMSXULAD20EMCG" localSheetId="13" hidden="1">#REF!</definedName>
    <definedName name="BExW5W48S3UI5UJMSXULAD20EMCG" localSheetId="15" hidden="1">#REF!</definedName>
    <definedName name="BExW5W48S3UI5UJMSXULAD20EMCG" localSheetId="16" hidden="1">#REF!</definedName>
    <definedName name="BExW5W48S3UI5UJMSXULAD20EMCG" localSheetId="17" hidden="1">#REF!</definedName>
    <definedName name="BExW5W48S3UI5UJMSXULAD20EMCG" localSheetId="18" hidden="1">#REF!</definedName>
    <definedName name="BExW5W48S3UI5UJMSXULAD20EMCG" localSheetId="19" hidden="1">#REF!</definedName>
    <definedName name="BExW5W48S3UI5UJMSXULAD20EMCG" localSheetId="20" hidden="1">#REF!</definedName>
    <definedName name="BExW5W48S3UI5UJMSXULAD20EMCG" hidden="1">#REF!</definedName>
    <definedName name="BExW5WPU27WD4NWZOT0ZEJIDLX5J" localSheetId="7" hidden="1">#REF!</definedName>
    <definedName name="BExW5WPU27WD4NWZOT0ZEJIDLX5J" localSheetId="9" hidden="1">#REF!</definedName>
    <definedName name="BExW5WPU27WD4NWZOT0ZEJIDLX5J" localSheetId="10" hidden="1">#REF!</definedName>
    <definedName name="BExW5WPU27WD4NWZOT0ZEJIDLX5J" localSheetId="11" hidden="1">#REF!</definedName>
    <definedName name="BExW5WPU27WD4NWZOT0ZEJIDLX5J" localSheetId="12" hidden="1">#REF!</definedName>
    <definedName name="BExW5WPU27WD4NWZOT0ZEJIDLX5J" localSheetId="14" hidden="1">#REF!</definedName>
    <definedName name="BExW5WPU27WD4NWZOT0ZEJIDLX5J" localSheetId="13" hidden="1">#REF!</definedName>
    <definedName name="BExW5WPU27WD4NWZOT0ZEJIDLX5J" localSheetId="15" hidden="1">#REF!</definedName>
    <definedName name="BExW5WPU27WD4NWZOT0ZEJIDLX5J" localSheetId="16" hidden="1">#REF!</definedName>
    <definedName name="BExW5WPU27WD4NWZOT0ZEJIDLX5J" localSheetId="17" hidden="1">#REF!</definedName>
    <definedName name="BExW5WPU27WD4NWZOT0ZEJIDLX5J" localSheetId="18" hidden="1">#REF!</definedName>
    <definedName name="BExW5WPU27WD4NWZOT0ZEJIDLX5J" localSheetId="19" hidden="1">#REF!</definedName>
    <definedName name="BExW5WPU27WD4NWZOT0ZEJIDLX5J" localSheetId="20" hidden="1">#REF!</definedName>
    <definedName name="BExW5WPU27WD4NWZOT0ZEJIDLX5J" hidden="1">#REF!</definedName>
    <definedName name="BExW5YYNT0AJF2AFS43IFCHR7WQQ" localSheetId="7" hidden="1">#REF!</definedName>
    <definedName name="BExW5YYNT0AJF2AFS43IFCHR7WQQ" localSheetId="9" hidden="1">#REF!</definedName>
    <definedName name="BExW5YYNT0AJF2AFS43IFCHR7WQQ" localSheetId="10" hidden="1">#REF!</definedName>
    <definedName name="BExW5YYNT0AJF2AFS43IFCHR7WQQ" localSheetId="11" hidden="1">#REF!</definedName>
    <definedName name="BExW5YYNT0AJF2AFS43IFCHR7WQQ" localSheetId="14" hidden="1">#REF!</definedName>
    <definedName name="BExW5YYNT0AJF2AFS43IFCHR7WQQ" localSheetId="13" hidden="1">#REF!</definedName>
    <definedName name="BExW5YYNT0AJF2AFS43IFCHR7WQQ" localSheetId="16" hidden="1">#REF!</definedName>
    <definedName name="BExW5YYNT0AJF2AFS43IFCHR7WQQ" localSheetId="17" hidden="1">#REF!</definedName>
    <definedName name="BExW5YYNT0AJF2AFS43IFCHR7WQQ" localSheetId="20" hidden="1">#REF!</definedName>
    <definedName name="BExW5YYNT0AJF2AFS43IFCHR7WQQ" hidden="1">#REF!</definedName>
    <definedName name="BExW660AV1TUV2XNUPD65RZR3QOO" localSheetId="7" hidden="1">#REF!</definedName>
    <definedName name="BExW660AV1TUV2XNUPD65RZR3QOO" localSheetId="9" hidden="1">#REF!</definedName>
    <definedName name="BExW660AV1TUV2XNUPD65RZR3QOO" localSheetId="10" hidden="1">#REF!</definedName>
    <definedName name="BExW660AV1TUV2XNUPD65RZR3QOO" localSheetId="11" hidden="1">#REF!</definedName>
    <definedName name="BExW660AV1TUV2XNUPD65RZR3QOO" localSheetId="12" hidden="1">#REF!</definedName>
    <definedName name="BExW660AV1TUV2XNUPD65RZR3QOO" localSheetId="14" hidden="1">#REF!</definedName>
    <definedName name="BExW660AV1TUV2XNUPD65RZR3QOO" localSheetId="13" hidden="1">#REF!</definedName>
    <definedName name="BExW660AV1TUV2XNUPD65RZR3QOO" localSheetId="15" hidden="1">#REF!</definedName>
    <definedName name="BExW660AV1TUV2XNUPD65RZR3QOO" localSheetId="16" hidden="1">#REF!</definedName>
    <definedName name="BExW660AV1TUV2XNUPD65RZR3QOO" localSheetId="17" hidden="1">#REF!</definedName>
    <definedName name="BExW660AV1TUV2XNUPD65RZR3QOO" localSheetId="18" hidden="1">#REF!</definedName>
    <definedName name="BExW660AV1TUV2XNUPD65RZR3QOO" localSheetId="19" hidden="1">#REF!</definedName>
    <definedName name="BExW660AV1TUV2XNUPD65RZR3QOO" localSheetId="20" hidden="1">#REF!</definedName>
    <definedName name="BExW660AV1TUV2XNUPD65RZR3QOO" hidden="1">#REF!</definedName>
    <definedName name="BExW66LVVZK656PQY1257QMHP2AY" localSheetId="7" hidden="1">#REF!</definedName>
    <definedName name="BExW66LVVZK656PQY1257QMHP2AY" localSheetId="9" hidden="1">#REF!</definedName>
    <definedName name="BExW66LVVZK656PQY1257QMHP2AY" localSheetId="10" hidden="1">#REF!</definedName>
    <definedName name="BExW66LVVZK656PQY1257QMHP2AY" localSheetId="11" hidden="1">#REF!</definedName>
    <definedName name="BExW66LVVZK656PQY1257QMHP2AY" localSheetId="12" hidden="1">#REF!</definedName>
    <definedName name="BExW66LVVZK656PQY1257QMHP2AY" localSheetId="14" hidden="1">#REF!</definedName>
    <definedName name="BExW66LVVZK656PQY1257QMHP2AY" localSheetId="13" hidden="1">#REF!</definedName>
    <definedName name="BExW66LVVZK656PQY1257QMHP2AY" localSheetId="15" hidden="1">#REF!</definedName>
    <definedName name="BExW66LVVZK656PQY1257QMHP2AY" localSheetId="16" hidden="1">#REF!</definedName>
    <definedName name="BExW66LVVZK656PQY1257QMHP2AY" localSheetId="17" hidden="1">#REF!</definedName>
    <definedName name="BExW66LVVZK656PQY1257QMHP2AY" localSheetId="18" hidden="1">#REF!</definedName>
    <definedName name="BExW66LVVZK656PQY1257QMHP2AY" localSheetId="19" hidden="1">#REF!</definedName>
    <definedName name="BExW66LVVZK656PQY1257QMHP2AY" localSheetId="20" hidden="1">#REF!</definedName>
    <definedName name="BExW66LVVZK656PQY1257QMHP2AY" hidden="1">#REF!</definedName>
    <definedName name="BExW6EJPHAP1TWT380AZLXNHR22P" localSheetId="7" hidden="1">#REF!</definedName>
    <definedName name="BExW6EJPHAP1TWT380AZLXNHR22P" localSheetId="9" hidden="1">#REF!</definedName>
    <definedName name="BExW6EJPHAP1TWT380AZLXNHR22P" localSheetId="10" hidden="1">#REF!</definedName>
    <definedName name="BExW6EJPHAP1TWT380AZLXNHR22P" localSheetId="11" hidden="1">#REF!</definedName>
    <definedName name="BExW6EJPHAP1TWT380AZLXNHR22P" localSheetId="12" hidden="1">#REF!</definedName>
    <definedName name="BExW6EJPHAP1TWT380AZLXNHR22P" localSheetId="14" hidden="1">#REF!</definedName>
    <definedName name="BExW6EJPHAP1TWT380AZLXNHR22P" localSheetId="13" hidden="1">#REF!</definedName>
    <definedName name="BExW6EJPHAP1TWT380AZLXNHR22P" localSheetId="15" hidden="1">#REF!</definedName>
    <definedName name="BExW6EJPHAP1TWT380AZLXNHR22P" localSheetId="16" hidden="1">#REF!</definedName>
    <definedName name="BExW6EJPHAP1TWT380AZLXNHR22P" localSheetId="17" hidden="1">#REF!</definedName>
    <definedName name="BExW6EJPHAP1TWT380AZLXNHR22P" localSheetId="18" hidden="1">#REF!</definedName>
    <definedName name="BExW6EJPHAP1TWT380AZLXNHR22P" localSheetId="19" hidden="1">#REF!</definedName>
    <definedName name="BExW6EJPHAP1TWT380AZLXNHR22P" localSheetId="20" hidden="1">#REF!</definedName>
    <definedName name="BExW6EJPHAP1TWT380AZLXNHR22P" hidden="1">#REF!</definedName>
    <definedName name="BExW6G1PJ38H10DVLL8WPQ736OEB" localSheetId="7" hidden="1">#REF!</definedName>
    <definedName name="BExW6G1PJ38H10DVLL8WPQ736OEB" localSheetId="9" hidden="1">#REF!</definedName>
    <definedName name="BExW6G1PJ38H10DVLL8WPQ736OEB" localSheetId="10" hidden="1">#REF!</definedName>
    <definedName name="BExW6G1PJ38H10DVLL8WPQ736OEB" localSheetId="11" hidden="1">#REF!</definedName>
    <definedName name="BExW6G1PJ38H10DVLL8WPQ736OEB" localSheetId="12" hidden="1">#REF!</definedName>
    <definedName name="BExW6G1PJ38H10DVLL8WPQ736OEB" localSheetId="14" hidden="1">#REF!</definedName>
    <definedName name="BExW6G1PJ38H10DVLL8WPQ736OEB" localSheetId="13" hidden="1">#REF!</definedName>
    <definedName name="BExW6G1PJ38H10DVLL8WPQ736OEB" localSheetId="15" hidden="1">#REF!</definedName>
    <definedName name="BExW6G1PJ38H10DVLL8WPQ736OEB" localSheetId="16" hidden="1">#REF!</definedName>
    <definedName name="BExW6G1PJ38H10DVLL8WPQ736OEB" localSheetId="17" hidden="1">#REF!</definedName>
    <definedName name="BExW6G1PJ38H10DVLL8WPQ736OEB" localSheetId="18" hidden="1">#REF!</definedName>
    <definedName name="BExW6G1PJ38H10DVLL8WPQ736OEB" localSheetId="19" hidden="1">#REF!</definedName>
    <definedName name="BExW6G1PJ38H10DVLL8WPQ736OEB" localSheetId="20" hidden="1">#REF!</definedName>
    <definedName name="BExW6G1PJ38H10DVLL8WPQ736OEB" hidden="1">#REF!</definedName>
    <definedName name="BExW6TU0OMFLMCB6EWBOQSGHUMX5" localSheetId="7" hidden="1">#REF!</definedName>
    <definedName name="BExW6TU0OMFLMCB6EWBOQSGHUMX5" localSheetId="9" hidden="1">#REF!</definedName>
    <definedName name="BExW6TU0OMFLMCB6EWBOQSGHUMX5" localSheetId="10" hidden="1">#REF!</definedName>
    <definedName name="BExW6TU0OMFLMCB6EWBOQSGHUMX5" localSheetId="11" hidden="1">#REF!</definedName>
    <definedName name="BExW6TU0OMFLMCB6EWBOQSGHUMX5" localSheetId="12" hidden="1">#REF!</definedName>
    <definedName name="BExW6TU0OMFLMCB6EWBOQSGHUMX5" localSheetId="14" hidden="1">#REF!</definedName>
    <definedName name="BExW6TU0OMFLMCB6EWBOQSGHUMX5" localSheetId="13" hidden="1">#REF!</definedName>
    <definedName name="BExW6TU0OMFLMCB6EWBOQSGHUMX5" localSheetId="15" hidden="1">#REF!</definedName>
    <definedName name="BExW6TU0OMFLMCB6EWBOQSGHUMX5" localSheetId="16" hidden="1">#REF!</definedName>
    <definedName name="BExW6TU0OMFLMCB6EWBOQSGHUMX5" localSheetId="17" hidden="1">#REF!</definedName>
    <definedName name="BExW6TU0OMFLMCB6EWBOQSGHUMX5" localSheetId="18" hidden="1">#REF!</definedName>
    <definedName name="BExW6TU0OMFLMCB6EWBOQSGHUMX5" localSheetId="19" hidden="1">#REF!</definedName>
    <definedName name="BExW6TU0OMFLMCB6EWBOQSGHUMX5" localSheetId="20" hidden="1">#REF!</definedName>
    <definedName name="BExW6TU0OMFLMCB6EWBOQSGHUMX5" hidden="1">#REF!</definedName>
    <definedName name="BExW6VBYODJKTS0FMZ47EQS9FUF2" localSheetId="7" hidden="1">#REF!</definedName>
    <definedName name="BExW6VBYODJKTS0FMZ47EQS9FUF2" localSheetId="9" hidden="1">#REF!</definedName>
    <definedName name="BExW6VBYODJKTS0FMZ47EQS9FUF2" localSheetId="10" hidden="1">#REF!</definedName>
    <definedName name="BExW6VBYODJKTS0FMZ47EQS9FUF2" localSheetId="11" hidden="1">#REF!</definedName>
    <definedName name="BExW6VBYODJKTS0FMZ47EQS9FUF2" localSheetId="12" hidden="1">#REF!</definedName>
    <definedName name="BExW6VBYODJKTS0FMZ47EQS9FUF2" localSheetId="14" hidden="1">#REF!</definedName>
    <definedName name="BExW6VBYODJKTS0FMZ47EQS9FUF2" localSheetId="13" hidden="1">#REF!</definedName>
    <definedName name="BExW6VBYODJKTS0FMZ47EQS9FUF2" localSheetId="15" hidden="1">#REF!</definedName>
    <definedName name="BExW6VBYODJKTS0FMZ47EQS9FUF2" localSheetId="16" hidden="1">#REF!</definedName>
    <definedName name="BExW6VBYODJKTS0FMZ47EQS9FUF2" localSheetId="17" hidden="1">#REF!</definedName>
    <definedName name="BExW6VBYODJKTS0FMZ47EQS9FUF2" localSheetId="18" hidden="1">#REF!</definedName>
    <definedName name="BExW6VBYODJKTS0FMZ47EQS9FUF2" localSheetId="19" hidden="1">#REF!</definedName>
    <definedName name="BExW6VBYODJKTS0FMZ47EQS9FUF2" localSheetId="20" hidden="1">#REF!</definedName>
    <definedName name="BExW6VBYODJKTS0FMZ47EQS9FUF2" hidden="1">#REF!</definedName>
    <definedName name="BExW6WZDUEZS3JDTHC8X310LL1OU" localSheetId="7" hidden="1">#REF!</definedName>
    <definedName name="BExW6WZDUEZS3JDTHC8X310LL1OU" localSheetId="9" hidden="1">#REF!</definedName>
    <definedName name="BExW6WZDUEZS3JDTHC8X310LL1OU" localSheetId="10" hidden="1">#REF!</definedName>
    <definedName name="BExW6WZDUEZS3JDTHC8X310LL1OU" localSheetId="11" hidden="1">#REF!</definedName>
    <definedName name="BExW6WZDUEZS3JDTHC8X310LL1OU" localSheetId="12" hidden="1">#REF!</definedName>
    <definedName name="BExW6WZDUEZS3JDTHC8X310LL1OU" localSheetId="14" hidden="1">#REF!</definedName>
    <definedName name="BExW6WZDUEZS3JDTHC8X310LL1OU" localSheetId="13" hidden="1">#REF!</definedName>
    <definedName name="BExW6WZDUEZS3JDTHC8X310LL1OU" localSheetId="15" hidden="1">#REF!</definedName>
    <definedName name="BExW6WZDUEZS3JDTHC8X310LL1OU" localSheetId="16" hidden="1">#REF!</definedName>
    <definedName name="BExW6WZDUEZS3JDTHC8X310LL1OU" localSheetId="17" hidden="1">#REF!</definedName>
    <definedName name="BExW6WZDUEZS3JDTHC8X310LL1OU" localSheetId="18" hidden="1">#REF!</definedName>
    <definedName name="BExW6WZDUEZS3JDTHC8X310LL1OU" localSheetId="19" hidden="1">#REF!</definedName>
    <definedName name="BExW6WZDUEZS3JDTHC8X310LL1OU" localSheetId="20" hidden="1">#REF!</definedName>
    <definedName name="BExW6WZDUEZS3JDTHC8X310LL1OU" hidden="1">#REF!</definedName>
    <definedName name="BExW76F60TD8OIAVEJQE3MX4PLDY" localSheetId="7" hidden="1">#REF!</definedName>
    <definedName name="BExW76F60TD8OIAVEJQE3MX4PLDY" localSheetId="9" hidden="1">#REF!</definedName>
    <definedName name="BExW76F60TD8OIAVEJQE3MX4PLDY" localSheetId="10" hidden="1">#REF!</definedName>
    <definedName name="BExW76F60TD8OIAVEJQE3MX4PLDY" localSheetId="11" hidden="1">#REF!</definedName>
    <definedName name="BExW76F60TD8OIAVEJQE3MX4PLDY" localSheetId="12" hidden="1">#REF!</definedName>
    <definedName name="BExW76F60TD8OIAVEJQE3MX4PLDY" localSheetId="14" hidden="1">#REF!</definedName>
    <definedName name="BExW76F60TD8OIAVEJQE3MX4PLDY" localSheetId="13" hidden="1">#REF!</definedName>
    <definedName name="BExW76F60TD8OIAVEJQE3MX4PLDY" localSheetId="15" hidden="1">#REF!</definedName>
    <definedName name="BExW76F60TD8OIAVEJQE3MX4PLDY" localSheetId="16" hidden="1">#REF!</definedName>
    <definedName name="BExW76F60TD8OIAVEJQE3MX4PLDY" localSheetId="17" hidden="1">#REF!</definedName>
    <definedName name="BExW76F60TD8OIAVEJQE3MX4PLDY" localSheetId="18" hidden="1">#REF!</definedName>
    <definedName name="BExW76F60TD8OIAVEJQE3MX4PLDY" localSheetId="19" hidden="1">#REF!</definedName>
    <definedName name="BExW76F60TD8OIAVEJQE3MX4PLDY" localSheetId="20" hidden="1">#REF!</definedName>
    <definedName name="BExW76F60TD8OIAVEJQE3MX4PLDY" hidden="1">#REF!</definedName>
    <definedName name="BExW782GMQD1F9JJSPQU5QT2TWON" localSheetId="7" hidden="1">#REF!</definedName>
    <definedName name="BExW782GMQD1F9JJSPQU5QT2TWON" localSheetId="9" hidden="1">#REF!</definedName>
    <definedName name="BExW782GMQD1F9JJSPQU5QT2TWON" localSheetId="10" hidden="1">#REF!</definedName>
    <definedName name="BExW782GMQD1F9JJSPQU5QT2TWON" localSheetId="11" hidden="1">#REF!</definedName>
    <definedName name="BExW782GMQD1F9JJSPQU5QT2TWON" localSheetId="12" hidden="1">#REF!</definedName>
    <definedName name="BExW782GMQD1F9JJSPQU5QT2TWON" localSheetId="14" hidden="1">#REF!</definedName>
    <definedName name="BExW782GMQD1F9JJSPQU5QT2TWON" localSheetId="13" hidden="1">#REF!</definedName>
    <definedName name="BExW782GMQD1F9JJSPQU5QT2TWON" localSheetId="15" hidden="1">#REF!</definedName>
    <definedName name="BExW782GMQD1F9JJSPQU5QT2TWON" localSheetId="16" hidden="1">#REF!</definedName>
    <definedName name="BExW782GMQD1F9JJSPQU5QT2TWON" localSheetId="17" hidden="1">#REF!</definedName>
    <definedName name="BExW782GMQD1F9JJSPQU5QT2TWON" localSheetId="18" hidden="1">#REF!</definedName>
    <definedName name="BExW782GMQD1F9JJSPQU5QT2TWON" localSheetId="19" hidden="1">#REF!</definedName>
    <definedName name="BExW782GMQD1F9JJSPQU5QT2TWON" localSheetId="20" hidden="1">#REF!</definedName>
    <definedName name="BExW782GMQD1F9JJSPQU5QT2TWON" hidden="1">#REF!</definedName>
    <definedName name="BExW794A74Z5F2K8LVQLD6VSKXUE" localSheetId="7" hidden="1">#REF!</definedName>
    <definedName name="BExW794A74Z5F2K8LVQLD6VSKXUE" localSheetId="9" hidden="1">#REF!</definedName>
    <definedName name="BExW794A74Z5F2K8LVQLD6VSKXUE" localSheetId="10" hidden="1">#REF!</definedName>
    <definedName name="BExW794A74Z5F2K8LVQLD6VSKXUE" localSheetId="11" hidden="1">#REF!</definedName>
    <definedName name="BExW794A74Z5F2K8LVQLD6VSKXUE" localSheetId="12" hidden="1">#REF!</definedName>
    <definedName name="BExW794A74Z5F2K8LVQLD6VSKXUE" localSheetId="14" hidden="1">#REF!</definedName>
    <definedName name="BExW794A74Z5F2K8LVQLD6VSKXUE" localSheetId="13" hidden="1">#REF!</definedName>
    <definedName name="BExW794A74Z5F2K8LVQLD6VSKXUE" localSheetId="15" hidden="1">#REF!</definedName>
    <definedName name="BExW794A74Z5F2K8LVQLD6VSKXUE" localSheetId="16" hidden="1">#REF!</definedName>
    <definedName name="BExW794A74Z5F2K8LVQLD6VSKXUE" localSheetId="17" hidden="1">#REF!</definedName>
    <definedName name="BExW794A74Z5F2K8LVQLD6VSKXUE" localSheetId="18" hidden="1">#REF!</definedName>
    <definedName name="BExW794A74Z5F2K8LVQLD6VSKXUE" localSheetId="19" hidden="1">#REF!</definedName>
    <definedName name="BExW794A74Z5F2K8LVQLD6VSKXUE" localSheetId="20" hidden="1">#REF!</definedName>
    <definedName name="BExW794A74Z5F2K8LVQLD6VSKXUE" hidden="1">#REF!</definedName>
    <definedName name="BExW7DBCHP0SWYSW2RKLS8IBPCVS" localSheetId="7" hidden="1">#REF!</definedName>
    <definedName name="BExW7DBCHP0SWYSW2RKLS8IBPCVS" localSheetId="9" hidden="1">#REF!</definedName>
    <definedName name="BExW7DBCHP0SWYSW2RKLS8IBPCVS" localSheetId="10" hidden="1">#REF!</definedName>
    <definedName name="BExW7DBCHP0SWYSW2RKLS8IBPCVS" localSheetId="11" hidden="1">#REF!</definedName>
    <definedName name="BExW7DBCHP0SWYSW2RKLS8IBPCVS" localSheetId="12" hidden="1">#REF!</definedName>
    <definedName name="BExW7DBCHP0SWYSW2RKLS8IBPCVS" localSheetId="14" hidden="1">#REF!</definedName>
    <definedName name="BExW7DBCHP0SWYSW2RKLS8IBPCVS" localSheetId="13" hidden="1">#REF!</definedName>
    <definedName name="BExW7DBCHP0SWYSW2RKLS8IBPCVS" localSheetId="15" hidden="1">#REF!</definedName>
    <definedName name="BExW7DBCHP0SWYSW2RKLS8IBPCVS" localSheetId="16" hidden="1">#REF!</definedName>
    <definedName name="BExW7DBCHP0SWYSW2RKLS8IBPCVS" localSheetId="17" hidden="1">#REF!</definedName>
    <definedName name="BExW7DBCHP0SWYSW2RKLS8IBPCVS" localSheetId="18" hidden="1">#REF!</definedName>
    <definedName name="BExW7DBCHP0SWYSW2RKLS8IBPCVS" localSheetId="19" hidden="1">#REF!</definedName>
    <definedName name="BExW7DBCHP0SWYSW2RKLS8IBPCVS" localSheetId="20" hidden="1">#REF!</definedName>
    <definedName name="BExW7DBCHP0SWYSW2RKLS8IBPCVS" hidden="1">#REF!</definedName>
    <definedName name="BExW7S00X50K2O0H0GL7P3JROGG6" localSheetId="7" hidden="1">#REF!</definedName>
    <definedName name="BExW7S00X50K2O0H0GL7P3JROGG6" localSheetId="9" hidden="1">#REF!</definedName>
    <definedName name="BExW7S00X50K2O0H0GL7P3JROGG6" localSheetId="10" hidden="1">#REF!</definedName>
    <definedName name="BExW7S00X50K2O0H0GL7P3JROGG6" localSheetId="11" hidden="1">#REF!</definedName>
    <definedName name="BExW7S00X50K2O0H0GL7P3JROGG6" localSheetId="12" hidden="1">#REF!</definedName>
    <definedName name="BExW7S00X50K2O0H0GL7P3JROGG6" localSheetId="14" hidden="1">#REF!</definedName>
    <definedName name="BExW7S00X50K2O0H0GL7P3JROGG6" localSheetId="13" hidden="1">#REF!</definedName>
    <definedName name="BExW7S00X50K2O0H0GL7P3JROGG6" localSheetId="15" hidden="1">#REF!</definedName>
    <definedName name="BExW7S00X50K2O0H0GL7P3JROGG6" localSheetId="16" hidden="1">#REF!</definedName>
    <definedName name="BExW7S00X50K2O0H0GL7P3JROGG6" localSheetId="17" hidden="1">#REF!</definedName>
    <definedName name="BExW7S00X50K2O0H0GL7P3JROGG6" localSheetId="18" hidden="1">#REF!</definedName>
    <definedName name="BExW7S00X50K2O0H0GL7P3JROGG6" localSheetId="19" hidden="1">#REF!</definedName>
    <definedName name="BExW7S00X50K2O0H0GL7P3JROGG6" localSheetId="20" hidden="1">#REF!</definedName>
    <definedName name="BExW7S00X50K2O0H0GL7P3JROGG6" hidden="1">#REF!</definedName>
    <definedName name="BExW81FSTXQA1A81CD1MVDX6257O" localSheetId="7" hidden="1">#REF!</definedName>
    <definedName name="BExW81FSTXQA1A81CD1MVDX6257O" localSheetId="9" hidden="1">#REF!</definedName>
    <definedName name="BExW81FSTXQA1A81CD1MVDX6257O" localSheetId="10" hidden="1">#REF!</definedName>
    <definedName name="BExW81FSTXQA1A81CD1MVDX6257O" localSheetId="11" hidden="1">#REF!</definedName>
    <definedName name="BExW81FSTXQA1A81CD1MVDX6257O" localSheetId="12" hidden="1">#REF!</definedName>
    <definedName name="BExW81FSTXQA1A81CD1MVDX6257O" localSheetId="14" hidden="1">#REF!</definedName>
    <definedName name="BExW81FSTXQA1A81CD1MVDX6257O" localSheetId="13" hidden="1">#REF!</definedName>
    <definedName name="BExW81FSTXQA1A81CD1MVDX6257O" localSheetId="15" hidden="1">#REF!</definedName>
    <definedName name="BExW81FSTXQA1A81CD1MVDX6257O" localSheetId="16" hidden="1">#REF!</definedName>
    <definedName name="BExW81FSTXQA1A81CD1MVDX6257O" localSheetId="17" hidden="1">#REF!</definedName>
    <definedName name="BExW81FSTXQA1A81CD1MVDX6257O" localSheetId="18" hidden="1">#REF!</definedName>
    <definedName name="BExW81FSTXQA1A81CD1MVDX6257O" localSheetId="19" hidden="1">#REF!</definedName>
    <definedName name="BExW81FSTXQA1A81CD1MVDX6257O" localSheetId="20" hidden="1">#REF!</definedName>
    <definedName name="BExW81FSTXQA1A81CD1MVDX6257O" hidden="1">#REF!</definedName>
    <definedName name="BExW82C756R4HC5DTN5Z29F0D3QO" localSheetId="7" hidden="1">#REF!</definedName>
    <definedName name="BExW82C756R4HC5DTN5Z29F0D3QO" localSheetId="9" hidden="1">#REF!</definedName>
    <definedName name="BExW82C756R4HC5DTN5Z29F0D3QO" localSheetId="10" hidden="1">#REF!</definedName>
    <definedName name="BExW82C756R4HC5DTN5Z29F0D3QO" localSheetId="11" hidden="1">#REF!</definedName>
    <definedName name="BExW82C756R4HC5DTN5Z29F0D3QO" localSheetId="14" hidden="1">#REF!</definedName>
    <definedName name="BExW82C756R4HC5DTN5Z29F0D3QO" localSheetId="13" hidden="1">#REF!</definedName>
    <definedName name="BExW82C756R4HC5DTN5Z29F0D3QO" localSheetId="16" hidden="1">#REF!</definedName>
    <definedName name="BExW82C756R4HC5DTN5Z29F0D3QO" localSheetId="17" hidden="1">#REF!</definedName>
    <definedName name="BExW82C756R4HC5DTN5Z29F0D3QO" localSheetId="20" hidden="1">#REF!</definedName>
    <definedName name="BExW82C756R4HC5DTN5Z29F0D3QO" hidden="1">#REF!</definedName>
    <definedName name="BExW87VVJSJLAJQQHUHH974N4MAO" localSheetId="7" hidden="1">#REF!</definedName>
    <definedName name="BExW87VVJSJLAJQQHUHH974N4MAO" localSheetId="9" hidden="1">#REF!</definedName>
    <definedName name="BExW87VVJSJLAJQQHUHH974N4MAO" localSheetId="10" hidden="1">#REF!</definedName>
    <definedName name="BExW87VVJSJLAJQQHUHH974N4MAO" localSheetId="11" hidden="1">#REF!</definedName>
    <definedName name="BExW87VVJSJLAJQQHUHH974N4MAO" localSheetId="12" hidden="1">#REF!</definedName>
    <definedName name="BExW87VVJSJLAJQQHUHH974N4MAO" localSheetId="14" hidden="1">#REF!</definedName>
    <definedName name="BExW87VVJSJLAJQQHUHH974N4MAO" localSheetId="13" hidden="1">#REF!</definedName>
    <definedName name="BExW87VVJSJLAJQQHUHH974N4MAO" localSheetId="15" hidden="1">#REF!</definedName>
    <definedName name="BExW87VVJSJLAJQQHUHH974N4MAO" localSheetId="16" hidden="1">#REF!</definedName>
    <definedName name="BExW87VVJSJLAJQQHUHH974N4MAO" localSheetId="17" hidden="1">#REF!</definedName>
    <definedName name="BExW87VVJSJLAJQQHUHH974N4MAO" localSheetId="18" hidden="1">#REF!</definedName>
    <definedName name="BExW87VVJSJLAJQQHUHH974N4MAO" localSheetId="19" hidden="1">#REF!</definedName>
    <definedName name="BExW87VVJSJLAJQQHUHH974N4MAO" localSheetId="20" hidden="1">#REF!</definedName>
    <definedName name="BExW87VVJSJLAJQQHUHH974N4MAO" hidden="1">#REF!</definedName>
    <definedName name="BExW8COJI4803WMVPHGL8240OBIU" localSheetId="7" hidden="1">#REF!</definedName>
    <definedName name="BExW8COJI4803WMVPHGL8240OBIU" localSheetId="9" hidden="1">#REF!</definedName>
    <definedName name="BExW8COJI4803WMVPHGL8240OBIU" localSheetId="10" hidden="1">#REF!</definedName>
    <definedName name="BExW8COJI4803WMVPHGL8240OBIU" localSheetId="11" hidden="1">#REF!</definedName>
    <definedName name="BExW8COJI4803WMVPHGL8240OBIU" localSheetId="12" hidden="1">#REF!</definedName>
    <definedName name="BExW8COJI4803WMVPHGL8240OBIU" localSheetId="14" hidden="1">#REF!</definedName>
    <definedName name="BExW8COJI4803WMVPHGL8240OBIU" localSheetId="13" hidden="1">#REF!</definedName>
    <definedName name="BExW8COJI4803WMVPHGL8240OBIU" localSheetId="15" hidden="1">#REF!</definedName>
    <definedName name="BExW8COJI4803WMVPHGL8240OBIU" localSheetId="16" hidden="1">#REF!</definedName>
    <definedName name="BExW8COJI4803WMVPHGL8240OBIU" localSheetId="17" hidden="1">#REF!</definedName>
    <definedName name="BExW8COJI4803WMVPHGL8240OBIU" localSheetId="18" hidden="1">#REF!</definedName>
    <definedName name="BExW8COJI4803WMVPHGL8240OBIU" localSheetId="19" hidden="1">#REF!</definedName>
    <definedName name="BExW8COJI4803WMVPHGL8240OBIU" localSheetId="20" hidden="1">#REF!</definedName>
    <definedName name="BExW8COJI4803WMVPHGL8240OBIU" hidden="1">#REF!</definedName>
    <definedName name="BExW8K0SSIPSKBVP06IJ71600HJZ" localSheetId="7" hidden="1">#REF!</definedName>
    <definedName name="BExW8K0SSIPSKBVP06IJ71600HJZ" localSheetId="9" hidden="1">#REF!</definedName>
    <definedName name="BExW8K0SSIPSKBVP06IJ71600HJZ" localSheetId="10" hidden="1">#REF!</definedName>
    <definedName name="BExW8K0SSIPSKBVP06IJ71600HJZ" localSheetId="11" hidden="1">#REF!</definedName>
    <definedName name="BExW8K0SSIPSKBVP06IJ71600HJZ" localSheetId="12" hidden="1">#REF!</definedName>
    <definedName name="BExW8K0SSIPSKBVP06IJ71600HJZ" localSheetId="14" hidden="1">#REF!</definedName>
    <definedName name="BExW8K0SSIPSKBVP06IJ71600HJZ" localSheetId="13" hidden="1">#REF!</definedName>
    <definedName name="BExW8K0SSIPSKBVP06IJ71600HJZ" localSheetId="15" hidden="1">#REF!</definedName>
    <definedName name="BExW8K0SSIPSKBVP06IJ71600HJZ" localSheetId="16" hidden="1">#REF!</definedName>
    <definedName name="BExW8K0SSIPSKBVP06IJ71600HJZ" localSheetId="17" hidden="1">#REF!</definedName>
    <definedName name="BExW8K0SSIPSKBVP06IJ71600HJZ" localSheetId="18" hidden="1">#REF!</definedName>
    <definedName name="BExW8K0SSIPSKBVP06IJ71600HJZ" localSheetId="19" hidden="1">#REF!</definedName>
    <definedName name="BExW8K0SSIPSKBVP06IJ71600HJZ" localSheetId="20" hidden="1">#REF!</definedName>
    <definedName name="BExW8K0SSIPSKBVP06IJ71600HJZ" hidden="1">#REF!</definedName>
    <definedName name="BExW8NM8DJJESE7GF7VGTO2XO6P1" localSheetId="7" hidden="1">#REF!</definedName>
    <definedName name="BExW8NM8DJJESE7GF7VGTO2XO6P1" localSheetId="9" hidden="1">#REF!</definedName>
    <definedName name="BExW8NM8DJJESE7GF7VGTO2XO6P1" localSheetId="10" hidden="1">#REF!</definedName>
    <definedName name="BExW8NM8DJJESE7GF7VGTO2XO6P1" localSheetId="11" hidden="1">#REF!</definedName>
    <definedName name="BExW8NM8DJJESE7GF7VGTO2XO6P1" localSheetId="12" hidden="1">#REF!</definedName>
    <definedName name="BExW8NM8DJJESE7GF7VGTO2XO6P1" localSheetId="14" hidden="1">#REF!</definedName>
    <definedName name="BExW8NM8DJJESE7GF7VGTO2XO6P1" localSheetId="13" hidden="1">#REF!</definedName>
    <definedName name="BExW8NM8DJJESE7GF7VGTO2XO6P1" localSheetId="15" hidden="1">#REF!</definedName>
    <definedName name="BExW8NM8DJJESE7GF7VGTO2XO6P1" localSheetId="16" hidden="1">#REF!</definedName>
    <definedName name="BExW8NM8DJJESE7GF7VGTO2XO6P1" localSheetId="17" hidden="1">#REF!</definedName>
    <definedName name="BExW8NM8DJJESE7GF7VGTO2XO6P1" localSheetId="18" hidden="1">#REF!</definedName>
    <definedName name="BExW8NM8DJJESE7GF7VGTO2XO6P1" localSheetId="19" hidden="1">#REF!</definedName>
    <definedName name="BExW8NM8DJJESE7GF7VGTO2XO6P1" localSheetId="20" hidden="1">#REF!</definedName>
    <definedName name="BExW8NM8DJJESE7GF7VGTO2XO6P1" hidden="1">#REF!</definedName>
    <definedName name="BExW8P9O4HQC1Y372I0HCCBVKNTO" localSheetId="7" hidden="1">#REF!</definedName>
    <definedName name="BExW8P9O4HQC1Y372I0HCCBVKNTO" localSheetId="9" hidden="1">#REF!</definedName>
    <definedName name="BExW8P9O4HQC1Y372I0HCCBVKNTO" localSheetId="10" hidden="1">#REF!</definedName>
    <definedName name="BExW8P9O4HQC1Y372I0HCCBVKNTO" localSheetId="11" hidden="1">#REF!</definedName>
    <definedName name="BExW8P9O4HQC1Y372I0HCCBVKNTO" localSheetId="12" hidden="1">#REF!</definedName>
    <definedName name="BExW8P9O4HQC1Y372I0HCCBVKNTO" localSheetId="14" hidden="1">#REF!</definedName>
    <definedName name="BExW8P9O4HQC1Y372I0HCCBVKNTO" localSheetId="13" hidden="1">#REF!</definedName>
    <definedName name="BExW8P9O4HQC1Y372I0HCCBVKNTO" localSheetId="15" hidden="1">#REF!</definedName>
    <definedName name="BExW8P9O4HQC1Y372I0HCCBVKNTO" localSheetId="16" hidden="1">#REF!</definedName>
    <definedName name="BExW8P9O4HQC1Y372I0HCCBVKNTO" localSheetId="17" hidden="1">#REF!</definedName>
    <definedName name="BExW8P9O4HQC1Y372I0HCCBVKNTO" localSheetId="18" hidden="1">#REF!</definedName>
    <definedName name="BExW8P9O4HQC1Y372I0HCCBVKNTO" localSheetId="19" hidden="1">#REF!</definedName>
    <definedName name="BExW8P9O4HQC1Y372I0HCCBVKNTO" localSheetId="20" hidden="1">#REF!</definedName>
    <definedName name="BExW8P9O4HQC1Y372I0HCCBVKNTO" hidden="1">#REF!</definedName>
    <definedName name="BExW8T0GVY3ZYO4ACSBLHS8SH895" localSheetId="7" hidden="1">#REF!</definedName>
    <definedName name="BExW8T0GVY3ZYO4ACSBLHS8SH895" localSheetId="9" hidden="1">#REF!</definedName>
    <definedName name="BExW8T0GVY3ZYO4ACSBLHS8SH895" localSheetId="10" hidden="1">#REF!</definedName>
    <definedName name="BExW8T0GVY3ZYO4ACSBLHS8SH895" localSheetId="11" hidden="1">#REF!</definedName>
    <definedName name="BExW8T0GVY3ZYO4ACSBLHS8SH895" localSheetId="12" hidden="1">#REF!</definedName>
    <definedName name="BExW8T0GVY3ZYO4ACSBLHS8SH895" localSheetId="14" hidden="1">#REF!</definedName>
    <definedName name="BExW8T0GVY3ZYO4ACSBLHS8SH895" localSheetId="13" hidden="1">#REF!</definedName>
    <definedName name="BExW8T0GVY3ZYO4ACSBLHS8SH895" localSheetId="15" hidden="1">#REF!</definedName>
    <definedName name="BExW8T0GVY3ZYO4ACSBLHS8SH895" localSheetId="16" hidden="1">#REF!</definedName>
    <definedName name="BExW8T0GVY3ZYO4ACSBLHS8SH895" localSheetId="17" hidden="1">#REF!</definedName>
    <definedName name="BExW8T0GVY3ZYO4ACSBLHS8SH895" localSheetId="18" hidden="1">#REF!</definedName>
    <definedName name="BExW8T0GVY3ZYO4ACSBLHS8SH895" localSheetId="19" hidden="1">#REF!</definedName>
    <definedName name="BExW8T0GVY3ZYO4ACSBLHS8SH895" localSheetId="20" hidden="1">#REF!</definedName>
    <definedName name="BExW8T0GVY3ZYO4ACSBLHS8SH895" hidden="1">#REF!</definedName>
    <definedName name="BExW8YEP73JMMU9HZ08PM4WHJQZ4" localSheetId="7" hidden="1">#REF!</definedName>
    <definedName name="BExW8YEP73JMMU9HZ08PM4WHJQZ4" localSheetId="9" hidden="1">#REF!</definedName>
    <definedName name="BExW8YEP73JMMU9HZ08PM4WHJQZ4" localSheetId="10" hidden="1">#REF!</definedName>
    <definedName name="BExW8YEP73JMMU9HZ08PM4WHJQZ4" localSheetId="11" hidden="1">#REF!</definedName>
    <definedName name="BExW8YEP73JMMU9HZ08PM4WHJQZ4" localSheetId="12" hidden="1">#REF!</definedName>
    <definedName name="BExW8YEP73JMMU9HZ08PM4WHJQZ4" localSheetId="14" hidden="1">#REF!</definedName>
    <definedName name="BExW8YEP73JMMU9HZ08PM4WHJQZ4" localSheetId="13" hidden="1">#REF!</definedName>
    <definedName name="BExW8YEP73JMMU9HZ08PM4WHJQZ4" localSheetId="15" hidden="1">#REF!</definedName>
    <definedName name="BExW8YEP73JMMU9HZ08PM4WHJQZ4" localSheetId="16" hidden="1">#REF!</definedName>
    <definedName name="BExW8YEP73JMMU9HZ08PM4WHJQZ4" localSheetId="17" hidden="1">#REF!</definedName>
    <definedName name="BExW8YEP73JMMU9HZ08PM4WHJQZ4" localSheetId="18" hidden="1">#REF!</definedName>
    <definedName name="BExW8YEP73JMMU9HZ08PM4WHJQZ4" localSheetId="19" hidden="1">#REF!</definedName>
    <definedName name="BExW8YEP73JMMU9HZ08PM4WHJQZ4" localSheetId="20" hidden="1">#REF!</definedName>
    <definedName name="BExW8YEP73JMMU9HZ08PM4WHJQZ4" hidden="1">#REF!</definedName>
    <definedName name="BExW937AT53OZQRHNWQZ5BVH24IE" localSheetId="7" hidden="1">#REF!</definedName>
    <definedName name="BExW937AT53OZQRHNWQZ5BVH24IE" localSheetId="9" hidden="1">#REF!</definedName>
    <definedName name="BExW937AT53OZQRHNWQZ5BVH24IE" localSheetId="10" hidden="1">#REF!</definedName>
    <definedName name="BExW937AT53OZQRHNWQZ5BVH24IE" localSheetId="11" hidden="1">#REF!</definedName>
    <definedName name="BExW937AT53OZQRHNWQZ5BVH24IE" localSheetId="12" hidden="1">#REF!</definedName>
    <definedName name="BExW937AT53OZQRHNWQZ5BVH24IE" localSheetId="14" hidden="1">#REF!</definedName>
    <definedName name="BExW937AT53OZQRHNWQZ5BVH24IE" localSheetId="13" hidden="1">#REF!</definedName>
    <definedName name="BExW937AT53OZQRHNWQZ5BVH24IE" localSheetId="15" hidden="1">#REF!</definedName>
    <definedName name="BExW937AT53OZQRHNWQZ5BVH24IE" localSheetId="16" hidden="1">#REF!</definedName>
    <definedName name="BExW937AT53OZQRHNWQZ5BVH24IE" localSheetId="17" hidden="1">#REF!</definedName>
    <definedName name="BExW937AT53OZQRHNWQZ5BVH24IE" localSheetId="18" hidden="1">#REF!</definedName>
    <definedName name="BExW937AT53OZQRHNWQZ5BVH24IE" localSheetId="19" hidden="1">#REF!</definedName>
    <definedName name="BExW937AT53OZQRHNWQZ5BVH24IE" localSheetId="20" hidden="1">#REF!</definedName>
    <definedName name="BExW937AT53OZQRHNWQZ5BVH24IE" hidden="1">#REF!</definedName>
    <definedName name="BExW95LN5N0LYFFVP7GJEGDVDLF0" localSheetId="7" hidden="1">#REF!</definedName>
    <definedName name="BExW95LN5N0LYFFVP7GJEGDVDLF0" localSheetId="9" hidden="1">#REF!</definedName>
    <definedName name="BExW95LN5N0LYFFVP7GJEGDVDLF0" localSheetId="10" hidden="1">#REF!</definedName>
    <definedName name="BExW95LN5N0LYFFVP7GJEGDVDLF0" localSheetId="11" hidden="1">#REF!</definedName>
    <definedName name="BExW95LN5N0LYFFVP7GJEGDVDLF0" localSheetId="12" hidden="1">#REF!</definedName>
    <definedName name="BExW95LN5N0LYFFVP7GJEGDVDLF0" localSheetId="14" hidden="1">#REF!</definedName>
    <definedName name="BExW95LN5N0LYFFVP7GJEGDVDLF0" localSheetId="13" hidden="1">#REF!</definedName>
    <definedName name="BExW95LN5N0LYFFVP7GJEGDVDLF0" localSheetId="15" hidden="1">#REF!</definedName>
    <definedName name="BExW95LN5N0LYFFVP7GJEGDVDLF0" localSheetId="16" hidden="1">#REF!</definedName>
    <definedName name="BExW95LN5N0LYFFVP7GJEGDVDLF0" localSheetId="17" hidden="1">#REF!</definedName>
    <definedName name="BExW95LN5N0LYFFVP7GJEGDVDLF0" localSheetId="18" hidden="1">#REF!</definedName>
    <definedName name="BExW95LN5N0LYFFVP7GJEGDVDLF0" localSheetId="19" hidden="1">#REF!</definedName>
    <definedName name="BExW95LN5N0LYFFVP7GJEGDVDLF0" localSheetId="20" hidden="1">#REF!</definedName>
    <definedName name="BExW95LN5N0LYFFVP7GJEGDVDLF0" hidden="1">#REF!</definedName>
    <definedName name="BExW967733Q8RAJOHR2GJ3HO8JIW" localSheetId="7" hidden="1">#REF!</definedName>
    <definedName name="BExW967733Q8RAJOHR2GJ3HO8JIW" localSheetId="9" hidden="1">#REF!</definedName>
    <definedName name="BExW967733Q8RAJOHR2GJ3HO8JIW" localSheetId="10" hidden="1">#REF!</definedName>
    <definedName name="BExW967733Q8RAJOHR2GJ3HO8JIW" localSheetId="11" hidden="1">#REF!</definedName>
    <definedName name="BExW967733Q8RAJOHR2GJ3HO8JIW" localSheetId="12" hidden="1">#REF!</definedName>
    <definedName name="BExW967733Q8RAJOHR2GJ3HO8JIW" localSheetId="14" hidden="1">#REF!</definedName>
    <definedName name="BExW967733Q8RAJOHR2GJ3HO8JIW" localSheetId="13" hidden="1">#REF!</definedName>
    <definedName name="BExW967733Q8RAJOHR2GJ3HO8JIW" localSheetId="15" hidden="1">#REF!</definedName>
    <definedName name="BExW967733Q8RAJOHR2GJ3HO8JIW" localSheetId="16" hidden="1">#REF!</definedName>
    <definedName name="BExW967733Q8RAJOHR2GJ3HO8JIW" localSheetId="17" hidden="1">#REF!</definedName>
    <definedName name="BExW967733Q8RAJOHR2GJ3HO8JIW" localSheetId="18" hidden="1">#REF!</definedName>
    <definedName name="BExW967733Q8RAJOHR2GJ3HO8JIW" localSheetId="19" hidden="1">#REF!</definedName>
    <definedName name="BExW967733Q8RAJOHR2GJ3HO8JIW" localSheetId="20" hidden="1">#REF!</definedName>
    <definedName name="BExW967733Q8RAJOHR2GJ3HO8JIW" hidden="1">#REF!</definedName>
    <definedName name="BExW9OHD0PA2FFDEECR0C4SFBRVS" localSheetId="7" hidden="1">#REF!</definedName>
    <definedName name="BExW9OHD0PA2FFDEECR0C4SFBRVS" localSheetId="9" hidden="1">#REF!</definedName>
    <definedName name="BExW9OHD0PA2FFDEECR0C4SFBRVS" localSheetId="10" hidden="1">#REF!</definedName>
    <definedName name="BExW9OHD0PA2FFDEECR0C4SFBRVS" localSheetId="11" hidden="1">#REF!</definedName>
    <definedName name="BExW9OHD0PA2FFDEECR0C4SFBRVS" localSheetId="12" hidden="1">#REF!</definedName>
    <definedName name="BExW9OHD0PA2FFDEECR0C4SFBRVS" localSheetId="14" hidden="1">#REF!</definedName>
    <definedName name="BExW9OHD0PA2FFDEECR0C4SFBRVS" localSheetId="13" hidden="1">#REF!</definedName>
    <definedName name="BExW9OHD0PA2FFDEECR0C4SFBRVS" localSheetId="15" hidden="1">#REF!</definedName>
    <definedName name="BExW9OHD0PA2FFDEECR0C4SFBRVS" localSheetId="16" hidden="1">#REF!</definedName>
    <definedName name="BExW9OHD0PA2FFDEECR0C4SFBRVS" localSheetId="17" hidden="1">#REF!</definedName>
    <definedName name="BExW9OHD0PA2FFDEECR0C4SFBRVS" localSheetId="18" hidden="1">#REF!</definedName>
    <definedName name="BExW9OHD0PA2FFDEECR0C4SFBRVS" localSheetId="19" hidden="1">#REF!</definedName>
    <definedName name="BExW9OHD0PA2FFDEECR0C4SFBRVS" localSheetId="20" hidden="1">#REF!</definedName>
    <definedName name="BExW9OHD0PA2FFDEECR0C4SFBRVS" hidden="1">#REF!</definedName>
    <definedName name="BExW9POK1KIOI0ALS5MZIKTDIYMA" localSheetId="7" hidden="1">#REF!</definedName>
    <definedName name="BExW9POK1KIOI0ALS5MZIKTDIYMA" localSheetId="9" hidden="1">#REF!</definedName>
    <definedName name="BExW9POK1KIOI0ALS5MZIKTDIYMA" localSheetId="10" hidden="1">#REF!</definedName>
    <definedName name="BExW9POK1KIOI0ALS5MZIKTDIYMA" localSheetId="11" hidden="1">#REF!</definedName>
    <definedName name="BExW9POK1KIOI0ALS5MZIKTDIYMA" localSheetId="12" hidden="1">#REF!</definedName>
    <definedName name="BExW9POK1KIOI0ALS5MZIKTDIYMA" localSheetId="14" hidden="1">#REF!</definedName>
    <definedName name="BExW9POK1KIOI0ALS5MZIKTDIYMA" localSheetId="13" hidden="1">#REF!</definedName>
    <definedName name="BExW9POK1KIOI0ALS5MZIKTDIYMA" localSheetId="15" hidden="1">#REF!</definedName>
    <definedName name="BExW9POK1KIOI0ALS5MZIKTDIYMA" localSheetId="16" hidden="1">#REF!</definedName>
    <definedName name="BExW9POK1KIOI0ALS5MZIKTDIYMA" localSheetId="17" hidden="1">#REF!</definedName>
    <definedName name="BExW9POK1KIOI0ALS5MZIKTDIYMA" localSheetId="18" hidden="1">#REF!</definedName>
    <definedName name="BExW9POK1KIOI0ALS5MZIKTDIYMA" localSheetId="19" hidden="1">#REF!</definedName>
    <definedName name="BExW9POK1KIOI0ALS5MZIKTDIYMA" localSheetId="20" hidden="1">#REF!</definedName>
    <definedName name="BExW9POK1KIOI0ALS5MZIKTDIYMA" hidden="1">#REF!</definedName>
    <definedName name="BExW9TVLB7OIHTG98I7I4EXBL61S" localSheetId="7" hidden="1">#REF!</definedName>
    <definedName name="BExW9TVLB7OIHTG98I7I4EXBL61S" localSheetId="9" hidden="1">#REF!</definedName>
    <definedName name="BExW9TVLB7OIHTG98I7I4EXBL61S" localSheetId="10" hidden="1">#REF!</definedName>
    <definedName name="BExW9TVLB7OIHTG98I7I4EXBL61S" localSheetId="11" hidden="1">#REF!</definedName>
    <definedName name="BExW9TVLB7OIHTG98I7I4EXBL61S" localSheetId="12" hidden="1">#REF!</definedName>
    <definedName name="BExW9TVLB7OIHTG98I7I4EXBL61S" localSheetId="14" hidden="1">#REF!</definedName>
    <definedName name="BExW9TVLB7OIHTG98I7I4EXBL61S" localSheetId="13" hidden="1">#REF!</definedName>
    <definedName name="BExW9TVLB7OIHTG98I7I4EXBL61S" localSheetId="15" hidden="1">#REF!</definedName>
    <definedName name="BExW9TVLB7OIHTG98I7I4EXBL61S" localSheetId="16" hidden="1">#REF!</definedName>
    <definedName name="BExW9TVLB7OIHTG98I7I4EXBL61S" localSheetId="17" hidden="1">#REF!</definedName>
    <definedName name="BExW9TVLB7OIHTG98I7I4EXBL61S" localSheetId="18" hidden="1">#REF!</definedName>
    <definedName name="BExW9TVLB7OIHTG98I7I4EXBL61S" localSheetId="19" hidden="1">#REF!</definedName>
    <definedName name="BExW9TVLB7OIHTG98I7I4EXBL61S" localSheetId="20" hidden="1">#REF!</definedName>
    <definedName name="BExW9TVLB7OIHTG98I7I4EXBL61S" hidden="1">#REF!</definedName>
    <definedName name="BExXL0I7INHGEJWJ97OQTEJKJUBR" localSheetId="7" hidden="1">#REF!</definedName>
    <definedName name="BExXL0I7INHGEJWJ97OQTEJKJUBR" localSheetId="9" hidden="1">#REF!</definedName>
    <definedName name="BExXL0I7INHGEJWJ97OQTEJKJUBR" localSheetId="10" hidden="1">#REF!</definedName>
    <definedName name="BExXL0I7INHGEJWJ97OQTEJKJUBR" localSheetId="11" hidden="1">#REF!</definedName>
    <definedName name="BExXL0I7INHGEJWJ97OQTEJKJUBR" localSheetId="12" hidden="1">#REF!</definedName>
    <definedName name="BExXL0I7INHGEJWJ97OQTEJKJUBR" localSheetId="14" hidden="1">#REF!</definedName>
    <definedName name="BExXL0I7INHGEJWJ97OQTEJKJUBR" localSheetId="13" hidden="1">#REF!</definedName>
    <definedName name="BExXL0I7INHGEJWJ97OQTEJKJUBR" localSheetId="15" hidden="1">#REF!</definedName>
    <definedName name="BExXL0I7INHGEJWJ97OQTEJKJUBR" localSheetId="16" hidden="1">#REF!</definedName>
    <definedName name="BExXL0I7INHGEJWJ97OQTEJKJUBR" localSheetId="17" hidden="1">#REF!</definedName>
    <definedName name="BExXL0I7INHGEJWJ97OQTEJKJUBR" localSheetId="18" hidden="1">#REF!</definedName>
    <definedName name="BExXL0I7INHGEJWJ97OQTEJKJUBR" localSheetId="19" hidden="1">#REF!</definedName>
    <definedName name="BExXL0I7INHGEJWJ97OQTEJKJUBR" localSheetId="20" hidden="1">#REF!</definedName>
    <definedName name="BExXL0I7INHGEJWJ97OQTEJKJUBR" hidden="1">#REF!</definedName>
    <definedName name="BExXLDE6PN4ESWT3LXJNQCY94NE4" localSheetId="7" hidden="1">#REF!</definedName>
    <definedName name="BExXLDE6PN4ESWT3LXJNQCY94NE4" localSheetId="9" hidden="1">#REF!</definedName>
    <definedName name="BExXLDE6PN4ESWT3LXJNQCY94NE4" localSheetId="10" hidden="1">#REF!</definedName>
    <definedName name="BExXLDE6PN4ESWT3LXJNQCY94NE4" localSheetId="11" hidden="1">#REF!</definedName>
    <definedName name="BExXLDE6PN4ESWT3LXJNQCY94NE4" localSheetId="12" hidden="1">#REF!</definedName>
    <definedName name="BExXLDE6PN4ESWT3LXJNQCY94NE4" localSheetId="14" hidden="1">#REF!</definedName>
    <definedName name="BExXLDE6PN4ESWT3LXJNQCY94NE4" localSheetId="13" hidden="1">#REF!</definedName>
    <definedName name="BExXLDE6PN4ESWT3LXJNQCY94NE4" localSheetId="15" hidden="1">#REF!</definedName>
    <definedName name="BExXLDE6PN4ESWT3LXJNQCY94NE4" localSheetId="16" hidden="1">#REF!</definedName>
    <definedName name="BExXLDE6PN4ESWT3LXJNQCY94NE4" localSheetId="17" hidden="1">#REF!</definedName>
    <definedName name="BExXLDE6PN4ESWT3LXJNQCY94NE4" localSheetId="18" hidden="1">#REF!</definedName>
    <definedName name="BExXLDE6PN4ESWT3LXJNQCY94NE4" localSheetId="19" hidden="1">#REF!</definedName>
    <definedName name="BExXLDE6PN4ESWT3LXJNQCY94NE4" localSheetId="20" hidden="1">#REF!</definedName>
    <definedName name="BExXLDE6PN4ESWT3LXJNQCY94NE4" hidden="1">#REF!</definedName>
    <definedName name="BExXLQVPK2H3IF0NDDA5CT612EUK" localSheetId="7" hidden="1">#REF!</definedName>
    <definedName name="BExXLQVPK2H3IF0NDDA5CT612EUK" localSheetId="9" hidden="1">#REF!</definedName>
    <definedName name="BExXLQVPK2H3IF0NDDA5CT612EUK" localSheetId="10" hidden="1">#REF!</definedName>
    <definedName name="BExXLQVPK2H3IF0NDDA5CT612EUK" localSheetId="11" hidden="1">#REF!</definedName>
    <definedName name="BExXLQVPK2H3IF0NDDA5CT612EUK" localSheetId="12" hidden="1">#REF!</definedName>
    <definedName name="BExXLQVPK2H3IF0NDDA5CT612EUK" localSheetId="14" hidden="1">#REF!</definedName>
    <definedName name="BExXLQVPK2H3IF0NDDA5CT612EUK" localSheetId="13" hidden="1">#REF!</definedName>
    <definedName name="BExXLQVPK2H3IF0NDDA5CT612EUK" localSheetId="15" hidden="1">#REF!</definedName>
    <definedName name="BExXLQVPK2H3IF0NDDA5CT612EUK" localSheetId="16" hidden="1">#REF!</definedName>
    <definedName name="BExXLQVPK2H3IF0NDDA5CT612EUK" localSheetId="17" hidden="1">#REF!</definedName>
    <definedName name="BExXLQVPK2H3IF0NDDA5CT612EUK" localSheetId="18" hidden="1">#REF!</definedName>
    <definedName name="BExXLQVPK2H3IF0NDDA5CT612EUK" localSheetId="19" hidden="1">#REF!</definedName>
    <definedName name="BExXLQVPK2H3IF0NDDA5CT612EUK" localSheetId="20" hidden="1">#REF!</definedName>
    <definedName name="BExXLQVPK2H3IF0NDDA5CT612EUK" hidden="1">#REF!</definedName>
    <definedName name="BExXLR6IO70TYTACKQH9M5PGV24J" localSheetId="7" hidden="1">#REF!</definedName>
    <definedName name="BExXLR6IO70TYTACKQH9M5PGV24J" localSheetId="9" hidden="1">#REF!</definedName>
    <definedName name="BExXLR6IO70TYTACKQH9M5PGV24J" localSheetId="10" hidden="1">#REF!</definedName>
    <definedName name="BExXLR6IO70TYTACKQH9M5PGV24J" localSheetId="11" hidden="1">#REF!</definedName>
    <definedName name="BExXLR6IO70TYTACKQH9M5PGV24J" localSheetId="12" hidden="1">#REF!</definedName>
    <definedName name="BExXLR6IO70TYTACKQH9M5PGV24J" localSheetId="14" hidden="1">#REF!</definedName>
    <definedName name="BExXLR6IO70TYTACKQH9M5PGV24J" localSheetId="13" hidden="1">#REF!</definedName>
    <definedName name="BExXLR6IO70TYTACKQH9M5PGV24J" localSheetId="15" hidden="1">#REF!</definedName>
    <definedName name="BExXLR6IO70TYTACKQH9M5PGV24J" localSheetId="16" hidden="1">#REF!</definedName>
    <definedName name="BExXLR6IO70TYTACKQH9M5PGV24J" localSheetId="17" hidden="1">#REF!</definedName>
    <definedName name="BExXLR6IO70TYTACKQH9M5PGV24J" localSheetId="18" hidden="1">#REF!</definedName>
    <definedName name="BExXLR6IO70TYTACKQH9M5PGV24J" localSheetId="19" hidden="1">#REF!</definedName>
    <definedName name="BExXLR6IO70TYTACKQH9M5PGV24J" localSheetId="20" hidden="1">#REF!</definedName>
    <definedName name="BExXLR6IO70TYTACKQH9M5PGV24J" hidden="1">#REF!</definedName>
    <definedName name="BExXM065WOLYRYHGHOJE0OOFXA4M" localSheetId="7" hidden="1">#REF!</definedName>
    <definedName name="BExXM065WOLYRYHGHOJE0OOFXA4M" localSheetId="9" hidden="1">#REF!</definedName>
    <definedName name="BExXM065WOLYRYHGHOJE0OOFXA4M" localSheetId="10" hidden="1">#REF!</definedName>
    <definedName name="BExXM065WOLYRYHGHOJE0OOFXA4M" localSheetId="11" hidden="1">#REF!</definedName>
    <definedName name="BExXM065WOLYRYHGHOJE0OOFXA4M" localSheetId="12" hidden="1">#REF!</definedName>
    <definedName name="BExXM065WOLYRYHGHOJE0OOFXA4M" localSheetId="14" hidden="1">#REF!</definedName>
    <definedName name="BExXM065WOLYRYHGHOJE0OOFXA4M" localSheetId="13" hidden="1">#REF!</definedName>
    <definedName name="BExXM065WOLYRYHGHOJE0OOFXA4M" localSheetId="15" hidden="1">#REF!</definedName>
    <definedName name="BExXM065WOLYRYHGHOJE0OOFXA4M" localSheetId="16" hidden="1">#REF!</definedName>
    <definedName name="BExXM065WOLYRYHGHOJE0OOFXA4M" localSheetId="17" hidden="1">#REF!</definedName>
    <definedName name="BExXM065WOLYRYHGHOJE0OOFXA4M" localSheetId="18" hidden="1">#REF!</definedName>
    <definedName name="BExXM065WOLYRYHGHOJE0OOFXA4M" localSheetId="19" hidden="1">#REF!</definedName>
    <definedName name="BExXM065WOLYRYHGHOJE0OOFXA4M" localSheetId="20" hidden="1">#REF!</definedName>
    <definedName name="BExXM065WOLYRYHGHOJE0OOFXA4M" hidden="1">#REF!</definedName>
    <definedName name="BExXM3GUNXVDM82KUR17NNUMQCNI" localSheetId="7" hidden="1">#REF!</definedName>
    <definedName name="BExXM3GUNXVDM82KUR17NNUMQCNI" localSheetId="9" hidden="1">#REF!</definedName>
    <definedName name="BExXM3GUNXVDM82KUR17NNUMQCNI" localSheetId="10" hidden="1">#REF!</definedName>
    <definedName name="BExXM3GUNXVDM82KUR17NNUMQCNI" localSheetId="11" hidden="1">#REF!</definedName>
    <definedName name="BExXM3GUNXVDM82KUR17NNUMQCNI" localSheetId="12" hidden="1">#REF!</definedName>
    <definedName name="BExXM3GUNXVDM82KUR17NNUMQCNI" localSheetId="14" hidden="1">#REF!</definedName>
    <definedName name="BExXM3GUNXVDM82KUR17NNUMQCNI" localSheetId="13" hidden="1">#REF!</definedName>
    <definedName name="BExXM3GUNXVDM82KUR17NNUMQCNI" localSheetId="15" hidden="1">#REF!</definedName>
    <definedName name="BExXM3GUNXVDM82KUR17NNUMQCNI" localSheetId="16" hidden="1">#REF!</definedName>
    <definedName name="BExXM3GUNXVDM82KUR17NNUMQCNI" localSheetId="17" hidden="1">#REF!</definedName>
    <definedName name="BExXM3GUNXVDM82KUR17NNUMQCNI" localSheetId="18" hidden="1">#REF!</definedName>
    <definedName name="BExXM3GUNXVDM82KUR17NNUMQCNI" localSheetId="19" hidden="1">#REF!</definedName>
    <definedName name="BExXM3GUNXVDM82KUR17NNUMQCNI" localSheetId="20" hidden="1">#REF!</definedName>
    <definedName name="BExXM3GUNXVDM82KUR17NNUMQCNI" hidden="1">#REF!</definedName>
    <definedName name="BExXMA28M8SH7MKIGETSDA72WUIZ" localSheetId="7" hidden="1">#REF!</definedName>
    <definedName name="BExXMA28M8SH7MKIGETSDA72WUIZ" localSheetId="9" hidden="1">#REF!</definedName>
    <definedName name="BExXMA28M8SH7MKIGETSDA72WUIZ" localSheetId="10" hidden="1">#REF!</definedName>
    <definedName name="BExXMA28M8SH7MKIGETSDA72WUIZ" localSheetId="11" hidden="1">#REF!</definedName>
    <definedName name="BExXMA28M8SH7MKIGETSDA72WUIZ" localSheetId="12" hidden="1">#REF!</definedName>
    <definedName name="BExXMA28M8SH7MKIGETSDA72WUIZ" localSheetId="14" hidden="1">#REF!</definedName>
    <definedName name="BExXMA28M8SH7MKIGETSDA72WUIZ" localSheetId="13" hidden="1">#REF!</definedName>
    <definedName name="BExXMA28M8SH7MKIGETSDA72WUIZ" localSheetId="15" hidden="1">#REF!</definedName>
    <definedName name="BExXMA28M8SH7MKIGETSDA72WUIZ" localSheetId="16" hidden="1">#REF!</definedName>
    <definedName name="BExXMA28M8SH7MKIGETSDA72WUIZ" localSheetId="17" hidden="1">#REF!</definedName>
    <definedName name="BExXMA28M8SH7MKIGETSDA72WUIZ" localSheetId="18" hidden="1">#REF!</definedName>
    <definedName name="BExXMA28M8SH7MKIGETSDA72WUIZ" localSheetId="19" hidden="1">#REF!</definedName>
    <definedName name="BExXMA28M8SH7MKIGETSDA72WUIZ" localSheetId="20" hidden="1">#REF!</definedName>
    <definedName name="BExXMA28M8SH7MKIGETSDA72WUIZ" hidden="1">#REF!</definedName>
    <definedName name="BExXMOLHIAHDLFSA31PUB36SC3I9" localSheetId="7" hidden="1">#REF!</definedName>
    <definedName name="BExXMOLHIAHDLFSA31PUB36SC3I9" localSheetId="9" hidden="1">#REF!</definedName>
    <definedName name="BExXMOLHIAHDLFSA31PUB36SC3I9" localSheetId="10" hidden="1">#REF!</definedName>
    <definedName name="BExXMOLHIAHDLFSA31PUB36SC3I9" localSheetId="11" hidden="1">#REF!</definedName>
    <definedName name="BExXMOLHIAHDLFSA31PUB36SC3I9" localSheetId="12" hidden="1">#REF!</definedName>
    <definedName name="BExXMOLHIAHDLFSA31PUB36SC3I9" localSheetId="14" hidden="1">#REF!</definedName>
    <definedName name="BExXMOLHIAHDLFSA31PUB36SC3I9" localSheetId="13" hidden="1">#REF!</definedName>
    <definedName name="BExXMOLHIAHDLFSA31PUB36SC3I9" localSheetId="15" hidden="1">#REF!</definedName>
    <definedName name="BExXMOLHIAHDLFSA31PUB36SC3I9" localSheetId="16" hidden="1">#REF!</definedName>
    <definedName name="BExXMOLHIAHDLFSA31PUB36SC3I9" localSheetId="17" hidden="1">#REF!</definedName>
    <definedName name="BExXMOLHIAHDLFSA31PUB36SC3I9" localSheetId="18" hidden="1">#REF!</definedName>
    <definedName name="BExXMOLHIAHDLFSA31PUB36SC3I9" localSheetId="19" hidden="1">#REF!</definedName>
    <definedName name="BExXMOLHIAHDLFSA31PUB36SC3I9" localSheetId="20" hidden="1">#REF!</definedName>
    <definedName name="BExXMOLHIAHDLFSA31PUB36SC3I9" hidden="1">#REF!</definedName>
    <definedName name="BExXMT8T5Z3M2JBQN65X2LKH0YQI" localSheetId="7" hidden="1">#REF!</definedName>
    <definedName name="BExXMT8T5Z3M2JBQN65X2LKH0YQI" localSheetId="9" hidden="1">#REF!</definedName>
    <definedName name="BExXMT8T5Z3M2JBQN65X2LKH0YQI" localSheetId="10" hidden="1">#REF!</definedName>
    <definedName name="BExXMT8T5Z3M2JBQN65X2LKH0YQI" localSheetId="11" hidden="1">#REF!</definedName>
    <definedName name="BExXMT8T5Z3M2JBQN65X2LKH0YQI" localSheetId="12" hidden="1">#REF!</definedName>
    <definedName name="BExXMT8T5Z3M2JBQN65X2LKH0YQI" localSheetId="14" hidden="1">#REF!</definedName>
    <definedName name="BExXMT8T5Z3M2JBQN65X2LKH0YQI" localSheetId="13" hidden="1">#REF!</definedName>
    <definedName name="BExXMT8T5Z3M2JBQN65X2LKH0YQI" localSheetId="15" hidden="1">#REF!</definedName>
    <definedName name="BExXMT8T5Z3M2JBQN65X2LKH0YQI" localSheetId="16" hidden="1">#REF!</definedName>
    <definedName name="BExXMT8T5Z3M2JBQN65X2LKH0YQI" localSheetId="17" hidden="1">#REF!</definedName>
    <definedName name="BExXMT8T5Z3M2JBQN65X2LKH0YQI" localSheetId="18" hidden="1">#REF!</definedName>
    <definedName name="BExXMT8T5Z3M2JBQN65X2LKH0YQI" localSheetId="19" hidden="1">#REF!</definedName>
    <definedName name="BExXMT8T5Z3M2JBQN65X2LKH0YQI" localSheetId="20" hidden="1">#REF!</definedName>
    <definedName name="BExXMT8T5Z3M2JBQN65X2LKH0YQI" hidden="1">#REF!</definedName>
    <definedName name="BExXN1XNO7H60M9X1E7EVWFJDM5N" localSheetId="7" hidden="1">#REF!</definedName>
    <definedName name="BExXN1XNO7H60M9X1E7EVWFJDM5N" localSheetId="9" hidden="1">#REF!</definedName>
    <definedName name="BExXN1XNO7H60M9X1E7EVWFJDM5N" localSheetId="10" hidden="1">#REF!</definedName>
    <definedName name="BExXN1XNO7H60M9X1E7EVWFJDM5N" localSheetId="11" hidden="1">#REF!</definedName>
    <definedName name="BExXN1XNO7H60M9X1E7EVWFJDM5N" localSheetId="12" hidden="1">#REF!</definedName>
    <definedName name="BExXN1XNO7H60M9X1E7EVWFJDM5N" localSheetId="14" hidden="1">#REF!</definedName>
    <definedName name="BExXN1XNO7H60M9X1E7EVWFJDM5N" localSheetId="13" hidden="1">#REF!</definedName>
    <definedName name="BExXN1XNO7H60M9X1E7EVWFJDM5N" localSheetId="15" hidden="1">#REF!</definedName>
    <definedName name="BExXN1XNO7H60M9X1E7EVWFJDM5N" localSheetId="16" hidden="1">#REF!</definedName>
    <definedName name="BExXN1XNO7H60M9X1E7EVWFJDM5N" localSheetId="17" hidden="1">#REF!</definedName>
    <definedName name="BExXN1XNO7H60M9X1E7EVWFJDM5N" localSheetId="18" hidden="1">#REF!</definedName>
    <definedName name="BExXN1XNO7H60M9X1E7EVWFJDM5N" localSheetId="19" hidden="1">#REF!</definedName>
    <definedName name="BExXN1XNO7H60M9X1E7EVWFJDM5N" localSheetId="20" hidden="1">#REF!</definedName>
    <definedName name="BExXN1XNO7H60M9X1E7EVWFJDM5N" hidden="1">#REF!</definedName>
    <definedName name="BExXN22ZOTIW49GPLWFYKVM90FNZ" localSheetId="7" hidden="1">#REF!</definedName>
    <definedName name="BExXN22ZOTIW49GPLWFYKVM90FNZ" localSheetId="9" hidden="1">#REF!</definedName>
    <definedName name="BExXN22ZOTIW49GPLWFYKVM90FNZ" localSheetId="10" hidden="1">#REF!</definedName>
    <definedName name="BExXN22ZOTIW49GPLWFYKVM90FNZ" localSheetId="11" hidden="1">#REF!</definedName>
    <definedName name="BExXN22ZOTIW49GPLWFYKVM90FNZ" localSheetId="12" hidden="1">#REF!</definedName>
    <definedName name="BExXN22ZOTIW49GPLWFYKVM90FNZ" localSheetId="14" hidden="1">#REF!</definedName>
    <definedName name="BExXN22ZOTIW49GPLWFYKVM90FNZ" localSheetId="13" hidden="1">#REF!</definedName>
    <definedName name="BExXN22ZOTIW49GPLWFYKVM90FNZ" localSheetId="15" hidden="1">#REF!</definedName>
    <definedName name="BExXN22ZOTIW49GPLWFYKVM90FNZ" localSheetId="16" hidden="1">#REF!</definedName>
    <definedName name="BExXN22ZOTIW49GPLWFYKVM90FNZ" localSheetId="17" hidden="1">#REF!</definedName>
    <definedName name="BExXN22ZOTIW49GPLWFYKVM90FNZ" localSheetId="18" hidden="1">#REF!</definedName>
    <definedName name="BExXN22ZOTIW49GPLWFYKVM90FNZ" localSheetId="19" hidden="1">#REF!</definedName>
    <definedName name="BExXN22ZOTIW49GPLWFYKVM90FNZ" localSheetId="20" hidden="1">#REF!</definedName>
    <definedName name="BExXN22ZOTIW49GPLWFYKVM90FNZ" hidden="1">#REF!</definedName>
    <definedName name="BExXN4C031W9DK73MJHKL8YT1QA8" localSheetId="7" hidden="1">#REF!</definedName>
    <definedName name="BExXN4C031W9DK73MJHKL8YT1QA8" localSheetId="9" hidden="1">#REF!</definedName>
    <definedName name="BExXN4C031W9DK73MJHKL8YT1QA8" localSheetId="10" hidden="1">#REF!</definedName>
    <definedName name="BExXN4C031W9DK73MJHKL8YT1QA8" localSheetId="11" hidden="1">#REF!</definedName>
    <definedName name="BExXN4C031W9DK73MJHKL8YT1QA8" localSheetId="12" hidden="1">#REF!</definedName>
    <definedName name="BExXN4C031W9DK73MJHKL8YT1QA8" localSheetId="14" hidden="1">#REF!</definedName>
    <definedName name="BExXN4C031W9DK73MJHKL8YT1QA8" localSheetId="13" hidden="1">#REF!</definedName>
    <definedName name="BExXN4C031W9DK73MJHKL8YT1QA8" localSheetId="15" hidden="1">#REF!</definedName>
    <definedName name="BExXN4C031W9DK73MJHKL8YT1QA8" localSheetId="16" hidden="1">#REF!</definedName>
    <definedName name="BExXN4C031W9DK73MJHKL8YT1QA8" localSheetId="17" hidden="1">#REF!</definedName>
    <definedName name="BExXN4C031W9DK73MJHKL8YT1QA8" localSheetId="18" hidden="1">#REF!</definedName>
    <definedName name="BExXN4C031W9DK73MJHKL8YT1QA8" localSheetId="19" hidden="1">#REF!</definedName>
    <definedName name="BExXN4C031W9DK73MJHKL8YT1QA8" localSheetId="20" hidden="1">#REF!</definedName>
    <definedName name="BExXN4C031W9DK73MJHKL8YT1QA8" hidden="1">#REF!</definedName>
    <definedName name="BExXN6QAP8UJQVN4R4BQKPP4QK35" localSheetId="7" hidden="1">#REF!</definedName>
    <definedName name="BExXN6QAP8UJQVN4R4BQKPP4QK35" localSheetId="9" hidden="1">#REF!</definedName>
    <definedName name="BExXN6QAP8UJQVN4R4BQKPP4QK35" localSheetId="10" hidden="1">#REF!</definedName>
    <definedName name="BExXN6QAP8UJQVN4R4BQKPP4QK35" localSheetId="11" hidden="1">#REF!</definedName>
    <definedName name="BExXN6QAP8UJQVN4R4BQKPP4QK35" localSheetId="12" hidden="1">#REF!</definedName>
    <definedName name="BExXN6QAP8UJQVN4R4BQKPP4QK35" localSheetId="14" hidden="1">#REF!</definedName>
    <definedName name="BExXN6QAP8UJQVN4R4BQKPP4QK35" localSheetId="13" hidden="1">#REF!</definedName>
    <definedName name="BExXN6QAP8UJQVN4R4BQKPP4QK35" localSheetId="15" hidden="1">#REF!</definedName>
    <definedName name="BExXN6QAP8UJQVN4R4BQKPP4QK35" localSheetId="16" hidden="1">#REF!</definedName>
    <definedName name="BExXN6QAP8UJQVN4R4BQKPP4QK35" localSheetId="17" hidden="1">#REF!</definedName>
    <definedName name="BExXN6QAP8UJQVN4R4BQKPP4QK35" localSheetId="18" hidden="1">#REF!</definedName>
    <definedName name="BExXN6QAP8UJQVN4R4BQKPP4QK35" localSheetId="19" hidden="1">#REF!</definedName>
    <definedName name="BExXN6QAP8UJQVN4R4BQKPP4QK35" localSheetId="20" hidden="1">#REF!</definedName>
    <definedName name="BExXN6QAP8UJQVN4R4BQKPP4QK35" hidden="1">#REF!</definedName>
    <definedName name="BExXNBOA39T2X6Y5Y5GZ5DDNA1AX" localSheetId="7" hidden="1">#REF!</definedName>
    <definedName name="BExXNBOA39T2X6Y5Y5GZ5DDNA1AX" localSheetId="9" hidden="1">#REF!</definedName>
    <definedName name="BExXNBOA39T2X6Y5Y5GZ5DDNA1AX" localSheetId="10" hidden="1">#REF!</definedName>
    <definedName name="BExXNBOA39T2X6Y5Y5GZ5DDNA1AX" localSheetId="11" hidden="1">#REF!</definedName>
    <definedName name="BExXNBOA39T2X6Y5Y5GZ5DDNA1AX" localSheetId="12" hidden="1">#REF!</definedName>
    <definedName name="BExXNBOA39T2X6Y5Y5GZ5DDNA1AX" localSheetId="14" hidden="1">#REF!</definedName>
    <definedName name="BExXNBOA39T2X6Y5Y5GZ5DDNA1AX" localSheetId="13" hidden="1">#REF!</definedName>
    <definedName name="BExXNBOA39T2X6Y5Y5GZ5DDNA1AX" localSheetId="15" hidden="1">#REF!</definedName>
    <definedName name="BExXNBOA39T2X6Y5Y5GZ5DDNA1AX" localSheetId="16" hidden="1">#REF!</definedName>
    <definedName name="BExXNBOA39T2X6Y5Y5GZ5DDNA1AX" localSheetId="17" hidden="1">#REF!</definedName>
    <definedName name="BExXNBOA39T2X6Y5Y5GZ5DDNA1AX" localSheetId="18" hidden="1">#REF!</definedName>
    <definedName name="BExXNBOA39T2X6Y5Y5GZ5DDNA1AX" localSheetId="19" hidden="1">#REF!</definedName>
    <definedName name="BExXNBOA39T2X6Y5Y5GZ5DDNA1AX" localSheetId="20" hidden="1">#REF!</definedName>
    <definedName name="BExXNBOA39T2X6Y5Y5GZ5DDNA1AX" hidden="1">#REF!</definedName>
    <definedName name="BExXNCVFNFROM6X4XZABZ1M55JVL" localSheetId="7" hidden="1">#REF!</definedName>
    <definedName name="BExXNCVFNFROM6X4XZABZ1M55JVL" localSheetId="9" hidden="1">#REF!</definedName>
    <definedName name="BExXNCVFNFROM6X4XZABZ1M55JVL" localSheetId="10" hidden="1">#REF!</definedName>
    <definedName name="BExXNCVFNFROM6X4XZABZ1M55JVL" localSheetId="11" hidden="1">#REF!</definedName>
    <definedName name="BExXNCVFNFROM6X4XZABZ1M55JVL" localSheetId="12" hidden="1">#REF!</definedName>
    <definedName name="BExXNCVFNFROM6X4XZABZ1M55JVL" localSheetId="14" hidden="1">#REF!</definedName>
    <definedName name="BExXNCVFNFROM6X4XZABZ1M55JVL" localSheetId="13" hidden="1">#REF!</definedName>
    <definedName name="BExXNCVFNFROM6X4XZABZ1M55JVL" localSheetId="15" hidden="1">#REF!</definedName>
    <definedName name="BExXNCVFNFROM6X4XZABZ1M55JVL" localSheetId="16" hidden="1">#REF!</definedName>
    <definedName name="BExXNCVFNFROM6X4XZABZ1M55JVL" localSheetId="17" hidden="1">#REF!</definedName>
    <definedName name="BExXNCVFNFROM6X4XZABZ1M55JVL" localSheetId="18" hidden="1">#REF!</definedName>
    <definedName name="BExXNCVFNFROM6X4XZABZ1M55JVL" localSheetId="19" hidden="1">#REF!</definedName>
    <definedName name="BExXNCVFNFROM6X4XZABZ1M55JVL" localSheetId="20" hidden="1">#REF!</definedName>
    <definedName name="BExXNCVFNFROM6X4XZABZ1M55JVL" hidden="1">#REF!</definedName>
    <definedName name="BExXND6872VJ3M2PGT056WQMWBHD" localSheetId="7" hidden="1">#REF!</definedName>
    <definedName name="BExXND6872VJ3M2PGT056WQMWBHD" localSheetId="9" hidden="1">#REF!</definedName>
    <definedName name="BExXND6872VJ3M2PGT056WQMWBHD" localSheetId="10" hidden="1">#REF!</definedName>
    <definedName name="BExXND6872VJ3M2PGT056WQMWBHD" localSheetId="11" hidden="1">#REF!</definedName>
    <definedName name="BExXND6872VJ3M2PGT056WQMWBHD" localSheetId="12" hidden="1">#REF!</definedName>
    <definedName name="BExXND6872VJ3M2PGT056WQMWBHD" localSheetId="14" hidden="1">#REF!</definedName>
    <definedName name="BExXND6872VJ3M2PGT056WQMWBHD" localSheetId="13" hidden="1">#REF!</definedName>
    <definedName name="BExXND6872VJ3M2PGT056WQMWBHD" localSheetId="15" hidden="1">#REF!</definedName>
    <definedName name="BExXND6872VJ3M2PGT056WQMWBHD" localSheetId="16" hidden="1">#REF!</definedName>
    <definedName name="BExXND6872VJ3M2PGT056WQMWBHD" localSheetId="17" hidden="1">#REF!</definedName>
    <definedName name="BExXND6872VJ3M2PGT056WQMWBHD" localSheetId="18" hidden="1">#REF!</definedName>
    <definedName name="BExXND6872VJ3M2PGT056WQMWBHD" localSheetId="19" hidden="1">#REF!</definedName>
    <definedName name="BExXND6872VJ3M2PGT056WQMWBHD" localSheetId="20" hidden="1">#REF!</definedName>
    <definedName name="BExXND6872VJ3M2PGT056WQMWBHD" hidden="1">#REF!</definedName>
    <definedName name="BExXNPM24UN2PGVL9D1TUBFRIKR4" localSheetId="7" hidden="1">#REF!</definedName>
    <definedName name="BExXNPM24UN2PGVL9D1TUBFRIKR4" localSheetId="9" hidden="1">#REF!</definedName>
    <definedName name="BExXNPM24UN2PGVL9D1TUBFRIKR4" localSheetId="10" hidden="1">#REF!</definedName>
    <definedName name="BExXNPM24UN2PGVL9D1TUBFRIKR4" localSheetId="11" hidden="1">#REF!</definedName>
    <definedName name="BExXNPM24UN2PGVL9D1TUBFRIKR4" localSheetId="12" hidden="1">#REF!</definedName>
    <definedName name="BExXNPM24UN2PGVL9D1TUBFRIKR4" localSheetId="14" hidden="1">#REF!</definedName>
    <definedName name="BExXNPM24UN2PGVL9D1TUBFRIKR4" localSheetId="13" hidden="1">#REF!</definedName>
    <definedName name="BExXNPM24UN2PGVL9D1TUBFRIKR4" localSheetId="15" hidden="1">#REF!</definedName>
    <definedName name="BExXNPM24UN2PGVL9D1TUBFRIKR4" localSheetId="16" hidden="1">#REF!</definedName>
    <definedName name="BExXNPM24UN2PGVL9D1TUBFRIKR4" localSheetId="17" hidden="1">#REF!</definedName>
    <definedName name="BExXNPM24UN2PGVL9D1TUBFRIKR4" localSheetId="18" hidden="1">#REF!</definedName>
    <definedName name="BExXNPM24UN2PGVL9D1TUBFRIKR4" localSheetId="19" hidden="1">#REF!</definedName>
    <definedName name="BExXNPM24UN2PGVL9D1TUBFRIKR4" localSheetId="20" hidden="1">#REF!</definedName>
    <definedName name="BExXNPM24UN2PGVL9D1TUBFRIKR4" hidden="1">#REF!</definedName>
    <definedName name="BExXNWYB165VO9MHARCL5WLCHWS0" localSheetId="7" hidden="1">#REF!</definedName>
    <definedName name="BExXNWYB165VO9MHARCL5WLCHWS0" localSheetId="9" hidden="1">#REF!</definedName>
    <definedName name="BExXNWYB165VO9MHARCL5WLCHWS0" localSheetId="10" hidden="1">#REF!</definedName>
    <definedName name="BExXNWYB165VO9MHARCL5WLCHWS0" localSheetId="11" hidden="1">#REF!</definedName>
    <definedName name="BExXNWYB165VO9MHARCL5WLCHWS0" localSheetId="12" hidden="1">#REF!</definedName>
    <definedName name="BExXNWYB165VO9MHARCL5WLCHWS0" localSheetId="14" hidden="1">#REF!</definedName>
    <definedName name="BExXNWYB165VO9MHARCL5WLCHWS0" localSheetId="13" hidden="1">#REF!</definedName>
    <definedName name="BExXNWYB165VO9MHARCL5WLCHWS0" localSheetId="15" hidden="1">#REF!</definedName>
    <definedName name="BExXNWYB165VO9MHARCL5WLCHWS0" localSheetId="16" hidden="1">#REF!</definedName>
    <definedName name="BExXNWYB165VO9MHARCL5WLCHWS0" localSheetId="17" hidden="1">#REF!</definedName>
    <definedName name="BExXNWYB165VO9MHARCL5WLCHWS0" localSheetId="18" hidden="1">#REF!</definedName>
    <definedName name="BExXNWYB165VO9MHARCL5WLCHWS0" localSheetId="19" hidden="1">#REF!</definedName>
    <definedName name="BExXNWYB165VO9MHARCL5WLCHWS0" localSheetId="20" hidden="1">#REF!</definedName>
    <definedName name="BExXNWYB165VO9MHARCL5WLCHWS0" hidden="1">#REF!</definedName>
    <definedName name="BExXNYLR0NNRQQBQ09OAWL5SFA2P" localSheetId="7" hidden="1">#REF!</definedName>
    <definedName name="BExXNYLR0NNRQQBQ09OAWL5SFA2P" localSheetId="9" hidden="1">#REF!</definedName>
    <definedName name="BExXNYLR0NNRQQBQ09OAWL5SFA2P" localSheetId="10" hidden="1">#REF!</definedName>
    <definedName name="BExXNYLR0NNRQQBQ09OAWL5SFA2P" localSheetId="11" hidden="1">#REF!</definedName>
    <definedName name="BExXNYLR0NNRQQBQ09OAWL5SFA2P" localSheetId="12" hidden="1">#REF!</definedName>
    <definedName name="BExXNYLR0NNRQQBQ09OAWL5SFA2P" localSheetId="14" hidden="1">#REF!</definedName>
    <definedName name="BExXNYLR0NNRQQBQ09OAWL5SFA2P" localSheetId="13" hidden="1">#REF!</definedName>
    <definedName name="BExXNYLR0NNRQQBQ09OAWL5SFA2P" localSheetId="15" hidden="1">#REF!</definedName>
    <definedName name="BExXNYLR0NNRQQBQ09OAWL5SFA2P" localSheetId="16" hidden="1">#REF!</definedName>
    <definedName name="BExXNYLR0NNRQQBQ09OAWL5SFA2P" localSheetId="17" hidden="1">#REF!</definedName>
    <definedName name="BExXNYLR0NNRQQBQ09OAWL5SFA2P" localSheetId="18" hidden="1">#REF!</definedName>
    <definedName name="BExXNYLR0NNRQQBQ09OAWL5SFA2P" localSheetId="19" hidden="1">#REF!</definedName>
    <definedName name="BExXNYLR0NNRQQBQ09OAWL5SFA2P" localSheetId="20" hidden="1">#REF!</definedName>
    <definedName name="BExXNYLR0NNRQQBQ09OAWL5SFA2P" hidden="1">#REF!</definedName>
    <definedName name="BExXO278QHQN8JDK5425EJ615ECC" localSheetId="7" hidden="1">#REF!</definedName>
    <definedName name="BExXO278QHQN8JDK5425EJ615ECC" localSheetId="9" hidden="1">#REF!</definedName>
    <definedName name="BExXO278QHQN8JDK5425EJ615ECC" localSheetId="10" hidden="1">#REF!</definedName>
    <definedName name="BExXO278QHQN8JDK5425EJ615ECC" localSheetId="11" hidden="1">#REF!</definedName>
    <definedName name="BExXO278QHQN8JDK5425EJ615ECC" localSheetId="12" hidden="1">#REF!</definedName>
    <definedName name="BExXO278QHQN8JDK5425EJ615ECC" localSheetId="14" hidden="1">#REF!</definedName>
    <definedName name="BExXO278QHQN8JDK5425EJ615ECC" localSheetId="13" hidden="1">#REF!</definedName>
    <definedName name="BExXO278QHQN8JDK5425EJ615ECC" localSheetId="15" hidden="1">#REF!</definedName>
    <definedName name="BExXO278QHQN8JDK5425EJ615ECC" localSheetId="16" hidden="1">#REF!</definedName>
    <definedName name="BExXO278QHQN8JDK5425EJ615ECC" localSheetId="17" hidden="1">#REF!</definedName>
    <definedName name="BExXO278QHQN8JDK5425EJ615ECC" localSheetId="18" hidden="1">#REF!</definedName>
    <definedName name="BExXO278QHQN8JDK5425EJ615ECC" localSheetId="19" hidden="1">#REF!</definedName>
    <definedName name="BExXO278QHQN8JDK5425EJ615ECC" localSheetId="20" hidden="1">#REF!</definedName>
    <definedName name="BExXO278QHQN8JDK5425EJ615ECC" hidden="1">#REF!</definedName>
    <definedName name="BExXO574BHMI9HN803IPJ8B00ZQ1" localSheetId="7" hidden="1">#REF!</definedName>
    <definedName name="BExXO574BHMI9HN803IPJ8B00ZQ1" localSheetId="9" hidden="1">#REF!</definedName>
    <definedName name="BExXO574BHMI9HN803IPJ8B00ZQ1" localSheetId="10" hidden="1">#REF!</definedName>
    <definedName name="BExXO574BHMI9HN803IPJ8B00ZQ1" localSheetId="11" hidden="1">#REF!</definedName>
    <definedName name="BExXO574BHMI9HN803IPJ8B00ZQ1" localSheetId="12" hidden="1">#REF!</definedName>
    <definedName name="BExXO574BHMI9HN803IPJ8B00ZQ1" localSheetId="14" hidden="1">#REF!</definedName>
    <definedName name="BExXO574BHMI9HN803IPJ8B00ZQ1" localSheetId="13" hidden="1">#REF!</definedName>
    <definedName name="BExXO574BHMI9HN803IPJ8B00ZQ1" localSheetId="15" hidden="1">#REF!</definedName>
    <definedName name="BExXO574BHMI9HN803IPJ8B00ZQ1" localSheetId="16" hidden="1">#REF!</definedName>
    <definedName name="BExXO574BHMI9HN803IPJ8B00ZQ1" localSheetId="17" hidden="1">#REF!</definedName>
    <definedName name="BExXO574BHMI9HN803IPJ8B00ZQ1" localSheetId="18" hidden="1">#REF!</definedName>
    <definedName name="BExXO574BHMI9HN803IPJ8B00ZQ1" localSheetId="19" hidden="1">#REF!</definedName>
    <definedName name="BExXO574BHMI9HN803IPJ8B00ZQ1" localSheetId="20" hidden="1">#REF!</definedName>
    <definedName name="BExXO574BHMI9HN803IPJ8B00ZQ1" hidden="1">#REF!</definedName>
    <definedName name="BExXO81JZ0ARONLA93VY8VLBDM3Z" localSheetId="7" hidden="1">#REF!</definedName>
    <definedName name="BExXO81JZ0ARONLA93VY8VLBDM3Z" localSheetId="9" hidden="1">#REF!</definedName>
    <definedName name="BExXO81JZ0ARONLA93VY8VLBDM3Z" localSheetId="10" hidden="1">#REF!</definedName>
    <definedName name="BExXO81JZ0ARONLA93VY8VLBDM3Z" localSheetId="11" hidden="1">#REF!</definedName>
    <definedName name="BExXO81JZ0ARONLA93VY8VLBDM3Z" localSheetId="12" hidden="1">#REF!</definedName>
    <definedName name="BExXO81JZ0ARONLA93VY8VLBDM3Z" localSheetId="14" hidden="1">#REF!</definedName>
    <definedName name="BExXO81JZ0ARONLA93VY8VLBDM3Z" localSheetId="13" hidden="1">#REF!</definedName>
    <definedName name="BExXO81JZ0ARONLA93VY8VLBDM3Z" localSheetId="15" hidden="1">#REF!</definedName>
    <definedName name="BExXO81JZ0ARONLA93VY8VLBDM3Z" localSheetId="16" hidden="1">#REF!</definedName>
    <definedName name="BExXO81JZ0ARONLA93VY8VLBDM3Z" localSheetId="17" hidden="1">#REF!</definedName>
    <definedName name="BExXO81JZ0ARONLA93VY8VLBDM3Z" localSheetId="18" hidden="1">#REF!</definedName>
    <definedName name="BExXO81JZ0ARONLA93VY8VLBDM3Z" localSheetId="19" hidden="1">#REF!</definedName>
    <definedName name="BExXO81JZ0ARONLA93VY8VLBDM3Z" localSheetId="20" hidden="1">#REF!</definedName>
    <definedName name="BExXO81JZ0ARONLA93VY8VLBDM3Z" hidden="1">#REF!</definedName>
    <definedName name="BExXOBHOP0WGFHI2Y9AO4L440UVQ" localSheetId="7" hidden="1">#REF!</definedName>
    <definedName name="BExXOBHOP0WGFHI2Y9AO4L440UVQ" localSheetId="9" hidden="1">#REF!</definedName>
    <definedName name="BExXOBHOP0WGFHI2Y9AO4L440UVQ" localSheetId="10" hidden="1">#REF!</definedName>
    <definedName name="BExXOBHOP0WGFHI2Y9AO4L440UVQ" localSheetId="11" hidden="1">#REF!</definedName>
    <definedName name="BExXOBHOP0WGFHI2Y9AO4L440UVQ" localSheetId="12" hidden="1">#REF!</definedName>
    <definedName name="BExXOBHOP0WGFHI2Y9AO4L440UVQ" localSheetId="14" hidden="1">#REF!</definedName>
    <definedName name="BExXOBHOP0WGFHI2Y9AO4L440UVQ" localSheetId="13" hidden="1">#REF!</definedName>
    <definedName name="BExXOBHOP0WGFHI2Y9AO4L440UVQ" localSheetId="15" hidden="1">#REF!</definedName>
    <definedName name="BExXOBHOP0WGFHI2Y9AO4L440UVQ" localSheetId="16" hidden="1">#REF!</definedName>
    <definedName name="BExXOBHOP0WGFHI2Y9AO4L440UVQ" localSheetId="17" hidden="1">#REF!</definedName>
    <definedName name="BExXOBHOP0WGFHI2Y9AO4L440UVQ" localSheetId="18" hidden="1">#REF!</definedName>
    <definedName name="BExXOBHOP0WGFHI2Y9AO4L440UVQ" localSheetId="19" hidden="1">#REF!</definedName>
    <definedName name="BExXOBHOP0WGFHI2Y9AO4L440UVQ" localSheetId="20" hidden="1">#REF!</definedName>
    <definedName name="BExXOBHOP0WGFHI2Y9AO4L440UVQ" hidden="1">#REF!</definedName>
    <definedName name="BExXOHSAD2NSHOLLMZ2JWA4I3I1R" localSheetId="7" hidden="1">#REF!</definedName>
    <definedName name="BExXOHSAD2NSHOLLMZ2JWA4I3I1R" localSheetId="9" hidden="1">#REF!</definedName>
    <definedName name="BExXOHSAD2NSHOLLMZ2JWA4I3I1R" localSheetId="10" hidden="1">#REF!</definedName>
    <definedName name="BExXOHSAD2NSHOLLMZ2JWA4I3I1R" localSheetId="11" hidden="1">#REF!</definedName>
    <definedName name="BExXOHSAD2NSHOLLMZ2JWA4I3I1R" localSheetId="12" hidden="1">#REF!</definedName>
    <definedName name="BExXOHSAD2NSHOLLMZ2JWA4I3I1R" localSheetId="14" hidden="1">#REF!</definedName>
    <definedName name="BExXOHSAD2NSHOLLMZ2JWA4I3I1R" localSheetId="13" hidden="1">#REF!</definedName>
    <definedName name="BExXOHSAD2NSHOLLMZ2JWA4I3I1R" localSheetId="15" hidden="1">#REF!</definedName>
    <definedName name="BExXOHSAD2NSHOLLMZ2JWA4I3I1R" localSheetId="16" hidden="1">#REF!</definedName>
    <definedName name="BExXOHSAD2NSHOLLMZ2JWA4I3I1R" localSheetId="17" hidden="1">#REF!</definedName>
    <definedName name="BExXOHSAD2NSHOLLMZ2JWA4I3I1R" localSheetId="18" hidden="1">#REF!</definedName>
    <definedName name="BExXOHSAD2NSHOLLMZ2JWA4I3I1R" localSheetId="19" hidden="1">#REF!</definedName>
    <definedName name="BExXOHSAD2NSHOLLMZ2JWA4I3I1R" localSheetId="20" hidden="1">#REF!</definedName>
    <definedName name="BExXOHSAD2NSHOLLMZ2JWA4I3I1R" hidden="1">#REF!</definedName>
    <definedName name="BExXOIDP4V2QCBHG5KQQO9VT0HDH" localSheetId="7" hidden="1">#REF!</definedName>
    <definedName name="BExXOIDP4V2QCBHG5KQQO9VT0HDH" localSheetId="9" hidden="1">#REF!</definedName>
    <definedName name="BExXOIDP4V2QCBHG5KQQO9VT0HDH" localSheetId="10" hidden="1">#REF!</definedName>
    <definedName name="BExXOIDP4V2QCBHG5KQQO9VT0HDH" localSheetId="11" hidden="1">#REF!</definedName>
    <definedName name="BExXOIDP4V2QCBHG5KQQO9VT0HDH" localSheetId="12" hidden="1">#REF!</definedName>
    <definedName name="BExXOIDP4V2QCBHG5KQQO9VT0HDH" localSheetId="14" hidden="1">#REF!</definedName>
    <definedName name="BExXOIDP4V2QCBHG5KQQO9VT0HDH" localSheetId="13" hidden="1">#REF!</definedName>
    <definedName name="BExXOIDP4V2QCBHG5KQQO9VT0HDH" localSheetId="15" hidden="1">#REF!</definedName>
    <definedName name="BExXOIDP4V2QCBHG5KQQO9VT0HDH" localSheetId="16" hidden="1">#REF!</definedName>
    <definedName name="BExXOIDP4V2QCBHG5KQQO9VT0HDH" localSheetId="17" hidden="1">#REF!</definedName>
    <definedName name="BExXOIDP4V2QCBHG5KQQO9VT0HDH" localSheetId="18" hidden="1">#REF!</definedName>
    <definedName name="BExXOIDP4V2QCBHG5KQQO9VT0HDH" localSheetId="19" hidden="1">#REF!</definedName>
    <definedName name="BExXOIDP4V2QCBHG5KQQO9VT0HDH" localSheetId="20" hidden="1">#REF!</definedName>
    <definedName name="BExXOIDP4V2QCBHG5KQQO9VT0HDH" hidden="1">#REF!</definedName>
    <definedName name="BExXOMQ7TBU2AJ03HNGNVCK9S4VM" localSheetId="7" hidden="1">#REF!</definedName>
    <definedName name="BExXOMQ7TBU2AJ03HNGNVCK9S4VM" localSheetId="9" hidden="1">#REF!</definedName>
    <definedName name="BExXOMQ7TBU2AJ03HNGNVCK9S4VM" localSheetId="10" hidden="1">#REF!</definedName>
    <definedName name="BExXOMQ7TBU2AJ03HNGNVCK9S4VM" localSheetId="11" hidden="1">#REF!</definedName>
    <definedName name="BExXOMQ7TBU2AJ03HNGNVCK9S4VM" localSheetId="12" hidden="1">#REF!</definedName>
    <definedName name="BExXOMQ7TBU2AJ03HNGNVCK9S4VM" localSheetId="14" hidden="1">#REF!</definedName>
    <definedName name="BExXOMQ7TBU2AJ03HNGNVCK9S4VM" localSheetId="13" hidden="1">#REF!</definedName>
    <definedName name="BExXOMQ7TBU2AJ03HNGNVCK9S4VM" localSheetId="15" hidden="1">#REF!</definedName>
    <definedName name="BExXOMQ7TBU2AJ03HNGNVCK9S4VM" localSheetId="16" hidden="1">#REF!</definedName>
    <definedName name="BExXOMQ7TBU2AJ03HNGNVCK9S4VM" localSheetId="17" hidden="1">#REF!</definedName>
    <definedName name="BExXOMQ7TBU2AJ03HNGNVCK9S4VM" localSheetId="18" hidden="1">#REF!</definedName>
    <definedName name="BExXOMQ7TBU2AJ03HNGNVCK9S4VM" localSheetId="19" hidden="1">#REF!</definedName>
    <definedName name="BExXOMQ7TBU2AJ03HNGNVCK9S4VM" localSheetId="20" hidden="1">#REF!</definedName>
    <definedName name="BExXOMQ7TBU2AJ03HNGNVCK9S4VM" hidden="1">#REF!</definedName>
    <definedName name="BExXP49C9Y3U7LWFBFCQSE4WPWHA" localSheetId="7" hidden="1">#REF!</definedName>
    <definedName name="BExXP49C9Y3U7LWFBFCQSE4WPWHA" localSheetId="9" hidden="1">#REF!</definedName>
    <definedName name="BExXP49C9Y3U7LWFBFCQSE4WPWHA" localSheetId="10" hidden="1">#REF!</definedName>
    <definedName name="BExXP49C9Y3U7LWFBFCQSE4WPWHA" localSheetId="11" hidden="1">#REF!</definedName>
    <definedName name="BExXP49C9Y3U7LWFBFCQSE4WPWHA" localSheetId="12" hidden="1">#REF!</definedName>
    <definedName name="BExXP49C9Y3U7LWFBFCQSE4WPWHA" localSheetId="14" hidden="1">#REF!</definedName>
    <definedName name="BExXP49C9Y3U7LWFBFCQSE4WPWHA" localSheetId="13" hidden="1">#REF!</definedName>
    <definedName name="BExXP49C9Y3U7LWFBFCQSE4WPWHA" localSheetId="15" hidden="1">#REF!</definedName>
    <definedName name="BExXP49C9Y3U7LWFBFCQSE4WPWHA" localSheetId="16" hidden="1">#REF!</definedName>
    <definedName name="BExXP49C9Y3U7LWFBFCQSE4WPWHA" localSheetId="17" hidden="1">#REF!</definedName>
    <definedName name="BExXP49C9Y3U7LWFBFCQSE4WPWHA" localSheetId="18" hidden="1">#REF!</definedName>
    <definedName name="BExXP49C9Y3U7LWFBFCQSE4WPWHA" localSheetId="19" hidden="1">#REF!</definedName>
    <definedName name="BExXP49C9Y3U7LWFBFCQSE4WPWHA" localSheetId="20" hidden="1">#REF!</definedName>
    <definedName name="BExXP49C9Y3U7LWFBFCQSE4WPWHA" hidden="1">#REF!</definedName>
    <definedName name="BExXP80B5FGA00JCM7UXKPI3PB7Y" localSheetId="7" hidden="1">#REF!</definedName>
    <definedName name="BExXP80B5FGA00JCM7UXKPI3PB7Y" localSheetId="9" hidden="1">#REF!</definedName>
    <definedName name="BExXP80B5FGA00JCM7UXKPI3PB7Y" localSheetId="10" hidden="1">#REF!</definedName>
    <definedName name="BExXP80B5FGA00JCM7UXKPI3PB7Y" localSheetId="11" hidden="1">#REF!</definedName>
    <definedName name="BExXP80B5FGA00JCM7UXKPI3PB7Y" localSheetId="12" hidden="1">#REF!</definedName>
    <definedName name="BExXP80B5FGA00JCM7UXKPI3PB7Y" localSheetId="14" hidden="1">#REF!</definedName>
    <definedName name="BExXP80B5FGA00JCM7UXKPI3PB7Y" localSheetId="13" hidden="1">#REF!</definedName>
    <definedName name="BExXP80B5FGA00JCM7UXKPI3PB7Y" localSheetId="15" hidden="1">#REF!</definedName>
    <definedName name="BExXP80B5FGA00JCM7UXKPI3PB7Y" localSheetId="16" hidden="1">#REF!</definedName>
    <definedName name="BExXP80B5FGA00JCM7UXKPI3PB7Y" localSheetId="17" hidden="1">#REF!</definedName>
    <definedName name="BExXP80B5FGA00JCM7UXKPI3PB7Y" localSheetId="18" hidden="1">#REF!</definedName>
    <definedName name="BExXP80B5FGA00JCM7UXKPI3PB7Y" localSheetId="19" hidden="1">#REF!</definedName>
    <definedName name="BExXP80B5FGA00JCM7UXKPI3PB7Y" localSheetId="20" hidden="1">#REF!</definedName>
    <definedName name="BExXP80B5FGA00JCM7UXKPI3PB7Y" hidden="1">#REF!</definedName>
    <definedName name="BExXP85M4WXYVN1UVHUTOEKEG5XS" localSheetId="7" hidden="1">#REF!</definedName>
    <definedName name="BExXP85M4WXYVN1UVHUTOEKEG5XS" localSheetId="9" hidden="1">#REF!</definedName>
    <definedName name="BExXP85M4WXYVN1UVHUTOEKEG5XS" localSheetId="10" hidden="1">#REF!</definedName>
    <definedName name="BExXP85M4WXYVN1UVHUTOEKEG5XS" localSheetId="11" hidden="1">#REF!</definedName>
    <definedName name="BExXP85M4WXYVN1UVHUTOEKEG5XS" localSheetId="12" hidden="1">#REF!</definedName>
    <definedName name="BExXP85M4WXYVN1UVHUTOEKEG5XS" localSheetId="14" hidden="1">#REF!</definedName>
    <definedName name="BExXP85M4WXYVN1UVHUTOEKEG5XS" localSheetId="13" hidden="1">#REF!</definedName>
    <definedName name="BExXP85M4WXYVN1UVHUTOEKEG5XS" localSheetId="15" hidden="1">#REF!</definedName>
    <definedName name="BExXP85M4WXYVN1UVHUTOEKEG5XS" localSheetId="16" hidden="1">#REF!</definedName>
    <definedName name="BExXP85M4WXYVN1UVHUTOEKEG5XS" localSheetId="17" hidden="1">#REF!</definedName>
    <definedName name="BExXP85M4WXYVN1UVHUTOEKEG5XS" localSheetId="18" hidden="1">#REF!</definedName>
    <definedName name="BExXP85M4WXYVN1UVHUTOEKEG5XS" localSheetId="19" hidden="1">#REF!</definedName>
    <definedName name="BExXP85M4WXYVN1UVHUTOEKEG5XS" localSheetId="20" hidden="1">#REF!</definedName>
    <definedName name="BExXP85M4WXYVN1UVHUTOEKEG5XS" hidden="1">#REF!</definedName>
    <definedName name="BExXPELOTHOAG0OWILLAH94OZV5J" localSheetId="7" hidden="1">#REF!</definedName>
    <definedName name="BExXPELOTHOAG0OWILLAH94OZV5J" localSheetId="9" hidden="1">#REF!</definedName>
    <definedName name="BExXPELOTHOAG0OWILLAH94OZV5J" localSheetId="10" hidden="1">#REF!</definedName>
    <definedName name="BExXPELOTHOAG0OWILLAH94OZV5J" localSheetId="11" hidden="1">#REF!</definedName>
    <definedName name="BExXPELOTHOAG0OWILLAH94OZV5J" localSheetId="12" hidden="1">#REF!</definedName>
    <definedName name="BExXPELOTHOAG0OWILLAH94OZV5J" localSheetId="14" hidden="1">#REF!</definedName>
    <definedName name="BExXPELOTHOAG0OWILLAH94OZV5J" localSheetId="13" hidden="1">#REF!</definedName>
    <definedName name="BExXPELOTHOAG0OWILLAH94OZV5J" localSheetId="15" hidden="1">#REF!</definedName>
    <definedName name="BExXPELOTHOAG0OWILLAH94OZV5J" localSheetId="16" hidden="1">#REF!</definedName>
    <definedName name="BExXPELOTHOAG0OWILLAH94OZV5J" localSheetId="17" hidden="1">#REF!</definedName>
    <definedName name="BExXPELOTHOAG0OWILLAH94OZV5J" localSheetId="18" hidden="1">#REF!</definedName>
    <definedName name="BExXPELOTHOAG0OWILLAH94OZV5J" localSheetId="19" hidden="1">#REF!</definedName>
    <definedName name="BExXPELOTHOAG0OWILLAH94OZV5J" localSheetId="20" hidden="1">#REF!</definedName>
    <definedName name="BExXPELOTHOAG0OWILLAH94OZV5J" hidden="1">#REF!</definedName>
    <definedName name="BExXPEWH9AJE234H90KL5ICZZ0IS" localSheetId="7" hidden="1">#REF!</definedName>
    <definedName name="BExXPEWH9AJE234H90KL5ICZZ0IS" localSheetId="9" hidden="1">#REF!</definedName>
    <definedName name="BExXPEWH9AJE234H90KL5ICZZ0IS" localSheetId="10" hidden="1">#REF!</definedName>
    <definedName name="BExXPEWH9AJE234H90KL5ICZZ0IS" localSheetId="11" hidden="1">#REF!</definedName>
    <definedName name="BExXPEWH9AJE234H90KL5ICZZ0IS" localSheetId="12" hidden="1">#REF!</definedName>
    <definedName name="BExXPEWH9AJE234H90KL5ICZZ0IS" localSheetId="14" hidden="1">#REF!</definedName>
    <definedName name="BExXPEWH9AJE234H90KL5ICZZ0IS" localSheetId="13" hidden="1">#REF!</definedName>
    <definedName name="BExXPEWH9AJE234H90KL5ICZZ0IS" localSheetId="15" hidden="1">#REF!</definedName>
    <definedName name="BExXPEWH9AJE234H90KL5ICZZ0IS" localSheetId="16" hidden="1">#REF!</definedName>
    <definedName name="BExXPEWH9AJE234H90KL5ICZZ0IS" localSheetId="17" hidden="1">#REF!</definedName>
    <definedName name="BExXPEWH9AJE234H90KL5ICZZ0IS" localSheetId="18" hidden="1">#REF!</definedName>
    <definedName name="BExXPEWH9AJE234H90KL5ICZZ0IS" localSheetId="19" hidden="1">#REF!</definedName>
    <definedName name="BExXPEWH9AJE234H90KL5ICZZ0IS" localSheetId="20" hidden="1">#REF!</definedName>
    <definedName name="BExXPEWH9AJE234H90KL5ICZZ0IS" hidden="1">#REF!</definedName>
    <definedName name="BExXPS31W1VD2NMIE4E37LHVDF0L" localSheetId="7" hidden="1">#REF!</definedName>
    <definedName name="BExXPS31W1VD2NMIE4E37LHVDF0L" localSheetId="9" hidden="1">#REF!</definedName>
    <definedName name="BExXPS31W1VD2NMIE4E37LHVDF0L" localSheetId="10" hidden="1">#REF!</definedName>
    <definedName name="BExXPS31W1VD2NMIE4E37LHVDF0L" localSheetId="11" hidden="1">#REF!</definedName>
    <definedName name="BExXPS31W1VD2NMIE4E37LHVDF0L" localSheetId="12" hidden="1">#REF!</definedName>
    <definedName name="BExXPS31W1VD2NMIE4E37LHVDF0L" localSheetId="14" hidden="1">#REF!</definedName>
    <definedName name="BExXPS31W1VD2NMIE4E37LHVDF0L" localSheetId="13" hidden="1">#REF!</definedName>
    <definedName name="BExXPS31W1VD2NMIE4E37LHVDF0L" localSheetId="15" hidden="1">#REF!</definedName>
    <definedName name="BExXPS31W1VD2NMIE4E37LHVDF0L" localSheetId="16" hidden="1">#REF!</definedName>
    <definedName name="BExXPS31W1VD2NMIE4E37LHVDF0L" localSheetId="17" hidden="1">#REF!</definedName>
    <definedName name="BExXPS31W1VD2NMIE4E37LHVDF0L" localSheetId="18" hidden="1">#REF!</definedName>
    <definedName name="BExXPS31W1VD2NMIE4E37LHVDF0L" localSheetId="19" hidden="1">#REF!</definedName>
    <definedName name="BExXPS31W1VD2NMIE4E37LHVDF0L" localSheetId="20" hidden="1">#REF!</definedName>
    <definedName name="BExXPS31W1VD2NMIE4E37LHVDF0L" hidden="1">#REF!</definedName>
    <definedName name="BExXPZKYEMVF5JOC14HYOOYQK6JK" localSheetId="7" hidden="1">#REF!</definedName>
    <definedName name="BExXPZKYEMVF5JOC14HYOOYQK6JK" localSheetId="9" hidden="1">#REF!</definedName>
    <definedName name="BExXPZKYEMVF5JOC14HYOOYQK6JK" localSheetId="10" hidden="1">#REF!</definedName>
    <definedName name="BExXPZKYEMVF5JOC14HYOOYQK6JK" localSheetId="11" hidden="1">#REF!</definedName>
    <definedName name="BExXPZKYEMVF5JOC14HYOOYQK6JK" localSheetId="12" hidden="1">#REF!</definedName>
    <definedName name="BExXPZKYEMVF5JOC14HYOOYQK6JK" localSheetId="14" hidden="1">#REF!</definedName>
    <definedName name="BExXPZKYEMVF5JOC14HYOOYQK6JK" localSheetId="13" hidden="1">#REF!</definedName>
    <definedName name="BExXPZKYEMVF5JOC14HYOOYQK6JK" localSheetId="15" hidden="1">#REF!</definedName>
    <definedName name="BExXPZKYEMVF5JOC14HYOOYQK6JK" localSheetId="16" hidden="1">#REF!</definedName>
    <definedName name="BExXPZKYEMVF5JOC14HYOOYQK6JK" localSheetId="17" hidden="1">#REF!</definedName>
    <definedName name="BExXPZKYEMVF5JOC14HYOOYQK6JK" localSheetId="18" hidden="1">#REF!</definedName>
    <definedName name="BExXPZKYEMVF5JOC14HYOOYQK6JK" localSheetId="19" hidden="1">#REF!</definedName>
    <definedName name="BExXPZKYEMVF5JOC14HYOOYQK6JK" localSheetId="20" hidden="1">#REF!</definedName>
    <definedName name="BExXPZKYEMVF5JOC14HYOOYQK6JK" hidden="1">#REF!</definedName>
    <definedName name="BExXQ12Q21G0KAAP7BK68KNBBDMH" localSheetId="7" hidden="1">#REF!</definedName>
    <definedName name="BExXQ12Q21G0KAAP7BK68KNBBDMH" localSheetId="9" hidden="1">#REF!</definedName>
    <definedName name="BExXQ12Q21G0KAAP7BK68KNBBDMH" localSheetId="10" hidden="1">#REF!</definedName>
    <definedName name="BExXQ12Q21G0KAAP7BK68KNBBDMH" localSheetId="11" hidden="1">#REF!</definedName>
    <definedName name="BExXQ12Q21G0KAAP7BK68KNBBDMH" localSheetId="12" hidden="1">#REF!</definedName>
    <definedName name="BExXQ12Q21G0KAAP7BK68KNBBDMH" localSheetId="14" hidden="1">#REF!</definedName>
    <definedName name="BExXQ12Q21G0KAAP7BK68KNBBDMH" localSheetId="13" hidden="1">#REF!</definedName>
    <definedName name="BExXQ12Q21G0KAAP7BK68KNBBDMH" localSheetId="15" hidden="1">#REF!</definedName>
    <definedName name="BExXQ12Q21G0KAAP7BK68KNBBDMH" localSheetId="16" hidden="1">#REF!</definedName>
    <definedName name="BExXQ12Q21G0KAAP7BK68KNBBDMH" localSheetId="17" hidden="1">#REF!</definedName>
    <definedName name="BExXQ12Q21G0KAAP7BK68KNBBDMH" localSheetId="18" hidden="1">#REF!</definedName>
    <definedName name="BExXQ12Q21G0KAAP7BK68KNBBDMH" localSheetId="19" hidden="1">#REF!</definedName>
    <definedName name="BExXQ12Q21G0KAAP7BK68KNBBDMH" localSheetId="20" hidden="1">#REF!</definedName>
    <definedName name="BExXQ12Q21G0KAAP7BK68KNBBDMH" hidden="1">#REF!</definedName>
    <definedName name="BExXQ72J3O85VF3MRWYM7RCY6B7A" localSheetId="7" hidden="1">#REF!</definedName>
    <definedName name="BExXQ72J3O85VF3MRWYM7RCY6B7A" localSheetId="9" hidden="1">#REF!</definedName>
    <definedName name="BExXQ72J3O85VF3MRWYM7RCY6B7A" localSheetId="10" hidden="1">#REF!</definedName>
    <definedName name="BExXQ72J3O85VF3MRWYM7RCY6B7A" localSheetId="11" hidden="1">#REF!</definedName>
    <definedName name="BExXQ72J3O85VF3MRWYM7RCY6B7A" localSheetId="12" hidden="1">#REF!</definedName>
    <definedName name="BExXQ72J3O85VF3MRWYM7RCY6B7A" localSheetId="14" hidden="1">#REF!</definedName>
    <definedName name="BExXQ72J3O85VF3MRWYM7RCY6B7A" localSheetId="13" hidden="1">#REF!</definedName>
    <definedName name="BExXQ72J3O85VF3MRWYM7RCY6B7A" localSheetId="15" hidden="1">#REF!</definedName>
    <definedName name="BExXQ72J3O85VF3MRWYM7RCY6B7A" localSheetId="16" hidden="1">#REF!</definedName>
    <definedName name="BExXQ72J3O85VF3MRWYM7RCY6B7A" localSheetId="17" hidden="1">#REF!</definedName>
    <definedName name="BExXQ72J3O85VF3MRWYM7RCY6B7A" localSheetId="18" hidden="1">#REF!</definedName>
    <definedName name="BExXQ72J3O85VF3MRWYM7RCY6B7A" localSheetId="19" hidden="1">#REF!</definedName>
    <definedName name="BExXQ72J3O85VF3MRWYM7RCY6B7A" localSheetId="20" hidden="1">#REF!</definedName>
    <definedName name="BExXQ72J3O85VF3MRWYM7RCY6B7A" hidden="1">#REF!</definedName>
    <definedName name="BExXQ89PA10X79WBWOEP1AJX1OQM" localSheetId="7" hidden="1">#REF!</definedName>
    <definedName name="BExXQ89PA10X79WBWOEP1AJX1OQM" localSheetId="9" hidden="1">#REF!</definedName>
    <definedName name="BExXQ89PA10X79WBWOEP1AJX1OQM" localSheetId="10" hidden="1">#REF!</definedName>
    <definedName name="BExXQ89PA10X79WBWOEP1AJX1OQM" localSheetId="11" hidden="1">#REF!</definedName>
    <definedName name="BExXQ89PA10X79WBWOEP1AJX1OQM" localSheetId="12" hidden="1">#REF!</definedName>
    <definedName name="BExXQ89PA10X79WBWOEP1AJX1OQM" localSheetId="14" hidden="1">#REF!</definedName>
    <definedName name="BExXQ89PA10X79WBWOEP1AJX1OQM" localSheetId="13" hidden="1">#REF!</definedName>
    <definedName name="BExXQ89PA10X79WBWOEP1AJX1OQM" localSheetId="15" hidden="1">#REF!</definedName>
    <definedName name="BExXQ89PA10X79WBWOEP1AJX1OQM" localSheetId="16" hidden="1">#REF!</definedName>
    <definedName name="BExXQ89PA10X79WBWOEP1AJX1OQM" localSheetId="17" hidden="1">#REF!</definedName>
    <definedName name="BExXQ89PA10X79WBWOEP1AJX1OQM" localSheetId="18" hidden="1">#REF!</definedName>
    <definedName name="BExXQ89PA10X79WBWOEP1AJX1OQM" localSheetId="19" hidden="1">#REF!</definedName>
    <definedName name="BExXQ89PA10X79WBWOEP1AJX1OQM" localSheetId="20" hidden="1">#REF!</definedName>
    <definedName name="BExXQ89PA10X79WBWOEP1AJX1OQM" hidden="1">#REF!</definedName>
    <definedName name="BExXQCGQGGYSI0LTRVR73MUO50AW" localSheetId="7" hidden="1">#REF!</definedName>
    <definedName name="BExXQCGQGGYSI0LTRVR73MUO50AW" localSheetId="9" hidden="1">#REF!</definedName>
    <definedName name="BExXQCGQGGYSI0LTRVR73MUO50AW" localSheetId="10" hidden="1">#REF!</definedName>
    <definedName name="BExXQCGQGGYSI0LTRVR73MUO50AW" localSheetId="11" hidden="1">#REF!</definedName>
    <definedName name="BExXQCGQGGYSI0LTRVR73MUO50AW" localSheetId="12" hidden="1">#REF!</definedName>
    <definedName name="BExXQCGQGGYSI0LTRVR73MUO50AW" localSheetId="14" hidden="1">#REF!</definedName>
    <definedName name="BExXQCGQGGYSI0LTRVR73MUO50AW" localSheetId="13" hidden="1">#REF!</definedName>
    <definedName name="BExXQCGQGGYSI0LTRVR73MUO50AW" localSheetId="15" hidden="1">#REF!</definedName>
    <definedName name="BExXQCGQGGYSI0LTRVR73MUO50AW" localSheetId="16" hidden="1">#REF!</definedName>
    <definedName name="BExXQCGQGGYSI0LTRVR73MUO50AW" localSheetId="17" hidden="1">#REF!</definedName>
    <definedName name="BExXQCGQGGYSI0LTRVR73MUO50AW" localSheetId="18" hidden="1">#REF!</definedName>
    <definedName name="BExXQCGQGGYSI0LTRVR73MUO50AW" localSheetId="19" hidden="1">#REF!</definedName>
    <definedName name="BExXQCGQGGYSI0LTRVR73MUO50AW" localSheetId="20" hidden="1">#REF!</definedName>
    <definedName name="BExXQCGQGGYSI0LTRVR73MUO50AW" hidden="1">#REF!</definedName>
    <definedName name="BExXQD2B3434GXJT0U2OVW30R5K6" localSheetId="7" hidden="1">#REF!</definedName>
    <definedName name="BExXQD2B3434GXJT0U2OVW30R5K6" localSheetId="9" hidden="1">#REF!</definedName>
    <definedName name="BExXQD2B3434GXJT0U2OVW30R5K6" localSheetId="10" hidden="1">#REF!</definedName>
    <definedName name="BExXQD2B3434GXJT0U2OVW30R5K6" localSheetId="11" hidden="1">#REF!</definedName>
    <definedName name="BExXQD2B3434GXJT0U2OVW30R5K6" localSheetId="12" hidden="1">#REF!</definedName>
    <definedName name="BExXQD2B3434GXJT0U2OVW30R5K6" localSheetId="14" hidden="1">#REF!</definedName>
    <definedName name="BExXQD2B3434GXJT0U2OVW30R5K6" localSheetId="13" hidden="1">#REF!</definedName>
    <definedName name="BExXQD2B3434GXJT0U2OVW30R5K6" localSheetId="15" hidden="1">#REF!</definedName>
    <definedName name="BExXQD2B3434GXJT0U2OVW30R5K6" localSheetId="16" hidden="1">#REF!</definedName>
    <definedName name="BExXQD2B3434GXJT0U2OVW30R5K6" localSheetId="17" hidden="1">#REF!</definedName>
    <definedName name="BExXQD2B3434GXJT0U2OVW30R5K6" localSheetId="18" hidden="1">#REF!</definedName>
    <definedName name="BExXQD2B3434GXJT0U2OVW30R5K6" localSheetId="19" hidden="1">#REF!</definedName>
    <definedName name="BExXQD2B3434GXJT0U2OVW30R5K6" localSheetId="20" hidden="1">#REF!</definedName>
    <definedName name="BExXQD2B3434GXJT0U2OVW30R5K6" hidden="1">#REF!</definedName>
    <definedName name="BExXQEEXFHDQ8DSRAJSB5ET6J004" localSheetId="7" hidden="1">#REF!</definedName>
    <definedName name="BExXQEEXFHDQ8DSRAJSB5ET6J004" localSheetId="9" hidden="1">#REF!</definedName>
    <definedName name="BExXQEEXFHDQ8DSRAJSB5ET6J004" localSheetId="10" hidden="1">#REF!</definedName>
    <definedName name="BExXQEEXFHDQ8DSRAJSB5ET6J004" localSheetId="11" hidden="1">#REF!</definedName>
    <definedName name="BExXQEEXFHDQ8DSRAJSB5ET6J004" localSheetId="12" hidden="1">#REF!</definedName>
    <definedName name="BExXQEEXFHDQ8DSRAJSB5ET6J004" localSheetId="14" hidden="1">#REF!</definedName>
    <definedName name="BExXQEEXFHDQ8DSRAJSB5ET6J004" localSheetId="13" hidden="1">#REF!</definedName>
    <definedName name="BExXQEEXFHDQ8DSRAJSB5ET6J004" localSheetId="15" hidden="1">#REF!</definedName>
    <definedName name="BExXQEEXFHDQ8DSRAJSB5ET6J004" localSheetId="16" hidden="1">#REF!</definedName>
    <definedName name="BExXQEEXFHDQ8DSRAJSB5ET6J004" localSheetId="17" hidden="1">#REF!</definedName>
    <definedName name="BExXQEEXFHDQ8DSRAJSB5ET6J004" localSheetId="18" hidden="1">#REF!</definedName>
    <definedName name="BExXQEEXFHDQ8DSRAJSB5ET6J004" localSheetId="19" hidden="1">#REF!</definedName>
    <definedName name="BExXQEEXFHDQ8DSRAJSB5ET6J004" localSheetId="20" hidden="1">#REF!</definedName>
    <definedName name="BExXQEEXFHDQ8DSRAJSB5ET6J004" hidden="1">#REF!</definedName>
    <definedName name="BExXQH41O5HZAH8BO6HCFY8YC3TU" localSheetId="7" hidden="1">#REF!</definedName>
    <definedName name="BExXQH41O5HZAH8BO6HCFY8YC3TU" localSheetId="9" hidden="1">#REF!</definedName>
    <definedName name="BExXQH41O5HZAH8BO6HCFY8YC3TU" localSheetId="10" hidden="1">#REF!</definedName>
    <definedName name="BExXQH41O5HZAH8BO6HCFY8YC3TU" localSheetId="11" hidden="1">#REF!</definedName>
    <definedName name="BExXQH41O5HZAH8BO6HCFY8YC3TU" localSheetId="12" hidden="1">#REF!</definedName>
    <definedName name="BExXQH41O5HZAH8BO6HCFY8YC3TU" localSheetId="14" hidden="1">#REF!</definedName>
    <definedName name="BExXQH41O5HZAH8BO6HCFY8YC3TU" localSheetId="13" hidden="1">#REF!</definedName>
    <definedName name="BExXQH41O5HZAH8BO6HCFY8YC3TU" localSheetId="15" hidden="1">#REF!</definedName>
    <definedName name="BExXQH41O5HZAH8BO6HCFY8YC3TU" localSheetId="16" hidden="1">#REF!</definedName>
    <definedName name="BExXQH41O5HZAH8BO6HCFY8YC3TU" localSheetId="17" hidden="1">#REF!</definedName>
    <definedName name="BExXQH41O5HZAH8BO6HCFY8YC3TU" localSheetId="18" hidden="1">#REF!</definedName>
    <definedName name="BExXQH41O5HZAH8BO6HCFY8YC3TU" localSheetId="19" hidden="1">#REF!</definedName>
    <definedName name="BExXQH41O5HZAH8BO6HCFY8YC3TU" localSheetId="20" hidden="1">#REF!</definedName>
    <definedName name="BExXQH41O5HZAH8BO6HCFY8YC3TU" hidden="1">#REF!</definedName>
    <definedName name="BExXQIRBLQSLAJTFL7224FCFUTKH" localSheetId="7" hidden="1">#REF!</definedName>
    <definedName name="BExXQIRBLQSLAJTFL7224FCFUTKH" localSheetId="9" hidden="1">#REF!</definedName>
    <definedName name="BExXQIRBLQSLAJTFL7224FCFUTKH" localSheetId="10" hidden="1">#REF!</definedName>
    <definedName name="BExXQIRBLQSLAJTFL7224FCFUTKH" localSheetId="11" hidden="1">#REF!</definedName>
    <definedName name="BExXQIRBLQSLAJTFL7224FCFUTKH" localSheetId="12" hidden="1">#REF!</definedName>
    <definedName name="BExXQIRBLQSLAJTFL7224FCFUTKH" localSheetId="14" hidden="1">#REF!</definedName>
    <definedName name="BExXQIRBLQSLAJTFL7224FCFUTKH" localSheetId="13" hidden="1">#REF!</definedName>
    <definedName name="BExXQIRBLQSLAJTFL7224FCFUTKH" localSheetId="15" hidden="1">#REF!</definedName>
    <definedName name="BExXQIRBLQSLAJTFL7224FCFUTKH" localSheetId="16" hidden="1">#REF!</definedName>
    <definedName name="BExXQIRBLQSLAJTFL7224FCFUTKH" localSheetId="17" hidden="1">#REF!</definedName>
    <definedName name="BExXQIRBLQSLAJTFL7224FCFUTKH" localSheetId="18" hidden="1">#REF!</definedName>
    <definedName name="BExXQIRBLQSLAJTFL7224FCFUTKH" localSheetId="19" hidden="1">#REF!</definedName>
    <definedName name="BExXQIRBLQSLAJTFL7224FCFUTKH" localSheetId="20" hidden="1">#REF!</definedName>
    <definedName name="BExXQIRBLQSLAJTFL7224FCFUTKH" hidden="1">#REF!</definedName>
    <definedName name="BExXQJIEF5R3QQ6D8HO3NGPU0IQC" localSheetId="7" hidden="1">#REF!</definedName>
    <definedName name="BExXQJIEF5R3QQ6D8HO3NGPU0IQC" localSheetId="9" hidden="1">#REF!</definedName>
    <definedName name="BExXQJIEF5R3QQ6D8HO3NGPU0IQC" localSheetId="10" hidden="1">#REF!</definedName>
    <definedName name="BExXQJIEF5R3QQ6D8HO3NGPU0IQC" localSheetId="11" hidden="1">#REF!</definedName>
    <definedName name="BExXQJIEF5R3QQ6D8HO3NGPU0IQC" localSheetId="12" hidden="1">#REF!</definedName>
    <definedName name="BExXQJIEF5R3QQ6D8HO3NGPU0IQC" localSheetId="14" hidden="1">#REF!</definedName>
    <definedName name="BExXQJIEF5R3QQ6D8HO3NGPU0IQC" localSheetId="13" hidden="1">#REF!</definedName>
    <definedName name="BExXQJIEF5R3QQ6D8HO3NGPU0IQC" localSheetId="15" hidden="1">#REF!</definedName>
    <definedName name="BExXQJIEF5R3QQ6D8HO3NGPU0IQC" localSheetId="16" hidden="1">#REF!</definedName>
    <definedName name="BExXQJIEF5R3QQ6D8HO3NGPU0IQC" localSheetId="17" hidden="1">#REF!</definedName>
    <definedName name="BExXQJIEF5R3QQ6D8HO3NGPU0IQC" localSheetId="18" hidden="1">#REF!</definedName>
    <definedName name="BExXQJIEF5R3QQ6D8HO3NGPU0IQC" localSheetId="19" hidden="1">#REF!</definedName>
    <definedName name="BExXQJIEF5R3QQ6D8HO3NGPU0IQC" localSheetId="20" hidden="1">#REF!</definedName>
    <definedName name="BExXQJIEF5R3QQ6D8HO3NGPU0IQC" hidden="1">#REF!</definedName>
    <definedName name="BExXQU00K9ER4I1WM7T9J0W1E7ZC" localSheetId="7" hidden="1">#REF!</definedName>
    <definedName name="BExXQU00K9ER4I1WM7T9J0W1E7ZC" localSheetId="9" hidden="1">#REF!</definedName>
    <definedName name="BExXQU00K9ER4I1WM7T9J0W1E7ZC" localSheetId="10" hidden="1">#REF!</definedName>
    <definedName name="BExXQU00K9ER4I1WM7T9J0W1E7ZC" localSheetId="11" hidden="1">#REF!</definedName>
    <definedName name="BExXQU00K9ER4I1WM7T9J0W1E7ZC" localSheetId="12" hidden="1">#REF!</definedName>
    <definedName name="BExXQU00K9ER4I1WM7T9J0W1E7ZC" localSheetId="14" hidden="1">#REF!</definedName>
    <definedName name="BExXQU00K9ER4I1WM7T9J0W1E7ZC" localSheetId="13" hidden="1">#REF!</definedName>
    <definedName name="BExXQU00K9ER4I1WM7T9J0W1E7ZC" localSheetId="15" hidden="1">#REF!</definedName>
    <definedName name="BExXQU00K9ER4I1WM7T9J0W1E7ZC" localSheetId="16" hidden="1">#REF!</definedName>
    <definedName name="BExXQU00K9ER4I1WM7T9J0W1E7ZC" localSheetId="17" hidden="1">#REF!</definedName>
    <definedName name="BExXQU00K9ER4I1WM7T9J0W1E7ZC" localSheetId="18" hidden="1">#REF!</definedName>
    <definedName name="BExXQU00K9ER4I1WM7T9J0W1E7ZC" localSheetId="19" hidden="1">#REF!</definedName>
    <definedName name="BExXQU00K9ER4I1WM7T9J0W1E7ZC" localSheetId="20" hidden="1">#REF!</definedName>
    <definedName name="BExXQU00K9ER4I1WM7T9J0W1E7ZC" hidden="1">#REF!</definedName>
    <definedName name="BExXQU00KOR7XLM8B13DGJ1MIQDY" localSheetId="7" hidden="1">#REF!</definedName>
    <definedName name="BExXQU00KOR7XLM8B13DGJ1MIQDY" localSheetId="9" hidden="1">#REF!</definedName>
    <definedName name="BExXQU00KOR7XLM8B13DGJ1MIQDY" localSheetId="10" hidden="1">#REF!</definedName>
    <definedName name="BExXQU00KOR7XLM8B13DGJ1MIQDY" localSheetId="11" hidden="1">#REF!</definedName>
    <definedName name="BExXQU00KOR7XLM8B13DGJ1MIQDY" localSheetId="12" hidden="1">#REF!</definedName>
    <definedName name="BExXQU00KOR7XLM8B13DGJ1MIQDY" localSheetId="14" hidden="1">#REF!</definedName>
    <definedName name="BExXQU00KOR7XLM8B13DGJ1MIQDY" localSheetId="13" hidden="1">#REF!</definedName>
    <definedName name="BExXQU00KOR7XLM8B13DGJ1MIQDY" localSheetId="15" hidden="1">#REF!</definedName>
    <definedName name="BExXQU00KOR7XLM8B13DGJ1MIQDY" localSheetId="16" hidden="1">#REF!</definedName>
    <definedName name="BExXQU00KOR7XLM8B13DGJ1MIQDY" localSheetId="17" hidden="1">#REF!</definedName>
    <definedName name="BExXQU00KOR7XLM8B13DGJ1MIQDY" localSheetId="18" hidden="1">#REF!</definedName>
    <definedName name="BExXQU00KOR7XLM8B13DGJ1MIQDY" localSheetId="19" hidden="1">#REF!</definedName>
    <definedName name="BExXQU00KOR7XLM8B13DGJ1MIQDY" localSheetId="20" hidden="1">#REF!</definedName>
    <definedName name="BExXQU00KOR7XLM8B13DGJ1MIQDY" hidden="1">#REF!</definedName>
    <definedName name="BExXQXG18PS8HGBOS03OSTQ0KEYC" localSheetId="7" hidden="1">#REF!</definedName>
    <definedName name="BExXQXG18PS8HGBOS03OSTQ0KEYC" localSheetId="9" hidden="1">#REF!</definedName>
    <definedName name="BExXQXG18PS8HGBOS03OSTQ0KEYC" localSheetId="10" hidden="1">#REF!</definedName>
    <definedName name="BExXQXG18PS8HGBOS03OSTQ0KEYC" localSheetId="11" hidden="1">#REF!</definedName>
    <definedName name="BExXQXG18PS8HGBOS03OSTQ0KEYC" localSheetId="12" hidden="1">#REF!</definedName>
    <definedName name="BExXQXG18PS8HGBOS03OSTQ0KEYC" localSheetId="14" hidden="1">#REF!</definedName>
    <definedName name="BExXQXG18PS8HGBOS03OSTQ0KEYC" localSheetId="13" hidden="1">#REF!</definedName>
    <definedName name="BExXQXG18PS8HGBOS03OSTQ0KEYC" localSheetId="15" hidden="1">#REF!</definedName>
    <definedName name="BExXQXG18PS8HGBOS03OSTQ0KEYC" localSheetId="16" hidden="1">#REF!</definedName>
    <definedName name="BExXQXG18PS8HGBOS03OSTQ0KEYC" localSheetId="17" hidden="1">#REF!</definedName>
    <definedName name="BExXQXG18PS8HGBOS03OSTQ0KEYC" localSheetId="18" hidden="1">#REF!</definedName>
    <definedName name="BExXQXG18PS8HGBOS03OSTQ0KEYC" localSheetId="19" hidden="1">#REF!</definedName>
    <definedName name="BExXQXG18PS8HGBOS03OSTQ0KEYC" localSheetId="20" hidden="1">#REF!</definedName>
    <definedName name="BExXQXG18PS8HGBOS03OSTQ0KEYC" hidden="1">#REF!</definedName>
    <definedName name="BExXQXQT4OAFQT5B0YB3USDJOJOB" localSheetId="7" hidden="1">#REF!</definedName>
    <definedName name="BExXQXQT4OAFQT5B0YB3USDJOJOB" localSheetId="9" hidden="1">#REF!</definedName>
    <definedName name="BExXQXQT4OAFQT5B0YB3USDJOJOB" localSheetId="10" hidden="1">#REF!</definedName>
    <definedName name="BExXQXQT4OAFQT5B0YB3USDJOJOB" localSheetId="11" hidden="1">#REF!</definedName>
    <definedName name="BExXQXQT4OAFQT5B0YB3USDJOJOB" localSheetId="12" hidden="1">#REF!</definedName>
    <definedName name="BExXQXQT4OAFQT5B0YB3USDJOJOB" localSheetId="14" hidden="1">#REF!</definedName>
    <definedName name="BExXQXQT4OAFQT5B0YB3USDJOJOB" localSheetId="13" hidden="1">#REF!</definedName>
    <definedName name="BExXQXQT4OAFQT5B0YB3USDJOJOB" localSheetId="15" hidden="1">#REF!</definedName>
    <definedName name="BExXQXQT4OAFQT5B0YB3USDJOJOB" localSheetId="16" hidden="1">#REF!</definedName>
    <definedName name="BExXQXQT4OAFQT5B0YB3USDJOJOB" localSheetId="17" hidden="1">#REF!</definedName>
    <definedName name="BExXQXQT4OAFQT5B0YB3USDJOJOB" localSheetId="18" hidden="1">#REF!</definedName>
    <definedName name="BExXQXQT4OAFQT5B0YB3USDJOJOB" localSheetId="19" hidden="1">#REF!</definedName>
    <definedName name="BExXQXQT4OAFQT5B0YB3USDJOJOB" localSheetId="20" hidden="1">#REF!</definedName>
    <definedName name="BExXQXQT4OAFQT5B0YB3USDJOJOB" hidden="1">#REF!</definedName>
    <definedName name="BExXR3FSEXAHSXEQNJORWFCPX86N" localSheetId="7" hidden="1">#REF!</definedName>
    <definedName name="BExXR3FSEXAHSXEQNJORWFCPX86N" localSheetId="9" hidden="1">#REF!</definedName>
    <definedName name="BExXR3FSEXAHSXEQNJORWFCPX86N" localSheetId="10" hidden="1">#REF!</definedName>
    <definedName name="BExXR3FSEXAHSXEQNJORWFCPX86N" localSheetId="11" hidden="1">#REF!</definedName>
    <definedName name="BExXR3FSEXAHSXEQNJORWFCPX86N" localSheetId="12" hidden="1">#REF!</definedName>
    <definedName name="BExXR3FSEXAHSXEQNJORWFCPX86N" localSheetId="14" hidden="1">#REF!</definedName>
    <definedName name="BExXR3FSEXAHSXEQNJORWFCPX86N" localSheetId="13" hidden="1">#REF!</definedName>
    <definedName name="BExXR3FSEXAHSXEQNJORWFCPX86N" localSheetId="15" hidden="1">#REF!</definedName>
    <definedName name="BExXR3FSEXAHSXEQNJORWFCPX86N" localSheetId="16" hidden="1">#REF!</definedName>
    <definedName name="BExXR3FSEXAHSXEQNJORWFCPX86N" localSheetId="17" hidden="1">#REF!</definedName>
    <definedName name="BExXR3FSEXAHSXEQNJORWFCPX86N" localSheetId="18" hidden="1">#REF!</definedName>
    <definedName name="BExXR3FSEXAHSXEQNJORWFCPX86N" localSheetId="19" hidden="1">#REF!</definedName>
    <definedName name="BExXR3FSEXAHSXEQNJORWFCPX86N" localSheetId="20" hidden="1">#REF!</definedName>
    <definedName name="BExXR3FSEXAHSXEQNJORWFCPX86N" hidden="1">#REF!</definedName>
    <definedName name="BExXR3W3FKYQBLR299HO9RZ70C43" localSheetId="7" hidden="1">#REF!</definedName>
    <definedName name="BExXR3W3FKYQBLR299HO9RZ70C43" localSheetId="9" hidden="1">#REF!</definedName>
    <definedName name="BExXR3W3FKYQBLR299HO9RZ70C43" localSheetId="10" hidden="1">#REF!</definedName>
    <definedName name="BExXR3W3FKYQBLR299HO9RZ70C43" localSheetId="11" hidden="1">#REF!</definedName>
    <definedName name="BExXR3W3FKYQBLR299HO9RZ70C43" localSheetId="12" hidden="1">#REF!</definedName>
    <definedName name="BExXR3W3FKYQBLR299HO9RZ70C43" localSheetId="14" hidden="1">#REF!</definedName>
    <definedName name="BExXR3W3FKYQBLR299HO9RZ70C43" localSheetId="13" hidden="1">#REF!</definedName>
    <definedName name="BExXR3W3FKYQBLR299HO9RZ70C43" localSheetId="15" hidden="1">#REF!</definedName>
    <definedName name="BExXR3W3FKYQBLR299HO9RZ70C43" localSheetId="16" hidden="1">#REF!</definedName>
    <definedName name="BExXR3W3FKYQBLR299HO9RZ70C43" localSheetId="17" hidden="1">#REF!</definedName>
    <definedName name="BExXR3W3FKYQBLR299HO9RZ70C43" localSheetId="18" hidden="1">#REF!</definedName>
    <definedName name="BExXR3W3FKYQBLR299HO9RZ70C43" localSheetId="19" hidden="1">#REF!</definedName>
    <definedName name="BExXR3W3FKYQBLR299HO9RZ70C43" localSheetId="20" hidden="1">#REF!</definedName>
    <definedName name="BExXR3W3FKYQBLR299HO9RZ70C43" hidden="1">#REF!</definedName>
    <definedName name="BExXR46U23CRRBV6IZT982MAEQKI" localSheetId="7" hidden="1">#REF!</definedName>
    <definedName name="BExXR46U23CRRBV6IZT982MAEQKI" localSheetId="9" hidden="1">#REF!</definedName>
    <definedName name="BExXR46U23CRRBV6IZT982MAEQKI" localSheetId="10" hidden="1">#REF!</definedName>
    <definedName name="BExXR46U23CRRBV6IZT982MAEQKI" localSheetId="11" hidden="1">#REF!</definedName>
    <definedName name="BExXR46U23CRRBV6IZT982MAEQKI" localSheetId="12" hidden="1">#REF!</definedName>
    <definedName name="BExXR46U23CRRBV6IZT982MAEQKI" localSheetId="14" hidden="1">#REF!</definedName>
    <definedName name="BExXR46U23CRRBV6IZT982MAEQKI" localSheetId="13" hidden="1">#REF!</definedName>
    <definedName name="BExXR46U23CRRBV6IZT982MAEQKI" localSheetId="15" hidden="1">#REF!</definedName>
    <definedName name="BExXR46U23CRRBV6IZT982MAEQKI" localSheetId="16" hidden="1">#REF!</definedName>
    <definedName name="BExXR46U23CRRBV6IZT982MAEQKI" localSheetId="17" hidden="1">#REF!</definedName>
    <definedName name="BExXR46U23CRRBV6IZT982MAEQKI" localSheetId="18" hidden="1">#REF!</definedName>
    <definedName name="BExXR46U23CRRBV6IZT982MAEQKI" localSheetId="19" hidden="1">#REF!</definedName>
    <definedName name="BExXR46U23CRRBV6IZT982MAEQKI" localSheetId="20" hidden="1">#REF!</definedName>
    <definedName name="BExXR46U23CRRBV6IZT982MAEQKI" hidden="1">#REF!</definedName>
    <definedName name="BExXR8OKAVX7O70V5IYG2PRKXSTI" localSheetId="7" hidden="1">#REF!</definedName>
    <definedName name="BExXR8OKAVX7O70V5IYG2PRKXSTI" localSheetId="9" hidden="1">#REF!</definedName>
    <definedName name="BExXR8OKAVX7O70V5IYG2PRKXSTI" localSheetId="10" hidden="1">#REF!</definedName>
    <definedName name="BExXR8OKAVX7O70V5IYG2PRKXSTI" localSheetId="11" hidden="1">#REF!</definedName>
    <definedName name="BExXR8OKAVX7O70V5IYG2PRKXSTI" localSheetId="12" hidden="1">#REF!</definedName>
    <definedName name="BExXR8OKAVX7O70V5IYG2PRKXSTI" localSheetId="14" hidden="1">#REF!</definedName>
    <definedName name="BExXR8OKAVX7O70V5IYG2PRKXSTI" localSheetId="13" hidden="1">#REF!</definedName>
    <definedName name="BExXR8OKAVX7O70V5IYG2PRKXSTI" localSheetId="15" hidden="1">#REF!</definedName>
    <definedName name="BExXR8OKAVX7O70V5IYG2PRKXSTI" localSheetId="16" hidden="1">#REF!</definedName>
    <definedName name="BExXR8OKAVX7O70V5IYG2PRKXSTI" localSheetId="17" hidden="1">#REF!</definedName>
    <definedName name="BExXR8OKAVX7O70V5IYG2PRKXSTI" localSheetId="18" hidden="1">#REF!</definedName>
    <definedName name="BExXR8OKAVX7O70V5IYG2PRKXSTI" localSheetId="19" hidden="1">#REF!</definedName>
    <definedName name="BExXR8OKAVX7O70V5IYG2PRKXSTI" localSheetId="20" hidden="1">#REF!</definedName>
    <definedName name="BExXR8OKAVX7O70V5IYG2PRKXSTI" hidden="1">#REF!</definedName>
    <definedName name="BExXRA6N6XCLQM6XDV724ZIH6G93" localSheetId="7" hidden="1">#REF!</definedName>
    <definedName name="BExXRA6N6XCLQM6XDV724ZIH6G93" localSheetId="9" hidden="1">#REF!</definedName>
    <definedName name="BExXRA6N6XCLQM6XDV724ZIH6G93" localSheetId="10" hidden="1">#REF!</definedName>
    <definedName name="BExXRA6N6XCLQM6XDV724ZIH6G93" localSheetId="11" hidden="1">#REF!</definedName>
    <definedName name="BExXRA6N6XCLQM6XDV724ZIH6G93" localSheetId="12" hidden="1">#REF!</definedName>
    <definedName name="BExXRA6N6XCLQM6XDV724ZIH6G93" localSheetId="14" hidden="1">#REF!</definedName>
    <definedName name="BExXRA6N6XCLQM6XDV724ZIH6G93" localSheetId="13" hidden="1">#REF!</definedName>
    <definedName name="BExXRA6N6XCLQM6XDV724ZIH6G93" localSheetId="15" hidden="1">#REF!</definedName>
    <definedName name="BExXRA6N6XCLQM6XDV724ZIH6G93" localSheetId="16" hidden="1">#REF!</definedName>
    <definedName name="BExXRA6N6XCLQM6XDV724ZIH6G93" localSheetId="17" hidden="1">#REF!</definedName>
    <definedName name="BExXRA6N6XCLQM6XDV724ZIH6G93" localSheetId="18" hidden="1">#REF!</definedName>
    <definedName name="BExXRA6N6XCLQM6XDV724ZIH6G93" localSheetId="19" hidden="1">#REF!</definedName>
    <definedName name="BExXRA6N6XCLQM6XDV724ZIH6G93" localSheetId="20" hidden="1">#REF!</definedName>
    <definedName name="BExXRA6N6XCLQM6XDV724ZIH6G93" hidden="1">#REF!</definedName>
    <definedName name="BExXRABZ1CNKCG6K1MR6OUFHF7J9" localSheetId="7" hidden="1">#REF!</definedName>
    <definedName name="BExXRABZ1CNKCG6K1MR6OUFHF7J9" localSheetId="9" hidden="1">#REF!</definedName>
    <definedName name="BExXRABZ1CNKCG6K1MR6OUFHF7J9" localSheetId="10" hidden="1">#REF!</definedName>
    <definedName name="BExXRABZ1CNKCG6K1MR6OUFHF7J9" localSheetId="11" hidden="1">#REF!</definedName>
    <definedName name="BExXRABZ1CNKCG6K1MR6OUFHF7J9" localSheetId="12" hidden="1">#REF!</definedName>
    <definedName name="BExXRABZ1CNKCG6K1MR6OUFHF7J9" localSheetId="14" hidden="1">#REF!</definedName>
    <definedName name="BExXRABZ1CNKCG6K1MR6OUFHF7J9" localSheetId="13" hidden="1">#REF!</definedName>
    <definedName name="BExXRABZ1CNKCG6K1MR6OUFHF7J9" localSheetId="15" hidden="1">#REF!</definedName>
    <definedName name="BExXRABZ1CNKCG6K1MR6OUFHF7J9" localSheetId="16" hidden="1">#REF!</definedName>
    <definedName name="BExXRABZ1CNKCG6K1MR6OUFHF7J9" localSheetId="17" hidden="1">#REF!</definedName>
    <definedName name="BExXRABZ1CNKCG6K1MR6OUFHF7J9" localSheetId="18" hidden="1">#REF!</definedName>
    <definedName name="BExXRABZ1CNKCG6K1MR6OUFHF7J9" localSheetId="19" hidden="1">#REF!</definedName>
    <definedName name="BExXRABZ1CNKCG6K1MR6OUFHF7J9" localSheetId="20" hidden="1">#REF!</definedName>
    <definedName name="BExXRABZ1CNKCG6K1MR6OUFHF7J9" hidden="1">#REF!</definedName>
    <definedName name="BExXRBOFETC0OTJ6WY3VPMFH03VB" localSheetId="7" hidden="1">#REF!</definedName>
    <definedName name="BExXRBOFETC0OTJ6WY3VPMFH03VB" localSheetId="9" hidden="1">#REF!</definedName>
    <definedName name="BExXRBOFETC0OTJ6WY3VPMFH03VB" localSheetId="10" hidden="1">#REF!</definedName>
    <definedName name="BExXRBOFETC0OTJ6WY3VPMFH03VB" localSheetId="11" hidden="1">#REF!</definedName>
    <definedName name="BExXRBOFETC0OTJ6WY3VPMFH03VB" localSheetId="12" hidden="1">#REF!</definedName>
    <definedName name="BExXRBOFETC0OTJ6WY3VPMFH03VB" localSheetId="14" hidden="1">#REF!</definedName>
    <definedName name="BExXRBOFETC0OTJ6WY3VPMFH03VB" localSheetId="13" hidden="1">#REF!</definedName>
    <definedName name="BExXRBOFETC0OTJ6WY3VPMFH03VB" localSheetId="15" hidden="1">#REF!</definedName>
    <definedName name="BExXRBOFETC0OTJ6WY3VPMFH03VB" localSheetId="16" hidden="1">#REF!</definedName>
    <definedName name="BExXRBOFETC0OTJ6WY3VPMFH03VB" localSheetId="17" hidden="1">#REF!</definedName>
    <definedName name="BExXRBOFETC0OTJ6WY3VPMFH03VB" localSheetId="18" hidden="1">#REF!</definedName>
    <definedName name="BExXRBOFETC0OTJ6WY3VPMFH03VB" localSheetId="19" hidden="1">#REF!</definedName>
    <definedName name="BExXRBOFETC0OTJ6WY3VPMFH03VB" localSheetId="20" hidden="1">#REF!</definedName>
    <definedName name="BExXRBOFETC0OTJ6WY3VPMFH03VB" hidden="1">#REF!</definedName>
    <definedName name="BExXRD13K1S9Y3JGR7CXSONT7RJZ" localSheetId="7" hidden="1">#REF!</definedName>
    <definedName name="BExXRD13K1S9Y3JGR7CXSONT7RJZ" localSheetId="9" hidden="1">#REF!</definedName>
    <definedName name="BExXRD13K1S9Y3JGR7CXSONT7RJZ" localSheetId="10" hidden="1">#REF!</definedName>
    <definedName name="BExXRD13K1S9Y3JGR7CXSONT7RJZ" localSheetId="11" hidden="1">#REF!</definedName>
    <definedName name="BExXRD13K1S9Y3JGR7CXSONT7RJZ" localSheetId="12" hidden="1">#REF!</definedName>
    <definedName name="BExXRD13K1S9Y3JGR7CXSONT7RJZ" localSheetId="14" hidden="1">#REF!</definedName>
    <definedName name="BExXRD13K1S9Y3JGR7CXSONT7RJZ" localSheetId="13" hidden="1">#REF!</definedName>
    <definedName name="BExXRD13K1S9Y3JGR7CXSONT7RJZ" localSheetId="15" hidden="1">#REF!</definedName>
    <definedName name="BExXRD13K1S9Y3JGR7CXSONT7RJZ" localSheetId="16" hidden="1">#REF!</definedName>
    <definedName name="BExXRD13K1S9Y3JGR7CXSONT7RJZ" localSheetId="17" hidden="1">#REF!</definedName>
    <definedName name="BExXRD13K1S9Y3JGR7CXSONT7RJZ" localSheetId="18" hidden="1">#REF!</definedName>
    <definedName name="BExXRD13K1S9Y3JGR7CXSONT7RJZ" localSheetId="19" hidden="1">#REF!</definedName>
    <definedName name="BExXRD13K1S9Y3JGR7CXSONT7RJZ" localSheetId="20" hidden="1">#REF!</definedName>
    <definedName name="BExXRD13K1S9Y3JGR7CXSONT7RJZ" hidden="1">#REF!</definedName>
    <definedName name="BExXRIFB4QQ87QIGA9AG0NXP577K" localSheetId="7" hidden="1">#REF!</definedName>
    <definedName name="BExXRIFB4QQ87QIGA9AG0NXP577K" localSheetId="9" hidden="1">#REF!</definedName>
    <definedName name="BExXRIFB4QQ87QIGA9AG0NXP577K" localSheetId="10" hidden="1">#REF!</definedName>
    <definedName name="BExXRIFB4QQ87QIGA9AG0NXP577K" localSheetId="11" hidden="1">#REF!</definedName>
    <definedName name="BExXRIFB4QQ87QIGA9AG0NXP577K" localSheetId="12" hidden="1">#REF!</definedName>
    <definedName name="BExXRIFB4QQ87QIGA9AG0NXP577K" localSheetId="14" hidden="1">#REF!</definedName>
    <definedName name="BExXRIFB4QQ87QIGA9AG0NXP577K" localSheetId="13" hidden="1">#REF!</definedName>
    <definedName name="BExXRIFB4QQ87QIGA9AG0NXP577K" localSheetId="15" hidden="1">#REF!</definedName>
    <definedName name="BExXRIFB4QQ87QIGA9AG0NXP577K" localSheetId="16" hidden="1">#REF!</definedName>
    <definedName name="BExXRIFB4QQ87QIGA9AG0NXP577K" localSheetId="17" hidden="1">#REF!</definedName>
    <definedName name="BExXRIFB4QQ87QIGA9AG0NXP577K" localSheetId="18" hidden="1">#REF!</definedName>
    <definedName name="BExXRIFB4QQ87QIGA9AG0NXP577K" localSheetId="19" hidden="1">#REF!</definedName>
    <definedName name="BExXRIFB4QQ87QIGA9AG0NXP577K" localSheetId="20" hidden="1">#REF!</definedName>
    <definedName name="BExXRIFB4QQ87QIGA9AG0NXP577K" hidden="1">#REF!</definedName>
    <definedName name="BExXRIQ2JF2CVTRDQX2D9SPH7FTN" localSheetId="7" hidden="1">#REF!</definedName>
    <definedName name="BExXRIQ2JF2CVTRDQX2D9SPH7FTN" localSheetId="9" hidden="1">#REF!</definedName>
    <definedName name="BExXRIQ2JF2CVTRDQX2D9SPH7FTN" localSheetId="10" hidden="1">#REF!</definedName>
    <definedName name="BExXRIQ2JF2CVTRDQX2D9SPH7FTN" localSheetId="11" hidden="1">#REF!</definedName>
    <definedName name="BExXRIQ2JF2CVTRDQX2D9SPH7FTN" localSheetId="12" hidden="1">#REF!</definedName>
    <definedName name="BExXRIQ2JF2CVTRDQX2D9SPH7FTN" localSheetId="14" hidden="1">#REF!</definedName>
    <definedName name="BExXRIQ2JF2CVTRDQX2D9SPH7FTN" localSheetId="13" hidden="1">#REF!</definedName>
    <definedName name="BExXRIQ2JF2CVTRDQX2D9SPH7FTN" localSheetId="15" hidden="1">#REF!</definedName>
    <definedName name="BExXRIQ2JF2CVTRDQX2D9SPH7FTN" localSheetId="16" hidden="1">#REF!</definedName>
    <definedName name="BExXRIQ2JF2CVTRDQX2D9SPH7FTN" localSheetId="17" hidden="1">#REF!</definedName>
    <definedName name="BExXRIQ2JF2CVTRDQX2D9SPH7FTN" localSheetId="18" hidden="1">#REF!</definedName>
    <definedName name="BExXRIQ2JF2CVTRDQX2D9SPH7FTN" localSheetId="19" hidden="1">#REF!</definedName>
    <definedName name="BExXRIQ2JF2CVTRDQX2D9SPH7FTN" localSheetId="20" hidden="1">#REF!</definedName>
    <definedName name="BExXRIQ2JF2CVTRDQX2D9SPH7FTN" hidden="1">#REF!</definedName>
    <definedName name="BExXRL4ETKGR5B08IWLV5UKWS07Z" localSheetId="7" hidden="1">#REF!</definedName>
    <definedName name="BExXRL4ETKGR5B08IWLV5UKWS07Z" localSheetId="9" hidden="1">#REF!</definedName>
    <definedName name="BExXRL4ETKGR5B08IWLV5UKWS07Z" localSheetId="10" hidden="1">#REF!</definedName>
    <definedName name="BExXRL4ETKGR5B08IWLV5UKWS07Z" localSheetId="11" hidden="1">#REF!</definedName>
    <definedName name="BExXRL4ETKGR5B08IWLV5UKWS07Z" localSheetId="12" hidden="1">#REF!</definedName>
    <definedName name="BExXRL4ETKGR5B08IWLV5UKWS07Z" localSheetId="14" hidden="1">#REF!</definedName>
    <definedName name="BExXRL4ETKGR5B08IWLV5UKWS07Z" localSheetId="13" hidden="1">#REF!</definedName>
    <definedName name="BExXRL4ETKGR5B08IWLV5UKWS07Z" localSheetId="15" hidden="1">#REF!</definedName>
    <definedName name="BExXRL4ETKGR5B08IWLV5UKWS07Z" localSheetId="16" hidden="1">#REF!</definedName>
    <definedName name="BExXRL4ETKGR5B08IWLV5UKWS07Z" localSheetId="17" hidden="1">#REF!</definedName>
    <definedName name="BExXRL4ETKGR5B08IWLV5UKWS07Z" localSheetId="18" hidden="1">#REF!</definedName>
    <definedName name="BExXRL4ETKGR5B08IWLV5UKWS07Z" localSheetId="19" hidden="1">#REF!</definedName>
    <definedName name="BExXRL4ETKGR5B08IWLV5UKWS07Z" localSheetId="20" hidden="1">#REF!</definedName>
    <definedName name="BExXRL4ETKGR5B08IWLV5UKWS07Z" hidden="1">#REF!</definedName>
    <definedName name="BExXRO4A6VUH1F4XV8N1BRJ4896W" localSheetId="7" hidden="1">#REF!</definedName>
    <definedName name="BExXRO4A6VUH1F4XV8N1BRJ4896W" localSheetId="9" hidden="1">#REF!</definedName>
    <definedName name="BExXRO4A6VUH1F4XV8N1BRJ4896W" localSheetId="10" hidden="1">#REF!</definedName>
    <definedName name="BExXRO4A6VUH1F4XV8N1BRJ4896W" localSheetId="11" hidden="1">#REF!</definedName>
    <definedName name="BExXRO4A6VUH1F4XV8N1BRJ4896W" localSheetId="12" hidden="1">#REF!</definedName>
    <definedName name="BExXRO4A6VUH1F4XV8N1BRJ4896W" localSheetId="14" hidden="1">#REF!</definedName>
    <definedName name="BExXRO4A6VUH1F4XV8N1BRJ4896W" localSheetId="13" hidden="1">#REF!</definedName>
    <definedName name="BExXRO4A6VUH1F4XV8N1BRJ4896W" localSheetId="15" hidden="1">#REF!</definedName>
    <definedName name="BExXRO4A6VUH1F4XV8N1BRJ4896W" localSheetId="16" hidden="1">#REF!</definedName>
    <definedName name="BExXRO4A6VUH1F4XV8N1BRJ4896W" localSheetId="17" hidden="1">#REF!</definedName>
    <definedName name="BExXRO4A6VUH1F4XV8N1BRJ4896W" localSheetId="18" hidden="1">#REF!</definedName>
    <definedName name="BExXRO4A6VUH1F4XV8N1BRJ4896W" localSheetId="19" hidden="1">#REF!</definedName>
    <definedName name="BExXRO4A6VUH1F4XV8N1BRJ4896W" localSheetId="20" hidden="1">#REF!</definedName>
    <definedName name="BExXRO4A6VUH1F4XV8N1BRJ4896W" hidden="1">#REF!</definedName>
    <definedName name="BExXRO9N1SNJZGKD90P4K7FU1J0P" localSheetId="7" hidden="1">#REF!</definedName>
    <definedName name="BExXRO9N1SNJZGKD90P4K7FU1J0P" localSheetId="9" hidden="1">#REF!</definedName>
    <definedName name="BExXRO9N1SNJZGKD90P4K7FU1J0P" localSheetId="10" hidden="1">#REF!</definedName>
    <definedName name="BExXRO9N1SNJZGKD90P4K7FU1J0P" localSheetId="11" hidden="1">#REF!</definedName>
    <definedName name="BExXRO9N1SNJZGKD90P4K7FU1J0P" localSheetId="12" hidden="1">#REF!</definedName>
    <definedName name="BExXRO9N1SNJZGKD90P4K7FU1J0P" localSheetId="14" hidden="1">#REF!</definedName>
    <definedName name="BExXRO9N1SNJZGKD90P4K7FU1J0P" localSheetId="13" hidden="1">#REF!</definedName>
    <definedName name="BExXRO9N1SNJZGKD90P4K7FU1J0P" localSheetId="15" hidden="1">#REF!</definedName>
    <definedName name="BExXRO9N1SNJZGKD90P4K7FU1J0P" localSheetId="16" hidden="1">#REF!</definedName>
    <definedName name="BExXRO9N1SNJZGKD90P4K7FU1J0P" localSheetId="17" hidden="1">#REF!</definedName>
    <definedName name="BExXRO9N1SNJZGKD90P4K7FU1J0P" localSheetId="18" hidden="1">#REF!</definedName>
    <definedName name="BExXRO9N1SNJZGKD90P4K7FU1J0P" localSheetId="19" hidden="1">#REF!</definedName>
    <definedName name="BExXRO9N1SNJZGKD90P4K7FU1J0P" localSheetId="20" hidden="1">#REF!</definedName>
    <definedName name="BExXRO9N1SNJZGKD90P4K7FU1J0P" hidden="1">#REF!</definedName>
    <definedName name="BExXRR9I9RZJSO66K1CB8R2H3ACH" localSheetId="7" hidden="1">#REF!</definedName>
    <definedName name="BExXRR9I9RZJSO66K1CB8R2H3ACH" localSheetId="9" hidden="1">#REF!</definedName>
    <definedName name="BExXRR9I9RZJSO66K1CB8R2H3ACH" localSheetId="10" hidden="1">#REF!</definedName>
    <definedName name="BExXRR9I9RZJSO66K1CB8R2H3ACH" localSheetId="11" hidden="1">#REF!</definedName>
    <definedName name="BExXRR9I9RZJSO66K1CB8R2H3ACH" localSheetId="12" hidden="1">#REF!</definedName>
    <definedName name="BExXRR9I9RZJSO66K1CB8R2H3ACH" localSheetId="14" hidden="1">#REF!</definedName>
    <definedName name="BExXRR9I9RZJSO66K1CB8R2H3ACH" localSheetId="13" hidden="1">#REF!</definedName>
    <definedName name="BExXRR9I9RZJSO66K1CB8R2H3ACH" localSheetId="15" hidden="1">#REF!</definedName>
    <definedName name="BExXRR9I9RZJSO66K1CB8R2H3ACH" localSheetId="16" hidden="1">#REF!</definedName>
    <definedName name="BExXRR9I9RZJSO66K1CB8R2H3ACH" localSheetId="17" hidden="1">#REF!</definedName>
    <definedName name="BExXRR9I9RZJSO66K1CB8R2H3ACH" localSheetId="18" hidden="1">#REF!</definedName>
    <definedName name="BExXRR9I9RZJSO66K1CB8R2H3ACH" localSheetId="19" hidden="1">#REF!</definedName>
    <definedName name="BExXRR9I9RZJSO66K1CB8R2H3ACH" localSheetId="20" hidden="1">#REF!</definedName>
    <definedName name="BExXRR9I9RZJSO66K1CB8R2H3ACH" hidden="1">#REF!</definedName>
    <definedName name="BExXRV5QP3Z0KAQ1EQT9JYT2FV0L" localSheetId="7" hidden="1">#REF!</definedName>
    <definedName name="BExXRV5QP3Z0KAQ1EQT9JYT2FV0L" localSheetId="9" hidden="1">#REF!</definedName>
    <definedName name="BExXRV5QP3Z0KAQ1EQT9JYT2FV0L" localSheetId="10" hidden="1">#REF!</definedName>
    <definedName name="BExXRV5QP3Z0KAQ1EQT9JYT2FV0L" localSheetId="11" hidden="1">#REF!</definedName>
    <definedName name="BExXRV5QP3Z0KAQ1EQT9JYT2FV0L" localSheetId="12" hidden="1">#REF!</definedName>
    <definedName name="BExXRV5QP3Z0KAQ1EQT9JYT2FV0L" localSheetId="14" hidden="1">#REF!</definedName>
    <definedName name="BExXRV5QP3Z0KAQ1EQT9JYT2FV0L" localSheetId="13" hidden="1">#REF!</definedName>
    <definedName name="BExXRV5QP3Z0KAQ1EQT9JYT2FV0L" localSheetId="15" hidden="1">#REF!</definedName>
    <definedName name="BExXRV5QP3Z0KAQ1EQT9JYT2FV0L" localSheetId="16" hidden="1">#REF!</definedName>
    <definedName name="BExXRV5QP3Z0KAQ1EQT9JYT2FV0L" localSheetId="17" hidden="1">#REF!</definedName>
    <definedName name="BExXRV5QP3Z0KAQ1EQT9JYT2FV0L" localSheetId="18" hidden="1">#REF!</definedName>
    <definedName name="BExXRV5QP3Z0KAQ1EQT9JYT2FV0L" localSheetId="19" hidden="1">#REF!</definedName>
    <definedName name="BExXRV5QP3Z0KAQ1EQT9JYT2FV0L" localSheetId="20" hidden="1">#REF!</definedName>
    <definedName name="BExXRV5QP3Z0KAQ1EQT9JYT2FV0L" hidden="1">#REF!</definedName>
    <definedName name="BExXRZ20LZZCW8LVGDK0XETOTSAI" localSheetId="7" hidden="1">#REF!</definedName>
    <definedName name="BExXRZ20LZZCW8LVGDK0XETOTSAI" localSheetId="9" hidden="1">#REF!</definedName>
    <definedName name="BExXRZ20LZZCW8LVGDK0XETOTSAI" localSheetId="10" hidden="1">#REF!</definedName>
    <definedName name="BExXRZ20LZZCW8LVGDK0XETOTSAI" localSheetId="11" hidden="1">#REF!</definedName>
    <definedName name="BExXRZ20LZZCW8LVGDK0XETOTSAI" localSheetId="12" hidden="1">#REF!</definedName>
    <definedName name="BExXRZ20LZZCW8LVGDK0XETOTSAI" localSheetId="14" hidden="1">#REF!</definedName>
    <definedName name="BExXRZ20LZZCW8LVGDK0XETOTSAI" localSheetId="13" hidden="1">#REF!</definedName>
    <definedName name="BExXRZ20LZZCW8LVGDK0XETOTSAI" localSheetId="15" hidden="1">#REF!</definedName>
    <definedName name="BExXRZ20LZZCW8LVGDK0XETOTSAI" localSheetId="16" hidden="1">#REF!</definedName>
    <definedName name="BExXRZ20LZZCW8LVGDK0XETOTSAI" localSheetId="17" hidden="1">#REF!</definedName>
    <definedName name="BExXRZ20LZZCW8LVGDK0XETOTSAI" localSheetId="18" hidden="1">#REF!</definedName>
    <definedName name="BExXRZ20LZZCW8LVGDK0XETOTSAI" localSheetId="19" hidden="1">#REF!</definedName>
    <definedName name="BExXRZ20LZZCW8LVGDK0XETOTSAI" localSheetId="20" hidden="1">#REF!</definedName>
    <definedName name="BExXRZ20LZZCW8LVGDK0XETOTSAI" hidden="1">#REF!</definedName>
    <definedName name="BExXRZNM651EJ5HJPGKGTVYLAZQ1" localSheetId="7" hidden="1">#REF!</definedName>
    <definedName name="BExXRZNM651EJ5HJPGKGTVYLAZQ1" localSheetId="9" hidden="1">#REF!</definedName>
    <definedName name="BExXRZNM651EJ5HJPGKGTVYLAZQ1" localSheetId="10" hidden="1">#REF!</definedName>
    <definedName name="BExXRZNM651EJ5HJPGKGTVYLAZQ1" localSheetId="11" hidden="1">#REF!</definedName>
    <definedName name="BExXRZNM651EJ5HJPGKGTVYLAZQ1" localSheetId="12" hidden="1">#REF!</definedName>
    <definedName name="BExXRZNM651EJ5HJPGKGTVYLAZQ1" localSheetId="14" hidden="1">#REF!</definedName>
    <definedName name="BExXRZNM651EJ5HJPGKGTVYLAZQ1" localSheetId="13" hidden="1">#REF!</definedName>
    <definedName name="BExXRZNM651EJ5HJPGKGTVYLAZQ1" localSheetId="15" hidden="1">#REF!</definedName>
    <definedName name="BExXRZNM651EJ5HJPGKGTVYLAZQ1" localSheetId="16" hidden="1">#REF!</definedName>
    <definedName name="BExXRZNM651EJ5HJPGKGTVYLAZQ1" localSheetId="17" hidden="1">#REF!</definedName>
    <definedName name="BExXRZNM651EJ5HJPGKGTVYLAZQ1" localSheetId="18" hidden="1">#REF!</definedName>
    <definedName name="BExXRZNM651EJ5HJPGKGTVYLAZQ1" localSheetId="19" hidden="1">#REF!</definedName>
    <definedName name="BExXRZNM651EJ5HJPGKGTVYLAZQ1" localSheetId="20" hidden="1">#REF!</definedName>
    <definedName name="BExXRZNM651EJ5HJPGKGTVYLAZQ1" hidden="1">#REF!</definedName>
    <definedName name="BExXS63O4OMWMNXXAODZQFSDG33N" localSheetId="7" hidden="1">#REF!</definedName>
    <definedName name="BExXS63O4OMWMNXXAODZQFSDG33N" localSheetId="9" hidden="1">#REF!</definedName>
    <definedName name="BExXS63O4OMWMNXXAODZQFSDG33N" localSheetId="10" hidden="1">#REF!</definedName>
    <definedName name="BExXS63O4OMWMNXXAODZQFSDG33N" localSheetId="11" hidden="1">#REF!</definedName>
    <definedName name="BExXS63O4OMWMNXXAODZQFSDG33N" localSheetId="12" hidden="1">#REF!</definedName>
    <definedName name="BExXS63O4OMWMNXXAODZQFSDG33N" localSheetId="14" hidden="1">#REF!</definedName>
    <definedName name="BExXS63O4OMWMNXXAODZQFSDG33N" localSheetId="13" hidden="1">#REF!</definedName>
    <definedName name="BExXS63O4OMWMNXXAODZQFSDG33N" localSheetId="15" hidden="1">#REF!</definedName>
    <definedName name="BExXS63O4OMWMNXXAODZQFSDG33N" localSheetId="16" hidden="1">#REF!</definedName>
    <definedName name="BExXS63O4OMWMNXXAODZQFSDG33N" localSheetId="17" hidden="1">#REF!</definedName>
    <definedName name="BExXS63O4OMWMNXXAODZQFSDG33N" localSheetId="18" hidden="1">#REF!</definedName>
    <definedName name="BExXS63O4OMWMNXXAODZQFSDG33N" localSheetId="19" hidden="1">#REF!</definedName>
    <definedName name="BExXS63O4OMWMNXXAODZQFSDG33N" localSheetId="20" hidden="1">#REF!</definedName>
    <definedName name="BExXS63O4OMWMNXXAODZQFSDG33N" hidden="1">#REF!</definedName>
    <definedName name="BExXS8HZ90IK9RD5CZ6M2XT64C3R" localSheetId="7" hidden="1">#REF!</definedName>
    <definedName name="BExXS8HZ90IK9RD5CZ6M2XT64C3R" localSheetId="9" hidden="1">#REF!</definedName>
    <definedName name="BExXS8HZ90IK9RD5CZ6M2XT64C3R" localSheetId="10" hidden="1">#REF!</definedName>
    <definedName name="BExXS8HZ90IK9RD5CZ6M2XT64C3R" localSheetId="11" hidden="1">#REF!</definedName>
    <definedName name="BExXS8HZ90IK9RD5CZ6M2XT64C3R" localSheetId="12" hidden="1">#REF!</definedName>
    <definedName name="BExXS8HZ90IK9RD5CZ6M2XT64C3R" localSheetId="14" hidden="1">#REF!</definedName>
    <definedName name="BExXS8HZ90IK9RD5CZ6M2XT64C3R" localSheetId="13" hidden="1">#REF!</definedName>
    <definedName name="BExXS8HZ90IK9RD5CZ6M2XT64C3R" localSheetId="15" hidden="1">#REF!</definedName>
    <definedName name="BExXS8HZ90IK9RD5CZ6M2XT64C3R" localSheetId="16" hidden="1">#REF!</definedName>
    <definedName name="BExXS8HZ90IK9RD5CZ6M2XT64C3R" localSheetId="17" hidden="1">#REF!</definedName>
    <definedName name="BExXS8HZ90IK9RD5CZ6M2XT64C3R" localSheetId="18" hidden="1">#REF!</definedName>
    <definedName name="BExXS8HZ90IK9RD5CZ6M2XT64C3R" localSheetId="19" hidden="1">#REF!</definedName>
    <definedName name="BExXS8HZ90IK9RD5CZ6M2XT64C3R" localSheetId="20" hidden="1">#REF!</definedName>
    <definedName name="BExXS8HZ90IK9RD5CZ6M2XT64C3R" hidden="1">#REF!</definedName>
    <definedName name="BExXSBSP1TOY051HSPEPM0AEIO2M" localSheetId="7" hidden="1">#REF!</definedName>
    <definedName name="BExXSBSP1TOY051HSPEPM0AEIO2M" localSheetId="9" hidden="1">#REF!</definedName>
    <definedName name="BExXSBSP1TOY051HSPEPM0AEIO2M" localSheetId="10" hidden="1">#REF!</definedName>
    <definedName name="BExXSBSP1TOY051HSPEPM0AEIO2M" localSheetId="11" hidden="1">#REF!</definedName>
    <definedName name="BExXSBSP1TOY051HSPEPM0AEIO2M" localSheetId="12" hidden="1">#REF!</definedName>
    <definedName name="BExXSBSP1TOY051HSPEPM0AEIO2M" localSheetId="14" hidden="1">#REF!</definedName>
    <definedName name="BExXSBSP1TOY051HSPEPM0AEIO2M" localSheetId="13" hidden="1">#REF!</definedName>
    <definedName name="BExXSBSP1TOY051HSPEPM0AEIO2M" localSheetId="15" hidden="1">#REF!</definedName>
    <definedName name="BExXSBSP1TOY051HSPEPM0AEIO2M" localSheetId="16" hidden="1">#REF!</definedName>
    <definedName name="BExXSBSP1TOY051HSPEPM0AEIO2M" localSheetId="17" hidden="1">#REF!</definedName>
    <definedName name="BExXSBSP1TOY051HSPEPM0AEIO2M" localSheetId="18" hidden="1">#REF!</definedName>
    <definedName name="BExXSBSP1TOY051HSPEPM0AEIO2M" localSheetId="19" hidden="1">#REF!</definedName>
    <definedName name="BExXSBSP1TOY051HSPEPM0AEIO2M" localSheetId="20" hidden="1">#REF!</definedName>
    <definedName name="BExXSBSP1TOY051HSPEPM0AEIO2M" hidden="1">#REF!</definedName>
    <definedName name="BExXSC8RFK5D68FJD2HI4K66SA6I" localSheetId="7" hidden="1">#REF!</definedName>
    <definedName name="BExXSC8RFK5D68FJD2HI4K66SA6I" localSheetId="9" hidden="1">#REF!</definedName>
    <definedName name="BExXSC8RFK5D68FJD2HI4K66SA6I" localSheetId="10" hidden="1">#REF!</definedName>
    <definedName name="BExXSC8RFK5D68FJD2HI4K66SA6I" localSheetId="11" hidden="1">#REF!</definedName>
    <definedName name="BExXSC8RFK5D68FJD2HI4K66SA6I" localSheetId="12" hidden="1">#REF!</definedName>
    <definedName name="BExXSC8RFK5D68FJD2HI4K66SA6I" localSheetId="14" hidden="1">#REF!</definedName>
    <definedName name="BExXSC8RFK5D68FJD2HI4K66SA6I" localSheetId="13" hidden="1">#REF!</definedName>
    <definedName name="BExXSC8RFK5D68FJD2HI4K66SA6I" localSheetId="15" hidden="1">#REF!</definedName>
    <definedName name="BExXSC8RFK5D68FJD2HI4K66SA6I" localSheetId="16" hidden="1">#REF!</definedName>
    <definedName name="BExXSC8RFK5D68FJD2HI4K66SA6I" localSheetId="17" hidden="1">#REF!</definedName>
    <definedName name="BExXSC8RFK5D68FJD2HI4K66SA6I" localSheetId="18" hidden="1">#REF!</definedName>
    <definedName name="BExXSC8RFK5D68FJD2HI4K66SA6I" localSheetId="19" hidden="1">#REF!</definedName>
    <definedName name="BExXSC8RFK5D68FJD2HI4K66SA6I" localSheetId="20" hidden="1">#REF!</definedName>
    <definedName name="BExXSC8RFK5D68FJD2HI4K66SA6I" hidden="1">#REF!</definedName>
    <definedName name="BExXSGW487JM8X45CILCD3ELADND" localSheetId="7" hidden="1">#REF!</definedName>
    <definedName name="BExXSGW487JM8X45CILCD3ELADND" localSheetId="9" hidden="1">#REF!</definedName>
    <definedName name="BExXSGW487JM8X45CILCD3ELADND" localSheetId="10" hidden="1">#REF!</definedName>
    <definedName name="BExXSGW487JM8X45CILCD3ELADND" localSheetId="11" hidden="1">#REF!</definedName>
    <definedName name="BExXSGW487JM8X45CILCD3ELADND" localSheetId="12" hidden="1">#REF!</definedName>
    <definedName name="BExXSGW487JM8X45CILCD3ELADND" localSheetId="14" hidden="1">#REF!</definedName>
    <definedName name="BExXSGW487JM8X45CILCD3ELADND" localSheetId="13" hidden="1">#REF!</definedName>
    <definedName name="BExXSGW487JM8X45CILCD3ELADND" localSheetId="15" hidden="1">#REF!</definedName>
    <definedName name="BExXSGW487JM8X45CILCD3ELADND" localSheetId="16" hidden="1">#REF!</definedName>
    <definedName name="BExXSGW487JM8X45CILCD3ELADND" localSheetId="17" hidden="1">#REF!</definedName>
    <definedName name="BExXSGW487JM8X45CILCD3ELADND" localSheetId="18" hidden="1">#REF!</definedName>
    <definedName name="BExXSGW487JM8X45CILCD3ELADND" localSheetId="19" hidden="1">#REF!</definedName>
    <definedName name="BExXSGW487JM8X45CILCD3ELADND" localSheetId="20" hidden="1">#REF!</definedName>
    <definedName name="BExXSGW487JM8X45CILCD3ELADND" hidden="1">#REF!</definedName>
    <definedName name="BExXSJA8FX6FL775LX7EDM4LQ4ZF" localSheetId="7" hidden="1">#REF!</definedName>
    <definedName name="BExXSJA8FX6FL775LX7EDM4LQ4ZF" localSheetId="9" hidden="1">#REF!</definedName>
    <definedName name="BExXSJA8FX6FL775LX7EDM4LQ4ZF" localSheetId="10" hidden="1">#REF!</definedName>
    <definedName name="BExXSJA8FX6FL775LX7EDM4LQ4ZF" localSheetId="11" hidden="1">#REF!</definedName>
    <definedName name="BExXSJA8FX6FL775LX7EDM4LQ4ZF" localSheetId="12" hidden="1">#REF!</definedName>
    <definedName name="BExXSJA8FX6FL775LX7EDM4LQ4ZF" localSheetId="14" hidden="1">#REF!</definedName>
    <definedName name="BExXSJA8FX6FL775LX7EDM4LQ4ZF" localSheetId="13" hidden="1">#REF!</definedName>
    <definedName name="BExXSJA8FX6FL775LX7EDM4LQ4ZF" localSheetId="15" hidden="1">#REF!</definedName>
    <definedName name="BExXSJA8FX6FL775LX7EDM4LQ4ZF" localSheetId="16" hidden="1">#REF!</definedName>
    <definedName name="BExXSJA8FX6FL775LX7EDM4LQ4ZF" localSheetId="17" hidden="1">#REF!</definedName>
    <definedName name="BExXSJA8FX6FL775LX7EDM4LQ4ZF" localSheetId="18" hidden="1">#REF!</definedName>
    <definedName name="BExXSJA8FX6FL775LX7EDM4LQ4ZF" localSheetId="19" hidden="1">#REF!</definedName>
    <definedName name="BExXSJA8FX6FL775LX7EDM4LQ4ZF" localSheetId="20" hidden="1">#REF!</definedName>
    <definedName name="BExXSJA8FX6FL775LX7EDM4LQ4ZF" hidden="1">#REF!</definedName>
    <definedName name="BExXSNHC88W4UMXEOIOOATJAIKZO" localSheetId="7" hidden="1">#REF!</definedName>
    <definedName name="BExXSNHC88W4UMXEOIOOATJAIKZO" localSheetId="9" hidden="1">#REF!</definedName>
    <definedName name="BExXSNHC88W4UMXEOIOOATJAIKZO" localSheetId="10" hidden="1">#REF!</definedName>
    <definedName name="BExXSNHC88W4UMXEOIOOATJAIKZO" localSheetId="11" hidden="1">#REF!</definedName>
    <definedName name="BExXSNHC88W4UMXEOIOOATJAIKZO" localSheetId="12" hidden="1">#REF!</definedName>
    <definedName name="BExXSNHC88W4UMXEOIOOATJAIKZO" localSheetId="14" hidden="1">#REF!</definedName>
    <definedName name="BExXSNHC88W4UMXEOIOOATJAIKZO" localSheetId="13" hidden="1">#REF!</definedName>
    <definedName name="BExXSNHC88W4UMXEOIOOATJAIKZO" localSheetId="15" hidden="1">#REF!</definedName>
    <definedName name="BExXSNHC88W4UMXEOIOOATJAIKZO" localSheetId="16" hidden="1">#REF!</definedName>
    <definedName name="BExXSNHC88W4UMXEOIOOATJAIKZO" localSheetId="17" hidden="1">#REF!</definedName>
    <definedName name="BExXSNHC88W4UMXEOIOOATJAIKZO" localSheetId="18" hidden="1">#REF!</definedName>
    <definedName name="BExXSNHC88W4UMXEOIOOATJAIKZO" localSheetId="19" hidden="1">#REF!</definedName>
    <definedName name="BExXSNHC88W4UMXEOIOOATJAIKZO" localSheetId="20" hidden="1">#REF!</definedName>
    <definedName name="BExXSNHC88W4UMXEOIOOATJAIKZO" hidden="1">#REF!</definedName>
    <definedName name="BExXSTBS08WIA9TLALV3UQ2Z3MRG" localSheetId="7" hidden="1">#REF!</definedName>
    <definedName name="BExXSTBS08WIA9TLALV3UQ2Z3MRG" localSheetId="9" hidden="1">#REF!</definedName>
    <definedName name="BExXSTBS08WIA9TLALV3UQ2Z3MRG" localSheetId="10" hidden="1">#REF!</definedName>
    <definedName name="BExXSTBS08WIA9TLALV3UQ2Z3MRG" localSheetId="11" hidden="1">#REF!</definedName>
    <definedName name="BExXSTBS08WIA9TLALV3UQ2Z3MRG" localSheetId="12" hidden="1">#REF!</definedName>
    <definedName name="BExXSTBS08WIA9TLALV3UQ2Z3MRG" localSheetId="14" hidden="1">#REF!</definedName>
    <definedName name="BExXSTBS08WIA9TLALV3UQ2Z3MRG" localSheetId="13" hidden="1">#REF!</definedName>
    <definedName name="BExXSTBS08WIA9TLALV3UQ2Z3MRG" localSheetId="15" hidden="1">#REF!</definedName>
    <definedName name="BExXSTBS08WIA9TLALV3UQ2Z3MRG" localSheetId="16" hidden="1">#REF!</definedName>
    <definedName name="BExXSTBS08WIA9TLALV3UQ2Z3MRG" localSheetId="17" hidden="1">#REF!</definedName>
    <definedName name="BExXSTBS08WIA9TLALV3UQ2Z3MRG" localSheetId="18" hidden="1">#REF!</definedName>
    <definedName name="BExXSTBS08WIA9TLALV3UQ2Z3MRG" localSheetId="19" hidden="1">#REF!</definedName>
    <definedName name="BExXSTBS08WIA9TLALV3UQ2Z3MRG" localSheetId="20" hidden="1">#REF!</definedName>
    <definedName name="BExXSTBS08WIA9TLALV3UQ2Z3MRG" hidden="1">#REF!</definedName>
    <definedName name="BExXSVQ2WOJJ73YEO8Q2FK60V4G8" localSheetId="7" hidden="1">#REF!</definedName>
    <definedName name="BExXSVQ2WOJJ73YEO8Q2FK60V4G8" localSheetId="9" hidden="1">#REF!</definedName>
    <definedName name="BExXSVQ2WOJJ73YEO8Q2FK60V4G8" localSheetId="10" hidden="1">#REF!</definedName>
    <definedName name="BExXSVQ2WOJJ73YEO8Q2FK60V4G8" localSheetId="11" hidden="1">#REF!</definedName>
    <definedName name="BExXSVQ2WOJJ73YEO8Q2FK60V4G8" localSheetId="12" hidden="1">#REF!</definedName>
    <definedName name="BExXSVQ2WOJJ73YEO8Q2FK60V4G8" localSheetId="14" hidden="1">#REF!</definedName>
    <definedName name="BExXSVQ2WOJJ73YEO8Q2FK60V4G8" localSheetId="13" hidden="1">#REF!</definedName>
    <definedName name="BExXSVQ2WOJJ73YEO8Q2FK60V4G8" localSheetId="15" hidden="1">#REF!</definedName>
    <definedName name="BExXSVQ2WOJJ73YEO8Q2FK60V4G8" localSheetId="16" hidden="1">#REF!</definedName>
    <definedName name="BExXSVQ2WOJJ73YEO8Q2FK60V4G8" localSheetId="17" hidden="1">#REF!</definedName>
    <definedName name="BExXSVQ2WOJJ73YEO8Q2FK60V4G8" localSheetId="18" hidden="1">#REF!</definedName>
    <definedName name="BExXSVQ2WOJJ73YEO8Q2FK60V4G8" localSheetId="19" hidden="1">#REF!</definedName>
    <definedName name="BExXSVQ2WOJJ73YEO8Q2FK60V4G8" localSheetId="20" hidden="1">#REF!</definedName>
    <definedName name="BExXSVQ2WOJJ73YEO8Q2FK60V4G8" hidden="1">#REF!</definedName>
    <definedName name="BExXTHLRNL82GN7KZY3TOLO508N7" localSheetId="7" hidden="1">#REF!</definedName>
    <definedName name="BExXTHLRNL82GN7KZY3TOLO508N7" localSheetId="9" hidden="1">#REF!</definedName>
    <definedName name="BExXTHLRNL82GN7KZY3TOLO508N7" localSheetId="10" hidden="1">#REF!</definedName>
    <definedName name="BExXTHLRNL82GN7KZY3TOLO508N7" localSheetId="11" hidden="1">#REF!</definedName>
    <definedName name="BExXTHLRNL82GN7KZY3TOLO508N7" localSheetId="12" hidden="1">#REF!</definedName>
    <definedName name="BExXTHLRNL82GN7KZY3TOLO508N7" localSheetId="14" hidden="1">#REF!</definedName>
    <definedName name="BExXTHLRNL82GN7KZY3TOLO508N7" localSheetId="13" hidden="1">#REF!</definedName>
    <definedName name="BExXTHLRNL82GN7KZY3TOLO508N7" localSheetId="15" hidden="1">#REF!</definedName>
    <definedName name="BExXTHLRNL82GN7KZY3TOLO508N7" localSheetId="16" hidden="1">#REF!</definedName>
    <definedName name="BExXTHLRNL82GN7KZY3TOLO508N7" localSheetId="17" hidden="1">#REF!</definedName>
    <definedName name="BExXTHLRNL82GN7KZY3TOLO508N7" localSheetId="18" hidden="1">#REF!</definedName>
    <definedName name="BExXTHLRNL82GN7KZY3TOLO508N7" localSheetId="19" hidden="1">#REF!</definedName>
    <definedName name="BExXTHLRNL82GN7KZY3TOLO508N7" localSheetId="20" hidden="1">#REF!</definedName>
    <definedName name="BExXTHLRNL82GN7KZY3TOLO508N7" hidden="1">#REF!</definedName>
    <definedName name="BExXTL72MKEQSQH9L2OTFLU8DM2B" localSheetId="7" hidden="1">#REF!</definedName>
    <definedName name="BExXTL72MKEQSQH9L2OTFLU8DM2B" localSheetId="9" hidden="1">#REF!</definedName>
    <definedName name="BExXTL72MKEQSQH9L2OTFLU8DM2B" localSheetId="10" hidden="1">#REF!</definedName>
    <definedName name="BExXTL72MKEQSQH9L2OTFLU8DM2B" localSheetId="11" hidden="1">#REF!</definedName>
    <definedName name="BExXTL72MKEQSQH9L2OTFLU8DM2B" localSheetId="12" hidden="1">#REF!</definedName>
    <definedName name="BExXTL72MKEQSQH9L2OTFLU8DM2B" localSheetId="14" hidden="1">#REF!</definedName>
    <definedName name="BExXTL72MKEQSQH9L2OTFLU8DM2B" localSheetId="13" hidden="1">#REF!</definedName>
    <definedName name="BExXTL72MKEQSQH9L2OTFLU8DM2B" localSheetId="15" hidden="1">#REF!</definedName>
    <definedName name="BExXTL72MKEQSQH9L2OTFLU8DM2B" localSheetId="16" hidden="1">#REF!</definedName>
    <definedName name="BExXTL72MKEQSQH9L2OTFLU8DM2B" localSheetId="17" hidden="1">#REF!</definedName>
    <definedName name="BExXTL72MKEQSQH9L2OTFLU8DM2B" localSheetId="18" hidden="1">#REF!</definedName>
    <definedName name="BExXTL72MKEQSQH9L2OTFLU8DM2B" localSheetId="19" hidden="1">#REF!</definedName>
    <definedName name="BExXTL72MKEQSQH9L2OTFLU8DM2B" localSheetId="20" hidden="1">#REF!</definedName>
    <definedName name="BExXTL72MKEQSQH9L2OTFLU8DM2B" hidden="1">#REF!</definedName>
    <definedName name="BExXTM3M4RTCRSX7VGAXGQNPP668" localSheetId="7" hidden="1">#REF!</definedName>
    <definedName name="BExXTM3M4RTCRSX7VGAXGQNPP668" localSheetId="9" hidden="1">#REF!</definedName>
    <definedName name="BExXTM3M4RTCRSX7VGAXGQNPP668" localSheetId="10" hidden="1">#REF!</definedName>
    <definedName name="BExXTM3M4RTCRSX7VGAXGQNPP668" localSheetId="11" hidden="1">#REF!</definedName>
    <definedName name="BExXTM3M4RTCRSX7VGAXGQNPP668" localSheetId="12" hidden="1">#REF!</definedName>
    <definedName name="BExXTM3M4RTCRSX7VGAXGQNPP668" localSheetId="14" hidden="1">#REF!</definedName>
    <definedName name="BExXTM3M4RTCRSX7VGAXGQNPP668" localSheetId="13" hidden="1">#REF!</definedName>
    <definedName name="BExXTM3M4RTCRSX7VGAXGQNPP668" localSheetId="15" hidden="1">#REF!</definedName>
    <definedName name="BExXTM3M4RTCRSX7VGAXGQNPP668" localSheetId="16" hidden="1">#REF!</definedName>
    <definedName name="BExXTM3M4RTCRSX7VGAXGQNPP668" localSheetId="17" hidden="1">#REF!</definedName>
    <definedName name="BExXTM3M4RTCRSX7VGAXGQNPP668" localSheetId="18" hidden="1">#REF!</definedName>
    <definedName name="BExXTM3M4RTCRSX7VGAXGQNPP668" localSheetId="19" hidden="1">#REF!</definedName>
    <definedName name="BExXTM3M4RTCRSX7VGAXGQNPP668" localSheetId="20" hidden="1">#REF!</definedName>
    <definedName name="BExXTM3M4RTCRSX7VGAXGQNPP668" hidden="1">#REF!</definedName>
    <definedName name="BExXTOCF78J7WY6FOVBRY1N2RBBR" localSheetId="7" hidden="1">#REF!</definedName>
    <definedName name="BExXTOCF78J7WY6FOVBRY1N2RBBR" localSheetId="9" hidden="1">#REF!</definedName>
    <definedName name="BExXTOCF78J7WY6FOVBRY1N2RBBR" localSheetId="10" hidden="1">#REF!</definedName>
    <definedName name="BExXTOCF78J7WY6FOVBRY1N2RBBR" localSheetId="11" hidden="1">#REF!</definedName>
    <definedName name="BExXTOCF78J7WY6FOVBRY1N2RBBR" localSheetId="12" hidden="1">#REF!</definedName>
    <definedName name="BExXTOCF78J7WY6FOVBRY1N2RBBR" localSheetId="14" hidden="1">#REF!</definedName>
    <definedName name="BExXTOCF78J7WY6FOVBRY1N2RBBR" localSheetId="13" hidden="1">#REF!</definedName>
    <definedName name="BExXTOCF78J7WY6FOVBRY1N2RBBR" localSheetId="15" hidden="1">#REF!</definedName>
    <definedName name="BExXTOCF78J7WY6FOVBRY1N2RBBR" localSheetId="16" hidden="1">#REF!</definedName>
    <definedName name="BExXTOCF78J7WY6FOVBRY1N2RBBR" localSheetId="17" hidden="1">#REF!</definedName>
    <definedName name="BExXTOCF78J7WY6FOVBRY1N2RBBR" localSheetId="18" hidden="1">#REF!</definedName>
    <definedName name="BExXTOCF78J7WY6FOVBRY1N2RBBR" localSheetId="19" hidden="1">#REF!</definedName>
    <definedName name="BExXTOCF78J7WY6FOVBRY1N2RBBR" localSheetId="20" hidden="1">#REF!</definedName>
    <definedName name="BExXTOCF78J7WY6FOVBRY1N2RBBR" hidden="1">#REF!</definedName>
    <definedName name="BExXTP3GYO6Z9RTKKT10XA0UTV3T" localSheetId="7" hidden="1">#REF!</definedName>
    <definedName name="BExXTP3GYO6Z9RTKKT10XA0UTV3T" localSheetId="9" hidden="1">#REF!</definedName>
    <definedName name="BExXTP3GYO6Z9RTKKT10XA0UTV3T" localSheetId="10" hidden="1">#REF!</definedName>
    <definedName name="BExXTP3GYO6Z9RTKKT10XA0UTV3T" localSheetId="11" hidden="1">#REF!</definedName>
    <definedName name="BExXTP3GYO6Z9RTKKT10XA0UTV3T" localSheetId="12" hidden="1">#REF!</definedName>
    <definedName name="BExXTP3GYO6Z9RTKKT10XA0UTV3T" localSheetId="14" hidden="1">#REF!</definedName>
    <definedName name="BExXTP3GYO6Z9RTKKT10XA0UTV3T" localSheetId="13" hidden="1">#REF!</definedName>
    <definedName name="BExXTP3GYO6Z9RTKKT10XA0UTV3T" localSheetId="15" hidden="1">#REF!</definedName>
    <definedName name="BExXTP3GYO6Z9RTKKT10XA0UTV3T" localSheetId="16" hidden="1">#REF!</definedName>
    <definedName name="BExXTP3GYO6Z9RTKKT10XA0UTV3T" localSheetId="17" hidden="1">#REF!</definedName>
    <definedName name="BExXTP3GYO6Z9RTKKT10XA0UTV3T" localSheetId="18" hidden="1">#REF!</definedName>
    <definedName name="BExXTP3GYO6Z9RTKKT10XA0UTV3T" localSheetId="19" hidden="1">#REF!</definedName>
    <definedName name="BExXTP3GYO6Z9RTKKT10XA0UTV3T" localSheetId="20" hidden="1">#REF!</definedName>
    <definedName name="BExXTP3GYO6Z9RTKKT10XA0UTV3T" hidden="1">#REF!</definedName>
    <definedName name="BExXTRXWS5WKEYMU65AGIWPW8XMY" localSheetId="7" hidden="1">#REF!</definedName>
    <definedName name="BExXTRXWS5WKEYMU65AGIWPW8XMY" localSheetId="9" hidden="1">#REF!</definedName>
    <definedName name="BExXTRXWS5WKEYMU65AGIWPW8XMY" localSheetId="10" hidden="1">#REF!</definedName>
    <definedName name="BExXTRXWS5WKEYMU65AGIWPW8XMY" localSheetId="11" hidden="1">#REF!</definedName>
    <definedName name="BExXTRXWS5WKEYMU65AGIWPW8XMY" localSheetId="12" hidden="1">#REF!</definedName>
    <definedName name="BExXTRXWS5WKEYMU65AGIWPW8XMY" localSheetId="14" hidden="1">#REF!</definedName>
    <definedName name="BExXTRXWS5WKEYMU65AGIWPW8XMY" localSheetId="13" hidden="1">#REF!</definedName>
    <definedName name="BExXTRXWS5WKEYMU65AGIWPW8XMY" localSheetId="15" hidden="1">#REF!</definedName>
    <definedName name="BExXTRXWS5WKEYMU65AGIWPW8XMY" localSheetId="16" hidden="1">#REF!</definedName>
    <definedName name="BExXTRXWS5WKEYMU65AGIWPW8XMY" localSheetId="17" hidden="1">#REF!</definedName>
    <definedName name="BExXTRXWS5WKEYMU65AGIWPW8XMY" localSheetId="18" hidden="1">#REF!</definedName>
    <definedName name="BExXTRXWS5WKEYMU65AGIWPW8XMY" localSheetId="19" hidden="1">#REF!</definedName>
    <definedName name="BExXTRXWS5WKEYMU65AGIWPW8XMY" localSheetId="20" hidden="1">#REF!</definedName>
    <definedName name="BExXTRXWS5WKEYMU65AGIWPW8XMY" hidden="1">#REF!</definedName>
    <definedName name="BExXTYU24I49X78RIN9EOO9PMHSV" localSheetId="7" hidden="1">#REF!</definedName>
    <definedName name="BExXTYU24I49X78RIN9EOO9PMHSV" localSheetId="9" hidden="1">#REF!</definedName>
    <definedName name="BExXTYU24I49X78RIN9EOO9PMHSV" localSheetId="10" hidden="1">#REF!</definedName>
    <definedName name="BExXTYU24I49X78RIN9EOO9PMHSV" localSheetId="11" hidden="1">#REF!</definedName>
    <definedName name="BExXTYU24I49X78RIN9EOO9PMHSV" localSheetId="12" hidden="1">#REF!</definedName>
    <definedName name="BExXTYU24I49X78RIN9EOO9PMHSV" localSheetId="14" hidden="1">#REF!</definedName>
    <definedName name="BExXTYU24I49X78RIN9EOO9PMHSV" localSheetId="13" hidden="1">#REF!</definedName>
    <definedName name="BExXTYU24I49X78RIN9EOO9PMHSV" localSheetId="15" hidden="1">#REF!</definedName>
    <definedName name="BExXTYU24I49X78RIN9EOO9PMHSV" localSheetId="16" hidden="1">#REF!</definedName>
    <definedName name="BExXTYU24I49X78RIN9EOO9PMHSV" localSheetId="17" hidden="1">#REF!</definedName>
    <definedName name="BExXTYU24I49X78RIN9EOO9PMHSV" localSheetId="18" hidden="1">#REF!</definedName>
    <definedName name="BExXTYU24I49X78RIN9EOO9PMHSV" localSheetId="19" hidden="1">#REF!</definedName>
    <definedName name="BExXTYU24I49X78RIN9EOO9PMHSV" localSheetId="20" hidden="1">#REF!</definedName>
    <definedName name="BExXTYU24I49X78RIN9EOO9PMHSV" hidden="1">#REF!</definedName>
    <definedName name="BExXTZKZ4CG92ZQLIRKEXXH9BFIR" localSheetId="7" hidden="1">#REF!</definedName>
    <definedName name="BExXTZKZ4CG92ZQLIRKEXXH9BFIR" localSheetId="9" hidden="1">#REF!</definedName>
    <definedName name="BExXTZKZ4CG92ZQLIRKEXXH9BFIR" localSheetId="10" hidden="1">#REF!</definedName>
    <definedName name="BExXTZKZ4CG92ZQLIRKEXXH9BFIR" localSheetId="11" hidden="1">#REF!</definedName>
    <definedName name="BExXTZKZ4CG92ZQLIRKEXXH9BFIR" localSheetId="12" hidden="1">#REF!</definedName>
    <definedName name="BExXTZKZ4CG92ZQLIRKEXXH9BFIR" localSheetId="14" hidden="1">#REF!</definedName>
    <definedName name="BExXTZKZ4CG92ZQLIRKEXXH9BFIR" localSheetId="13" hidden="1">#REF!</definedName>
    <definedName name="BExXTZKZ4CG92ZQLIRKEXXH9BFIR" localSheetId="15" hidden="1">#REF!</definedName>
    <definedName name="BExXTZKZ4CG92ZQLIRKEXXH9BFIR" localSheetId="16" hidden="1">#REF!</definedName>
    <definedName name="BExXTZKZ4CG92ZQLIRKEXXH9BFIR" localSheetId="17" hidden="1">#REF!</definedName>
    <definedName name="BExXTZKZ4CG92ZQLIRKEXXH9BFIR" localSheetId="18" hidden="1">#REF!</definedName>
    <definedName name="BExXTZKZ4CG92ZQLIRKEXXH9BFIR" localSheetId="19" hidden="1">#REF!</definedName>
    <definedName name="BExXTZKZ4CG92ZQLIRKEXXH9BFIR" localSheetId="20" hidden="1">#REF!</definedName>
    <definedName name="BExXTZKZ4CG92ZQLIRKEXXH9BFIR" hidden="1">#REF!</definedName>
    <definedName name="BExXU4J2BM2964GD5UZHM752Q4NS" localSheetId="7" hidden="1">#REF!</definedName>
    <definedName name="BExXU4J2BM2964GD5UZHM752Q4NS" localSheetId="9" hidden="1">#REF!</definedName>
    <definedName name="BExXU4J2BM2964GD5UZHM752Q4NS" localSheetId="10" hidden="1">#REF!</definedName>
    <definedName name="BExXU4J2BM2964GD5UZHM752Q4NS" localSheetId="11" hidden="1">#REF!</definedName>
    <definedName name="BExXU4J2BM2964GD5UZHM752Q4NS" localSheetId="12" hidden="1">#REF!</definedName>
    <definedName name="BExXU4J2BM2964GD5UZHM752Q4NS" localSheetId="14" hidden="1">#REF!</definedName>
    <definedName name="BExXU4J2BM2964GD5UZHM752Q4NS" localSheetId="13" hidden="1">#REF!</definedName>
    <definedName name="BExXU4J2BM2964GD5UZHM752Q4NS" localSheetId="15" hidden="1">#REF!</definedName>
    <definedName name="BExXU4J2BM2964GD5UZHM752Q4NS" localSheetId="16" hidden="1">#REF!</definedName>
    <definedName name="BExXU4J2BM2964GD5UZHM752Q4NS" localSheetId="17" hidden="1">#REF!</definedName>
    <definedName name="BExXU4J2BM2964GD5UZHM752Q4NS" localSheetId="18" hidden="1">#REF!</definedName>
    <definedName name="BExXU4J2BM2964GD5UZHM752Q4NS" localSheetId="19" hidden="1">#REF!</definedName>
    <definedName name="BExXU4J2BM2964GD5UZHM752Q4NS" localSheetId="20" hidden="1">#REF!</definedName>
    <definedName name="BExXU4J2BM2964GD5UZHM752Q4NS" hidden="1">#REF!</definedName>
    <definedName name="BExXU6XDTT7RM93KILIDEYPA9XKF" localSheetId="7" hidden="1">#REF!</definedName>
    <definedName name="BExXU6XDTT7RM93KILIDEYPA9XKF" localSheetId="9" hidden="1">#REF!</definedName>
    <definedName name="BExXU6XDTT7RM93KILIDEYPA9XKF" localSheetId="10" hidden="1">#REF!</definedName>
    <definedName name="BExXU6XDTT7RM93KILIDEYPA9XKF" localSheetId="11" hidden="1">#REF!</definedName>
    <definedName name="BExXU6XDTT7RM93KILIDEYPA9XKF" localSheetId="12" hidden="1">#REF!</definedName>
    <definedName name="BExXU6XDTT7RM93KILIDEYPA9XKF" localSheetId="14" hidden="1">#REF!</definedName>
    <definedName name="BExXU6XDTT7RM93KILIDEYPA9XKF" localSheetId="13" hidden="1">#REF!</definedName>
    <definedName name="BExXU6XDTT7RM93KILIDEYPA9XKF" localSheetId="15" hidden="1">#REF!</definedName>
    <definedName name="BExXU6XDTT7RM93KILIDEYPA9XKF" localSheetId="16" hidden="1">#REF!</definedName>
    <definedName name="BExXU6XDTT7RM93KILIDEYPA9XKF" localSheetId="17" hidden="1">#REF!</definedName>
    <definedName name="BExXU6XDTT7RM93KILIDEYPA9XKF" localSheetId="18" hidden="1">#REF!</definedName>
    <definedName name="BExXU6XDTT7RM93KILIDEYPA9XKF" localSheetId="19" hidden="1">#REF!</definedName>
    <definedName name="BExXU6XDTT7RM93KILIDEYPA9XKF" localSheetId="20" hidden="1">#REF!</definedName>
    <definedName name="BExXU6XDTT7RM93KILIDEYPA9XKF" hidden="1">#REF!</definedName>
    <definedName name="BExXU8VLZA7WLPZ3RAQZGNERUD26" localSheetId="7" hidden="1">#REF!</definedName>
    <definedName name="BExXU8VLZA7WLPZ3RAQZGNERUD26" localSheetId="9" hidden="1">#REF!</definedName>
    <definedName name="BExXU8VLZA7WLPZ3RAQZGNERUD26" localSheetId="10" hidden="1">#REF!</definedName>
    <definedName name="BExXU8VLZA7WLPZ3RAQZGNERUD26" localSheetId="11" hidden="1">#REF!</definedName>
    <definedName name="BExXU8VLZA7WLPZ3RAQZGNERUD26" localSheetId="12" hidden="1">#REF!</definedName>
    <definedName name="BExXU8VLZA7WLPZ3RAQZGNERUD26" localSheetId="14" hidden="1">#REF!</definedName>
    <definedName name="BExXU8VLZA7WLPZ3RAQZGNERUD26" localSheetId="13" hidden="1">#REF!</definedName>
    <definedName name="BExXU8VLZA7WLPZ3RAQZGNERUD26" localSheetId="15" hidden="1">#REF!</definedName>
    <definedName name="BExXU8VLZA7WLPZ3RAQZGNERUD26" localSheetId="16" hidden="1">#REF!</definedName>
    <definedName name="BExXU8VLZA7WLPZ3RAQZGNERUD26" localSheetId="17" hidden="1">#REF!</definedName>
    <definedName name="BExXU8VLZA7WLPZ3RAQZGNERUD26" localSheetId="18" hidden="1">#REF!</definedName>
    <definedName name="BExXU8VLZA7WLPZ3RAQZGNERUD26" localSheetId="19" hidden="1">#REF!</definedName>
    <definedName name="BExXU8VLZA7WLPZ3RAQZGNERUD26" localSheetId="20" hidden="1">#REF!</definedName>
    <definedName name="BExXU8VLZA7WLPZ3RAQZGNERUD26" hidden="1">#REF!</definedName>
    <definedName name="BExXUB9RSLSCNN5ETLXY72DAPZZM" localSheetId="7" hidden="1">#REF!</definedName>
    <definedName name="BExXUB9RSLSCNN5ETLXY72DAPZZM" localSheetId="9" hidden="1">#REF!</definedName>
    <definedName name="BExXUB9RSLSCNN5ETLXY72DAPZZM" localSheetId="10" hidden="1">#REF!</definedName>
    <definedName name="BExXUB9RSLSCNN5ETLXY72DAPZZM" localSheetId="11" hidden="1">#REF!</definedName>
    <definedName name="BExXUB9RSLSCNN5ETLXY72DAPZZM" localSheetId="12" hidden="1">#REF!</definedName>
    <definedName name="BExXUB9RSLSCNN5ETLXY72DAPZZM" localSheetId="14" hidden="1">#REF!</definedName>
    <definedName name="BExXUB9RSLSCNN5ETLXY72DAPZZM" localSheetId="13" hidden="1">#REF!</definedName>
    <definedName name="BExXUB9RSLSCNN5ETLXY72DAPZZM" localSheetId="15" hidden="1">#REF!</definedName>
    <definedName name="BExXUB9RSLSCNN5ETLXY72DAPZZM" localSheetId="16" hidden="1">#REF!</definedName>
    <definedName name="BExXUB9RSLSCNN5ETLXY72DAPZZM" localSheetId="17" hidden="1">#REF!</definedName>
    <definedName name="BExXUB9RSLSCNN5ETLXY72DAPZZM" localSheetId="18" hidden="1">#REF!</definedName>
    <definedName name="BExXUB9RSLSCNN5ETLXY72DAPZZM" localSheetId="19" hidden="1">#REF!</definedName>
    <definedName name="BExXUB9RSLSCNN5ETLXY72DAPZZM" localSheetId="20" hidden="1">#REF!</definedName>
    <definedName name="BExXUB9RSLSCNN5ETLXY72DAPZZM" hidden="1">#REF!</definedName>
    <definedName name="BExXUFRM82XQIN2T8KGLDQL1IBQW" localSheetId="7" hidden="1">#REF!</definedName>
    <definedName name="BExXUFRM82XQIN2T8KGLDQL1IBQW" localSheetId="9" hidden="1">#REF!</definedName>
    <definedName name="BExXUFRM82XQIN2T8KGLDQL1IBQW" localSheetId="10" hidden="1">#REF!</definedName>
    <definedName name="BExXUFRM82XQIN2T8KGLDQL1IBQW" localSheetId="11" hidden="1">#REF!</definedName>
    <definedName name="BExXUFRM82XQIN2T8KGLDQL1IBQW" localSheetId="12" hidden="1">#REF!</definedName>
    <definedName name="BExXUFRM82XQIN2T8KGLDQL1IBQW" localSheetId="14" hidden="1">#REF!</definedName>
    <definedName name="BExXUFRM82XQIN2T8KGLDQL1IBQW" localSheetId="13" hidden="1">#REF!</definedName>
    <definedName name="BExXUFRM82XQIN2T8KGLDQL1IBQW" localSheetId="15" hidden="1">#REF!</definedName>
    <definedName name="BExXUFRM82XQIN2T8KGLDQL1IBQW" localSheetId="16" hidden="1">#REF!</definedName>
    <definedName name="BExXUFRM82XQIN2T8KGLDQL1IBQW" localSheetId="17" hidden="1">#REF!</definedName>
    <definedName name="BExXUFRM82XQIN2T8KGLDQL1IBQW" localSheetId="18" hidden="1">#REF!</definedName>
    <definedName name="BExXUFRM82XQIN2T8KGLDQL1IBQW" localSheetId="19" hidden="1">#REF!</definedName>
    <definedName name="BExXUFRM82XQIN2T8KGLDQL1IBQW" localSheetId="20" hidden="1">#REF!</definedName>
    <definedName name="BExXUFRM82XQIN2T8KGLDQL1IBQW" hidden="1">#REF!</definedName>
    <definedName name="BExXUQEQBF6FI240ZGIF9YXZSRAU" localSheetId="7" hidden="1">#REF!</definedName>
    <definedName name="BExXUQEQBF6FI240ZGIF9YXZSRAU" localSheetId="9" hidden="1">#REF!</definedName>
    <definedName name="BExXUQEQBF6FI240ZGIF9YXZSRAU" localSheetId="10" hidden="1">#REF!</definedName>
    <definedName name="BExXUQEQBF6FI240ZGIF9YXZSRAU" localSheetId="11" hidden="1">#REF!</definedName>
    <definedName name="BExXUQEQBF6FI240ZGIF9YXZSRAU" localSheetId="12" hidden="1">#REF!</definedName>
    <definedName name="BExXUQEQBF6FI240ZGIF9YXZSRAU" localSheetId="14" hidden="1">#REF!</definedName>
    <definedName name="BExXUQEQBF6FI240ZGIF9YXZSRAU" localSheetId="13" hidden="1">#REF!</definedName>
    <definedName name="BExXUQEQBF6FI240ZGIF9YXZSRAU" localSheetId="15" hidden="1">#REF!</definedName>
    <definedName name="BExXUQEQBF6FI240ZGIF9YXZSRAU" localSheetId="16" hidden="1">#REF!</definedName>
    <definedName name="BExXUQEQBF6FI240ZGIF9YXZSRAU" localSheetId="17" hidden="1">#REF!</definedName>
    <definedName name="BExXUQEQBF6FI240ZGIF9YXZSRAU" localSheetId="18" hidden="1">#REF!</definedName>
    <definedName name="BExXUQEQBF6FI240ZGIF9YXZSRAU" localSheetId="19" hidden="1">#REF!</definedName>
    <definedName name="BExXUQEQBF6FI240ZGIF9YXZSRAU" localSheetId="20" hidden="1">#REF!</definedName>
    <definedName name="BExXUQEQBF6FI240ZGIF9YXZSRAU" hidden="1">#REF!</definedName>
    <definedName name="BExXUVSXSP8ESN178IHNRRMIMOMT" localSheetId="7" hidden="1">#REF!</definedName>
    <definedName name="BExXUVSXSP8ESN178IHNRRMIMOMT" localSheetId="9" hidden="1">#REF!</definedName>
    <definedName name="BExXUVSXSP8ESN178IHNRRMIMOMT" localSheetId="10" hidden="1">#REF!</definedName>
    <definedName name="BExXUVSXSP8ESN178IHNRRMIMOMT" localSheetId="11" hidden="1">#REF!</definedName>
    <definedName name="BExXUVSXSP8ESN178IHNRRMIMOMT" localSheetId="12" hidden="1">#REF!</definedName>
    <definedName name="BExXUVSXSP8ESN178IHNRRMIMOMT" localSheetId="14" hidden="1">#REF!</definedName>
    <definedName name="BExXUVSXSP8ESN178IHNRRMIMOMT" localSheetId="13" hidden="1">#REF!</definedName>
    <definedName name="BExXUVSXSP8ESN178IHNRRMIMOMT" localSheetId="15" hidden="1">#REF!</definedName>
    <definedName name="BExXUVSXSP8ESN178IHNRRMIMOMT" localSheetId="16" hidden="1">#REF!</definedName>
    <definedName name="BExXUVSXSP8ESN178IHNRRMIMOMT" localSheetId="17" hidden="1">#REF!</definedName>
    <definedName name="BExXUVSXSP8ESN178IHNRRMIMOMT" localSheetId="18" hidden="1">#REF!</definedName>
    <definedName name="BExXUVSXSP8ESN178IHNRRMIMOMT" localSheetId="19" hidden="1">#REF!</definedName>
    <definedName name="BExXUVSXSP8ESN178IHNRRMIMOMT" localSheetId="20" hidden="1">#REF!</definedName>
    <definedName name="BExXUVSXSP8ESN178IHNRRMIMOMT" hidden="1">#REF!</definedName>
    <definedName name="BExXUYND6EJO7CJ5KRICV4O1JNWK" localSheetId="7" hidden="1">#REF!</definedName>
    <definedName name="BExXUYND6EJO7CJ5KRICV4O1JNWK" localSheetId="9" hidden="1">#REF!</definedName>
    <definedName name="BExXUYND6EJO7CJ5KRICV4O1JNWK" localSheetId="10" hidden="1">#REF!</definedName>
    <definedName name="BExXUYND6EJO7CJ5KRICV4O1JNWK" localSheetId="11" hidden="1">#REF!</definedName>
    <definedName name="BExXUYND6EJO7CJ5KRICV4O1JNWK" localSheetId="12" hidden="1">#REF!</definedName>
    <definedName name="BExXUYND6EJO7CJ5KRICV4O1JNWK" localSheetId="14" hidden="1">#REF!</definedName>
    <definedName name="BExXUYND6EJO7CJ5KRICV4O1JNWK" localSheetId="13" hidden="1">#REF!</definedName>
    <definedName name="BExXUYND6EJO7CJ5KRICV4O1JNWK" localSheetId="15" hidden="1">#REF!</definedName>
    <definedName name="BExXUYND6EJO7CJ5KRICV4O1JNWK" localSheetId="16" hidden="1">#REF!</definedName>
    <definedName name="BExXUYND6EJO7CJ5KRICV4O1JNWK" localSheetId="17" hidden="1">#REF!</definedName>
    <definedName name="BExXUYND6EJO7CJ5KRICV4O1JNWK" localSheetId="18" hidden="1">#REF!</definedName>
    <definedName name="BExXUYND6EJO7CJ5KRICV4O1JNWK" localSheetId="19" hidden="1">#REF!</definedName>
    <definedName name="BExXUYND6EJO7CJ5KRICV4O1JNWK" localSheetId="20" hidden="1">#REF!</definedName>
    <definedName name="BExXUYND6EJO7CJ5KRICV4O1JNWK" hidden="1">#REF!</definedName>
    <definedName name="BExXV1HYM7PSRL7FDSBCIW13Z2U3" localSheetId="7" hidden="1">#REF!</definedName>
    <definedName name="BExXV1HYM7PSRL7FDSBCIW13Z2U3" localSheetId="9" hidden="1">#REF!</definedName>
    <definedName name="BExXV1HYM7PSRL7FDSBCIW13Z2U3" localSheetId="10" hidden="1">#REF!</definedName>
    <definedName name="BExXV1HYM7PSRL7FDSBCIW13Z2U3" localSheetId="11" hidden="1">#REF!</definedName>
    <definedName name="BExXV1HYM7PSRL7FDSBCIW13Z2U3" localSheetId="12" hidden="1">#REF!</definedName>
    <definedName name="BExXV1HYM7PSRL7FDSBCIW13Z2U3" localSheetId="14" hidden="1">#REF!</definedName>
    <definedName name="BExXV1HYM7PSRL7FDSBCIW13Z2U3" localSheetId="13" hidden="1">#REF!</definedName>
    <definedName name="BExXV1HYM7PSRL7FDSBCIW13Z2U3" localSheetId="15" hidden="1">#REF!</definedName>
    <definedName name="BExXV1HYM7PSRL7FDSBCIW13Z2U3" localSheetId="16" hidden="1">#REF!</definedName>
    <definedName name="BExXV1HYM7PSRL7FDSBCIW13Z2U3" localSheetId="17" hidden="1">#REF!</definedName>
    <definedName name="BExXV1HYM7PSRL7FDSBCIW13Z2U3" localSheetId="18" hidden="1">#REF!</definedName>
    <definedName name="BExXV1HYM7PSRL7FDSBCIW13Z2U3" localSheetId="19" hidden="1">#REF!</definedName>
    <definedName name="BExXV1HYM7PSRL7FDSBCIW13Z2U3" localSheetId="20" hidden="1">#REF!</definedName>
    <definedName name="BExXV1HYM7PSRL7FDSBCIW13Z2U3" hidden="1">#REF!</definedName>
    <definedName name="BExXV6FWG4H3S2QEUJZYIXILNGJ7" localSheetId="7" hidden="1">#REF!</definedName>
    <definedName name="BExXV6FWG4H3S2QEUJZYIXILNGJ7" localSheetId="9" hidden="1">#REF!</definedName>
    <definedName name="BExXV6FWG4H3S2QEUJZYIXILNGJ7" localSheetId="10" hidden="1">#REF!</definedName>
    <definedName name="BExXV6FWG4H3S2QEUJZYIXILNGJ7" localSheetId="11" hidden="1">#REF!</definedName>
    <definedName name="BExXV6FWG4H3S2QEUJZYIXILNGJ7" localSheetId="12" hidden="1">#REF!</definedName>
    <definedName name="BExXV6FWG4H3S2QEUJZYIXILNGJ7" localSheetId="14" hidden="1">#REF!</definedName>
    <definedName name="BExXV6FWG4H3S2QEUJZYIXILNGJ7" localSheetId="13" hidden="1">#REF!</definedName>
    <definedName name="BExXV6FWG4H3S2QEUJZYIXILNGJ7" localSheetId="15" hidden="1">#REF!</definedName>
    <definedName name="BExXV6FWG4H3S2QEUJZYIXILNGJ7" localSheetId="16" hidden="1">#REF!</definedName>
    <definedName name="BExXV6FWG4H3S2QEUJZYIXILNGJ7" localSheetId="17" hidden="1">#REF!</definedName>
    <definedName name="BExXV6FWG4H3S2QEUJZYIXILNGJ7" localSheetId="18" hidden="1">#REF!</definedName>
    <definedName name="BExXV6FWG4H3S2QEUJZYIXILNGJ7" localSheetId="19" hidden="1">#REF!</definedName>
    <definedName name="BExXV6FWG4H3S2QEUJZYIXILNGJ7" localSheetId="20" hidden="1">#REF!</definedName>
    <definedName name="BExXV6FWG4H3S2QEUJZYIXILNGJ7" hidden="1">#REF!</definedName>
    <definedName name="BExXVCVYROMZMHARVU6MD514BMTF" localSheetId="7" hidden="1">#REF!</definedName>
    <definedName name="BExXVCVYROMZMHARVU6MD514BMTF" localSheetId="9" hidden="1">#REF!</definedName>
    <definedName name="BExXVCVYROMZMHARVU6MD514BMTF" localSheetId="10" hidden="1">#REF!</definedName>
    <definedName name="BExXVCVYROMZMHARVU6MD514BMTF" localSheetId="11" hidden="1">#REF!</definedName>
    <definedName name="BExXVCVYROMZMHARVU6MD514BMTF" localSheetId="12" hidden="1">#REF!</definedName>
    <definedName name="BExXVCVYROMZMHARVU6MD514BMTF" localSheetId="14" hidden="1">#REF!</definedName>
    <definedName name="BExXVCVYROMZMHARVU6MD514BMTF" localSheetId="13" hidden="1">#REF!</definedName>
    <definedName name="BExXVCVYROMZMHARVU6MD514BMTF" localSheetId="15" hidden="1">#REF!</definedName>
    <definedName name="BExXVCVYROMZMHARVU6MD514BMTF" localSheetId="16" hidden="1">#REF!</definedName>
    <definedName name="BExXVCVYROMZMHARVU6MD514BMTF" localSheetId="17" hidden="1">#REF!</definedName>
    <definedName name="BExXVCVYROMZMHARVU6MD514BMTF" localSheetId="18" hidden="1">#REF!</definedName>
    <definedName name="BExXVCVYROMZMHARVU6MD514BMTF" localSheetId="19" hidden="1">#REF!</definedName>
    <definedName name="BExXVCVYROMZMHARVU6MD514BMTF" localSheetId="20" hidden="1">#REF!</definedName>
    <definedName name="BExXVCVYROMZMHARVU6MD514BMTF" hidden="1">#REF!</definedName>
    <definedName name="BExXVGS1T0RO7HBN75IPQXATHZ23" localSheetId="7" hidden="1">#REF!</definedName>
    <definedName name="BExXVGS1T0RO7HBN75IPQXATHZ23" localSheetId="9" hidden="1">#REF!</definedName>
    <definedName name="BExXVGS1T0RO7HBN75IPQXATHZ23" localSheetId="10" hidden="1">#REF!</definedName>
    <definedName name="BExXVGS1T0RO7HBN75IPQXATHZ23" localSheetId="11" hidden="1">#REF!</definedName>
    <definedName name="BExXVGS1T0RO7HBN75IPQXATHZ23" localSheetId="12" hidden="1">#REF!</definedName>
    <definedName name="BExXVGS1T0RO7HBN75IPQXATHZ23" localSheetId="14" hidden="1">#REF!</definedName>
    <definedName name="BExXVGS1T0RO7HBN75IPQXATHZ23" localSheetId="13" hidden="1">#REF!</definedName>
    <definedName name="BExXVGS1T0RO7HBN75IPQXATHZ23" localSheetId="15" hidden="1">#REF!</definedName>
    <definedName name="BExXVGS1T0RO7HBN75IPQXATHZ23" localSheetId="16" hidden="1">#REF!</definedName>
    <definedName name="BExXVGS1T0RO7HBN75IPQXATHZ23" localSheetId="17" hidden="1">#REF!</definedName>
    <definedName name="BExXVGS1T0RO7HBN75IPQXATHZ23" localSheetId="18" hidden="1">#REF!</definedName>
    <definedName name="BExXVGS1T0RO7HBN75IPQXATHZ23" localSheetId="19" hidden="1">#REF!</definedName>
    <definedName name="BExXVGS1T0RO7HBN75IPQXATHZ23" localSheetId="20" hidden="1">#REF!</definedName>
    <definedName name="BExXVGS1T0RO7HBN75IPQXATHZ23" hidden="1">#REF!</definedName>
    <definedName name="BExXVK87BMMO6LHKV0CFDNIQVIBS" localSheetId="7" hidden="1">#REF!</definedName>
    <definedName name="BExXVK87BMMO6LHKV0CFDNIQVIBS" localSheetId="9" hidden="1">#REF!</definedName>
    <definedName name="BExXVK87BMMO6LHKV0CFDNIQVIBS" localSheetId="10" hidden="1">#REF!</definedName>
    <definedName name="BExXVK87BMMO6LHKV0CFDNIQVIBS" localSheetId="11" hidden="1">#REF!</definedName>
    <definedName name="BExXVK87BMMO6LHKV0CFDNIQVIBS" localSheetId="12" hidden="1">#REF!</definedName>
    <definedName name="BExXVK87BMMO6LHKV0CFDNIQVIBS" localSheetId="14" hidden="1">#REF!</definedName>
    <definedName name="BExXVK87BMMO6LHKV0CFDNIQVIBS" localSheetId="13" hidden="1">#REF!</definedName>
    <definedName name="BExXVK87BMMO6LHKV0CFDNIQVIBS" localSheetId="15" hidden="1">#REF!</definedName>
    <definedName name="BExXVK87BMMO6LHKV0CFDNIQVIBS" localSheetId="16" hidden="1">#REF!</definedName>
    <definedName name="BExXVK87BMMO6LHKV0CFDNIQVIBS" localSheetId="17" hidden="1">#REF!</definedName>
    <definedName name="BExXVK87BMMO6LHKV0CFDNIQVIBS" localSheetId="18" hidden="1">#REF!</definedName>
    <definedName name="BExXVK87BMMO6LHKV0CFDNIQVIBS" localSheetId="19" hidden="1">#REF!</definedName>
    <definedName name="BExXVK87BMMO6LHKV0CFDNIQVIBS" localSheetId="20" hidden="1">#REF!</definedName>
    <definedName name="BExXVK87BMMO6LHKV0CFDNIQVIBS" hidden="1">#REF!</definedName>
    <definedName name="BExXVKZ9WXPGL6IVY6T61IDD771I" localSheetId="7" hidden="1">#REF!</definedName>
    <definedName name="BExXVKZ9WXPGL6IVY6T61IDD771I" localSheetId="9" hidden="1">#REF!</definedName>
    <definedName name="BExXVKZ9WXPGL6IVY6T61IDD771I" localSheetId="10" hidden="1">#REF!</definedName>
    <definedName name="BExXVKZ9WXPGL6IVY6T61IDD771I" localSheetId="11" hidden="1">#REF!</definedName>
    <definedName name="BExXVKZ9WXPGL6IVY6T61IDD771I" localSheetId="12" hidden="1">#REF!</definedName>
    <definedName name="BExXVKZ9WXPGL6IVY6T61IDD771I" localSheetId="14" hidden="1">#REF!</definedName>
    <definedName name="BExXVKZ9WXPGL6IVY6T61IDD771I" localSheetId="13" hidden="1">#REF!</definedName>
    <definedName name="BExXVKZ9WXPGL6IVY6T61IDD771I" localSheetId="15" hidden="1">#REF!</definedName>
    <definedName name="BExXVKZ9WXPGL6IVY6T61IDD771I" localSheetId="16" hidden="1">#REF!</definedName>
    <definedName name="BExXVKZ9WXPGL6IVY6T61IDD771I" localSheetId="17" hidden="1">#REF!</definedName>
    <definedName name="BExXVKZ9WXPGL6IVY6T61IDD771I" localSheetId="18" hidden="1">#REF!</definedName>
    <definedName name="BExXVKZ9WXPGL6IVY6T61IDD771I" localSheetId="19" hidden="1">#REF!</definedName>
    <definedName name="BExXVKZ9WXPGL6IVY6T61IDD771I" localSheetId="20" hidden="1">#REF!</definedName>
    <definedName name="BExXVKZ9WXPGL6IVY6T61IDD771I" hidden="1">#REF!</definedName>
    <definedName name="BExXVUPU1FDA3CCHMAFE3SPCNSO2" localSheetId="7" hidden="1">#REF!</definedName>
    <definedName name="BExXVUPU1FDA3CCHMAFE3SPCNSO2" localSheetId="9" hidden="1">#REF!</definedName>
    <definedName name="BExXVUPU1FDA3CCHMAFE3SPCNSO2" localSheetId="10" hidden="1">#REF!</definedName>
    <definedName name="BExXVUPU1FDA3CCHMAFE3SPCNSO2" localSheetId="11" hidden="1">#REF!</definedName>
    <definedName name="BExXVUPU1FDA3CCHMAFE3SPCNSO2" localSheetId="12" hidden="1">#REF!</definedName>
    <definedName name="BExXVUPU1FDA3CCHMAFE3SPCNSO2" localSheetId="14" hidden="1">#REF!</definedName>
    <definedName name="BExXVUPU1FDA3CCHMAFE3SPCNSO2" localSheetId="13" hidden="1">#REF!</definedName>
    <definedName name="BExXVUPU1FDA3CCHMAFE3SPCNSO2" localSheetId="15" hidden="1">#REF!</definedName>
    <definedName name="BExXVUPU1FDA3CCHMAFE3SPCNSO2" localSheetId="16" hidden="1">#REF!</definedName>
    <definedName name="BExXVUPU1FDA3CCHMAFE3SPCNSO2" localSheetId="17" hidden="1">#REF!</definedName>
    <definedName name="BExXVUPU1FDA3CCHMAFE3SPCNSO2" localSheetId="18" hidden="1">#REF!</definedName>
    <definedName name="BExXVUPU1FDA3CCHMAFE3SPCNSO2" localSheetId="19" hidden="1">#REF!</definedName>
    <definedName name="BExXVUPU1FDA3CCHMAFE3SPCNSO2" localSheetId="20" hidden="1">#REF!</definedName>
    <definedName name="BExXVUPU1FDA3CCHMAFE3SPCNSO2" hidden="1">#REF!</definedName>
    <definedName name="BExXW0K72T1Y8K1I4VZT87UY9S2G" localSheetId="7" hidden="1">#REF!</definedName>
    <definedName name="BExXW0K72T1Y8K1I4VZT87UY9S2G" localSheetId="9" hidden="1">#REF!</definedName>
    <definedName name="BExXW0K72T1Y8K1I4VZT87UY9S2G" localSheetId="10" hidden="1">#REF!</definedName>
    <definedName name="BExXW0K72T1Y8K1I4VZT87UY9S2G" localSheetId="11" hidden="1">#REF!</definedName>
    <definedName name="BExXW0K72T1Y8K1I4VZT87UY9S2G" localSheetId="12" hidden="1">#REF!</definedName>
    <definedName name="BExXW0K72T1Y8K1I4VZT87UY9S2G" localSheetId="14" hidden="1">#REF!</definedName>
    <definedName name="BExXW0K72T1Y8K1I4VZT87UY9S2G" localSheetId="13" hidden="1">#REF!</definedName>
    <definedName name="BExXW0K72T1Y8K1I4VZT87UY9S2G" localSheetId="15" hidden="1">#REF!</definedName>
    <definedName name="BExXW0K72T1Y8K1I4VZT87UY9S2G" localSheetId="16" hidden="1">#REF!</definedName>
    <definedName name="BExXW0K72T1Y8K1I4VZT87UY9S2G" localSheetId="17" hidden="1">#REF!</definedName>
    <definedName name="BExXW0K72T1Y8K1I4VZT87UY9S2G" localSheetId="18" hidden="1">#REF!</definedName>
    <definedName name="BExXW0K72T1Y8K1I4VZT87UY9S2G" localSheetId="19" hidden="1">#REF!</definedName>
    <definedName name="BExXW0K72T1Y8K1I4VZT87UY9S2G" localSheetId="20" hidden="1">#REF!</definedName>
    <definedName name="BExXW0K72T1Y8K1I4VZT87UY9S2G" hidden="1">#REF!</definedName>
    <definedName name="BExXW27MMXHXUXX78SDTBE1JYTHT" localSheetId="7" hidden="1">#REF!</definedName>
    <definedName name="BExXW27MMXHXUXX78SDTBE1JYTHT" localSheetId="9" hidden="1">#REF!</definedName>
    <definedName name="BExXW27MMXHXUXX78SDTBE1JYTHT" localSheetId="10" hidden="1">#REF!</definedName>
    <definedName name="BExXW27MMXHXUXX78SDTBE1JYTHT" localSheetId="11" hidden="1">#REF!</definedName>
    <definedName name="BExXW27MMXHXUXX78SDTBE1JYTHT" localSheetId="12" hidden="1">#REF!</definedName>
    <definedName name="BExXW27MMXHXUXX78SDTBE1JYTHT" localSheetId="14" hidden="1">#REF!</definedName>
    <definedName name="BExXW27MMXHXUXX78SDTBE1JYTHT" localSheetId="13" hidden="1">#REF!</definedName>
    <definedName name="BExXW27MMXHXUXX78SDTBE1JYTHT" localSheetId="15" hidden="1">#REF!</definedName>
    <definedName name="BExXW27MMXHXUXX78SDTBE1JYTHT" localSheetId="16" hidden="1">#REF!</definedName>
    <definedName name="BExXW27MMXHXUXX78SDTBE1JYTHT" localSheetId="17" hidden="1">#REF!</definedName>
    <definedName name="BExXW27MMXHXUXX78SDTBE1JYTHT" localSheetId="18" hidden="1">#REF!</definedName>
    <definedName name="BExXW27MMXHXUXX78SDTBE1JYTHT" localSheetId="19" hidden="1">#REF!</definedName>
    <definedName name="BExXW27MMXHXUXX78SDTBE1JYTHT" localSheetId="20" hidden="1">#REF!</definedName>
    <definedName name="BExXW27MMXHXUXX78SDTBE1JYTHT" hidden="1">#REF!</definedName>
    <definedName name="BExXW2YIM2MYBSHRIX0RP9D4PRMN" localSheetId="7" hidden="1">#REF!</definedName>
    <definedName name="BExXW2YIM2MYBSHRIX0RP9D4PRMN" localSheetId="9" hidden="1">#REF!</definedName>
    <definedName name="BExXW2YIM2MYBSHRIX0RP9D4PRMN" localSheetId="10" hidden="1">#REF!</definedName>
    <definedName name="BExXW2YIM2MYBSHRIX0RP9D4PRMN" localSheetId="11" hidden="1">#REF!</definedName>
    <definedName name="BExXW2YIM2MYBSHRIX0RP9D4PRMN" localSheetId="12" hidden="1">#REF!</definedName>
    <definedName name="BExXW2YIM2MYBSHRIX0RP9D4PRMN" localSheetId="14" hidden="1">#REF!</definedName>
    <definedName name="BExXW2YIM2MYBSHRIX0RP9D4PRMN" localSheetId="13" hidden="1">#REF!</definedName>
    <definedName name="BExXW2YIM2MYBSHRIX0RP9D4PRMN" localSheetId="15" hidden="1">#REF!</definedName>
    <definedName name="BExXW2YIM2MYBSHRIX0RP9D4PRMN" localSheetId="16" hidden="1">#REF!</definedName>
    <definedName name="BExXW2YIM2MYBSHRIX0RP9D4PRMN" localSheetId="17" hidden="1">#REF!</definedName>
    <definedName name="BExXW2YIM2MYBSHRIX0RP9D4PRMN" localSheetId="18" hidden="1">#REF!</definedName>
    <definedName name="BExXW2YIM2MYBSHRIX0RP9D4PRMN" localSheetId="19" hidden="1">#REF!</definedName>
    <definedName name="BExXW2YIM2MYBSHRIX0RP9D4PRMN" localSheetId="20" hidden="1">#REF!</definedName>
    <definedName name="BExXW2YIM2MYBSHRIX0RP9D4PRMN" hidden="1">#REF!</definedName>
    <definedName name="BExXWBNE4KTFSXKVSRF6WX039WPB" localSheetId="7" hidden="1">#REF!</definedName>
    <definedName name="BExXWBNE4KTFSXKVSRF6WX039WPB" localSheetId="9" hidden="1">#REF!</definedName>
    <definedName name="BExXWBNE4KTFSXKVSRF6WX039WPB" localSheetId="10" hidden="1">#REF!</definedName>
    <definedName name="BExXWBNE4KTFSXKVSRF6WX039WPB" localSheetId="11" hidden="1">#REF!</definedName>
    <definedName name="BExXWBNE4KTFSXKVSRF6WX039WPB" localSheetId="12" hidden="1">#REF!</definedName>
    <definedName name="BExXWBNE4KTFSXKVSRF6WX039WPB" localSheetId="14" hidden="1">#REF!</definedName>
    <definedName name="BExXWBNE4KTFSXKVSRF6WX039WPB" localSheetId="13" hidden="1">#REF!</definedName>
    <definedName name="BExXWBNE4KTFSXKVSRF6WX039WPB" localSheetId="15" hidden="1">#REF!</definedName>
    <definedName name="BExXWBNE4KTFSXKVSRF6WX039WPB" localSheetId="16" hidden="1">#REF!</definedName>
    <definedName name="BExXWBNE4KTFSXKVSRF6WX039WPB" localSheetId="17" hidden="1">#REF!</definedName>
    <definedName name="BExXWBNE4KTFSXKVSRF6WX039WPB" localSheetId="18" hidden="1">#REF!</definedName>
    <definedName name="BExXWBNE4KTFSXKVSRF6WX039WPB" localSheetId="19" hidden="1">#REF!</definedName>
    <definedName name="BExXWBNE4KTFSXKVSRF6WX039WPB" localSheetId="20" hidden="1">#REF!</definedName>
    <definedName name="BExXWBNE4KTFSXKVSRF6WX039WPB" hidden="1">#REF!</definedName>
    <definedName name="BExXWFP5AYE7EHYTJWBZSQ8PQ0YX" localSheetId="7" hidden="1">#REF!</definedName>
    <definedName name="BExXWFP5AYE7EHYTJWBZSQ8PQ0YX" localSheetId="9" hidden="1">#REF!</definedName>
    <definedName name="BExXWFP5AYE7EHYTJWBZSQ8PQ0YX" localSheetId="10" hidden="1">#REF!</definedName>
    <definedName name="BExXWFP5AYE7EHYTJWBZSQ8PQ0YX" localSheetId="11" hidden="1">#REF!</definedName>
    <definedName name="BExXWFP5AYE7EHYTJWBZSQ8PQ0YX" localSheetId="12" hidden="1">#REF!</definedName>
    <definedName name="BExXWFP5AYE7EHYTJWBZSQ8PQ0YX" localSheetId="14" hidden="1">#REF!</definedName>
    <definedName name="BExXWFP5AYE7EHYTJWBZSQ8PQ0YX" localSheetId="13" hidden="1">#REF!</definedName>
    <definedName name="BExXWFP5AYE7EHYTJWBZSQ8PQ0YX" localSheetId="15" hidden="1">#REF!</definedName>
    <definedName name="BExXWFP5AYE7EHYTJWBZSQ8PQ0YX" localSheetId="16" hidden="1">#REF!</definedName>
    <definedName name="BExXWFP5AYE7EHYTJWBZSQ8PQ0YX" localSheetId="17" hidden="1">#REF!</definedName>
    <definedName name="BExXWFP5AYE7EHYTJWBZSQ8PQ0YX" localSheetId="18" hidden="1">#REF!</definedName>
    <definedName name="BExXWFP5AYE7EHYTJWBZSQ8PQ0YX" localSheetId="19" hidden="1">#REF!</definedName>
    <definedName name="BExXWFP5AYE7EHYTJWBZSQ8PQ0YX" localSheetId="20" hidden="1">#REF!</definedName>
    <definedName name="BExXWFP5AYE7EHYTJWBZSQ8PQ0YX" hidden="1">#REF!</definedName>
    <definedName name="BExXWSAAQ4VSVQZI0D2A8NTQ53VH" localSheetId="7" hidden="1">#REF!</definedName>
    <definedName name="BExXWSAAQ4VSVQZI0D2A8NTQ53VH" localSheetId="9" hidden="1">#REF!</definedName>
    <definedName name="BExXWSAAQ4VSVQZI0D2A8NTQ53VH" localSheetId="10" hidden="1">#REF!</definedName>
    <definedName name="BExXWSAAQ4VSVQZI0D2A8NTQ53VH" localSheetId="11" hidden="1">#REF!</definedName>
    <definedName name="BExXWSAAQ4VSVQZI0D2A8NTQ53VH" localSheetId="12" hidden="1">#REF!</definedName>
    <definedName name="BExXWSAAQ4VSVQZI0D2A8NTQ53VH" localSheetId="14" hidden="1">#REF!</definedName>
    <definedName name="BExXWSAAQ4VSVQZI0D2A8NTQ53VH" localSheetId="13" hidden="1">#REF!</definedName>
    <definedName name="BExXWSAAQ4VSVQZI0D2A8NTQ53VH" localSheetId="15" hidden="1">#REF!</definedName>
    <definedName name="BExXWSAAQ4VSVQZI0D2A8NTQ53VH" localSheetId="16" hidden="1">#REF!</definedName>
    <definedName name="BExXWSAAQ4VSVQZI0D2A8NTQ53VH" localSheetId="17" hidden="1">#REF!</definedName>
    <definedName name="BExXWSAAQ4VSVQZI0D2A8NTQ53VH" localSheetId="18" hidden="1">#REF!</definedName>
    <definedName name="BExXWSAAQ4VSVQZI0D2A8NTQ53VH" localSheetId="19" hidden="1">#REF!</definedName>
    <definedName name="BExXWSAAQ4VSVQZI0D2A8NTQ53VH" localSheetId="20" hidden="1">#REF!</definedName>
    <definedName name="BExXWSAAQ4VSVQZI0D2A8NTQ53VH" hidden="1">#REF!</definedName>
    <definedName name="BExXWVFIBQT8OY1O41FRFPFGXQHK" localSheetId="7" hidden="1">#REF!</definedName>
    <definedName name="BExXWVFIBQT8OY1O41FRFPFGXQHK" localSheetId="9" hidden="1">#REF!</definedName>
    <definedName name="BExXWVFIBQT8OY1O41FRFPFGXQHK" localSheetId="10" hidden="1">#REF!</definedName>
    <definedName name="BExXWVFIBQT8OY1O41FRFPFGXQHK" localSheetId="11" hidden="1">#REF!</definedName>
    <definedName name="BExXWVFIBQT8OY1O41FRFPFGXQHK" localSheetId="12" hidden="1">#REF!</definedName>
    <definedName name="BExXWVFIBQT8OY1O41FRFPFGXQHK" localSheetId="14" hidden="1">#REF!</definedName>
    <definedName name="BExXWVFIBQT8OY1O41FRFPFGXQHK" localSheetId="13" hidden="1">#REF!</definedName>
    <definedName name="BExXWVFIBQT8OY1O41FRFPFGXQHK" localSheetId="15" hidden="1">#REF!</definedName>
    <definedName name="BExXWVFIBQT8OY1O41FRFPFGXQHK" localSheetId="16" hidden="1">#REF!</definedName>
    <definedName name="BExXWVFIBQT8OY1O41FRFPFGXQHK" localSheetId="17" hidden="1">#REF!</definedName>
    <definedName name="BExXWVFIBQT8OY1O41FRFPFGXQHK" localSheetId="18" hidden="1">#REF!</definedName>
    <definedName name="BExXWVFIBQT8OY1O41FRFPFGXQHK" localSheetId="19" hidden="1">#REF!</definedName>
    <definedName name="BExXWVFIBQT8OY1O41FRFPFGXQHK" localSheetId="20" hidden="1">#REF!</definedName>
    <definedName name="BExXWVFIBQT8OY1O41FRFPFGXQHK" hidden="1">#REF!</definedName>
    <definedName name="BExXWWXHBZHA9J3N8K47F84X0M0L" localSheetId="7" hidden="1">#REF!</definedName>
    <definedName name="BExXWWXHBZHA9J3N8K47F84X0M0L" localSheetId="9" hidden="1">#REF!</definedName>
    <definedName name="BExXWWXHBZHA9J3N8K47F84X0M0L" localSheetId="10" hidden="1">#REF!</definedName>
    <definedName name="BExXWWXHBZHA9J3N8K47F84X0M0L" localSheetId="11" hidden="1">#REF!</definedName>
    <definedName name="BExXWWXHBZHA9J3N8K47F84X0M0L" localSheetId="12" hidden="1">#REF!</definedName>
    <definedName name="BExXWWXHBZHA9J3N8K47F84X0M0L" localSheetId="14" hidden="1">#REF!</definedName>
    <definedName name="BExXWWXHBZHA9J3N8K47F84X0M0L" localSheetId="13" hidden="1">#REF!</definedName>
    <definedName name="BExXWWXHBZHA9J3N8K47F84X0M0L" localSheetId="15" hidden="1">#REF!</definedName>
    <definedName name="BExXWWXHBZHA9J3N8K47F84X0M0L" localSheetId="16" hidden="1">#REF!</definedName>
    <definedName name="BExXWWXHBZHA9J3N8K47F84X0M0L" localSheetId="17" hidden="1">#REF!</definedName>
    <definedName name="BExXWWXHBZHA9J3N8K47F84X0M0L" localSheetId="18" hidden="1">#REF!</definedName>
    <definedName name="BExXWWXHBZHA9J3N8K47F84X0M0L" localSheetId="19" hidden="1">#REF!</definedName>
    <definedName name="BExXWWXHBZHA9J3N8K47F84X0M0L" localSheetId="20" hidden="1">#REF!</definedName>
    <definedName name="BExXWWXHBZHA9J3N8K47F84X0M0L" hidden="1">#REF!</definedName>
    <definedName name="BExXX7V6XV8D71NMUTIG4TUF6DF3" localSheetId="7" hidden="1">#REF!</definedName>
    <definedName name="BExXX7V6XV8D71NMUTIG4TUF6DF3" localSheetId="9" hidden="1">#REF!</definedName>
    <definedName name="BExXX7V6XV8D71NMUTIG4TUF6DF3" localSheetId="10" hidden="1">#REF!</definedName>
    <definedName name="BExXX7V6XV8D71NMUTIG4TUF6DF3" localSheetId="11" hidden="1">#REF!</definedName>
    <definedName name="BExXX7V6XV8D71NMUTIG4TUF6DF3" localSheetId="14" hidden="1">#REF!</definedName>
    <definedName name="BExXX7V6XV8D71NMUTIG4TUF6DF3" localSheetId="13" hidden="1">#REF!</definedName>
    <definedName name="BExXX7V6XV8D71NMUTIG4TUF6DF3" localSheetId="16" hidden="1">#REF!</definedName>
    <definedName name="BExXX7V6XV8D71NMUTIG4TUF6DF3" localSheetId="17" hidden="1">#REF!</definedName>
    <definedName name="BExXX7V6XV8D71NMUTIG4TUF6DF3" localSheetId="20" hidden="1">#REF!</definedName>
    <definedName name="BExXX7V6XV8D71NMUTIG4TUF6DF3" hidden="1">#REF!</definedName>
    <definedName name="BExXX9D3XK7CEZ9SI9UOA6F79ZPL" localSheetId="7" hidden="1">#REF!</definedName>
    <definedName name="BExXX9D3XK7CEZ9SI9UOA6F79ZPL" localSheetId="9" hidden="1">#REF!</definedName>
    <definedName name="BExXX9D3XK7CEZ9SI9UOA6F79ZPL" localSheetId="10" hidden="1">#REF!</definedName>
    <definedName name="BExXX9D3XK7CEZ9SI9UOA6F79ZPL" localSheetId="11" hidden="1">#REF!</definedName>
    <definedName name="BExXX9D3XK7CEZ9SI9UOA6F79ZPL" localSheetId="12" hidden="1">#REF!</definedName>
    <definedName name="BExXX9D3XK7CEZ9SI9UOA6F79ZPL" localSheetId="14" hidden="1">#REF!</definedName>
    <definedName name="BExXX9D3XK7CEZ9SI9UOA6F79ZPL" localSheetId="13" hidden="1">#REF!</definedName>
    <definedName name="BExXX9D3XK7CEZ9SI9UOA6F79ZPL" localSheetId="15" hidden="1">#REF!</definedName>
    <definedName name="BExXX9D3XK7CEZ9SI9UOA6F79ZPL" localSheetId="16" hidden="1">#REF!</definedName>
    <definedName name="BExXX9D3XK7CEZ9SI9UOA6F79ZPL" localSheetId="17" hidden="1">#REF!</definedName>
    <definedName name="BExXX9D3XK7CEZ9SI9UOA6F79ZPL" localSheetId="18" hidden="1">#REF!</definedName>
    <definedName name="BExXX9D3XK7CEZ9SI9UOA6F79ZPL" localSheetId="19" hidden="1">#REF!</definedName>
    <definedName name="BExXX9D3XK7CEZ9SI9UOA6F79ZPL" localSheetId="20" hidden="1">#REF!</definedName>
    <definedName name="BExXX9D3XK7CEZ9SI9UOA6F79ZPL" hidden="1">#REF!</definedName>
    <definedName name="BExXXBBCLDS7K2HB4LLGA6TTTXO3" localSheetId="7" hidden="1">#REF!</definedName>
    <definedName name="BExXXBBCLDS7K2HB4LLGA6TTTXO3" localSheetId="9" hidden="1">#REF!</definedName>
    <definedName name="BExXXBBCLDS7K2HB4LLGA6TTTXO3" localSheetId="10" hidden="1">#REF!</definedName>
    <definedName name="BExXXBBCLDS7K2HB4LLGA6TTTXO3" localSheetId="11" hidden="1">#REF!</definedName>
    <definedName name="BExXXBBCLDS7K2HB4LLGA6TTTXO3" localSheetId="12" hidden="1">#REF!</definedName>
    <definedName name="BExXXBBCLDS7K2HB4LLGA6TTTXO3" localSheetId="14" hidden="1">#REF!</definedName>
    <definedName name="BExXXBBCLDS7K2HB4LLGA6TTTXO3" localSheetId="13" hidden="1">#REF!</definedName>
    <definedName name="BExXXBBCLDS7K2HB4LLGA6TTTXO3" localSheetId="15" hidden="1">#REF!</definedName>
    <definedName name="BExXXBBCLDS7K2HB4LLGA6TTTXO3" localSheetId="16" hidden="1">#REF!</definedName>
    <definedName name="BExXXBBCLDS7K2HB4LLGA6TTTXO3" localSheetId="17" hidden="1">#REF!</definedName>
    <definedName name="BExXXBBCLDS7K2HB4LLGA6TTTXO3" localSheetId="18" hidden="1">#REF!</definedName>
    <definedName name="BExXXBBCLDS7K2HB4LLGA6TTTXO3" localSheetId="19" hidden="1">#REF!</definedName>
    <definedName name="BExXXBBCLDS7K2HB4LLGA6TTTXO3" localSheetId="20" hidden="1">#REF!</definedName>
    <definedName name="BExXXBBCLDS7K2HB4LLGA6TTTXO3" hidden="1">#REF!</definedName>
    <definedName name="BExXXBGNQF0HXLZNUFVN9AGYLRGU" localSheetId="7" hidden="1">#REF!</definedName>
    <definedName name="BExXXBGNQF0HXLZNUFVN9AGYLRGU" localSheetId="9" hidden="1">#REF!</definedName>
    <definedName name="BExXXBGNQF0HXLZNUFVN9AGYLRGU" localSheetId="10" hidden="1">#REF!</definedName>
    <definedName name="BExXXBGNQF0HXLZNUFVN9AGYLRGU" localSheetId="11" hidden="1">#REF!</definedName>
    <definedName name="BExXXBGNQF0HXLZNUFVN9AGYLRGU" localSheetId="12" hidden="1">#REF!</definedName>
    <definedName name="BExXXBGNQF0HXLZNUFVN9AGYLRGU" localSheetId="14" hidden="1">#REF!</definedName>
    <definedName name="BExXXBGNQF0HXLZNUFVN9AGYLRGU" localSheetId="13" hidden="1">#REF!</definedName>
    <definedName name="BExXXBGNQF0HXLZNUFVN9AGYLRGU" localSheetId="15" hidden="1">#REF!</definedName>
    <definedName name="BExXXBGNQF0HXLZNUFVN9AGYLRGU" localSheetId="16" hidden="1">#REF!</definedName>
    <definedName name="BExXXBGNQF0HXLZNUFVN9AGYLRGU" localSheetId="17" hidden="1">#REF!</definedName>
    <definedName name="BExXXBGNQF0HXLZNUFVN9AGYLRGU" localSheetId="18" hidden="1">#REF!</definedName>
    <definedName name="BExXXBGNQF0HXLZNUFVN9AGYLRGU" localSheetId="19" hidden="1">#REF!</definedName>
    <definedName name="BExXXBGNQF0HXLZNUFVN9AGYLRGU" localSheetId="20" hidden="1">#REF!</definedName>
    <definedName name="BExXXBGNQF0HXLZNUFVN9AGYLRGU" hidden="1">#REF!</definedName>
    <definedName name="BExXXBM521DL8R4ZX7NZ3DBCUOR5" localSheetId="7" hidden="1">#REF!</definedName>
    <definedName name="BExXXBM521DL8R4ZX7NZ3DBCUOR5" localSheetId="9" hidden="1">#REF!</definedName>
    <definedName name="BExXXBM521DL8R4ZX7NZ3DBCUOR5" localSheetId="10" hidden="1">#REF!</definedName>
    <definedName name="BExXXBM521DL8R4ZX7NZ3DBCUOR5" localSheetId="11" hidden="1">#REF!</definedName>
    <definedName name="BExXXBM521DL8R4ZX7NZ3DBCUOR5" localSheetId="12" hidden="1">#REF!</definedName>
    <definedName name="BExXXBM521DL8R4ZX7NZ3DBCUOR5" localSheetId="14" hidden="1">#REF!</definedName>
    <definedName name="BExXXBM521DL8R4ZX7NZ3DBCUOR5" localSheetId="13" hidden="1">#REF!</definedName>
    <definedName name="BExXXBM521DL8R4ZX7NZ3DBCUOR5" localSheetId="15" hidden="1">#REF!</definedName>
    <definedName name="BExXXBM521DL8R4ZX7NZ3DBCUOR5" localSheetId="16" hidden="1">#REF!</definedName>
    <definedName name="BExXXBM521DL8R4ZX7NZ3DBCUOR5" localSheetId="17" hidden="1">#REF!</definedName>
    <definedName name="BExXXBM521DL8R4ZX7NZ3DBCUOR5" localSheetId="18" hidden="1">#REF!</definedName>
    <definedName name="BExXXBM521DL8R4ZX7NZ3DBCUOR5" localSheetId="19" hidden="1">#REF!</definedName>
    <definedName name="BExXXBM521DL8R4ZX7NZ3DBCUOR5" localSheetId="20" hidden="1">#REF!</definedName>
    <definedName name="BExXXBM521DL8R4ZX7NZ3DBCUOR5" hidden="1">#REF!</definedName>
    <definedName name="BExXXC7OZI33XZ03NRMEP7VRLQK4" localSheetId="7" hidden="1">#REF!</definedName>
    <definedName name="BExXXC7OZI33XZ03NRMEP7VRLQK4" localSheetId="9" hidden="1">#REF!</definedName>
    <definedName name="BExXXC7OZI33XZ03NRMEP7VRLQK4" localSheetId="10" hidden="1">#REF!</definedName>
    <definedName name="BExXXC7OZI33XZ03NRMEP7VRLQK4" localSheetId="11" hidden="1">#REF!</definedName>
    <definedName name="BExXXC7OZI33XZ03NRMEP7VRLQK4" localSheetId="12" hidden="1">#REF!</definedName>
    <definedName name="BExXXC7OZI33XZ03NRMEP7VRLQK4" localSheetId="14" hidden="1">#REF!</definedName>
    <definedName name="BExXXC7OZI33XZ03NRMEP7VRLQK4" localSheetId="13" hidden="1">#REF!</definedName>
    <definedName name="BExXXC7OZI33XZ03NRMEP7VRLQK4" localSheetId="15" hidden="1">#REF!</definedName>
    <definedName name="BExXXC7OZI33XZ03NRMEP7VRLQK4" localSheetId="16" hidden="1">#REF!</definedName>
    <definedName name="BExXXC7OZI33XZ03NRMEP7VRLQK4" localSheetId="17" hidden="1">#REF!</definedName>
    <definedName name="BExXXC7OZI33XZ03NRMEP7VRLQK4" localSheetId="18" hidden="1">#REF!</definedName>
    <definedName name="BExXXC7OZI33XZ03NRMEP7VRLQK4" localSheetId="19" hidden="1">#REF!</definedName>
    <definedName name="BExXXC7OZI33XZ03NRMEP7VRLQK4" localSheetId="20" hidden="1">#REF!</definedName>
    <definedName name="BExXXC7OZI33XZ03NRMEP7VRLQK4" hidden="1">#REF!</definedName>
    <definedName name="BExXXH5N3NKBQ7BCJPJTBF8CYM2Q" localSheetId="7" hidden="1">#REF!</definedName>
    <definedName name="BExXXH5N3NKBQ7BCJPJTBF8CYM2Q" localSheetId="9" hidden="1">#REF!</definedName>
    <definedName name="BExXXH5N3NKBQ7BCJPJTBF8CYM2Q" localSheetId="10" hidden="1">#REF!</definedName>
    <definedName name="BExXXH5N3NKBQ7BCJPJTBF8CYM2Q" localSheetId="11" hidden="1">#REF!</definedName>
    <definedName name="BExXXH5N3NKBQ7BCJPJTBF8CYM2Q" localSheetId="12" hidden="1">#REF!</definedName>
    <definedName name="BExXXH5N3NKBQ7BCJPJTBF8CYM2Q" localSheetId="14" hidden="1">#REF!</definedName>
    <definedName name="BExXXH5N3NKBQ7BCJPJTBF8CYM2Q" localSheetId="13" hidden="1">#REF!</definedName>
    <definedName name="BExXXH5N3NKBQ7BCJPJTBF8CYM2Q" localSheetId="15" hidden="1">#REF!</definedName>
    <definedName name="BExXXH5N3NKBQ7BCJPJTBF8CYM2Q" localSheetId="16" hidden="1">#REF!</definedName>
    <definedName name="BExXXH5N3NKBQ7BCJPJTBF8CYM2Q" localSheetId="17" hidden="1">#REF!</definedName>
    <definedName name="BExXXH5N3NKBQ7BCJPJTBF8CYM2Q" localSheetId="18" hidden="1">#REF!</definedName>
    <definedName name="BExXXH5N3NKBQ7BCJPJTBF8CYM2Q" localSheetId="19" hidden="1">#REF!</definedName>
    <definedName name="BExXXH5N3NKBQ7BCJPJTBF8CYM2Q" localSheetId="20" hidden="1">#REF!</definedName>
    <definedName name="BExXXH5N3NKBQ7BCJPJTBF8CYM2Q" hidden="1">#REF!</definedName>
    <definedName name="BExXXKWLM4D541BH6O8GOJMHFHMW" localSheetId="7" hidden="1">#REF!</definedName>
    <definedName name="BExXXKWLM4D541BH6O8GOJMHFHMW" localSheetId="9" hidden="1">#REF!</definedName>
    <definedName name="BExXXKWLM4D541BH6O8GOJMHFHMW" localSheetId="10" hidden="1">#REF!</definedName>
    <definedName name="BExXXKWLM4D541BH6O8GOJMHFHMW" localSheetId="11" hidden="1">#REF!</definedName>
    <definedName name="BExXXKWLM4D541BH6O8GOJMHFHMW" localSheetId="12" hidden="1">#REF!</definedName>
    <definedName name="BExXXKWLM4D541BH6O8GOJMHFHMW" localSheetId="14" hidden="1">#REF!</definedName>
    <definedName name="BExXXKWLM4D541BH6O8GOJMHFHMW" localSheetId="13" hidden="1">#REF!</definedName>
    <definedName name="BExXXKWLM4D541BH6O8GOJMHFHMW" localSheetId="15" hidden="1">#REF!</definedName>
    <definedName name="BExXXKWLM4D541BH6O8GOJMHFHMW" localSheetId="16" hidden="1">#REF!</definedName>
    <definedName name="BExXXKWLM4D541BH6O8GOJMHFHMW" localSheetId="17" hidden="1">#REF!</definedName>
    <definedName name="BExXXKWLM4D541BH6O8GOJMHFHMW" localSheetId="18" hidden="1">#REF!</definedName>
    <definedName name="BExXXKWLM4D541BH6O8GOJMHFHMW" localSheetId="19" hidden="1">#REF!</definedName>
    <definedName name="BExXXKWLM4D541BH6O8GOJMHFHMW" localSheetId="20" hidden="1">#REF!</definedName>
    <definedName name="BExXXKWLM4D541BH6O8GOJMHFHMW" hidden="1">#REF!</definedName>
    <definedName name="BExXXPPA1Q87XPI97X0OXCPBPDON" localSheetId="7" hidden="1">#REF!</definedName>
    <definedName name="BExXXPPA1Q87XPI97X0OXCPBPDON" localSheetId="9" hidden="1">#REF!</definedName>
    <definedName name="BExXXPPA1Q87XPI97X0OXCPBPDON" localSheetId="10" hidden="1">#REF!</definedName>
    <definedName name="BExXXPPA1Q87XPI97X0OXCPBPDON" localSheetId="11" hidden="1">#REF!</definedName>
    <definedName name="BExXXPPA1Q87XPI97X0OXCPBPDON" localSheetId="12" hidden="1">#REF!</definedName>
    <definedName name="BExXXPPA1Q87XPI97X0OXCPBPDON" localSheetId="14" hidden="1">#REF!</definedName>
    <definedName name="BExXXPPA1Q87XPI97X0OXCPBPDON" localSheetId="13" hidden="1">#REF!</definedName>
    <definedName name="BExXXPPA1Q87XPI97X0OXCPBPDON" localSheetId="15" hidden="1">#REF!</definedName>
    <definedName name="BExXXPPA1Q87XPI97X0OXCPBPDON" localSheetId="16" hidden="1">#REF!</definedName>
    <definedName name="BExXXPPA1Q87XPI97X0OXCPBPDON" localSheetId="17" hidden="1">#REF!</definedName>
    <definedName name="BExXXPPA1Q87XPI97X0OXCPBPDON" localSheetId="18" hidden="1">#REF!</definedName>
    <definedName name="BExXXPPA1Q87XPI97X0OXCPBPDON" localSheetId="19" hidden="1">#REF!</definedName>
    <definedName name="BExXXPPA1Q87XPI97X0OXCPBPDON" localSheetId="20" hidden="1">#REF!</definedName>
    <definedName name="BExXXPPA1Q87XPI97X0OXCPBPDON" hidden="1">#REF!</definedName>
    <definedName name="BExXXVUDA98IZTQ6MANKU4MTTDVR" localSheetId="7" hidden="1">#REF!</definedName>
    <definedName name="BExXXVUDA98IZTQ6MANKU4MTTDVR" localSheetId="9" hidden="1">#REF!</definedName>
    <definedName name="BExXXVUDA98IZTQ6MANKU4MTTDVR" localSheetId="10" hidden="1">#REF!</definedName>
    <definedName name="BExXXVUDA98IZTQ6MANKU4MTTDVR" localSheetId="11" hidden="1">#REF!</definedName>
    <definedName name="BExXXVUDA98IZTQ6MANKU4MTTDVR" localSheetId="12" hidden="1">#REF!</definedName>
    <definedName name="BExXXVUDA98IZTQ6MANKU4MTTDVR" localSheetId="14" hidden="1">#REF!</definedName>
    <definedName name="BExXXVUDA98IZTQ6MANKU4MTTDVR" localSheetId="13" hidden="1">#REF!</definedName>
    <definedName name="BExXXVUDA98IZTQ6MANKU4MTTDVR" localSheetId="15" hidden="1">#REF!</definedName>
    <definedName name="BExXXVUDA98IZTQ6MANKU4MTTDVR" localSheetId="16" hidden="1">#REF!</definedName>
    <definedName name="BExXXVUDA98IZTQ6MANKU4MTTDVR" localSheetId="17" hidden="1">#REF!</definedName>
    <definedName name="BExXXVUDA98IZTQ6MANKU4MTTDVR" localSheetId="18" hidden="1">#REF!</definedName>
    <definedName name="BExXXVUDA98IZTQ6MANKU4MTTDVR" localSheetId="19" hidden="1">#REF!</definedName>
    <definedName name="BExXXVUDA98IZTQ6MANKU4MTTDVR" localSheetId="20" hidden="1">#REF!</definedName>
    <definedName name="BExXXVUDA98IZTQ6MANKU4MTTDVR" hidden="1">#REF!</definedName>
    <definedName name="BExXXZQNZY6IZI45DJXJK0MQZWA7" localSheetId="7" hidden="1">#REF!</definedName>
    <definedName name="BExXXZQNZY6IZI45DJXJK0MQZWA7" localSheetId="9" hidden="1">#REF!</definedName>
    <definedName name="BExXXZQNZY6IZI45DJXJK0MQZWA7" localSheetId="10" hidden="1">#REF!</definedName>
    <definedName name="BExXXZQNZY6IZI45DJXJK0MQZWA7" localSheetId="11" hidden="1">#REF!</definedName>
    <definedName name="BExXXZQNZY6IZI45DJXJK0MQZWA7" localSheetId="12" hidden="1">#REF!</definedName>
    <definedName name="BExXXZQNZY6IZI45DJXJK0MQZWA7" localSheetId="14" hidden="1">#REF!</definedName>
    <definedName name="BExXXZQNZY6IZI45DJXJK0MQZWA7" localSheetId="13" hidden="1">#REF!</definedName>
    <definedName name="BExXXZQNZY6IZI45DJXJK0MQZWA7" localSheetId="15" hidden="1">#REF!</definedName>
    <definedName name="BExXXZQNZY6IZI45DJXJK0MQZWA7" localSheetId="16" hidden="1">#REF!</definedName>
    <definedName name="BExXXZQNZY6IZI45DJXJK0MQZWA7" localSheetId="17" hidden="1">#REF!</definedName>
    <definedName name="BExXXZQNZY6IZI45DJXJK0MQZWA7" localSheetId="18" hidden="1">#REF!</definedName>
    <definedName name="BExXXZQNZY6IZI45DJXJK0MQZWA7" localSheetId="19" hidden="1">#REF!</definedName>
    <definedName name="BExXXZQNZY6IZI45DJXJK0MQZWA7" localSheetId="20" hidden="1">#REF!</definedName>
    <definedName name="BExXXZQNZY6IZI45DJXJK0MQZWA7" hidden="1">#REF!</definedName>
    <definedName name="BExXY5QFG6QP94SFT3935OBM8Y4K" localSheetId="7" hidden="1">#REF!</definedName>
    <definedName name="BExXY5QFG6QP94SFT3935OBM8Y4K" localSheetId="9" hidden="1">#REF!</definedName>
    <definedName name="BExXY5QFG6QP94SFT3935OBM8Y4K" localSheetId="10" hidden="1">#REF!</definedName>
    <definedName name="BExXY5QFG6QP94SFT3935OBM8Y4K" localSheetId="11" hidden="1">#REF!</definedName>
    <definedName name="BExXY5QFG6QP94SFT3935OBM8Y4K" localSheetId="12" hidden="1">#REF!</definedName>
    <definedName name="BExXY5QFG6QP94SFT3935OBM8Y4K" localSheetId="14" hidden="1">#REF!</definedName>
    <definedName name="BExXY5QFG6QP94SFT3935OBM8Y4K" localSheetId="13" hidden="1">#REF!</definedName>
    <definedName name="BExXY5QFG6QP94SFT3935OBM8Y4K" localSheetId="15" hidden="1">#REF!</definedName>
    <definedName name="BExXY5QFG6QP94SFT3935OBM8Y4K" localSheetId="16" hidden="1">#REF!</definedName>
    <definedName name="BExXY5QFG6QP94SFT3935OBM8Y4K" localSheetId="17" hidden="1">#REF!</definedName>
    <definedName name="BExXY5QFG6QP94SFT3935OBM8Y4K" localSheetId="18" hidden="1">#REF!</definedName>
    <definedName name="BExXY5QFG6QP94SFT3935OBM8Y4K" localSheetId="19" hidden="1">#REF!</definedName>
    <definedName name="BExXY5QFG6QP94SFT3935OBM8Y4K" localSheetId="20" hidden="1">#REF!</definedName>
    <definedName name="BExXY5QFG6QP94SFT3935OBM8Y4K" hidden="1">#REF!</definedName>
    <definedName name="BExXY7TYEBFXRYUYIFHTN65RJ8EW" localSheetId="7" hidden="1">#REF!</definedName>
    <definedName name="BExXY7TYEBFXRYUYIFHTN65RJ8EW" localSheetId="9" hidden="1">#REF!</definedName>
    <definedName name="BExXY7TYEBFXRYUYIFHTN65RJ8EW" localSheetId="10" hidden="1">#REF!</definedName>
    <definedName name="BExXY7TYEBFXRYUYIFHTN65RJ8EW" localSheetId="11" hidden="1">#REF!</definedName>
    <definedName name="BExXY7TYEBFXRYUYIFHTN65RJ8EW" localSheetId="12" hidden="1">#REF!</definedName>
    <definedName name="BExXY7TYEBFXRYUYIFHTN65RJ8EW" localSheetId="14" hidden="1">#REF!</definedName>
    <definedName name="BExXY7TYEBFXRYUYIFHTN65RJ8EW" localSheetId="13" hidden="1">#REF!</definedName>
    <definedName name="BExXY7TYEBFXRYUYIFHTN65RJ8EW" localSheetId="15" hidden="1">#REF!</definedName>
    <definedName name="BExXY7TYEBFXRYUYIFHTN65RJ8EW" localSheetId="16" hidden="1">#REF!</definedName>
    <definedName name="BExXY7TYEBFXRYUYIFHTN65RJ8EW" localSheetId="17" hidden="1">#REF!</definedName>
    <definedName name="BExXY7TYEBFXRYUYIFHTN65RJ8EW" localSheetId="18" hidden="1">#REF!</definedName>
    <definedName name="BExXY7TYEBFXRYUYIFHTN65RJ8EW" localSheetId="19" hidden="1">#REF!</definedName>
    <definedName name="BExXY7TYEBFXRYUYIFHTN65RJ8EW" localSheetId="20" hidden="1">#REF!</definedName>
    <definedName name="BExXY7TYEBFXRYUYIFHTN65RJ8EW" hidden="1">#REF!</definedName>
    <definedName name="BExXYD85DGL2MUZ4DB0JR3L1UVLF" localSheetId="7" hidden="1">#REF!</definedName>
    <definedName name="BExXYD85DGL2MUZ4DB0JR3L1UVLF" localSheetId="9" hidden="1">#REF!</definedName>
    <definedName name="BExXYD85DGL2MUZ4DB0JR3L1UVLF" localSheetId="10" hidden="1">#REF!</definedName>
    <definedName name="BExXYD85DGL2MUZ4DB0JR3L1UVLF" localSheetId="11" hidden="1">#REF!</definedName>
    <definedName name="BExXYD85DGL2MUZ4DB0JR3L1UVLF" localSheetId="12" hidden="1">#REF!</definedName>
    <definedName name="BExXYD85DGL2MUZ4DB0JR3L1UVLF" localSheetId="14" hidden="1">#REF!</definedName>
    <definedName name="BExXYD85DGL2MUZ4DB0JR3L1UVLF" localSheetId="13" hidden="1">#REF!</definedName>
    <definedName name="BExXYD85DGL2MUZ4DB0JR3L1UVLF" localSheetId="15" hidden="1">#REF!</definedName>
    <definedName name="BExXYD85DGL2MUZ4DB0JR3L1UVLF" localSheetId="16" hidden="1">#REF!</definedName>
    <definedName name="BExXYD85DGL2MUZ4DB0JR3L1UVLF" localSheetId="17" hidden="1">#REF!</definedName>
    <definedName name="BExXYD85DGL2MUZ4DB0JR3L1UVLF" localSheetId="18" hidden="1">#REF!</definedName>
    <definedName name="BExXYD85DGL2MUZ4DB0JR3L1UVLF" localSheetId="19" hidden="1">#REF!</definedName>
    <definedName name="BExXYD85DGL2MUZ4DB0JR3L1UVLF" localSheetId="20" hidden="1">#REF!</definedName>
    <definedName name="BExXYD85DGL2MUZ4DB0JR3L1UVLF" hidden="1">#REF!</definedName>
    <definedName name="BExXYLBHANUXC5FCTDDTGOVD3GQS" localSheetId="7" hidden="1">#REF!</definedName>
    <definedName name="BExXYLBHANUXC5FCTDDTGOVD3GQS" localSheetId="9" hidden="1">#REF!</definedName>
    <definedName name="BExXYLBHANUXC5FCTDDTGOVD3GQS" localSheetId="10" hidden="1">#REF!</definedName>
    <definedName name="BExXYLBHANUXC5FCTDDTGOVD3GQS" localSheetId="11" hidden="1">#REF!</definedName>
    <definedName name="BExXYLBHANUXC5FCTDDTGOVD3GQS" localSheetId="12" hidden="1">#REF!</definedName>
    <definedName name="BExXYLBHANUXC5FCTDDTGOVD3GQS" localSheetId="14" hidden="1">#REF!</definedName>
    <definedName name="BExXYLBHANUXC5FCTDDTGOVD3GQS" localSheetId="13" hidden="1">#REF!</definedName>
    <definedName name="BExXYLBHANUXC5FCTDDTGOVD3GQS" localSheetId="15" hidden="1">#REF!</definedName>
    <definedName name="BExXYLBHANUXC5FCTDDTGOVD3GQS" localSheetId="16" hidden="1">#REF!</definedName>
    <definedName name="BExXYLBHANUXC5FCTDDTGOVD3GQS" localSheetId="17" hidden="1">#REF!</definedName>
    <definedName name="BExXYLBHANUXC5FCTDDTGOVD3GQS" localSheetId="18" hidden="1">#REF!</definedName>
    <definedName name="BExXYLBHANUXC5FCTDDTGOVD3GQS" localSheetId="19" hidden="1">#REF!</definedName>
    <definedName name="BExXYLBHANUXC5FCTDDTGOVD3GQS" localSheetId="20" hidden="1">#REF!</definedName>
    <definedName name="BExXYLBHANUXC5FCTDDTGOVD3GQS" hidden="1">#REF!</definedName>
    <definedName name="BExXYMNYAYH3WA2ZCFAYKZID9ZCI" localSheetId="7" hidden="1">#REF!</definedName>
    <definedName name="BExXYMNYAYH3WA2ZCFAYKZID9ZCI" localSheetId="9" hidden="1">#REF!</definedName>
    <definedName name="BExXYMNYAYH3WA2ZCFAYKZID9ZCI" localSheetId="10" hidden="1">#REF!</definedName>
    <definedName name="BExXYMNYAYH3WA2ZCFAYKZID9ZCI" localSheetId="11" hidden="1">#REF!</definedName>
    <definedName name="BExXYMNYAYH3WA2ZCFAYKZID9ZCI" localSheetId="12" hidden="1">#REF!</definedName>
    <definedName name="BExXYMNYAYH3WA2ZCFAYKZID9ZCI" localSheetId="14" hidden="1">#REF!</definedName>
    <definedName name="BExXYMNYAYH3WA2ZCFAYKZID9ZCI" localSheetId="13" hidden="1">#REF!</definedName>
    <definedName name="BExXYMNYAYH3WA2ZCFAYKZID9ZCI" localSheetId="15" hidden="1">#REF!</definedName>
    <definedName name="BExXYMNYAYH3WA2ZCFAYKZID9ZCI" localSheetId="16" hidden="1">#REF!</definedName>
    <definedName name="BExXYMNYAYH3WA2ZCFAYKZID9ZCI" localSheetId="17" hidden="1">#REF!</definedName>
    <definedName name="BExXYMNYAYH3WA2ZCFAYKZID9ZCI" localSheetId="18" hidden="1">#REF!</definedName>
    <definedName name="BExXYMNYAYH3WA2ZCFAYKZID9ZCI" localSheetId="19" hidden="1">#REF!</definedName>
    <definedName name="BExXYMNYAYH3WA2ZCFAYKZID9ZCI" localSheetId="20" hidden="1">#REF!</definedName>
    <definedName name="BExXYMNYAYH3WA2ZCFAYKZID9ZCI" hidden="1">#REF!</definedName>
    <definedName name="BExXYWEQL36MHLNSDGU1FOTX7M20" localSheetId="7" hidden="1">#REF!</definedName>
    <definedName name="BExXYWEQL36MHLNSDGU1FOTX7M20" localSheetId="9" hidden="1">#REF!</definedName>
    <definedName name="BExXYWEQL36MHLNSDGU1FOTX7M20" localSheetId="10" hidden="1">#REF!</definedName>
    <definedName name="BExXYWEQL36MHLNSDGU1FOTX7M20" localSheetId="11" hidden="1">#REF!</definedName>
    <definedName name="BExXYWEQL36MHLNSDGU1FOTX7M20" localSheetId="12" hidden="1">#REF!</definedName>
    <definedName name="BExXYWEQL36MHLNSDGU1FOTX7M20" localSheetId="14" hidden="1">#REF!</definedName>
    <definedName name="BExXYWEQL36MHLNSDGU1FOTX7M20" localSheetId="13" hidden="1">#REF!</definedName>
    <definedName name="BExXYWEQL36MHLNSDGU1FOTX7M20" localSheetId="15" hidden="1">#REF!</definedName>
    <definedName name="BExXYWEQL36MHLNSDGU1FOTX7M20" localSheetId="16" hidden="1">#REF!</definedName>
    <definedName name="BExXYWEQL36MHLNSDGU1FOTX7M20" localSheetId="17" hidden="1">#REF!</definedName>
    <definedName name="BExXYWEQL36MHLNSDGU1FOTX7M20" localSheetId="18" hidden="1">#REF!</definedName>
    <definedName name="BExXYWEQL36MHLNSDGU1FOTX7M20" localSheetId="19" hidden="1">#REF!</definedName>
    <definedName name="BExXYWEQL36MHLNSDGU1FOTX7M20" localSheetId="20" hidden="1">#REF!</definedName>
    <definedName name="BExXYWEQL36MHLNSDGU1FOTX7M20" hidden="1">#REF!</definedName>
    <definedName name="BExXYWK1Q4ED490YK6LD13PRAMS4" localSheetId="7" hidden="1">#REF!</definedName>
    <definedName name="BExXYWK1Q4ED490YK6LD13PRAMS4" localSheetId="9" hidden="1">#REF!</definedName>
    <definedName name="BExXYWK1Q4ED490YK6LD13PRAMS4" localSheetId="10" hidden="1">#REF!</definedName>
    <definedName name="BExXYWK1Q4ED490YK6LD13PRAMS4" localSheetId="11" hidden="1">#REF!</definedName>
    <definedName name="BExXYWK1Q4ED490YK6LD13PRAMS4" localSheetId="12" hidden="1">#REF!</definedName>
    <definedName name="BExXYWK1Q4ED490YK6LD13PRAMS4" localSheetId="14" hidden="1">#REF!</definedName>
    <definedName name="BExXYWK1Q4ED490YK6LD13PRAMS4" localSheetId="13" hidden="1">#REF!</definedName>
    <definedName name="BExXYWK1Q4ED490YK6LD13PRAMS4" localSheetId="15" hidden="1">#REF!</definedName>
    <definedName name="BExXYWK1Q4ED490YK6LD13PRAMS4" localSheetId="16" hidden="1">#REF!</definedName>
    <definedName name="BExXYWK1Q4ED490YK6LD13PRAMS4" localSheetId="17" hidden="1">#REF!</definedName>
    <definedName name="BExXYWK1Q4ED490YK6LD13PRAMS4" localSheetId="18" hidden="1">#REF!</definedName>
    <definedName name="BExXYWK1Q4ED490YK6LD13PRAMS4" localSheetId="19" hidden="1">#REF!</definedName>
    <definedName name="BExXYWK1Q4ED490YK6LD13PRAMS4" localSheetId="20" hidden="1">#REF!</definedName>
    <definedName name="BExXYWK1Q4ED490YK6LD13PRAMS4" hidden="1">#REF!</definedName>
    <definedName name="BExXYYT12SVN2VDMLVNV4P3ISD8T" localSheetId="7" hidden="1">#REF!</definedName>
    <definedName name="BExXYYT12SVN2VDMLVNV4P3ISD8T" localSheetId="9" hidden="1">#REF!</definedName>
    <definedName name="BExXYYT12SVN2VDMLVNV4P3ISD8T" localSheetId="10" hidden="1">#REF!</definedName>
    <definedName name="BExXYYT12SVN2VDMLVNV4P3ISD8T" localSheetId="11" hidden="1">#REF!</definedName>
    <definedName name="BExXYYT12SVN2VDMLVNV4P3ISD8T" localSheetId="12" hidden="1">#REF!</definedName>
    <definedName name="BExXYYT12SVN2VDMLVNV4P3ISD8T" localSheetId="14" hidden="1">#REF!</definedName>
    <definedName name="BExXYYT12SVN2VDMLVNV4P3ISD8T" localSheetId="13" hidden="1">#REF!</definedName>
    <definedName name="BExXYYT12SVN2VDMLVNV4P3ISD8T" localSheetId="15" hidden="1">#REF!</definedName>
    <definedName name="BExXYYT12SVN2VDMLVNV4P3ISD8T" localSheetId="16" hidden="1">#REF!</definedName>
    <definedName name="BExXYYT12SVN2VDMLVNV4P3ISD8T" localSheetId="17" hidden="1">#REF!</definedName>
    <definedName name="BExXYYT12SVN2VDMLVNV4P3ISD8T" localSheetId="18" hidden="1">#REF!</definedName>
    <definedName name="BExXYYT12SVN2VDMLVNV4P3ISD8T" localSheetId="19" hidden="1">#REF!</definedName>
    <definedName name="BExXYYT12SVN2VDMLVNV4P3ISD8T" localSheetId="20" hidden="1">#REF!</definedName>
    <definedName name="BExXYYT12SVN2VDMLVNV4P3ISD8T" hidden="1">#REF!</definedName>
    <definedName name="BExXZEDWUYH25UZMW2QU2RXFILJE" localSheetId="7" hidden="1">#REF!</definedName>
    <definedName name="BExXZEDWUYH25UZMW2QU2RXFILJE" localSheetId="9" hidden="1">#REF!</definedName>
    <definedName name="BExXZEDWUYH25UZMW2QU2RXFILJE" localSheetId="10" hidden="1">#REF!</definedName>
    <definedName name="BExXZEDWUYH25UZMW2QU2RXFILJE" localSheetId="11" hidden="1">#REF!</definedName>
    <definedName name="BExXZEDWUYH25UZMW2QU2RXFILJE" localSheetId="12" hidden="1">#REF!</definedName>
    <definedName name="BExXZEDWUYH25UZMW2QU2RXFILJE" localSheetId="14" hidden="1">#REF!</definedName>
    <definedName name="BExXZEDWUYH25UZMW2QU2RXFILJE" localSheetId="13" hidden="1">#REF!</definedName>
    <definedName name="BExXZEDWUYH25UZMW2QU2RXFILJE" localSheetId="15" hidden="1">#REF!</definedName>
    <definedName name="BExXZEDWUYH25UZMW2QU2RXFILJE" localSheetId="16" hidden="1">#REF!</definedName>
    <definedName name="BExXZEDWUYH25UZMW2QU2RXFILJE" localSheetId="17" hidden="1">#REF!</definedName>
    <definedName name="BExXZEDWUYH25UZMW2QU2RXFILJE" localSheetId="18" hidden="1">#REF!</definedName>
    <definedName name="BExXZEDWUYH25UZMW2QU2RXFILJE" localSheetId="19" hidden="1">#REF!</definedName>
    <definedName name="BExXZEDWUYH25UZMW2QU2RXFILJE" localSheetId="20" hidden="1">#REF!</definedName>
    <definedName name="BExXZEDWUYH25UZMW2QU2RXFILJE" hidden="1">#REF!</definedName>
    <definedName name="BExXZFVV4YB42AZ3H1I40YG3JAPU" localSheetId="7" hidden="1">#REF!</definedName>
    <definedName name="BExXZFVV4YB42AZ3H1I40YG3JAPU" localSheetId="9" hidden="1">#REF!</definedName>
    <definedName name="BExXZFVV4YB42AZ3H1I40YG3JAPU" localSheetId="10" hidden="1">#REF!</definedName>
    <definedName name="BExXZFVV4YB42AZ3H1I40YG3JAPU" localSheetId="11" hidden="1">#REF!</definedName>
    <definedName name="BExXZFVV4YB42AZ3H1I40YG3JAPU" localSheetId="12" hidden="1">#REF!</definedName>
    <definedName name="BExXZFVV4YB42AZ3H1I40YG3JAPU" localSheetId="14" hidden="1">#REF!</definedName>
    <definedName name="BExXZFVV4YB42AZ3H1I40YG3JAPU" localSheetId="13" hidden="1">#REF!</definedName>
    <definedName name="BExXZFVV4YB42AZ3H1I40YG3JAPU" localSheetId="15" hidden="1">#REF!</definedName>
    <definedName name="BExXZFVV4YB42AZ3H1I40YG3JAPU" localSheetId="16" hidden="1">#REF!</definedName>
    <definedName name="BExXZFVV4YB42AZ3H1I40YG3JAPU" localSheetId="17" hidden="1">#REF!</definedName>
    <definedName name="BExXZFVV4YB42AZ3H1I40YG3JAPU" localSheetId="18" hidden="1">#REF!</definedName>
    <definedName name="BExXZFVV4YB42AZ3H1I40YG3JAPU" localSheetId="19" hidden="1">#REF!</definedName>
    <definedName name="BExXZFVV4YB42AZ3H1I40YG3JAPU" localSheetId="20" hidden="1">#REF!</definedName>
    <definedName name="BExXZFVV4YB42AZ3H1I40YG3JAPU" hidden="1">#REF!</definedName>
    <definedName name="BExXZH30Y2VXGXW705XP20HU2G86" localSheetId="7" hidden="1">#REF!</definedName>
    <definedName name="BExXZH30Y2VXGXW705XP20HU2G86" localSheetId="9" hidden="1">#REF!</definedName>
    <definedName name="BExXZH30Y2VXGXW705XP20HU2G86" localSheetId="10" hidden="1">#REF!</definedName>
    <definedName name="BExXZH30Y2VXGXW705XP20HU2G86" localSheetId="11" hidden="1">#REF!</definedName>
    <definedName name="BExXZH30Y2VXGXW705XP20HU2G86" localSheetId="12" hidden="1">#REF!</definedName>
    <definedName name="BExXZH30Y2VXGXW705XP20HU2G86" localSheetId="14" hidden="1">#REF!</definedName>
    <definedName name="BExXZH30Y2VXGXW705XP20HU2G86" localSheetId="13" hidden="1">#REF!</definedName>
    <definedName name="BExXZH30Y2VXGXW705XP20HU2G86" localSheetId="15" hidden="1">#REF!</definedName>
    <definedName name="BExXZH30Y2VXGXW705XP20HU2G86" localSheetId="16" hidden="1">#REF!</definedName>
    <definedName name="BExXZH30Y2VXGXW705XP20HU2G86" localSheetId="17" hidden="1">#REF!</definedName>
    <definedName name="BExXZH30Y2VXGXW705XP20HU2G86" localSheetId="18" hidden="1">#REF!</definedName>
    <definedName name="BExXZH30Y2VXGXW705XP20HU2G86" localSheetId="19" hidden="1">#REF!</definedName>
    <definedName name="BExXZH30Y2VXGXW705XP20HU2G86" localSheetId="20" hidden="1">#REF!</definedName>
    <definedName name="BExXZH30Y2VXGXW705XP20HU2G86" hidden="1">#REF!</definedName>
    <definedName name="BExXZHJ9T2JELF12CHHGD54J1B0C" localSheetId="7" hidden="1">#REF!</definedName>
    <definedName name="BExXZHJ9T2JELF12CHHGD54J1B0C" localSheetId="9" hidden="1">#REF!</definedName>
    <definedName name="BExXZHJ9T2JELF12CHHGD54J1B0C" localSheetId="10" hidden="1">#REF!</definedName>
    <definedName name="BExXZHJ9T2JELF12CHHGD54J1B0C" localSheetId="11" hidden="1">#REF!</definedName>
    <definedName name="BExXZHJ9T2JELF12CHHGD54J1B0C" localSheetId="12" hidden="1">#REF!</definedName>
    <definedName name="BExXZHJ9T2JELF12CHHGD54J1B0C" localSheetId="14" hidden="1">#REF!</definedName>
    <definedName name="BExXZHJ9T2JELF12CHHGD54J1B0C" localSheetId="13" hidden="1">#REF!</definedName>
    <definedName name="BExXZHJ9T2JELF12CHHGD54J1B0C" localSheetId="15" hidden="1">#REF!</definedName>
    <definedName name="BExXZHJ9T2JELF12CHHGD54J1B0C" localSheetId="16" hidden="1">#REF!</definedName>
    <definedName name="BExXZHJ9T2JELF12CHHGD54J1B0C" localSheetId="17" hidden="1">#REF!</definedName>
    <definedName name="BExXZHJ9T2JELF12CHHGD54J1B0C" localSheetId="18" hidden="1">#REF!</definedName>
    <definedName name="BExXZHJ9T2JELF12CHHGD54J1B0C" localSheetId="19" hidden="1">#REF!</definedName>
    <definedName name="BExXZHJ9T2JELF12CHHGD54J1B0C" localSheetId="20" hidden="1">#REF!</definedName>
    <definedName name="BExXZHJ9T2JELF12CHHGD54J1B0C" hidden="1">#REF!</definedName>
    <definedName name="BExXZNJ2X1TK2LRK5ZY3MX49H5T7" localSheetId="7" hidden="1">#REF!</definedName>
    <definedName name="BExXZNJ2X1TK2LRK5ZY3MX49H5T7" localSheetId="9" hidden="1">#REF!</definedName>
    <definedName name="BExXZNJ2X1TK2LRK5ZY3MX49H5T7" localSheetId="10" hidden="1">#REF!</definedName>
    <definedName name="BExXZNJ2X1TK2LRK5ZY3MX49H5T7" localSheetId="11" hidden="1">#REF!</definedName>
    <definedName name="BExXZNJ2X1TK2LRK5ZY3MX49H5T7" localSheetId="12" hidden="1">#REF!</definedName>
    <definedName name="BExXZNJ2X1TK2LRK5ZY3MX49H5T7" localSheetId="14" hidden="1">#REF!</definedName>
    <definedName name="BExXZNJ2X1TK2LRK5ZY3MX49H5T7" localSheetId="13" hidden="1">#REF!</definedName>
    <definedName name="BExXZNJ2X1TK2LRK5ZY3MX49H5T7" localSheetId="15" hidden="1">#REF!</definedName>
    <definedName name="BExXZNJ2X1TK2LRK5ZY3MX49H5T7" localSheetId="16" hidden="1">#REF!</definedName>
    <definedName name="BExXZNJ2X1TK2LRK5ZY3MX49H5T7" localSheetId="17" hidden="1">#REF!</definedName>
    <definedName name="BExXZNJ2X1TK2LRK5ZY3MX49H5T7" localSheetId="18" hidden="1">#REF!</definedName>
    <definedName name="BExXZNJ2X1TK2LRK5ZY3MX49H5T7" localSheetId="19" hidden="1">#REF!</definedName>
    <definedName name="BExXZNJ2X1TK2LRK5ZY3MX49H5T7" localSheetId="20" hidden="1">#REF!</definedName>
    <definedName name="BExXZNJ2X1TK2LRK5ZY3MX49H5T7" hidden="1">#REF!</definedName>
    <definedName name="BExXZOVPCEP495TQSON6PSRQ8XCY" localSheetId="7" hidden="1">#REF!</definedName>
    <definedName name="BExXZOVPCEP495TQSON6PSRQ8XCY" localSheetId="9" hidden="1">#REF!</definedName>
    <definedName name="BExXZOVPCEP495TQSON6PSRQ8XCY" localSheetId="10" hidden="1">#REF!</definedName>
    <definedName name="BExXZOVPCEP495TQSON6PSRQ8XCY" localSheetId="11" hidden="1">#REF!</definedName>
    <definedName name="BExXZOVPCEP495TQSON6PSRQ8XCY" localSheetId="12" hidden="1">#REF!</definedName>
    <definedName name="BExXZOVPCEP495TQSON6PSRQ8XCY" localSheetId="14" hidden="1">#REF!</definedName>
    <definedName name="BExXZOVPCEP495TQSON6PSRQ8XCY" localSheetId="13" hidden="1">#REF!</definedName>
    <definedName name="BExXZOVPCEP495TQSON6PSRQ8XCY" localSheetId="15" hidden="1">#REF!</definedName>
    <definedName name="BExXZOVPCEP495TQSON6PSRQ8XCY" localSheetId="16" hidden="1">#REF!</definedName>
    <definedName name="BExXZOVPCEP495TQSON6PSRQ8XCY" localSheetId="17" hidden="1">#REF!</definedName>
    <definedName name="BExXZOVPCEP495TQSON6PSRQ8XCY" localSheetId="18" hidden="1">#REF!</definedName>
    <definedName name="BExXZOVPCEP495TQSON6PSRQ8XCY" localSheetId="19" hidden="1">#REF!</definedName>
    <definedName name="BExXZOVPCEP495TQSON6PSRQ8XCY" localSheetId="20" hidden="1">#REF!</definedName>
    <definedName name="BExXZOVPCEP495TQSON6PSRQ8XCY" hidden="1">#REF!</definedName>
    <definedName name="BExXZXKH7NBARQQAZM69Z57IH1MM" localSheetId="7" hidden="1">#REF!</definedName>
    <definedName name="BExXZXKH7NBARQQAZM69Z57IH1MM" localSheetId="9" hidden="1">#REF!</definedName>
    <definedName name="BExXZXKH7NBARQQAZM69Z57IH1MM" localSheetId="10" hidden="1">#REF!</definedName>
    <definedName name="BExXZXKH7NBARQQAZM69Z57IH1MM" localSheetId="11" hidden="1">#REF!</definedName>
    <definedName name="BExXZXKH7NBARQQAZM69Z57IH1MM" localSheetId="12" hidden="1">#REF!</definedName>
    <definedName name="BExXZXKH7NBARQQAZM69Z57IH1MM" localSheetId="14" hidden="1">#REF!</definedName>
    <definedName name="BExXZXKH7NBARQQAZM69Z57IH1MM" localSheetId="13" hidden="1">#REF!</definedName>
    <definedName name="BExXZXKH7NBARQQAZM69Z57IH1MM" localSheetId="15" hidden="1">#REF!</definedName>
    <definedName name="BExXZXKH7NBARQQAZM69Z57IH1MM" localSheetId="16" hidden="1">#REF!</definedName>
    <definedName name="BExXZXKH7NBARQQAZM69Z57IH1MM" localSheetId="17" hidden="1">#REF!</definedName>
    <definedName name="BExXZXKH7NBARQQAZM69Z57IH1MM" localSheetId="18" hidden="1">#REF!</definedName>
    <definedName name="BExXZXKH7NBARQQAZM69Z57IH1MM" localSheetId="19" hidden="1">#REF!</definedName>
    <definedName name="BExXZXKH7NBARQQAZM69Z57IH1MM" localSheetId="20" hidden="1">#REF!</definedName>
    <definedName name="BExXZXKH7NBARQQAZM69Z57IH1MM" hidden="1">#REF!</definedName>
    <definedName name="BExY07WSDH5QEVM7BJXJK2ZRAI1O" localSheetId="7" hidden="1">#REF!</definedName>
    <definedName name="BExY07WSDH5QEVM7BJXJK2ZRAI1O" localSheetId="9" hidden="1">#REF!</definedName>
    <definedName name="BExY07WSDH5QEVM7BJXJK2ZRAI1O" localSheetId="10" hidden="1">#REF!</definedName>
    <definedName name="BExY07WSDH5QEVM7BJXJK2ZRAI1O" localSheetId="11" hidden="1">#REF!</definedName>
    <definedName name="BExY07WSDH5QEVM7BJXJK2ZRAI1O" localSheetId="12" hidden="1">#REF!</definedName>
    <definedName name="BExY07WSDH5QEVM7BJXJK2ZRAI1O" localSheetId="14" hidden="1">#REF!</definedName>
    <definedName name="BExY07WSDH5QEVM7BJXJK2ZRAI1O" localSheetId="13" hidden="1">#REF!</definedName>
    <definedName name="BExY07WSDH5QEVM7BJXJK2ZRAI1O" localSheetId="15" hidden="1">#REF!</definedName>
    <definedName name="BExY07WSDH5QEVM7BJXJK2ZRAI1O" localSheetId="16" hidden="1">#REF!</definedName>
    <definedName name="BExY07WSDH5QEVM7BJXJK2ZRAI1O" localSheetId="17" hidden="1">#REF!</definedName>
    <definedName name="BExY07WSDH5QEVM7BJXJK2ZRAI1O" localSheetId="18" hidden="1">#REF!</definedName>
    <definedName name="BExY07WSDH5QEVM7BJXJK2ZRAI1O" localSheetId="19" hidden="1">#REF!</definedName>
    <definedName name="BExY07WSDH5QEVM7BJXJK2ZRAI1O" localSheetId="20" hidden="1">#REF!</definedName>
    <definedName name="BExY07WSDH5QEVM7BJXJK2ZRAI1O" hidden="1">#REF!</definedName>
    <definedName name="BExY0C3UBVC4M59JIRXVQ8OWAJC1" localSheetId="7" hidden="1">#REF!</definedName>
    <definedName name="BExY0C3UBVC4M59JIRXVQ8OWAJC1" localSheetId="9" hidden="1">#REF!</definedName>
    <definedName name="BExY0C3UBVC4M59JIRXVQ8OWAJC1" localSheetId="10" hidden="1">#REF!</definedName>
    <definedName name="BExY0C3UBVC4M59JIRXVQ8OWAJC1" localSheetId="11" hidden="1">#REF!</definedName>
    <definedName name="BExY0C3UBVC4M59JIRXVQ8OWAJC1" localSheetId="12" hidden="1">#REF!</definedName>
    <definedName name="BExY0C3UBVC4M59JIRXVQ8OWAJC1" localSheetId="14" hidden="1">#REF!</definedName>
    <definedName name="BExY0C3UBVC4M59JIRXVQ8OWAJC1" localSheetId="13" hidden="1">#REF!</definedName>
    <definedName name="BExY0C3UBVC4M59JIRXVQ8OWAJC1" localSheetId="15" hidden="1">#REF!</definedName>
    <definedName name="BExY0C3UBVC4M59JIRXVQ8OWAJC1" localSheetId="16" hidden="1">#REF!</definedName>
    <definedName name="BExY0C3UBVC4M59JIRXVQ8OWAJC1" localSheetId="17" hidden="1">#REF!</definedName>
    <definedName name="BExY0C3UBVC4M59JIRXVQ8OWAJC1" localSheetId="18" hidden="1">#REF!</definedName>
    <definedName name="BExY0C3UBVC4M59JIRXVQ8OWAJC1" localSheetId="19" hidden="1">#REF!</definedName>
    <definedName name="BExY0C3UBVC4M59JIRXVQ8OWAJC1" localSheetId="20" hidden="1">#REF!</definedName>
    <definedName name="BExY0C3UBVC4M59JIRXVQ8OWAJC1" hidden="1">#REF!</definedName>
    <definedName name="BExY0G03T6MD304WV4PCS8A8UZOU" localSheetId="7" hidden="1">#REF!</definedName>
    <definedName name="BExY0G03T6MD304WV4PCS8A8UZOU" localSheetId="9" hidden="1">#REF!</definedName>
    <definedName name="BExY0G03T6MD304WV4PCS8A8UZOU" localSheetId="10" hidden="1">#REF!</definedName>
    <definedName name="BExY0G03T6MD304WV4PCS8A8UZOU" localSheetId="11" hidden="1">#REF!</definedName>
    <definedName name="BExY0G03T6MD304WV4PCS8A8UZOU" localSheetId="12" hidden="1">#REF!</definedName>
    <definedName name="BExY0G03T6MD304WV4PCS8A8UZOU" localSheetId="14" hidden="1">#REF!</definedName>
    <definedName name="BExY0G03T6MD304WV4PCS8A8UZOU" localSheetId="13" hidden="1">#REF!</definedName>
    <definedName name="BExY0G03T6MD304WV4PCS8A8UZOU" localSheetId="15" hidden="1">#REF!</definedName>
    <definedName name="BExY0G03T6MD304WV4PCS8A8UZOU" localSheetId="16" hidden="1">#REF!</definedName>
    <definedName name="BExY0G03T6MD304WV4PCS8A8UZOU" localSheetId="17" hidden="1">#REF!</definedName>
    <definedName name="BExY0G03T6MD304WV4PCS8A8UZOU" localSheetId="18" hidden="1">#REF!</definedName>
    <definedName name="BExY0G03T6MD304WV4PCS8A8UZOU" localSheetId="19" hidden="1">#REF!</definedName>
    <definedName name="BExY0G03T6MD304WV4PCS8A8UZOU" localSheetId="20" hidden="1">#REF!</definedName>
    <definedName name="BExY0G03T6MD304WV4PCS8A8UZOU" hidden="1">#REF!</definedName>
    <definedName name="BExY0JAM6LIEX03Y3CDOQG13XO98" localSheetId="7" hidden="1">#REF!</definedName>
    <definedName name="BExY0JAM6LIEX03Y3CDOQG13XO98" localSheetId="9" hidden="1">#REF!</definedName>
    <definedName name="BExY0JAM6LIEX03Y3CDOQG13XO98" localSheetId="10" hidden="1">#REF!</definedName>
    <definedName name="BExY0JAM6LIEX03Y3CDOQG13XO98" localSheetId="11" hidden="1">#REF!</definedName>
    <definedName name="BExY0JAM6LIEX03Y3CDOQG13XO98" localSheetId="12" hidden="1">#REF!</definedName>
    <definedName name="BExY0JAM6LIEX03Y3CDOQG13XO98" localSheetId="14" hidden="1">#REF!</definedName>
    <definedName name="BExY0JAM6LIEX03Y3CDOQG13XO98" localSheetId="13" hidden="1">#REF!</definedName>
    <definedName name="BExY0JAM6LIEX03Y3CDOQG13XO98" localSheetId="15" hidden="1">#REF!</definedName>
    <definedName name="BExY0JAM6LIEX03Y3CDOQG13XO98" localSheetId="16" hidden="1">#REF!</definedName>
    <definedName name="BExY0JAM6LIEX03Y3CDOQG13XO98" localSheetId="17" hidden="1">#REF!</definedName>
    <definedName name="BExY0JAM6LIEX03Y3CDOQG13XO98" localSheetId="18" hidden="1">#REF!</definedName>
    <definedName name="BExY0JAM6LIEX03Y3CDOQG13XO98" localSheetId="19" hidden="1">#REF!</definedName>
    <definedName name="BExY0JAM6LIEX03Y3CDOQG13XO98" localSheetId="20" hidden="1">#REF!</definedName>
    <definedName name="BExY0JAM6LIEX03Y3CDOQG13XO98" hidden="1">#REF!</definedName>
    <definedName name="BExY0MLAPBIUHZHF3MNQUBZEOPGA" localSheetId="7" hidden="1">#REF!</definedName>
    <definedName name="BExY0MLAPBIUHZHF3MNQUBZEOPGA" localSheetId="9" hidden="1">#REF!</definedName>
    <definedName name="BExY0MLAPBIUHZHF3MNQUBZEOPGA" localSheetId="10" hidden="1">#REF!</definedName>
    <definedName name="BExY0MLAPBIUHZHF3MNQUBZEOPGA" localSheetId="11" hidden="1">#REF!</definedName>
    <definedName name="BExY0MLAPBIUHZHF3MNQUBZEOPGA" localSheetId="12" hidden="1">#REF!</definedName>
    <definedName name="BExY0MLAPBIUHZHF3MNQUBZEOPGA" localSheetId="14" hidden="1">#REF!</definedName>
    <definedName name="BExY0MLAPBIUHZHF3MNQUBZEOPGA" localSheetId="13" hidden="1">#REF!</definedName>
    <definedName name="BExY0MLAPBIUHZHF3MNQUBZEOPGA" localSheetId="15" hidden="1">#REF!</definedName>
    <definedName name="BExY0MLAPBIUHZHF3MNQUBZEOPGA" localSheetId="16" hidden="1">#REF!</definedName>
    <definedName name="BExY0MLAPBIUHZHF3MNQUBZEOPGA" localSheetId="17" hidden="1">#REF!</definedName>
    <definedName name="BExY0MLAPBIUHZHF3MNQUBZEOPGA" localSheetId="18" hidden="1">#REF!</definedName>
    <definedName name="BExY0MLAPBIUHZHF3MNQUBZEOPGA" localSheetId="19" hidden="1">#REF!</definedName>
    <definedName name="BExY0MLAPBIUHZHF3MNQUBZEOPGA" localSheetId="20" hidden="1">#REF!</definedName>
    <definedName name="BExY0MLAPBIUHZHF3MNQUBZEOPGA" hidden="1">#REF!</definedName>
    <definedName name="BExY0OE8GFHMLLTEAFIOQTOPEVPB" localSheetId="7" hidden="1">#REF!</definedName>
    <definedName name="BExY0OE8GFHMLLTEAFIOQTOPEVPB" localSheetId="9" hidden="1">#REF!</definedName>
    <definedName name="BExY0OE8GFHMLLTEAFIOQTOPEVPB" localSheetId="10" hidden="1">#REF!</definedName>
    <definedName name="BExY0OE8GFHMLLTEAFIOQTOPEVPB" localSheetId="11" hidden="1">#REF!</definedName>
    <definedName name="BExY0OE8GFHMLLTEAFIOQTOPEVPB" localSheetId="12" hidden="1">#REF!</definedName>
    <definedName name="BExY0OE8GFHMLLTEAFIOQTOPEVPB" localSheetId="14" hidden="1">#REF!</definedName>
    <definedName name="BExY0OE8GFHMLLTEAFIOQTOPEVPB" localSheetId="13" hidden="1">#REF!</definedName>
    <definedName name="BExY0OE8GFHMLLTEAFIOQTOPEVPB" localSheetId="15" hidden="1">#REF!</definedName>
    <definedName name="BExY0OE8GFHMLLTEAFIOQTOPEVPB" localSheetId="16" hidden="1">#REF!</definedName>
    <definedName name="BExY0OE8GFHMLLTEAFIOQTOPEVPB" localSheetId="17" hidden="1">#REF!</definedName>
    <definedName name="BExY0OE8GFHMLLTEAFIOQTOPEVPB" localSheetId="18" hidden="1">#REF!</definedName>
    <definedName name="BExY0OE8GFHMLLTEAFIOQTOPEVPB" localSheetId="19" hidden="1">#REF!</definedName>
    <definedName name="BExY0OE8GFHMLLTEAFIOQTOPEVPB" localSheetId="20" hidden="1">#REF!</definedName>
    <definedName name="BExY0OE8GFHMLLTEAFIOQTOPEVPB" hidden="1">#REF!</definedName>
    <definedName name="BExY0OJHW85S0VKBA8T4HTYPYBOS" localSheetId="7" hidden="1">#REF!</definedName>
    <definedName name="BExY0OJHW85S0VKBA8T4HTYPYBOS" localSheetId="9" hidden="1">#REF!</definedName>
    <definedName name="BExY0OJHW85S0VKBA8T4HTYPYBOS" localSheetId="10" hidden="1">#REF!</definedName>
    <definedName name="BExY0OJHW85S0VKBA8T4HTYPYBOS" localSheetId="11" hidden="1">#REF!</definedName>
    <definedName name="BExY0OJHW85S0VKBA8T4HTYPYBOS" localSheetId="12" hidden="1">#REF!</definedName>
    <definedName name="BExY0OJHW85S0VKBA8T4HTYPYBOS" localSheetId="14" hidden="1">#REF!</definedName>
    <definedName name="BExY0OJHW85S0VKBA8T4HTYPYBOS" localSheetId="13" hidden="1">#REF!</definedName>
    <definedName name="BExY0OJHW85S0VKBA8T4HTYPYBOS" localSheetId="15" hidden="1">#REF!</definedName>
    <definedName name="BExY0OJHW85S0VKBA8T4HTYPYBOS" localSheetId="16" hidden="1">#REF!</definedName>
    <definedName name="BExY0OJHW85S0VKBA8T4HTYPYBOS" localSheetId="17" hidden="1">#REF!</definedName>
    <definedName name="BExY0OJHW85S0VKBA8T4HTYPYBOS" localSheetId="18" hidden="1">#REF!</definedName>
    <definedName name="BExY0OJHW85S0VKBA8T4HTYPYBOS" localSheetId="19" hidden="1">#REF!</definedName>
    <definedName name="BExY0OJHW85S0VKBA8T4HTYPYBOS" localSheetId="20" hidden="1">#REF!</definedName>
    <definedName name="BExY0OJHW85S0VKBA8T4HTYPYBOS" hidden="1">#REF!</definedName>
    <definedName name="BExY0T1E034D7XAXNC6F7540LLIE" localSheetId="7" hidden="1">#REF!</definedName>
    <definedName name="BExY0T1E034D7XAXNC6F7540LLIE" localSheetId="9" hidden="1">#REF!</definedName>
    <definedName name="BExY0T1E034D7XAXNC6F7540LLIE" localSheetId="10" hidden="1">#REF!</definedName>
    <definedName name="BExY0T1E034D7XAXNC6F7540LLIE" localSheetId="11" hidden="1">#REF!</definedName>
    <definedName name="BExY0T1E034D7XAXNC6F7540LLIE" localSheetId="12" hidden="1">#REF!</definedName>
    <definedName name="BExY0T1E034D7XAXNC6F7540LLIE" localSheetId="14" hidden="1">#REF!</definedName>
    <definedName name="BExY0T1E034D7XAXNC6F7540LLIE" localSheetId="13" hidden="1">#REF!</definedName>
    <definedName name="BExY0T1E034D7XAXNC6F7540LLIE" localSheetId="15" hidden="1">#REF!</definedName>
    <definedName name="BExY0T1E034D7XAXNC6F7540LLIE" localSheetId="16" hidden="1">#REF!</definedName>
    <definedName name="BExY0T1E034D7XAXNC6F7540LLIE" localSheetId="17" hidden="1">#REF!</definedName>
    <definedName name="BExY0T1E034D7XAXNC6F7540LLIE" localSheetId="18" hidden="1">#REF!</definedName>
    <definedName name="BExY0T1E034D7XAXNC6F7540LLIE" localSheetId="19" hidden="1">#REF!</definedName>
    <definedName name="BExY0T1E034D7XAXNC6F7540LLIE" localSheetId="20" hidden="1">#REF!</definedName>
    <definedName name="BExY0T1E034D7XAXNC6F7540LLIE" hidden="1">#REF!</definedName>
    <definedName name="BExY0XTZLHN49J2JH94BYTKBJLT3" localSheetId="7" hidden="1">#REF!</definedName>
    <definedName name="BExY0XTZLHN49J2JH94BYTKBJLT3" localSheetId="9" hidden="1">#REF!</definedName>
    <definedName name="BExY0XTZLHN49J2JH94BYTKBJLT3" localSheetId="10" hidden="1">#REF!</definedName>
    <definedName name="BExY0XTZLHN49J2JH94BYTKBJLT3" localSheetId="11" hidden="1">#REF!</definedName>
    <definedName name="BExY0XTZLHN49J2JH94BYTKBJLT3" localSheetId="12" hidden="1">#REF!</definedName>
    <definedName name="BExY0XTZLHN49J2JH94BYTKBJLT3" localSheetId="14" hidden="1">#REF!</definedName>
    <definedName name="BExY0XTZLHN49J2JH94BYTKBJLT3" localSheetId="13" hidden="1">#REF!</definedName>
    <definedName name="BExY0XTZLHN49J2JH94BYTKBJLT3" localSheetId="15" hidden="1">#REF!</definedName>
    <definedName name="BExY0XTZLHN49J2JH94BYTKBJLT3" localSheetId="16" hidden="1">#REF!</definedName>
    <definedName name="BExY0XTZLHN49J2JH94BYTKBJLT3" localSheetId="17" hidden="1">#REF!</definedName>
    <definedName name="BExY0XTZLHN49J2JH94BYTKBJLT3" localSheetId="18" hidden="1">#REF!</definedName>
    <definedName name="BExY0XTZLHN49J2JH94BYTKBJLT3" localSheetId="19" hidden="1">#REF!</definedName>
    <definedName name="BExY0XTZLHN49J2JH94BYTKBJLT3" localSheetId="20" hidden="1">#REF!</definedName>
    <definedName name="BExY0XTZLHN49J2JH94BYTKBJLT3" hidden="1">#REF!</definedName>
    <definedName name="BExY11FH9TXHERUYGG8FE50U7H7J" localSheetId="7" hidden="1">#REF!</definedName>
    <definedName name="BExY11FH9TXHERUYGG8FE50U7H7J" localSheetId="9" hidden="1">#REF!</definedName>
    <definedName name="BExY11FH9TXHERUYGG8FE50U7H7J" localSheetId="10" hidden="1">#REF!</definedName>
    <definedName name="BExY11FH9TXHERUYGG8FE50U7H7J" localSheetId="11" hidden="1">#REF!</definedName>
    <definedName name="BExY11FH9TXHERUYGG8FE50U7H7J" localSheetId="12" hidden="1">#REF!</definedName>
    <definedName name="BExY11FH9TXHERUYGG8FE50U7H7J" localSheetId="14" hidden="1">#REF!</definedName>
    <definedName name="BExY11FH9TXHERUYGG8FE50U7H7J" localSheetId="13" hidden="1">#REF!</definedName>
    <definedName name="BExY11FH9TXHERUYGG8FE50U7H7J" localSheetId="15" hidden="1">#REF!</definedName>
    <definedName name="BExY11FH9TXHERUYGG8FE50U7H7J" localSheetId="16" hidden="1">#REF!</definedName>
    <definedName name="BExY11FH9TXHERUYGG8FE50U7H7J" localSheetId="17" hidden="1">#REF!</definedName>
    <definedName name="BExY11FH9TXHERUYGG8FE50U7H7J" localSheetId="18" hidden="1">#REF!</definedName>
    <definedName name="BExY11FH9TXHERUYGG8FE50U7H7J" localSheetId="19" hidden="1">#REF!</definedName>
    <definedName name="BExY11FH9TXHERUYGG8FE50U7H7J" localSheetId="20" hidden="1">#REF!</definedName>
    <definedName name="BExY11FH9TXHERUYGG8FE50U7H7J" hidden="1">#REF!</definedName>
    <definedName name="BExY14VIIZDQ07OMY7WD69P6ZBUX" localSheetId="7" hidden="1">#REF!</definedName>
    <definedName name="BExY14VIIZDQ07OMY7WD69P6ZBUX" localSheetId="9" hidden="1">#REF!</definedName>
    <definedName name="BExY14VIIZDQ07OMY7WD69P6ZBUX" localSheetId="10" hidden="1">#REF!</definedName>
    <definedName name="BExY14VIIZDQ07OMY7WD69P6ZBUX" localSheetId="11" hidden="1">#REF!</definedName>
    <definedName name="BExY14VIIZDQ07OMY7WD69P6ZBUX" localSheetId="12" hidden="1">#REF!</definedName>
    <definedName name="BExY14VIIZDQ07OMY7WD69P6ZBUX" localSheetId="14" hidden="1">#REF!</definedName>
    <definedName name="BExY14VIIZDQ07OMY7WD69P6ZBUX" localSheetId="13" hidden="1">#REF!</definedName>
    <definedName name="BExY14VIIZDQ07OMY7WD69P6ZBUX" localSheetId="15" hidden="1">#REF!</definedName>
    <definedName name="BExY14VIIZDQ07OMY7WD69P6ZBUX" localSheetId="16" hidden="1">#REF!</definedName>
    <definedName name="BExY14VIIZDQ07OMY7WD69P6ZBUX" localSheetId="17" hidden="1">#REF!</definedName>
    <definedName name="BExY14VIIZDQ07OMY7WD69P6ZBUX" localSheetId="18" hidden="1">#REF!</definedName>
    <definedName name="BExY14VIIZDQ07OMY7WD69P6ZBUX" localSheetId="19" hidden="1">#REF!</definedName>
    <definedName name="BExY14VIIZDQ07OMY7WD69P6ZBUX" localSheetId="20" hidden="1">#REF!</definedName>
    <definedName name="BExY14VIIZDQ07OMY7WD69P6ZBUX" hidden="1">#REF!</definedName>
    <definedName name="BExY16O8FRFU2AKAB73SDMHTLF36" localSheetId="7" hidden="1">#REF!</definedName>
    <definedName name="BExY16O8FRFU2AKAB73SDMHTLF36" localSheetId="9" hidden="1">#REF!</definedName>
    <definedName name="BExY16O8FRFU2AKAB73SDMHTLF36" localSheetId="10" hidden="1">#REF!</definedName>
    <definedName name="BExY16O8FRFU2AKAB73SDMHTLF36" localSheetId="11" hidden="1">#REF!</definedName>
    <definedName name="BExY16O8FRFU2AKAB73SDMHTLF36" localSheetId="12" hidden="1">#REF!</definedName>
    <definedName name="BExY16O8FRFU2AKAB73SDMHTLF36" localSheetId="14" hidden="1">#REF!</definedName>
    <definedName name="BExY16O8FRFU2AKAB73SDMHTLF36" localSheetId="13" hidden="1">#REF!</definedName>
    <definedName name="BExY16O8FRFU2AKAB73SDMHTLF36" localSheetId="15" hidden="1">#REF!</definedName>
    <definedName name="BExY16O8FRFU2AKAB73SDMHTLF36" localSheetId="16" hidden="1">#REF!</definedName>
    <definedName name="BExY16O8FRFU2AKAB73SDMHTLF36" localSheetId="17" hidden="1">#REF!</definedName>
    <definedName name="BExY16O8FRFU2AKAB73SDMHTLF36" localSheetId="18" hidden="1">#REF!</definedName>
    <definedName name="BExY16O8FRFU2AKAB73SDMHTLF36" localSheetId="19" hidden="1">#REF!</definedName>
    <definedName name="BExY16O8FRFU2AKAB73SDMHTLF36" localSheetId="20" hidden="1">#REF!</definedName>
    <definedName name="BExY16O8FRFU2AKAB73SDMHTLF36" hidden="1">#REF!</definedName>
    <definedName name="BExY180UKNW5NIAWD6ZUYTFEH8QS" localSheetId="7" hidden="1">#REF!</definedName>
    <definedName name="BExY180UKNW5NIAWD6ZUYTFEH8QS" localSheetId="9" hidden="1">#REF!</definedName>
    <definedName name="BExY180UKNW5NIAWD6ZUYTFEH8QS" localSheetId="10" hidden="1">#REF!</definedName>
    <definedName name="BExY180UKNW5NIAWD6ZUYTFEH8QS" localSheetId="11" hidden="1">#REF!</definedName>
    <definedName name="BExY180UKNW5NIAWD6ZUYTFEH8QS" localSheetId="12" hidden="1">#REF!</definedName>
    <definedName name="BExY180UKNW5NIAWD6ZUYTFEH8QS" localSheetId="14" hidden="1">#REF!</definedName>
    <definedName name="BExY180UKNW5NIAWD6ZUYTFEH8QS" localSheetId="13" hidden="1">#REF!</definedName>
    <definedName name="BExY180UKNW5NIAWD6ZUYTFEH8QS" localSheetId="15" hidden="1">#REF!</definedName>
    <definedName name="BExY180UKNW5NIAWD6ZUYTFEH8QS" localSheetId="16" hidden="1">#REF!</definedName>
    <definedName name="BExY180UKNW5NIAWD6ZUYTFEH8QS" localSheetId="17" hidden="1">#REF!</definedName>
    <definedName name="BExY180UKNW5NIAWD6ZUYTFEH8QS" localSheetId="18" hidden="1">#REF!</definedName>
    <definedName name="BExY180UKNW5NIAWD6ZUYTFEH8QS" localSheetId="19" hidden="1">#REF!</definedName>
    <definedName name="BExY180UKNW5NIAWD6ZUYTFEH8QS" localSheetId="20" hidden="1">#REF!</definedName>
    <definedName name="BExY180UKNW5NIAWD6ZUYTFEH8QS" hidden="1">#REF!</definedName>
    <definedName name="BExY1DPTV4LSY9MEOUGXF8X052NA" localSheetId="7" hidden="1">#REF!</definedName>
    <definedName name="BExY1DPTV4LSY9MEOUGXF8X052NA" localSheetId="9" hidden="1">#REF!</definedName>
    <definedName name="BExY1DPTV4LSY9MEOUGXF8X052NA" localSheetId="10" hidden="1">#REF!</definedName>
    <definedName name="BExY1DPTV4LSY9MEOUGXF8X052NA" localSheetId="11" hidden="1">#REF!</definedName>
    <definedName name="BExY1DPTV4LSY9MEOUGXF8X052NA" localSheetId="12" hidden="1">#REF!</definedName>
    <definedName name="BExY1DPTV4LSY9MEOUGXF8X052NA" localSheetId="14" hidden="1">#REF!</definedName>
    <definedName name="BExY1DPTV4LSY9MEOUGXF8X052NA" localSheetId="13" hidden="1">#REF!</definedName>
    <definedName name="BExY1DPTV4LSY9MEOUGXF8X052NA" localSheetId="15" hidden="1">#REF!</definedName>
    <definedName name="BExY1DPTV4LSY9MEOUGXF8X052NA" localSheetId="16" hidden="1">#REF!</definedName>
    <definedName name="BExY1DPTV4LSY9MEOUGXF8X052NA" localSheetId="17" hidden="1">#REF!</definedName>
    <definedName name="BExY1DPTV4LSY9MEOUGXF8X052NA" localSheetId="18" hidden="1">#REF!</definedName>
    <definedName name="BExY1DPTV4LSY9MEOUGXF8X052NA" localSheetId="19" hidden="1">#REF!</definedName>
    <definedName name="BExY1DPTV4LSY9MEOUGXF8X052NA" localSheetId="20" hidden="1">#REF!</definedName>
    <definedName name="BExY1DPTV4LSY9MEOUGXF8X052NA" hidden="1">#REF!</definedName>
    <definedName name="BExY1GK9ELBEKDD7O6HR6DUO8YGO" localSheetId="7" hidden="1">#REF!</definedName>
    <definedName name="BExY1GK9ELBEKDD7O6HR6DUO8YGO" localSheetId="9" hidden="1">#REF!</definedName>
    <definedName name="BExY1GK9ELBEKDD7O6HR6DUO8YGO" localSheetId="10" hidden="1">#REF!</definedName>
    <definedName name="BExY1GK9ELBEKDD7O6HR6DUO8YGO" localSheetId="11" hidden="1">#REF!</definedName>
    <definedName name="BExY1GK9ELBEKDD7O6HR6DUO8YGO" localSheetId="12" hidden="1">#REF!</definedName>
    <definedName name="BExY1GK9ELBEKDD7O6HR6DUO8YGO" localSheetId="14" hidden="1">#REF!</definedName>
    <definedName name="BExY1GK9ELBEKDD7O6HR6DUO8YGO" localSheetId="13" hidden="1">#REF!</definedName>
    <definedName name="BExY1GK9ELBEKDD7O6HR6DUO8YGO" localSheetId="15" hidden="1">#REF!</definedName>
    <definedName name="BExY1GK9ELBEKDD7O6HR6DUO8YGO" localSheetId="16" hidden="1">#REF!</definedName>
    <definedName name="BExY1GK9ELBEKDD7O6HR6DUO8YGO" localSheetId="17" hidden="1">#REF!</definedName>
    <definedName name="BExY1GK9ELBEKDD7O6HR6DUO8YGO" localSheetId="18" hidden="1">#REF!</definedName>
    <definedName name="BExY1GK9ELBEKDD7O6HR6DUO8YGO" localSheetId="19" hidden="1">#REF!</definedName>
    <definedName name="BExY1GK9ELBEKDD7O6HR6DUO8YGO" localSheetId="20" hidden="1">#REF!</definedName>
    <definedName name="BExY1GK9ELBEKDD7O6HR6DUO8YGO" hidden="1">#REF!</definedName>
    <definedName name="BExY1JK5FLBIKGF4D7K1BMSTT2W7" localSheetId="7" hidden="1">#REF!</definedName>
    <definedName name="BExY1JK5FLBIKGF4D7K1BMSTT2W7" localSheetId="9" hidden="1">#REF!</definedName>
    <definedName name="BExY1JK5FLBIKGF4D7K1BMSTT2W7" localSheetId="10" hidden="1">#REF!</definedName>
    <definedName name="BExY1JK5FLBIKGF4D7K1BMSTT2W7" localSheetId="11" hidden="1">#REF!</definedName>
    <definedName name="BExY1JK5FLBIKGF4D7K1BMSTT2W7" localSheetId="14" hidden="1">#REF!</definedName>
    <definedName name="BExY1JK5FLBIKGF4D7K1BMSTT2W7" localSheetId="13" hidden="1">#REF!</definedName>
    <definedName name="BExY1JK5FLBIKGF4D7K1BMSTT2W7" localSheetId="16" hidden="1">#REF!</definedName>
    <definedName name="BExY1JK5FLBIKGF4D7K1BMSTT2W7" localSheetId="17" hidden="1">#REF!</definedName>
    <definedName name="BExY1JK5FLBIKGF4D7K1BMSTT2W7" localSheetId="20" hidden="1">#REF!</definedName>
    <definedName name="BExY1JK5FLBIKGF4D7K1BMSTT2W7" hidden="1">#REF!</definedName>
    <definedName name="BExY1JUYIFR0O90W747XIO278VF6" localSheetId="7" hidden="1">#REF!</definedName>
    <definedName name="BExY1JUYIFR0O90W747XIO278VF6" localSheetId="9" hidden="1">#REF!</definedName>
    <definedName name="BExY1JUYIFR0O90W747XIO278VF6" localSheetId="10" hidden="1">#REF!</definedName>
    <definedName name="BExY1JUYIFR0O90W747XIO278VF6" localSheetId="11" hidden="1">#REF!</definedName>
    <definedName name="BExY1JUYIFR0O90W747XIO278VF6" localSheetId="12" hidden="1">#REF!</definedName>
    <definedName name="BExY1JUYIFR0O90W747XIO278VF6" localSheetId="14" hidden="1">#REF!</definedName>
    <definedName name="BExY1JUYIFR0O90W747XIO278VF6" localSheetId="13" hidden="1">#REF!</definedName>
    <definedName name="BExY1JUYIFR0O90W747XIO278VF6" localSheetId="15" hidden="1">#REF!</definedName>
    <definedName name="BExY1JUYIFR0O90W747XIO278VF6" localSheetId="16" hidden="1">#REF!</definedName>
    <definedName name="BExY1JUYIFR0O90W747XIO278VF6" localSheetId="17" hidden="1">#REF!</definedName>
    <definedName name="BExY1JUYIFR0O90W747XIO278VF6" localSheetId="18" hidden="1">#REF!</definedName>
    <definedName name="BExY1JUYIFR0O90W747XIO278VF6" localSheetId="19" hidden="1">#REF!</definedName>
    <definedName name="BExY1JUYIFR0O90W747XIO278VF6" localSheetId="20" hidden="1">#REF!</definedName>
    <definedName name="BExY1JUYIFR0O90W747XIO278VF6" hidden="1">#REF!</definedName>
    <definedName name="BExY1NWOXXFV9GGZ3PX444LZ8TVX" localSheetId="7" hidden="1">#REF!</definedName>
    <definedName name="BExY1NWOXXFV9GGZ3PX444LZ8TVX" localSheetId="9" hidden="1">#REF!</definedName>
    <definedName name="BExY1NWOXXFV9GGZ3PX444LZ8TVX" localSheetId="10" hidden="1">#REF!</definedName>
    <definedName name="BExY1NWOXXFV9GGZ3PX444LZ8TVX" localSheetId="11" hidden="1">#REF!</definedName>
    <definedName name="BExY1NWOXXFV9GGZ3PX444LZ8TVX" localSheetId="12" hidden="1">#REF!</definedName>
    <definedName name="BExY1NWOXXFV9GGZ3PX444LZ8TVX" localSheetId="14" hidden="1">#REF!</definedName>
    <definedName name="BExY1NWOXXFV9GGZ3PX444LZ8TVX" localSheetId="13" hidden="1">#REF!</definedName>
    <definedName name="BExY1NWOXXFV9GGZ3PX444LZ8TVX" localSheetId="15" hidden="1">#REF!</definedName>
    <definedName name="BExY1NWOXXFV9GGZ3PX444LZ8TVX" localSheetId="16" hidden="1">#REF!</definedName>
    <definedName name="BExY1NWOXXFV9GGZ3PX444LZ8TVX" localSheetId="17" hidden="1">#REF!</definedName>
    <definedName name="BExY1NWOXXFV9GGZ3PX444LZ8TVX" localSheetId="18" hidden="1">#REF!</definedName>
    <definedName name="BExY1NWOXXFV9GGZ3PX444LZ8TVX" localSheetId="19" hidden="1">#REF!</definedName>
    <definedName name="BExY1NWOXXFV9GGZ3PX444LZ8TVX" localSheetId="20" hidden="1">#REF!</definedName>
    <definedName name="BExY1NWOXXFV9GGZ3PX444LZ8TVX" hidden="1">#REF!</definedName>
    <definedName name="BExY1R7F5GLGAYZT2TMJYZVT5X8X" localSheetId="7" hidden="1">#REF!</definedName>
    <definedName name="BExY1R7F5GLGAYZT2TMJYZVT5X8X" localSheetId="9" hidden="1">#REF!</definedName>
    <definedName name="BExY1R7F5GLGAYZT2TMJYZVT5X8X" localSheetId="10" hidden="1">#REF!</definedName>
    <definedName name="BExY1R7F5GLGAYZT2TMJYZVT5X8X" localSheetId="11" hidden="1">#REF!</definedName>
    <definedName name="BExY1R7F5GLGAYZT2TMJYZVT5X8X" localSheetId="12" hidden="1">#REF!</definedName>
    <definedName name="BExY1R7F5GLGAYZT2TMJYZVT5X8X" localSheetId="14" hidden="1">#REF!</definedName>
    <definedName name="BExY1R7F5GLGAYZT2TMJYZVT5X8X" localSheetId="13" hidden="1">#REF!</definedName>
    <definedName name="BExY1R7F5GLGAYZT2TMJYZVT5X8X" localSheetId="15" hidden="1">#REF!</definedName>
    <definedName name="BExY1R7F5GLGAYZT2TMJYZVT5X8X" localSheetId="16" hidden="1">#REF!</definedName>
    <definedName name="BExY1R7F5GLGAYZT2TMJYZVT5X8X" localSheetId="17" hidden="1">#REF!</definedName>
    <definedName name="BExY1R7F5GLGAYZT2TMJYZVT5X8X" localSheetId="18" hidden="1">#REF!</definedName>
    <definedName name="BExY1R7F5GLGAYZT2TMJYZVT5X8X" localSheetId="19" hidden="1">#REF!</definedName>
    <definedName name="BExY1R7F5GLGAYZT2TMJYZVT5X8X" localSheetId="20" hidden="1">#REF!</definedName>
    <definedName name="BExY1R7F5GLGAYZT2TMJYZVT5X8X" hidden="1">#REF!</definedName>
    <definedName name="BExY1TR13AYI0HGDYRVNRSR1VPOV" localSheetId="7" hidden="1">#REF!</definedName>
    <definedName name="BExY1TR13AYI0HGDYRVNRSR1VPOV" localSheetId="9" hidden="1">#REF!</definedName>
    <definedName name="BExY1TR13AYI0HGDYRVNRSR1VPOV" localSheetId="10" hidden="1">#REF!</definedName>
    <definedName name="BExY1TR13AYI0HGDYRVNRSR1VPOV" localSheetId="11" hidden="1">#REF!</definedName>
    <definedName name="BExY1TR13AYI0HGDYRVNRSR1VPOV" localSheetId="12" hidden="1">#REF!</definedName>
    <definedName name="BExY1TR13AYI0HGDYRVNRSR1VPOV" localSheetId="14" hidden="1">#REF!</definedName>
    <definedName name="BExY1TR13AYI0HGDYRVNRSR1VPOV" localSheetId="13" hidden="1">#REF!</definedName>
    <definedName name="BExY1TR13AYI0HGDYRVNRSR1VPOV" localSheetId="15" hidden="1">#REF!</definedName>
    <definedName name="BExY1TR13AYI0HGDYRVNRSR1VPOV" localSheetId="16" hidden="1">#REF!</definedName>
    <definedName name="BExY1TR13AYI0HGDYRVNRSR1VPOV" localSheetId="17" hidden="1">#REF!</definedName>
    <definedName name="BExY1TR13AYI0HGDYRVNRSR1VPOV" localSheetId="18" hidden="1">#REF!</definedName>
    <definedName name="BExY1TR13AYI0HGDYRVNRSR1VPOV" localSheetId="19" hidden="1">#REF!</definedName>
    <definedName name="BExY1TR13AYI0HGDYRVNRSR1VPOV" localSheetId="20" hidden="1">#REF!</definedName>
    <definedName name="BExY1TR13AYI0HGDYRVNRSR1VPOV" hidden="1">#REF!</definedName>
    <definedName name="BExY1UCL0RND63LLSM9X5SFRG117" localSheetId="7" hidden="1">#REF!</definedName>
    <definedName name="BExY1UCL0RND63LLSM9X5SFRG117" localSheetId="9" hidden="1">#REF!</definedName>
    <definedName name="BExY1UCL0RND63LLSM9X5SFRG117" localSheetId="10" hidden="1">#REF!</definedName>
    <definedName name="BExY1UCL0RND63LLSM9X5SFRG117" localSheetId="11" hidden="1">#REF!</definedName>
    <definedName name="BExY1UCL0RND63LLSM9X5SFRG117" localSheetId="12" hidden="1">#REF!</definedName>
    <definedName name="BExY1UCL0RND63LLSM9X5SFRG117" localSheetId="14" hidden="1">#REF!</definedName>
    <definedName name="BExY1UCL0RND63LLSM9X5SFRG117" localSheetId="13" hidden="1">#REF!</definedName>
    <definedName name="BExY1UCL0RND63LLSM9X5SFRG117" localSheetId="15" hidden="1">#REF!</definedName>
    <definedName name="BExY1UCL0RND63LLSM9X5SFRG117" localSheetId="16" hidden="1">#REF!</definedName>
    <definedName name="BExY1UCL0RND63LLSM9X5SFRG117" localSheetId="17" hidden="1">#REF!</definedName>
    <definedName name="BExY1UCL0RND63LLSM9X5SFRG117" localSheetId="18" hidden="1">#REF!</definedName>
    <definedName name="BExY1UCL0RND63LLSM9X5SFRG117" localSheetId="19" hidden="1">#REF!</definedName>
    <definedName name="BExY1UCL0RND63LLSM9X5SFRG117" localSheetId="20" hidden="1">#REF!</definedName>
    <definedName name="BExY1UCL0RND63LLSM9X5SFRG117" hidden="1">#REF!</definedName>
    <definedName name="BExY1WAT3937L08HLHIRQHMP2A3H" localSheetId="7" hidden="1">#REF!</definedName>
    <definedName name="BExY1WAT3937L08HLHIRQHMP2A3H" localSheetId="9" hidden="1">#REF!</definedName>
    <definedName name="BExY1WAT3937L08HLHIRQHMP2A3H" localSheetId="10" hidden="1">#REF!</definedName>
    <definedName name="BExY1WAT3937L08HLHIRQHMP2A3H" localSheetId="11" hidden="1">#REF!</definedName>
    <definedName name="BExY1WAT3937L08HLHIRQHMP2A3H" localSheetId="12" hidden="1">#REF!</definedName>
    <definedName name="BExY1WAT3937L08HLHIRQHMP2A3H" localSheetId="14" hidden="1">#REF!</definedName>
    <definedName name="BExY1WAT3937L08HLHIRQHMP2A3H" localSheetId="13" hidden="1">#REF!</definedName>
    <definedName name="BExY1WAT3937L08HLHIRQHMP2A3H" localSheetId="15" hidden="1">#REF!</definedName>
    <definedName name="BExY1WAT3937L08HLHIRQHMP2A3H" localSheetId="16" hidden="1">#REF!</definedName>
    <definedName name="BExY1WAT3937L08HLHIRQHMP2A3H" localSheetId="17" hidden="1">#REF!</definedName>
    <definedName name="BExY1WAT3937L08HLHIRQHMP2A3H" localSheetId="18" hidden="1">#REF!</definedName>
    <definedName name="BExY1WAT3937L08HLHIRQHMP2A3H" localSheetId="19" hidden="1">#REF!</definedName>
    <definedName name="BExY1WAT3937L08HLHIRQHMP2A3H" localSheetId="20" hidden="1">#REF!</definedName>
    <definedName name="BExY1WAT3937L08HLHIRQHMP2A3H" hidden="1">#REF!</definedName>
    <definedName name="BExY1YEBOSLMID7LURP8QB46AI91" localSheetId="7" hidden="1">#REF!</definedName>
    <definedName name="BExY1YEBOSLMID7LURP8QB46AI91" localSheetId="9" hidden="1">#REF!</definedName>
    <definedName name="BExY1YEBOSLMID7LURP8QB46AI91" localSheetId="10" hidden="1">#REF!</definedName>
    <definedName name="BExY1YEBOSLMID7LURP8QB46AI91" localSheetId="11" hidden="1">#REF!</definedName>
    <definedName name="BExY1YEBOSLMID7LURP8QB46AI91" localSheetId="12" hidden="1">#REF!</definedName>
    <definedName name="BExY1YEBOSLMID7LURP8QB46AI91" localSheetId="14" hidden="1">#REF!</definedName>
    <definedName name="BExY1YEBOSLMID7LURP8QB46AI91" localSheetId="13" hidden="1">#REF!</definedName>
    <definedName name="BExY1YEBOSLMID7LURP8QB46AI91" localSheetId="15" hidden="1">#REF!</definedName>
    <definedName name="BExY1YEBOSLMID7LURP8QB46AI91" localSheetId="16" hidden="1">#REF!</definedName>
    <definedName name="BExY1YEBOSLMID7LURP8QB46AI91" localSheetId="17" hidden="1">#REF!</definedName>
    <definedName name="BExY1YEBOSLMID7LURP8QB46AI91" localSheetId="18" hidden="1">#REF!</definedName>
    <definedName name="BExY1YEBOSLMID7LURP8QB46AI91" localSheetId="19" hidden="1">#REF!</definedName>
    <definedName name="BExY1YEBOSLMID7LURP8QB46AI91" localSheetId="20" hidden="1">#REF!</definedName>
    <definedName name="BExY1YEBOSLMID7LURP8QB46AI91" hidden="1">#REF!</definedName>
    <definedName name="BExY29MW53U9H65R6IEGDFI64XHB" localSheetId="7" hidden="1">#REF!</definedName>
    <definedName name="BExY29MW53U9H65R6IEGDFI64XHB" localSheetId="9" hidden="1">#REF!</definedName>
    <definedName name="BExY29MW53U9H65R6IEGDFI64XHB" localSheetId="10" hidden="1">#REF!</definedName>
    <definedName name="BExY29MW53U9H65R6IEGDFI64XHB" localSheetId="11" hidden="1">#REF!</definedName>
    <definedName name="BExY29MW53U9H65R6IEGDFI64XHB" localSheetId="12" hidden="1">#REF!</definedName>
    <definedName name="BExY29MW53U9H65R6IEGDFI64XHB" localSheetId="14" hidden="1">#REF!</definedName>
    <definedName name="BExY29MW53U9H65R6IEGDFI64XHB" localSheetId="13" hidden="1">#REF!</definedName>
    <definedName name="BExY29MW53U9H65R6IEGDFI64XHB" localSheetId="15" hidden="1">#REF!</definedName>
    <definedName name="BExY29MW53U9H65R6IEGDFI64XHB" localSheetId="16" hidden="1">#REF!</definedName>
    <definedName name="BExY29MW53U9H65R6IEGDFI64XHB" localSheetId="17" hidden="1">#REF!</definedName>
    <definedName name="BExY29MW53U9H65R6IEGDFI64XHB" localSheetId="18" hidden="1">#REF!</definedName>
    <definedName name="BExY29MW53U9H65R6IEGDFI64XHB" localSheetId="19" hidden="1">#REF!</definedName>
    <definedName name="BExY29MW53U9H65R6IEGDFI64XHB" localSheetId="20" hidden="1">#REF!</definedName>
    <definedName name="BExY29MW53U9H65R6IEGDFI64XHB" hidden="1">#REF!</definedName>
    <definedName name="BExY2FS4LFX9OHOTQT7SJ2PXAC25" localSheetId="7" hidden="1">#REF!</definedName>
    <definedName name="BExY2FS4LFX9OHOTQT7SJ2PXAC25" localSheetId="9" hidden="1">#REF!</definedName>
    <definedName name="BExY2FS4LFX9OHOTQT7SJ2PXAC25" localSheetId="10" hidden="1">#REF!</definedName>
    <definedName name="BExY2FS4LFX9OHOTQT7SJ2PXAC25" localSheetId="11" hidden="1">#REF!</definedName>
    <definedName name="BExY2FS4LFX9OHOTQT7SJ2PXAC25" localSheetId="12" hidden="1">#REF!</definedName>
    <definedName name="BExY2FS4LFX9OHOTQT7SJ2PXAC25" localSheetId="14" hidden="1">#REF!</definedName>
    <definedName name="BExY2FS4LFX9OHOTQT7SJ2PXAC25" localSheetId="13" hidden="1">#REF!</definedName>
    <definedName name="BExY2FS4LFX9OHOTQT7SJ2PXAC25" localSheetId="15" hidden="1">#REF!</definedName>
    <definedName name="BExY2FS4LFX9OHOTQT7SJ2PXAC25" localSheetId="16" hidden="1">#REF!</definedName>
    <definedName name="BExY2FS4LFX9OHOTQT7SJ2PXAC25" localSheetId="17" hidden="1">#REF!</definedName>
    <definedName name="BExY2FS4LFX9OHOTQT7SJ2PXAC25" localSheetId="18" hidden="1">#REF!</definedName>
    <definedName name="BExY2FS4LFX9OHOTQT7SJ2PXAC25" localSheetId="19" hidden="1">#REF!</definedName>
    <definedName name="BExY2FS4LFX9OHOTQT7SJ2PXAC25" localSheetId="20" hidden="1">#REF!</definedName>
    <definedName name="BExY2FS4LFX9OHOTQT7SJ2PXAC25" hidden="1">#REF!</definedName>
    <definedName name="BExY2GDPCZPVU0IQ6IJIB1YQQRQ6" localSheetId="7" hidden="1">#REF!</definedName>
    <definedName name="BExY2GDPCZPVU0IQ6IJIB1YQQRQ6" localSheetId="9" hidden="1">#REF!</definedName>
    <definedName name="BExY2GDPCZPVU0IQ6IJIB1YQQRQ6" localSheetId="10" hidden="1">#REF!</definedName>
    <definedName name="BExY2GDPCZPVU0IQ6IJIB1YQQRQ6" localSheetId="11" hidden="1">#REF!</definedName>
    <definedName name="BExY2GDPCZPVU0IQ6IJIB1YQQRQ6" localSheetId="12" hidden="1">#REF!</definedName>
    <definedName name="BExY2GDPCZPVU0IQ6IJIB1YQQRQ6" localSheetId="14" hidden="1">#REF!</definedName>
    <definedName name="BExY2GDPCZPVU0IQ6IJIB1YQQRQ6" localSheetId="13" hidden="1">#REF!</definedName>
    <definedName name="BExY2GDPCZPVU0IQ6IJIB1YQQRQ6" localSheetId="15" hidden="1">#REF!</definedName>
    <definedName name="BExY2GDPCZPVU0IQ6IJIB1YQQRQ6" localSheetId="16" hidden="1">#REF!</definedName>
    <definedName name="BExY2GDPCZPVU0IQ6IJIB1YQQRQ6" localSheetId="17" hidden="1">#REF!</definedName>
    <definedName name="BExY2GDPCZPVU0IQ6IJIB1YQQRQ6" localSheetId="18" hidden="1">#REF!</definedName>
    <definedName name="BExY2GDPCZPVU0IQ6IJIB1YQQRQ6" localSheetId="19" hidden="1">#REF!</definedName>
    <definedName name="BExY2GDPCZPVU0IQ6IJIB1YQQRQ6" localSheetId="20" hidden="1">#REF!</definedName>
    <definedName name="BExY2GDPCZPVU0IQ6IJIB1YQQRQ6" hidden="1">#REF!</definedName>
    <definedName name="BExY2GTSZ3VA9TXLY7KW1LIAKJ61" localSheetId="7" hidden="1">#REF!</definedName>
    <definedName name="BExY2GTSZ3VA9TXLY7KW1LIAKJ61" localSheetId="9" hidden="1">#REF!</definedName>
    <definedName name="BExY2GTSZ3VA9TXLY7KW1LIAKJ61" localSheetId="10" hidden="1">#REF!</definedName>
    <definedName name="BExY2GTSZ3VA9TXLY7KW1LIAKJ61" localSheetId="11" hidden="1">#REF!</definedName>
    <definedName name="BExY2GTSZ3VA9TXLY7KW1LIAKJ61" localSheetId="12" hidden="1">#REF!</definedName>
    <definedName name="BExY2GTSZ3VA9TXLY7KW1LIAKJ61" localSheetId="14" hidden="1">#REF!</definedName>
    <definedName name="BExY2GTSZ3VA9TXLY7KW1LIAKJ61" localSheetId="13" hidden="1">#REF!</definedName>
    <definedName name="BExY2GTSZ3VA9TXLY7KW1LIAKJ61" localSheetId="15" hidden="1">#REF!</definedName>
    <definedName name="BExY2GTSZ3VA9TXLY7KW1LIAKJ61" localSheetId="16" hidden="1">#REF!</definedName>
    <definedName name="BExY2GTSZ3VA9TXLY7KW1LIAKJ61" localSheetId="17" hidden="1">#REF!</definedName>
    <definedName name="BExY2GTSZ3VA9TXLY7KW1LIAKJ61" localSheetId="18" hidden="1">#REF!</definedName>
    <definedName name="BExY2GTSZ3VA9TXLY7KW1LIAKJ61" localSheetId="19" hidden="1">#REF!</definedName>
    <definedName name="BExY2GTSZ3VA9TXLY7KW1LIAKJ61" localSheetId="20" hidden="1">#REF!</definedName>
    <definedName name="BExY2GTSZ3VA9TXLY7KW1LIAKJ61" hidden="1">#REF!</definedName>
    <definedName name="BExY2H4LV4INLFET24XNE1FUGSXP" localSheetId="7" hidden="1">#REF!</definedName>
    <definedName name="BExY2H4LV4INLFET24XNE1FUGSXP" localSheetId="9" hidden="1">#REF!</definedName>
    <definedName name="BExY2H4LV4INLFET24XNE1FUGSXP" localSheetId="10" hidden="1">#REF!</definedName>
    <definedName name="BExY2H4LV4INLFET24XNE1FUGSXP" localSheetId="11" hidden="1">#REF!</definedName>
    <definedName name="BExY2H4LV4INLFET24XNE1FUGSXP" localSheetId="12" hidden="1">#REF!</definedName>
    <definedName name="BExY2H4LV4INLFET24XNE1FUGSXP" localSheetId="14" hidden="1">#REF!</definedName>
    <definedName name="BExY2H4LV4INLFET24XNE1FUGSXP" localSheetId="13" hidden="1">#REF!</definedName>
    <definedName name="BExY2H4LV4INLFET24XNE1FUGSXP" localSheetId="15" hidden="1">#REF!</definedName>
    <definedName name="BExY2H4LV4INLFET24XNE1FUGSXP" localSheetId="16" hidden="1">#REF!</definedName>
    <definedName name="BExY2H4LV4INLFET24XNE1FUGSXP" localSheetId="17" hidden="1">#REF!</definedName>
    <definedName name="BExY2H4LV4INLFET24XNE1FUGSXP" localSheetId="18" hidden="1">#REF!</definedName>
    <definedName name="BExY2H4LV4INLFET24XNE1FUGSXP" localSheetId="19" hidden="1">#REF!</definedName>
    <definedName name="BExY2H4LV4INLFET24XNE1FUGSXP" localSheetId="20" hidden="1">#REF!</definedName>
    <definedName name="BExY2H4LV4INLFET24XNE1FUGSXP" hidden="1">#REF!</definedName>
    <definedName name="BExY2IXBR1SGYZH08T7QHKEFS8HA" localSheetId="7" hidden="1">#REF!</definedName>
    <definedName name="BExY2IXBR1SGYZH08T7QHKEFS8HA" localSheetId="9" hidden="1">#REF!</definedName>
    <definedName name="BExY2IXBR1SGYZH08T7QHKEFS8HA" localSheetId="10" hidden="1">#REF!</definedName>
    <definedName name="BExY2IXBR1SGYZH08T7QHKEFS8HA" localSheetId="11" hidden="1">#REF!</definedName>
    <definedName name="BExY2IXBR1SGYZH08T7QHKEFS8HA" localSheetId="12" hidden="1">#REF!</definedName>
    <definedName name="BExY2IXBR1SGYZH08T7QHKEFS8HA" localSheetId="14" hidden="1">#REF!</definedName>
    <definedName name="BExY2IXBR1SGYZH08T7QHKEFS8HA" localSheetId="13" hidden="1">#REF!</definedName>
    <definedName name="BExY2IXBR1SGYZH08T7QHKEFS8HA" localSheetId="15" hidden="1">#REF!</definedName>
    <definedName name="BExY2IXBR1SGYZH08T7QHKEFS8HA" localSheetId="16" hidden="1">#REF!</definedName>
    <definedName name="BExY2IXBR1SGYZH08T7QHKEFS8HA" localSheetId="17" hidden="1">#REF!</definedName>
    <definedName name="BExY2IXBR1SGYZH08T7QHKEFS8HA" localSheetId="18" hidden="1">#REF!</definedName>
    <definedName name="BExY2IXBR1SGYZH08T7QHKEFS8HA" localSheetId="19" hidden="1">#REF!</definedName>
    <definedName name="BExY2IXBR1SGYZH08T7QHKEFS8HA" localSheetId="20" hidden="1">#REF!</definedName>
    <definedName name="BExY2IXBR1SGYZH08T7QHKEFS8HA" hidden="1">#REF!</definedName>
    <definedName name="BExY2P7Y7WK5R8PQWMWRW9V4TL58" localSheetId="7" hidden="1">#REF!</definedName>
    <definedName name="BExY2P7Y7WK5R8PQWMWRW9V4TL58" localSheetId="9" hidden="1">#REF!</definedName>
    <definedName name="BExY2P7Y7WK5R8PQWMWRW9V4TL58" localSheetId="10" hidden="1">#REF!</definedName>
    <definedName name="BExY2P7Y7WK5R8PQWMWRW9V4TL58" localSheetId="11" hidden="1">#REF!</definedName>
    <definedName name="BExY2P7Y7WK5R8PQWMWRW9V4TL58" localSheetId="12" hidden="1">#REF!</definedName>
    <definedName name="BExY2P7Y7WK5R8PQWMWRW9V4TL58" localSheetId="14" hidden="1">#REF!</definedName>
    <definedName name="BExY2P7Y7WK5R8PQWMWRW9V4TL58" localSheetId="13" hidden="1">#REF!</definedName>
    <definedName name="BExY2P7Y7WK5R8PQWMWRW9V4TL58" localSheetId="15" hidden="1">#REF!</definedName>
    <definedName name="BExY2P7Y7WK5R8PQWMWRW9V4TL58" localSheetId="16" hidden="1">#REF!</definedName>
    <definedName name="BExY2P7Y7WK5R8PQWMWRW9V4TL58" localSheetId="17" hidden="1">#REF!</definedName>
    <definedName name="BExY2P7Y7WK5R8PQWMWRW9V4TL58" localSheetId="18" hidden="1">#REF!</definedName>
    <definedName name="BExY2P7Y7WK5R8PQWMWRW9V4TL58" localSheetId="19" hidden="1">#REF!</definedName>
    <definedName name="BExY2P7Y7WK5R8PQWMWRW9V4TL58" localSheetId="20" hidden="1">#REF!</definedName>
    <definedName name="BExY2P7Y7WK5R8PQWMWRW9V4TL58" hidden="1">#REF!</definedName>
    <definedName name="BExY2Q4B5FUDA5VU4VRUHX327QN0" localSheetId="7" hidden="1">#REF!</definedName>
    <definedName name="BExY2Q4B5FUDA5VU4VRUHX327QN0" localSheetId="9" hidden="1">#REF!</definedName>
    <definedName name="BExY2Q4B5FUDA5VU4VRUHX327QN0" localSheetId="10" hidden="1">#REF!</definedName>
    <definedName name="BExY2Q4B5FUDA5VU4VRUHX327QN0" localSheetId="11" hidden="1">#REF!</definedName>
    <definedName name="BExY2Q4B5FUDA5VU4VRUHX327QN0" localSheetId="12" hidden="1">#REF!</definedName>
    <definedName name="BExY2Q4B5FUDA5VU4VRUHX327QN0" localSheetId="14" hidden="1">#REF!</definedName>
    <definedName name="BExY2Q4B5FUDA5VU4VRUHX327QN0" localSheetId="13" hidden="1">#REF!</definedName>
    <definedName name="BExY2Q4B5FUDA5VU4VRUHX327QN0" localSheetId="15" hidden="1">#REF!</definedName>
    <definedName name="BExY2Q4B5FUDA5VU4VRUHX327QN0" localSheetId="16" hidden="1">#REF!</definedName>
    <definedName name="BExY2Q4B5FUDA5VU4VRUHX327QN0" localSheetId="17" hidden="1">#REF!</definedName>
    <definedName name="BExY2Q4B5FUDA5VU4VRUHX327QN0" localSheetId="18" hidden="1">#REF!</definedName>
    <definedName name="BExY2Q4B5FUDA5VU4VRUHX327QN0" localSheetId="19" hidden="1">#REF!</definedName>
    <definedName name="BExY2Q4B5FUDA5VU4VRUHX327QN0" localSheetId="20" hidden="1">#REF!</definedName>
    <definedName name="BExY2Q4B5FUDA5VU4VRUHX327QN0" hidden="1">#REF!</definedName>
    <definedName name="BExY2UWXID9H1ZZT216IJ2W3T4R5" localSheetId="7" hidden="1">#REF!</definedName>
    <definedName name="BExY2UWXID9H1ZZT216IJ2W3T4R5" localSheetId="9" hidden="1">#REF!</definedName>
    <definedName name="BExY2UWXID9H1ZZT216IJ2W3T4R5" localSheetId="10" hidden="1">#REF!</definedName>
    <definedName name="BExY2UWXID9H1ZZT216IJ2W3T4R5" localSheetId="11" hidden="1">#REF!</definedName>
    <definedName name="BExY2UWXID9H1ZZT216IJ2W3T4R5" localSheetId="12" hidden="1">#REF!</definedName>
    <definedName name="BExY2UWXID9H1ZZT216IJ2W3T4R5" localSheetId="14" hidden="1">#REF!</definedName>
    <definedName name="BExY2UWXID9H1ZZT216IJ2W3T4R5" localSheetId="13" hidden="1">#REF!</definedName>
    <definedName name="BExY2UWXID9H1ZZT216IJ2W3T4R5" localSheetId="15" hidden="1">#REF!</definedName>
    <definedName name="BExY2UWXID9H1ZZT216IJ2W3T4R5" localSheetId="16" hidden="1">#REF!</definedName>
    <definedName name="BExY2UWXID9H1ZZT216IJ2W3T4R5" localSheetId="17" hidden="1">#REF!</definedName>
    <definedName name="BExY2UWXID9H1ZZT216IJ2W3T4R5" localSheetId="18" hidden="1">#REF!</definedName>
    <definedName name="BExY2UWXID9H1ZZT216IJ2W3T4R5" localSheetId="19" hidden="1">#REF!</definedName>
    <definedName name="BExY2UWXID9H1ZZT216IJ2W3T4R5" localSheetId="20" hidden="1">#REF!</definedName>
    <definedName name="BExY2UWXID9H1ZZT216IJ2W3T4R5" hidden="1">#REF!</definedName>
    <definedName name="BExY3BEDJM4RQA202MJY8RJM0FGU" localSheetId="7" hidden="1">#REF!</definedName>
    <definedName name="BExY3BEDJM4RQA202MJY8RJM0FGU" localSheetId="9" hidden="1">#REF!</definedName>
    <definedName name="BExY3BEDJM4RQA202MJY8RJM0FGU" localSheetId="10" hidden="1">#REF!</definedName>
    <definedName name="BExY3BEDJM4RQA202MJY8RJM0FGU" localSheetId="11" hidden="1">#REF!</definedName>
    <definedName name="BExY3BEDJM4RQA202MJY8RJM0FGU" localSheetId="12" hidden="1">#REF!</definedName>
    <definedName name="BExY3BEDJM4RQA202MJY8RJM0FGU" localSheetId="14" hidden="1">#REF!</definedName>
    <definedName name="BExY3BEDJM4RQA202MJY8RJM0FGU" localSheetId="13" hidden="1">#REF!</definedName>
    <definedName name="BExY3BEDJM4RQA202MJY8RJM0FGU" localSheetId="15" hidden="1">#REF!</definedName>
    <definedName name="BExY3BEDJM4RQA202MJY8RJM0FGU" localSheetId="16" hidden="1">#REF!</definedName>
    <definedName name="BExY3BEDJM4RQA202MJY8RJM0FGU" localSheetId="17" hidden="1">#REF!</definedName>
    <definedName name="BExY3BEDJM4RQA202MJY8RJM0FGU" localSheetId="18" hidden="1">#REF!</definedName>
    <definedName name="BExY3BEDJM4RQA202MJY8RJM0FGU" localSheetId="19" hidden="1">#REF!</definedName>
    <definedName name="BExY3BEDJM4RQA202MJY8RJM0FGU" localSheetId="20" hidden="1">#REF!</definedName>
    <definedName name="BExY3BEDJM4RQA202MJY8RJM0FGU" hidden="1">#REF!</definedName>
    <definedName name="BExY3HOSK7YI364K15OX70AVR6F1" localSheetId="7" hidden="1">#REF!</definedName>
    <definedName name="BExY3HOSK7YI364K15OX70AVR6F1" localSheetId="9" hidden="1">#REF!</definedName>
    <definedName name="BExY3HOSK7YI364K15OX70AVR6F1" localSheetId="10" hidden="1">#REF!</definedName>
    <definedName name="BExY3HOSK7YI364K15OX70AVR6F1" localSheetId="11" hidden="1">#REF!</definedName>
    <definedName name="BExY3HOSK7YI364K15OX70AVR6F1" localSheetId="12" hidden="1">#REF!</definedName>
    <definedName name="BExY3HOSK7YI364K15OX70AVR6F1" localSheetId="14" hidden="1">#REF!</definedName>
    <definedName name="BExY3HOSK7YI364K15OX70AVR6F1" localSheetId="13" hidden="1">#REF!</definedName>
    <definedName name="BExY3HOSK7YI364K15OX70AVR6F1" localSheetId="15" hidden="1">#REF!</definedName>
    <definedName name="BExY3HOSK7YI364K15OX70AVR6F1" localSheetId="16" hidden="1">#REF!</definedName>
    <definedName name="BExY3HOSK7YI364K15OX70AVR6F1" localSheetId="17" hidden="1">#REF!</definedName>
    <definedName name="BExY3HOSK7YI364K15OX70AVR6F1" localSheetId="18" hidden="1">#REF!</definedName>
    <definedName name="BExY3HOSK7YI364K15OX70AVR6F1" localSheetId="19" hidden="1">#REF!</definedName>
    <definedName name="BExY3HOSK7YI364K15OX70AVR6F1" localSheetId="20" hidden="1">#REF!</definedName>
    <definedName name="BExY3HOSK7YI364K15OX70AVR6F1" hidden="1">#REF!</definedName>
    <definedName name="BExY3T89AUR83SOAZZ3OMDEJDQ39" localSheetId="7" hidden="1">#REF!</definedName>
    <definedName name="BExY3T89AUR83SOAZZ3OMDEJDQ39" localSheetId="9" hidden="1">#REF!</definedName>
    <definedName name="BExY3T89AUR83SOAZZ3OMDEJDQ39" localSheetId="10" hidden="1">#REF!</definedName>
    <definedName name="BExY3T89AUR83SOAZZ3OMDEJDQ39" localSheetId="11" hidden="1">#REF!</definedName>
    <definedName name="BExY3T89AUR83SOAZZ3OMDEJDQ39" localSheetId="12" hidden="1">#REF!</definedName>
    <definedName name="BExY3T89AUR83SOAZZ3OMDEJDQ39" localSheetId="14" hidden="1">#REF!</definedName>
    <definedName name="BExY3T89AUR83SOAZZ3OMDEJDQ39" localSheetId="13" hidden="1">#REF!</definedName>
    <definedName name="BExY3T89AUR83SOAZZ3OMDEJDQ39" localSheetId="15" hidden="1">#REF!</definedName>
    <definedName name="BExY3T89AUR83SOAZZ3OMDEJDQ39" localSheetId="16" hidden="1">#REF!</definedName>
    <definedName name="BExY3T89AUR83SOAZZ3OMDEJDQ39" localSheetId="17" hidden="1">#REF!</definedName>
    <definedName name="BExY3T89AUR83SOAZZ3OMDEJDQ39" localSheetId="18" hidden="1">#REF!</definedName>
    <definedName name="BExY3T89AUR83SOAZZ3OMDEJDQ39" localSheetId="19" hidden="1">#REF!</definedName>
    <definedName name="BExY3T89AUR83SOAZZ3OMDEJDQ39" localSheetId="20" hidden="1">#REF!</definedName>
    <definedName name="BExY3T89AUR83SOAZZ3OMDEJDQ39" hidden="1">#REF!</definedName>
    <definedName name="BExY40KOAK8UPA3XIKC6WE4OLQAL" localSheetId="7" hidden="1">#REF!</definedName>
    <definedName name="BExY40KOAK8UPA3XIKC6WE4OLQAL" localSheetId="9" hidden="1">#REF!</definedName>
    <definedName name="BExY40KOAK8UPA3XIKC6WE4OLQAL" localSheetId="10" hidden="1">#REF!</definedName>
    <definedName name="BExY40KOAK8UPA3XIKC6WE4OLQAL" localSheetId="11" hidden="1">#REF!</definedName>
    <definedName name="BExY40KOAK8UPA3XIKC6WE4OLQAL" localSheetId="12" hidden="1">#REF!</definedName>
    <definedName name="BExY40KOAK8UPA3XIKC6WE4OLQAL" localSheetId="14" hidden="1">#REF!</definedName>
    <definedName name="BExY40KOAK8UPA3XIKC6WE4OLQAL" localSheetId="13" hidden="1">#REF!</definedName>
    <definedName name="BExY40KOAK8UPA3XIKC6WE4OLQAL" localSheetId="15" hidden="1">#REF!</definedName>
    <definedName name="BExY40KOAK8UPA3XIKC6WE4OLQAL" localSheetId="16" hidden="1">#REF!</definedName>
    <definedName name="BExY40KOAK8UPA3XIKC6WE4OLQAL" localSheetId="17" hidden="1">#REF!</definedName>
    <definedName name="BExY40KOAK8UPA3XIKC6WE4OLQAL" localSheetId="18" hidden="1">#REF!</definedName>
    <definedName name="BExY40KOAK8UPA3XIKC6WE4OLQAL" localSheetId="19" hidden="1">#REF!</definedName>
    <definedName name="BExY40KOAK8UPA3XIKC6WE4OLQAL" localSheetId="20" hidden="1">#REF!</definedName>
    <definedName name="BExY40KOAK8UPA3XIKC6WE4OLQAL" hidden="1">#REF!</definedName>
    <definedName name="BExY4MG771JQ84EMIVB6HQGGHZY7" localSheetId="7" hidden="1">#REF!</definedName>
    <definedName name="BExY4MG771JQ84EMIVB6HQGGHZY7" localSheetId="9" hidden="1">#REF!</definedName>
    <definedName name="BExY4MG771JQ84EMIVB6HQGGHZY7" localSheetId="10" hidden="1">#REF!</definedName>
    <definedName name="BExY4MG771JQ84EMIVB6HQGGHZY7" localSheetId="11" hidden="1">#REF!</definedName>
    <definedName name="BExY4MG771JQ84EMIVB6HQGGHZY7" localSheetId="12" hidden="1">#REF!</definedName>
    <definedName name="BExY4MG771JQ84EMIVB6HQGGHZY7" localSheetId="14" hidden="1">#REF!</definedName>
    <definedName name="BExY4MG771JQ84EMIVB6HQGGHZY7" localSheetId="13" hidden="1">#REF!</definedName>
    <definedName name="BExY4MG771JQ84EMIVB6HQGGHZY7" localSheetId="15" hidden="1">#REF!</definedName>
    <definedName name="BExY4MG771JQ84EMIVB6HQGGHZY7" localSheetId="16" hidden="1">#REF!</definedName>
    <definedName name="BExY4MG771JQ84EMIVB6HQGGHZY7" localSheetId="17" hidden="1">#REF!</definedName>
    <definedName name="BExY4MG771JQ84EMIVB6HQGGHZY7" localSheetId="18" hidden="1">#REF!</definedName>
    <definedName name="BExY4MG771JQ84EMIVB6HQGGHZY7" localSheetId="19" hidden="1">#REF!</definedName>
    <definedName name="BExY4MG771JQ84EMIVB6HQGGHZY7" localSheetId="20" hidden="1">#REF!</definedName>
    <definedName name="BExY4MG771JQ84EMIVB6HQGGHZY7" hidden="1">#REF!</definedName>
    <definedName name="BExY4PWCSFB8P3J3TBQB2MD67263" localSheetId="7" hidden="1">#REF!</definedName>
    <definedName name="BExY4PWCSFB8P3J3TBQB2MD67263" localSheetId="9" hidden="1">#REF!</definedName>
    <definedName name="BExY4PWCSFB8P3J3TBQB2MD67263" localSheetId="10" hidden="1">#REF!</definedName>
    <definedName name="BExY4PWCSFB8P3J3TBQB2MD67263" localSheetId="11" hidden="1">#REF!</definedName>
    <definedName name="BExY4PWCSFB8P3J3TBQB2MD67263" localSheetId="12" hidden="1">#REF!</definedName>
    <definedName name="BExY4PWCSFB8P3J3TBQB2MD67263" localSheetId="14" hidden="1">#REF!</definedName>
    <definedName name="BExY4PWCSFB8P3J3TBQB2MD67263" localSheetId="13" hidden="1">#REF!</definedName>
    <definedName name="BExY4PWCSFB8P3J3TBQB2MD67263" localSheetId="15" hidden="1">#REF!</definedName>
    <definedName name="BExY4PWCSFB8P3J3TBQB2MD67263" localSheetId="16" hidden="1">#REF!</definedName>
    <definedName name="BExY4PWCSFB8P3J3TBQB2MD67263" localSheetId="17" hidden="1">#REF!</definedName>
    <definedName name="BExY4PWCSFB8P3J3TBQB2MD67263" localSheetId="18" hidden="1">#REF!</definedName>
    <definedName name="BExY4PWCSFB8P3J3TBQB2MD67263" localSheetId="19" hidden="1">#REF!</definedName>
    <definedName name="BExY4PWCSFB8P3J3TBQB2MD67263" localSheetId="20" hidden="1">#REF!</definedName>
    <definedName name="BExY4PWCSFB8P3J3TBQB2MD67263" hidden="1">#REF!</definedName>
    <definedName name="BExY4RZVZXZ35OZVEXTSWVVGE8XF" localSheetId="7" hidden="1">#REF!</definedName>
    <definedName name="BExY4RZVZXZ35OZVEXTSWVVGE8XF" localSheetId="9" hidden="1">#REF!</definedName>
    <definedName name="BExY4RZVZXZ35OZVEXTSWVVGE8XF" localSheetId="10" hidden="1">#REF!</definedName>
    <definedName name="BExY4RZVZXZ35OZVEXTSWVVGE8XF" localSheetId="11" hidden="1">#REF!</definedName>
    <definedName name="BExY4RZVZXZ35OZVEXTSWVVGE8XF" localSheetId="12" hidden="1">#REF!</definedName>
    <definedName name="BExY4RZVZXZ35OZVEXTSWVVGE8XF" localSheetId="14" hidden="1">#REF!</definedName>
    <definedName name="BExY4RZVZXZ35OZVEXTSWVVGE8XF" localSheetId="13" hidden="1">#REF!</definedName>
    <definedName name="BExY4RZVZXZ35OZVEXTSWVVGE8XF" localSheetId="15" hidden="1">#REF!</definedName>
    <definedName name="BExY4RZVZXZ35OZVEXTSWVVGE8XF" localSheetId="16" hidden="1">#REF!</definedName>
    <definedName name="BExY4RZVZXZ35OZVEXTSWVVGE8XF" localSheetId="17" hidden="1">#REF!</definedName>
    <definedName name="BExY4RZVZXZ35OZVEXTSWVVGE8XF" localSheetId="18" hidden="1">#REF!</definedName>
    <definedName name="BExY4RZVZXZ35OZVEXTSWVVGE8XF" localSheetId="19" hidden="1">#REF!</definedName>
    <definedName name="BExY4RZVZXZ35OZVEXTSWVVGE8XF" localSheetId="20" hidden="1">#REF!</definedName>
    <definedName name="BExY4RZVZXZ35OZVEXTSWVVGE8XF" hidden="1">#REF!</definedName>
    <definedName name="BExY4RZW3KK11JLYBA4DWZ92M6LQ" localSheetId="7" hidden="1">#REF!</definedName>
    <definedName name="BExY4RZW3KK11JLYBA4DWZ92M6LQ" localSheetId="9" hidden="1">#REF!</definedName>
    <definedName name="BExY4RZW3KK11JLYBA4DWZ92M6LQ" localSheetId="10" hidden="1">#REF!</definedName>
    <definedName name="BExY4RZW3KK11JLYBA4DWZ92M6LQ" localSheetId="11" hidden="1">#REF!</definedName>
    <definedName name="BExY4RZW3KK11JLYBA4DWZ92M6LQ" localSheetId="12" hidden="1">#REF!</definedName>
    <definedName name="BExY4RZW3KK11JLYBA4DWZ92M6LQ" localSheetId="14" hidden="1">#REF!</definedName>
    <definedName name="BExY4RZW3KK11JLYBA4DWZ92M6LQ" localSheetId="13" hidden="1">#REF!</definedName>
    <definedName name="BExY4RZW3KK11JLYBA4DWZ92M6LQ" localSheetId="15" hidden="1">#REF!</definedName>
    <definedName name="BExY4RZW3KK11JLYBA4DWZ92M6LQ" localSheetId="16" hidden="1">#REF!</definedName>
    <definedName name="BExY4RZW3KK11JLYBA4DWZ92M6LQ" localSheetId="17" hidden="1">#REF!</definedName>
    <definedName name="BExY4RZW3KK11JLYBA4DWZ92M6LQ" localSheetId="18" hidden="1">#REF!</definedName>
    <definedName name="BExY4RZW3KK11JLYBA4DWZ92M6LQ" localSheetId="19" hidden="1">#REF!</definedName>
    <definedName name="BExY4RZW3KK11JLYBA4DWZ92M6LQ" localSheetId="20" hidden="1">#REF!</definedName>
    <definedName name="BExY4RZW3KK11JLYBA4DWZ92M6LQ" hidden="1">#REF!</definedName>
    <definedName name="BExY4XOVTTNVZ577RLIEC7NZQFIX" localSheetId="7" hidden="1">#REF!</definedName>
    <definedName name="BExY4XOVTTNVZ577RLIEC7NZQFIX" localSheetId="9" hidden="1">#REF!</definedName>
    <definedName name="BExY4XOVTTNVZ577RLIEC7NZQFIX" localSheetId="10" hidden="1">#REF!</definedName>
    <definedName name="BExY4XOVTTNVZ577RLIEC7NZQFIX" localSheetId="11" hidden="1">#REF!</definedName>
    <definedName name="BExY4XOVTTNVZ577RLIEC7NZQFIX" localSheetId="12" hidden="1">#REF!</definedName>
    <definedName name="BExY4XOVTTNVZ577RLIEC7NZQFIX" localSheetId="14" hidden="1">#REF!</definedName>
    <definedName name="BExY4XOVTTNVZ577RLIEC7NZQFIX" localSheetId="13" hidden="1">#REF!</definedName>
    <definedName name="BExY4XOVTTNVZ577RLIEC7NZQFIX" localSheetId="15" hidden="1">#REF!</definedName>
    <definedName name="BExY4XOVTTNVZ577RLIEC7NZQFIX" localSheetId="16" hidden="1">#REF!</definedName>
    <definedName name="BExY4XOVTTNVZ577RLIEC7NZQFIX" localSheetId="17" hidden="1">#REF!</definedName>
    <definedName name="BExY4XOVTTNVZ577RLIEC7NZQFIX" localSheetId="18" hidden="1">#REF!</definedName>
    <definedName name="BExY4XOVTTNVZ577RLIEC7NZQFIX" localSheetId="19" hidden="1">#REF!</definedName>
    <definedName name="BExY4XOVTTNVZ577RLIEC7NZQFIX" localSheetId="20" hidden="1">#REF!</definedName>
    <definedName name="BExY4XOVTTNVZ577RLIEC7NZQFIX" hidden="1">#REF!</definedName>
    <definedName name="BExY50JAF5CG01GTHAUS7I4ZLUDC" localSheetId="7" hidden="1">#REF!</definedName>
    <definedName name="BExY50JAF5CG01GTHAUS7I4ZLUDC" localSheetId="9" hidden="1">#REF!</definedName>
    <definedName name="BExY50JAF5CG01GTHAUS7I4ZLUDC" localSheetId="10" hidden="1">#REF!</definedName>
    <definedName name="BExY50JAF5CG01GTHAUS7I4ZLUDC" localSheetId="11" hidden="1">#REF!</definedName>
    <definedName name="BExY50JAF5CG01GTHAUS7I4ZLUDC" localSheetId="12" hidden="1">#REF!</definedName>
    <definedName name="BExY50JAF5CG01GTHAUS7I4ZLUDC" localSheetId="14" hidden="1">#REF!</definedName>
    <definedName name="BExY50JAF5CG01GTHAUS7I4ZLUDC" localSheetId="13" hidden="1">#REF!</definedName>
    <definedName name="BExY50JAF5CG01GTHAUS7I4ZLUDC" localSheetId="15" hidden="1">#REF!</definedName>
    <definedName name="BExY50JAF5CG01GTHAUS7I4ZLUDC" localSheetId="16" hidden="1">#REF!</definedName>
    <definedName name="BExY50JAF5CG01GTHAUS7I4ZLUDC" localSheetId="17" hidden="1">#REF!</definedName>
    <definedName name="BExY50JAF5CG01GTHAUS7I4ZLUDC" localSheetId="18" hidden="1">#REF!</definedName>
    <definedName name="BExY50JAF5CG01GTHAUS7I4ZLUDC" localSheetId="19" hidden="1">#REF!</definedName>
    <definedName name="BExY50JAF5CG01GTHAUS7I4ZLUDC" localSheetId="20" hidden="1">#REF!</definedName>
    <definedName name="BExY50JAF5CG01GTHAUS7I4ZLUDC" hidden="1">#REF!</definedName>
    <definedName name="BExY53J6XUX9MQ87V5K1PHGLA5OZ" localSheetId="7" hidden="1">#REF!</definedName>
    <definedName name="BExY53J6XUX9MQ87V5K1PHGLA5OZ" localSheetId="9" hidden="1">#REF!</definedName>
    <definedName name="BExY53J6XUX9MQ87V5K1PHGLA5OZ" localSheetId="10" hidden="1">#REF!</definedName>
    <definedName name="BExY53J6XUX9MQ87V5K1PHGLA5OZ" localSheetId="11" hidden="1">#REF!</definedName>
    <definedName name="BExY53J6XUX9MQ87V5K1PHGLA5OZ" localSheetId="12" hidden="1">#REF!</definedName>
    <definedName name="BExY53J6XUX9MQ87V5K1PHGLA5OZ" localSheetId="14" hidden="1">#REF!</definedName>
    <definedName name="BExY53J6XUX9MQ87V5K1PHGLA5OZ" localSheetId="13" hidden="1">#REF!</definedName>
    <definedName name="BExY53J6XUX9MQ87V5K1PHGLA5OZ" localSheetId="15" hidden="1">#REF!</definedName>
    <definedName name="BExY53J6XUX9MQ87V5K1PHGLA5OZ" localSheetId="16" hidden="1">#REF!</definedName>
    <definedName name="BExY53J6XUX9MQ87V5K1PHGLA5OZ" localSheetId="17" hidden="1">#REF!</definedName>
    <definedName name="BExY53J6XUX9MQ87V5K1PHGLA5OZ" localSheetId="18" hidden="1">#REF!</definedName>
    <definedName name="BExY53J6XUX9MQ87V5K1PHGLA5OZ" localSheetId="19" hidden="1">#REF!</definedName>
    <definedName name="BExY53J6XUX9MQ87V5K1PHGLA5OZ" localSheetId="20" hidden="1">#REF!</definedName>
    <definedName name="BExY53J6XUX9MQ87V5K1PHGLA5OZ" hidden="1">#REF!</definedName>
    <definedName name="BExY53J7EXFEOFTRNAHLK7IH3ACB" localSheetId="7" hidden="1">#REF!</definedName>
    <definedName name="BExY53J7EXFEOFTRNAHLK7IH3ACB" localSheetId="9" hidden="1">#REF!</definedName>
    <definedName name="BExY53J7EXFEOFTRNAHLK7IH3ACB" localSheetId="10" hidden="1">#REF!</definedName>
    <definedName name="BExY53J7EXFEOFTRNAHLK7IH3ACB" localSheetId="11" hidden="1">#REF!</definedName>
    <definedName name="BExY53J7EXFEOFTRNAHLK7IH3ACB" localSheetId="12" hidden="1">#REF!</definedName>
    <definedName name="BExY53J7EXFEOFTRNAHLK7IH3ACB" localSheetId="14" hidden="1">#REF!</definedName>
    <definedName name="BExY53J7EXFEOFTRNAHLK7IH3ACB" localSheetId="13" hidden="1">#REF!</definedName>
    <definedName name="BExY53J7EXFEOFTRNAHLK7IH3ACB" localSheetId="15" hidden="1">#REF!</definedName>
    <definedName name="BExY53J7EXFEOFTRNAHLK7IH3ACB" localSheetId="16" hidden="1">#REF!</definedName>
    <definedName name="BExY53J7EXFEOFTRNAHLK7IH3ACB" localSheetId="17" hidden="1">#REF!</definedName>
    <definedName name="BExY53J7EXFEOFTRNAHLK7IH3ACB" localSheetId="18" hidden="1">#REF!</definedName>
    <definedName name="BExY53J7EXFEOFTRNAHLK7IH3ACB" localSheetId="19" hidden="1">#REF!</definedName>
    <definedName name="BExY53J7EXFEOFTRNAHLK7IH3ACB" localSheetId="20" hidden="1">#REF!</definedName>
    <definedName name="BExY53J7EXFEOFTRNAHLK7IH3ACB" hidden="1">#REF!</definedName>
    <definedName name="BExY5515SJTJS3VM80M3YYR0WF37" localSheetId="7" hidden="1">#REF!</definedName>
    <definedName name="BExY5515SJTJS3VM80M3YYR0WF37" localSheetId="9" hidden="1">#REF!</definedName>
    <definedName name="BExY5515SJTJS3VM80M3YYR0WF37" localSheetId="10" hidden="1">#REF!</definedName>
    <definedName name="BExY5515SJTJS3VM80M3YYR0WF37" localSheetId="11" hidden="1">#REF!</definedName>
    <definedName name="BExY5515SJTJS3VM80M3YYR0WF37" localSheetId="12" hidden="1">#REF!</definedName>
    <definedName name="BExY5515SJTJS3VM80M3YYR0WF37" localSheetId="14" hidden="1">#REF!</definedName>
    <definedName name="BExY5515SJTJS3VM80M3YYR0WF37" localSheetId="13" hidden="1">#REF!</definedName>
    <definedName name="BExY5515SJTJS3VM80M3YYR0WF37" localSheetId="15" hidden="1">#REF!</definedName>
    <definedName name="BExY5515SJTJS3VM80M3YYR0WF37" localSheetId="16" hidden="1">#REF!</definedName>
    <definedName name="BExY5515SJTJS3VM80M3YYR0WF37" localSheetId="17" hidden="1">#REF!</definedName>
    <definedName name="BExY5515SJTJS3VM80M3YYR0WF37" localSheetId="18" hidden="1">#REF!</definedName>
    <definedName name="BExY5515SJTJS3VM80M3YYR0WF37" localSheetId="19" hidden="1">#REF!</definedName>
    <definedName name="BExY5515SJTJS3VM80M3YYR0WF37" localSheetId="20" hidden="1">#REF!</definedName>
    <definedName name="BExY5515SJTJS3VM80M3YYR0WF37" hidden="1">#REF!</definedName>
    <definedName name="BExY5515WE39FQ3EG5QHG67V9C0O" localSheetId="7" hidden="1">#REF!</definedName>
    <definedName name="BExY5515WE39FQ3EG5QHG67V9C0O" localSheetId="9" hidden="1">#REF!</definedName>
    <definedName name="BExY5515WE39FQ3EG5QHG67V9C0O" localSheetId="10" hidden="1">#REF!</definedName>
    <definedName name="BExY5515WE39FQ3EG5QHG67V9C0O" localSheetId="11" hidden="1">#REF!</definedName>
    <definedName name="BExY5515WE39FQ3EG5QHG67V9C0O" localSheetId="12" hidden="1">#REF!</definedName>
    <definedName name="BExY5515WE39FQ3EG5QHG67V9C0O" localSheetId="14" hidden="1">#REF!</definedName>
    <definedName name="BExY5515WE39FQ3EG5QHG67V9C0O" localSheetId="13" hidden="1">#REF!</definedName>
    <definedName name="BExY5515WE39FQ3EG5QHG67V9C0O" localSheetId="15" hidden="1">#REF!</definedName>
    <definedName name="BExY5515WE39FQ3EG5QHG67V9C0O" localSheetId="16" hidden="1">#REF!</definedName>
    <definedName name="BExY5515WE39FQ3EG5QHG67V9C0O" localSheetId="17" hidden="1">#REF!</definedName>
    <definedName name="BExY5515WE39FQ3EG5QHG67V9C0O" localSheetId="18" hidden="1">#REF!</definedName>
    <definedName name="BExY5515WE39FQ3EG5QHG67V9C0O" localSheetId="19" hidden="1">#REF!</definedName>
    <definedName name="BExY5515WE39FQ3EG5QHG67V9C0O" localSheetId="20" hidden="1">#REF!</definedName>
    <definedName name="BExY5515WE39FQ3EG5QHG67V9C0O" hidden="1">#REF!</definedName>
    <definedName name="BExY5986WNAD8NFCPXC9TVLBU4FG" localSheetId="7" hidden="1">#REF!</definedName>
    <definedName name="BExY5986WNAD8NFCPXC9TVLBU4FG" localSheetId="9" hidden="1">#REF!</definedName>
    <definedName name="BExY5986WNAD8NFCPXC9TVLBU4FG" localSheetId="10" hidden="1">#REF!</definedName>
    <definedName name="BExY5986WNAD8NFCPXC9TVLBU4FG" localSheetId="11" hidden="1">#REF!</definedName>
    <definedName name="BExY5986WNAD8NFCPXC9TVLBU4FG" localSheetId="12" hidden="1">#REF!</definedName>
    <definedName name="BExY5986WNAD8NFCPXC9TVLBU4FG" localSheetId="14" hidden="1">#REF!</definedName>
    <definedName name="BExY5986WNAD8NFCPXC9TVLBU4FG" localSheetId="13" hidden="1">#REF!</definedName>
    <definedName name="BExY5986WNAD8NFCPXC9TVLBU4FG" localSheetId="15" hidden="1">#REF!</definedName>
    <definedName name="BExY5986WNAD8NFCPXC9TVLBU4FG" localSheetId="16" hidden="1">#REF!</definedName>
    <definedName name="BExY5986WNAD8NFCPXC9TVLBU4FG" localSheetId="17" hidden="1">#REF!</definedName>
    <definedName name="BExY5986WNAD8NFCPXC9TVLBU4FG" localSheetId="18" hidden="1">#REF!</definedName>
    <definedName name="BExY5986WNAD8NFCPXC9TVLBU4FG" localSheetId="19" hidden="1">#REF!</definedName>
    <definedName name="BExY5986WNAD8NFCPXC9TVLBU4FG" localSheetId="20" hidden="1">#REF!</definedName>
    <definedName name="BExY5986WNAD8NFCPXC9TVLBU4FG" hidden="1">#REF!</definedName>
    <definedName name="BExY5DF9MS25IFNWGJ1YAS5MDN8R" localSheetId="7" hidden="1">#REF!</definedName>
    <definedName name="BExY5DF9MS25IFNWGJ1YAS5MDN8R" localSheetId="9" hidden="1">#REF!</definedName>
    <definedName name="BExY5DF9MS25IFNWGJ1YAS5MDN8R" localSheetId="10" hidden="1">#REF!</definedName>
    <definedName name="BExY5DF9MS25IFNWGJ1YAS5MDN8R" localSheetId="11" hidden="1">#REF!</definedName>
    <definedName name="BExY5DF9MS25IFNWGJ1YAS5MDN8R" localSheetId="12" hidden="1">#REF!</definedName>
    <definedName name="BExY5DF9MS25IFNWGJ1YAS5MDN8R" localSheetId="14" hidden="1">#REF!</definedName>
    <definedName name="BExY5DF9MS25IFNWGJ1YAS5MDN8R" localSheetId="13" hidden="1">#REF!</definedName>
    <definedName name="BExY5DF9MS25IFNWGJ1YAS5MDN8R" localSheetId="15" hidden="1">#REF!</definedName>
    <definedName name="BExY5DF9MS25IFNWGJ1YAS5MDN8R" localSheetId="16" hidden="1">#REF!</definedName>
    <definedName name="BExY5DF9MS25IFNWGJ1YAS5MDN8R" localSheetId="17" hidden="1">#REF!</definedName>
    <definedName name="BExY5DF9MS25IFNWGJ1YAS5MDN8R" localSheetId="18" hidden="1">#REF!</definedName>
    <definedName name="BExY5DF9MS25IFNWGJ1YAS5MDN8R" localSheetId="19" hidden="1">#REF!</definedName>
    <definedName name="BExY5DF9MS25IFNWGJ1YAS5MDN8R" localSheetId="20" hidden="1">#REF!</definedName>
    <definedName name="BExY5DF9MS25IFNWGJ1YAS5MDN8R" hidden="1">#REF!</definedName>
    <definedName name="BExY5ERVGL3UM2MGT8LJ0XPKTZEK" localSheetId="7" hidden="1">#REF!</definedName>
    <definedName name="BExY5ERVGL3UM2MGT8LJ0XPKTZEK" localSheetId="9" hidden="1">#REF!</definedName>
    <definedName name="BExY5ERVGL3UM2MGT8LJ0XPKTZEK" localSheetId="10" hidden="1">#REF!</definedName>
    <definedName name="BExY5ERVGL3UM2MGT8LJ0XPKTZEK" localSheetId="11" hidden="1">#REF!</definedName>
    <definedName name="BExY5ERVGL3UM2MGT8LJ0XPKTZEK" localSheetId="12" hidden="1">#REF!</definedName>
    <definedName name="BExY5ERVGL3UM2MGT8LJ0XPKTZEK" localSheetId="14" hidden="1">#REF!</definedName>
    <definedName name="BExY5ERVGL3UM2MGT8LJ0XPKTZEK" localSheetId="13" hidden="1">#REF!</definedName>
    <definedName name="BExY5ERVGL3UM2MGT8LJ0XPKTZEK" localSheetId="15" hidden="1">#REF!</definedName>
    <definedName name="BExY5ERVGL3UM2MGT8LJ0XPKTZEK" localSheetId="16" hidden="1">#REF!</definedName>
    <definedName name="BExY5ERVGL3UM2MGT8LJ0XPKTZEK" localSheetId="17" hidden="1">#REF!</definedName>
    <definedName name="BExY5ERVGL3UM2MGT8LJ0XPKTZEK" localSheetId="18" hidden="1">#REF!</definedName>
    <definedName name="BExY5ERVGL3UM2MGT8LJ0XPKTZEK" localSheetId="19" hidden="1">#REF!</definedName>
    <definedName name="BExY5ERVGL3UM2MGT8LJ0XPKTZEK" localSheetId="20" hidden="1">#REF!</definedName>
    <definedName name="BExY5ERVGL3UM2MGT8LJ0XPKTZEK" hidden="1">#REF!</definedName>
    <definedName name="BExY5EX6NJFK8W754ZVZDN5DS04K" localSheetId="7" hidden="1">#REF!</definedName>
    <definedName name="BExY5EX6NJFK8W754ZVZDN5DS04K" localSheetId="9" hidden="1">#REF!</definedName>
    <definedName name="BExY5EX6NJFK8W754ZVZDN5DS04K" localSheetId="10" hidden="1">#REF!</definedName>
    <definedName name="BExY5EX6NJFK8W754ZVZDN5DS04K" localSheetId="11" hidden="1">#REF!</definedName>
    <definedName name="BExY5EX6NJFK8W754ZVZDN5DS04K" localSheetId="12" hidden="1">#REF!</definedName>
    <definedName name="BExY5EX6NJFK8W754ZVZDN5DS04K" localSheetId="14" hidden="1">#REF!</definedName>
    <definedName name="BExY5EX6NJFK8W754ZVZDN5DS04K" localSheetId="13" hidden="1">#REF!</definedName>
    <definedName name="BExY5EX6NJFK8W754ZVZDN5DS04K" localSheetId="15" hidden="1">#REF!</definedName>
    <definedName name="BExY5EX6NJFK8W754ZVZDN5DS04K" localSheetId="16" hidden="1">#REF!</definedName>
    <definedName name="BExY5EX6NJFK8W754ZVZDN5DS04K" localSheetId="17" hidden="1">#REF!</definedName>
    <definedName name="BExY5EX6NJFK8W754ZVZDN5DS04K" localSheetId="18" hidden="1">#REF!</definedName>
    <definedName name="BExY5EX6NJFK8W754ZVZDN5DS04K" localSheetId="19" hidden="1">#REF!</definedName>
    <definedName name="BExY5EX6NJFK8W754ZVZDN5DS04K" localSheetId="20" hidden="1">#REF!</definedName>
    <definedName name="BExY5EX6NJFK8W754ZVZDN5DS04K" hidden="1">#REF!</definedName>
    <definedName name="BExY5S3XD1NJT109CV54IFOHVLQ6" localSheetId="7" hidden="1">#REF!</definedName>
    <definedName name="BExY5S3XD1NJT109CV54IFOHVLQ6" localSheetId="9" hidden="1">#REF!</definedName>
    <definedName name="BExY5S3XD1NJT109CV54IFOHVLQ6" localSheetId="10" hidden="1">#REF!</definedName>
    <definedName name="BExY5S3XD1NJT109CV54IFOHVLQ6" localSheetId="11" hidden="1">#REF!</definedName>
    <definedName name="BExY5S3XD1NJT109CV54IFOHVLQ6" localSheetId="12" hidden="1">#REF!</definedName>
    <definedName name="BExY5S3XD1NJT109CV54IFOHVLQ6" localSheetId="14" hidden="1">#REF!</definedName>
    <definedName name="BExY5S3XD1NJT109CV54IFOHVLQ6" localSheetId="13" hidden="1">#REF!</definedName>
    <definedName name="BExY5S3XD1NJT109CV54IFOHVLQ6" localSheetId="15" hidden="1">#REF!</definedName>
    <definedName name="BExY5S3XD1NJT109CV54IFOHVLQ6" localSheetId="16" hidden="1">#REF!</definedName>
    <definedName name="BExY5S3XD1NJT109CV54IFOHVLQ6" localSheetId="17" hidden="1">#REF!</definedName>
    <definedName name="BExY5S3XD1NJT109CV54IFOHVLQ6" localSheetId="18" hidden="1">#REF!</definedName>
    <definedName name="BExY5S3XD1NJT109CV54IFOHVLQ6" localSheetId="19" hidden="1">#REF!</definedName>
    <definedName name="BExY5S3XD1NJT109CV54IFOHVLQ6" localSheetId="20" hidden="1">#REF!</definedName>
    <definedName name="BExY5S3XD1NJT109CV54IFOHVLQ6" hidden="1">#REF!</definedName>
    <definedName name="BExY5TB2VAI3GHKCPXMCVIOM8B8W" localSheetId="7" hidden="1">#REF!</definedName>
    <definedName name="BExY5TB2VAI3GHKCPXMCVIOM8B8W" localSheetId="9" hidden="1">#REF!</definedName>
    <definedName name="BExY5TB2VAI3GHKCPXMCVIOM8B8W" localSheetId="10" hidden="1">#REF!</definedName>
    <definedName name="BExY5TB2VAI3GHKCPXMCVIOM8B8W" localSheetId="11" hidden="1">#REF!</definedName>
    <definedName name="BExY5TB2VAI3GHKCPXMCVIOM8B8W" localSheetId="12" hidden="1">#REF!</definedName>
    <definedName name="BExY5TB2VAI3GHKCPXMCVIOM8B8W" localSheetId="14" hidden="1">#REF!</definedName>
    <definedName name="BExY5TB2VAI3GHKCPXMCVIOM8B8W" localSheetId="13" hidden="1">#REF!</definedName>
    <definedName name="BExY5TB2VAI3GHKCPXMCVIOM8B8W" localSheetId="15" hidden="1">#REF!</definedName>
    <definedName name="BExY5TB2VAI3GHKCPXMCVIOM8B8W" localSheetId="16" hidden="1">#REF!</definedName>
    <definedName name="BExY5TB2VAI3GHKCPXMCVIOM8B8W" localSheetId="17" hidden="1">#REF!</definedName>
    <definedName name="BExY5TB2VAI3GHKCPXMCVIOM8B8W" localSheetId="18" hidden="1">#REF!</definedName>
    <definedName name="BExY5TB2VAI3GHKCPXMCVIOM8B8W" localSheetId="19" hidden="1">#REF!</definedName>
    <definedName name="BExY5TB2VAI3GHKCPXMCVIOM8B8W" localSheetId="20" hidden="1">#REF!</definedName>
    <definedName name="BExY5TB2VAI3GHKCPXMCVIOM8B8W" hidden="1">#REF!</definedName>
    <definedName name="BExY6KVS1MMZ2R34PGEFR2BMTU9W" localSheetId="7" hidden="1">#REF!</definedName>
    <definedName name="BExY6KVS1MMZ2R34PGEFR2BMTU9W" localSheetId="9" hidden="1">#REF!</definedName>
    <definedName name="BExY6KVS1MMZ2R34PGEFR2BMTU9W" localSheetId="10" hidden="1">#REF!</definedName>
    <definedName name="BExY6KVS1MMZ2R34PGEFR2BMTU9W" localSheetId="11" hidden="1">#REF!</definedName>
    <definedName name="BExY6KVS1MMZ2R34PGEFR2BMTU9W" localSheetId="12" hidden="1">#REF!</definedName>
    <definedName name="BExY6KVS1MMZ2R34PGEFR2BMTU9W" localSheetId="14" hidden="1">#REF!</definedName>
    <definedName name="BExY6KVS1MMZ2R34PGEFR2BMTU9W" localSheetId="13" hidden="1">#REF!</definedName>
    <definedName name="BExY6KVS1MMZ2R34PGEFR2BMTU9W" localSheetId="15" hidden="1">#REF!</definedName>
    <definedName name="BExY6KVS1MMZ2R34PGEFR2BMTU9W" localSheetId="16" hidden="1">#REF!</definedName>
    <definedName name="BExY6KVS1MMZ2R34PGEFR2BMTU9W" localSheetId="17" hidden="1">#REF!</definedName>
    <definedName name="BExY6KVS1MMZ2R34PGEFR2BMTU9W" localSheetId="18" hidden="1">#REF!</definedName>
    <definedName name="BExY6KVS1MMZ2R34PGEFR2BMTU9W" localSheetId="19" hidden="1">#REF!</definedName>
    <definedName name="BExY6KVS1MMZ2R34PGEFR2BMTU9W" localSheetId="20" hidden="1">#REF!</definedName>
    <definedName name="BExY6KVS1MMZ2R34PGEFR2BMTU9W" hidden="1">#REF!</definedName>
    <definedName name="BExY6Q9YY7LW745GP7CYOGGSPHGE" localSheetId="7" hidden="1">#REF!</definedName>
    <definedName name="BExY6Q9YY7LW745GP7CYOGGSPHGE" localSheetId="9" hidden="1">#REF!</definedName>
    <definedName name="BExY6Q9YY7LW745GP7CYOGGSPHGE" localSheetId="10" hidden="1">#REF!</definedName>
    <definedName name="BExY6Q9YY7LW745GP7CYOGGSPHGE" localSheetId="11" hidden="1">#REF!</definedName>
    <definedName name="BExY6Q9YY7LW745GP7CYOGGSPHGE" localSheetId="12" hidden="1">#REF!</definedName>
    <definedName name="BExY6Q9YY7LW745GP7CYOGGSPHGE" localSheetId="14" hidden="1">#REF!</definedName>
    <definedName name="BExY6Q9YY7LW745GP7CYOGGSPHGE" localSheetId="13" hidden="1">#REF!</definedName>
    <definedName name="BExY6Q9YY7LW745GP7CYOGGSPHGE" localSheetId="15" hidden="1">#REF!</definedName>
    <definedName name="BExY6Q9YY7LW745GP7CYOGGSPHGE" localSheetId="16" hidden="1">#REF!</definedName>
    <definedName name="BExY6Q9YY7LW745GP7CYOGGSPHGE" localSheetId="17" hidden="1">#REF!</definedName>
    <definedName name="BExY6Q9YY7LW745GP7CYOGGSPHGE" localSheetId="18" hidden="1">#REF!</definedName>
    <definedName name="BExY6Q9YY7LW745GP7CYOGGSPHGE" localSheetId="19" hidden="1">#REF!</definedName>
    <definedName name="BExY6Q9YY7LW745GP7CYOGGSPHGE" localSheetId="20" hidden="1">#REF!</definedName>
    <definedName name="BExY6Q9YY7LW745GP7CYOGGSPHGE" hidden="1">#REF!</definedName>
    <definedName name="BExZIA3C8LKJTEH3MKQ57KJH5TA2" localSheetId="7" hidden="1">#REF!</definedName>
    <definedName name="BExZIA3C8LKJTEH3MKQ57KJH5TA2" localSheetId="9" hidden="1">#REF!</definedName>
    <definedName name="BExZIA3C8LKJTEH3MKQ57KJH5TA2" localSheetId="10" hidden="1">#REF!</definedName>
    <definedName name="BExZIA3C8LKJTEH3MKQ57KJH5TA2" localSheetId="11" hidden="1">#REF!</definedName>
    <definedName name="BExZIA3C8LKJTEH3MKQ57KJH5TA2" localSheetId="12" hidden="1">#REF!</definedName>
    <definedName name="BExZIA3C8LKJTEH3MKQ57KJH5TA2" localSheetId="14" hidden="1">#REF!</definedName>
    <definedName name="BExZIA3C8LKJTEH3MKQ57KJH5TA2" localSheetId="13" hidden="1">#REF!</definedName>
    <definedName name="BExZIA3C8LKJTEH3MKQ57KJH5TA2" localSheetId="15" hidden="1">#REF!</definedName>
    <definedName name="BExZIA3C8LKJTEH3MKQ57KJH5TA2" localSheetId="16" hidden="1">#REF!</definedName>
    <definedName name="BExZIA3C8LKJTEH3MKQ57KJH5TA2" localSheetId="17" hidden="1">#REF!</definedName>
    <definedName name="BExZIA3C8LKJTEH3MKQ57KJH5TA2" localSheetId="18" hidden="1">#REF!</definedName>
    <definedName name="BExZIA3C8LKJTEH3MKQ57KJH5TA2" localSheetId="19" hidden="1">#REF!</definedName>
    <definedName name="BExZIA3C8LKJTEH3MKQ57KJH5TA2" localSheetId="20" hidden="1">#REF!</definedName>
    <definedName name="BExZIA3C8LKJTEH3MKQ57KJH5TA2" hidden="1">#REF!</definedName>
    <definedName name="BExZIIHH3QNQE3GFMHEE4UMHY6WQ" localSheetId="7" hidden="1">#REF!</definedName>
    <definedName name="BExZIIHH3QNQE3GFMHEE4UMHY6WQ" localSheetId="9" hidden="1">#REF!</definedName>
    <definedName name="BExZIIHH3QNQE3GFMHEE4UMHY6WQ" localSheetId="10" hidden="1">#REF!</definedName>
    <definedName name="BExZIIHH3QNQE3GFMHEE4UMHY6WQ" localSheetId="11" hidden="1">#REF!</definedName>
    <definedName name="BExZIIHH3QNQE3GFMHEE4UMHY6WQ" localSheetId="12" hidden="1">#REF!</definedName>
    <definedName name="BExZIIHH3QNQE3GFMHEE4UMHY6WQ" localSheetId="14" hidden="1">#REF!</definedName>
    <definedName name="BExZIIHH3QNQE3GFMHEE4UMHY6WQ" localSheetId="13" hidden="1">#REF!</definedName>
    <definedName name="BExZIIHH3QNQE3GFMHEE4UMHY6WQ" localSheetId="15" hidden="1">#REF!</definedName>
    <definedName name="BExZIIHH3QNQE3GFMHEE4UMHY6WQ" localSheetId="16" hidden="1">#REF!</definedName>
    <definedName name="BExZIIHH3QNQE3GFMHEE4UMHY6WQ" localSheetId="17" hidden="1">#REF!</definedName>
    <definedName name="BExZIIHH3QNQE3GFMHEE4UMHY6WQ" localSheetId="18" hidden="1">#REF!</definedName>
    <definedName name="BExZIIHH3QNQE3GFMHEE4UMHY6WQ" localSheetId="19" hidden="1">#REF!</definedName>
    <definedName name="BExZIIHH3QNQE3GFMHEE4UMHY6WQ" localSheetId="20" hidden="1">#REF!</definedName>
    <definedName name="BExZIIHH3QNQE3GFMHEE4UMHY6WQ" hidden="1">#REF!</definedName>
    <definedName name="BExZIRH59XWU9D7KAUQ3N5FQ6ZQU" localSheetId="7" hidden="1">#REF!</definedName>
    <definedName name="BExZIRH59XWU9D7KAUQ3N5FQ6ZQU" localSheetId="9" hidden="1">#REF!</definedName>
    <definedName name="BExZIRH59XWU9D7KAUQ3N5FQ6ZQU" localSheetId="10" hidden="1">#REF!</definedName>
    <definedName name="BExZIRH59XWU9D7KAUQ3N5FQ6ZQU" localSheetId="11" hidden="1">#REF!</definedName>
    <definedName name="BExZIRH59XWU9D7KAUQ3N5FQ6ZQU" localSheetId="12" hidden="1">#REF!</definedName>
    <definedName name="BExZIRH59XWU9D7KAUQ3N5FQ6ZQU" localSheetId="14" hidden="1">#REF!</definedName>
    <definedName name="BExZIRH59XWU9D7KAUQ3N5FQ6ZQU" localSheetId="13" hidden="1">#REF!</definedName>
    <definedName name="BExZIRH59XWU9D7KAUQ3N5FQ6ZQU" localSheetId="15" hidden="1">#REF!</definedName>
    <definedName name="BExZIRH59XWU9D7KAUQ3N5FQ6ZQU" localSheetId="16" hidden="1">#REF!</definedName>
    <definedName name="BExZIRH59XWU9D7KAUQ3N5FQ6ZQU" localSheetId="17" hidden="1">#REF!</definedName>
    <definedName name="BExZIRH59XWU9D7KAUQ3N5FQ6ZQU" localSheetId="18" hidden="1">#REF!</definedName>
    <definedName name="BExZIRH59XWU9D7KAUQ3N5FQ6ZQU" localSheetId="19" hidden="1">#REF!</definedName>
    <definedName name="BExZIRH59XWU9D7KAUQ3N5FQ6ZQU" localSheetId="20" hidden="1">#REF!</definedName>
    <definedName name="BExZIRH59XWU9D7KAUQ3N5FQ6ZQU" hidden="1">#REF!</definedName>
    <definedName name="BExZIYO22G5UXOB42GDLYGVRJ6U7" localSheetId="7" hidden="1">#REF!</definedName>
    <definedName name="BExZIYO22G5UXOB42GDLYGVRJ6U7" localSheetId="9" hidden="1">#REF!</definedName>
    <definedName name="BExZIYO22G5UXOB42GDLYGVRJ6U7" localSheetId="10" hidden="1">#REF!</definedName>
    <definedName name="BExZIYO22G5UXOB42GDLYGVRJ6U7" localSheetId="11" hidden="1">#REF!</definedName>
    <definedName name="BExZIYO22G5UXOB42GDLYGVRJ6U7" localSheetId="12" hidden="1">#REF!</definedName>
    <definedName name="BExZIYO22G5UXOB42GDLYGVRJ6U7" localSheetId="14" hidden="1">#REF!</definedName>
    <definedName name="BExZIYO22G5UXOB42GDLYGVRJ6U7" localSheetId="13" hidden="1">#REF!</definedName>
    <definedName name="BExZIYO22G5UXOB42GDLYGVRJ6U7" localSheetId="15" hidden="1">#REF!</definedName>
    <definedName name="BExZIYO22G5UXOB42GDLYGVRJ6U7" localSheetId="16" hidden="1">#REF!</definedName>
    <definedName name="BExZIYO22G5UXOB42GDLYGVRJ6U7" localSheetId="17" hidden="1">#REF!</definedName>
    <definedName name="BExZIYO22G5UXOB42GDLYGVRJ6U7" localSheetId="18" hidden="1">#REF!</definedName>
    <definedName name="BExZIYO22G5UXOB42GDLYGVRJ6U7" localSheetId="19" hidden="1">#REF!</definedName>
    <definedName name="BExZIYO22G5UXOB42GDLYGVRJ6U7" localSheetId="20" hidden="1">#REF!</definedName>
    <definedName name="BExZIYO22G5UXOB42GDLYGVRJ6U7" hidden="1">#REF!</definedName>
    <definedName name="BExZJ7I9T8XU4MZRKJ1VVU76V2LZ" localSheetId="7" hidden="1">#REF!</definedName>
    <definedName name="BExZJ7I9T8XU4MZRKJ1VVU76V2LZ" localSheetId="9" hidden="1">#REF!</definedName>
    <definedName name="BExZJ7I9T8XU4MZRKJ1VVU76V2LZ" localSheetId="10" hidden="1">#REF!</definedName>
    <definedName name="BExZJ7I9T8XU4MZRKJ1VVU76V2LZ" localSheetId="11" hidden="1">#REF!</definedName>
    <definedName name="BExZJ7I9T8XU4MZRKJ1VVU76V2LZ" localSheetId="12" hidden="1">#REF!</definedName>
    <definedName name="BExZJ7I9T8XU4MZRKJ1VVU76V2LZ" localSheetId="14" hidden="1">#REF!</definedName>
    <definedName name="BExZJ7I9T8XU4MZRKJ1VVU76V2LZ" localSheetId="13" hidden="1">#REF!</definedName>
    <definedName name="BExZJ7I9T8XU4MZRKJ1VVU76V2LZ" localSheetId="15" hidden="1">#REF!</definedName>
    <definedName name="BExZJ7I9T8XU4MZRKJ1VVU76V2LZ" localSheetId="16" hidden="1">#REF!</definedName>
    <definedName name="BExZJ7I9T8XU4MZRKJ1VVU76V2LZ" localSheetId="17" hidden="1">#REF!</definedName>
    <definedName name="BExZJ7I9T8XU4MZRKJ1VVU76V2LZ" localSheetId="18" hidden="1">#REF!</definedName>
    <definedName name="BExZJ7I9T8XU4MZRKJ1VVU76V2LZ" localSheetId="19" hidden="1">#REF!</definedName>
    <definedName name="BExZJ7I9T8XU4MZRKJ1VVU76V2LZ" localSheetId="20" hidden="1">#REF!</definedName>
    <definedName name="BExZJ7I9T8XU4MZRKJ1VVU76V2LZ" hidden="1">#REF!</definedName>
    <definedName name="BExZJCWI93DAGB0LYD3D3RXA5T1X" localSheetId="7" hidden="1">#REF!</definedName>
    <definedName name="BExZJCWI93DAGB0LYD3D3RXA5T1X" localSheetId="9" hidden="1">#REF!</definedName>
    <definedName name="BExZJCWI93DAGB0LYD3D3RXA5T1X" localSheetId="10" hidden="1">#REF!</definedName>
    <definedName name="BExZJCWI93DAGB0LYD3D3RXA5T1X" localSheetId="11" hidden="1">#REF!</definedName>
    <definedName name="BExZJCWI93DAGB0LYD3D3RXA5T1X" localSheetId="12" hidden="1">#REF!</definedName>
    <definedName name="BExZJCWI93DAGB0LYD3D3RXA5T1X" localSheetId="14" hidden="1">#REF!</definedName>
    <definedName name="BExZJCWI93DAGB0LYD3D3RXA5T1X" localSheetId="13" hidden="1">#REF!</definedName>
    <definedName name="BExZJCWI93DAGB0LYD3D3RXA5T1X" localSheetId="15" hidden="1">#REF!</definedName>
    <definedName name="BExZJCWI93DAGB0LYD3D3RXA5T1X" localSheetId="16" hidden="1">#REF!</definedName>
    <definedName name="BExZJCWI93DAGB0LYD3D3RXA5T1X" localSheetId="17" hidden="1">#REF!</definedName>
    <definedName name="BExZJCWI93DAGB0LYD3D3RXA5T1X" localSheetId="18" hidden="1">#REF!</definedName>
    <definedName name="BExZJCWI93DAGB0LYD3D3RXA5T1X" localSheetId="19" hidden="1">#REF!</definedName>
    <definedName name="BExZJCWI93DAGB0LYD3D3RXA5T1X" localSheetId="20" hidden="1">#REF!</definedName>
    <definedName name="BExZJCWI93DAGB0LYD3D3RXA5T1X" hidden="1">#REF!</definedName>
    <definedName name="BExZJG77BNPTTXPHBDO6JVBP267V" localSheetId="7" hidden="1">#REF!</definedName>
    <definedName name="BExZJG77BNPTTXPHBDO6JVBP267V" localSheetId="9" hidden="1">#REF!</definedName>
    <definedName name="BExZJG77BNPTTXPHBDO6JVBP267V" localSheetId="10" hidden="1">#REF!</definedName>
    <definedName name="BExZJG77BNPTTXPHBDO6JVBP267V" localSheetId="11" hidden="1">#REF!</definedName>
    <definedName name="BExZJG77BNPTTXPHBDO6JVBP267V" localSheetId="12" hidden="1">#REF!</definedName>
    <definedName name="BExZJG77BNPTTXPHBDO6JVBP267V" localSheetId="14" hidden="1">#REF!</definedName>
    <definedName name="BExZJG77BNPTTXPHBDO6JVBP267V" localSheetId="13" hidden="1">#REF!</definedName>
    <definedName name="BExZJG77BNPTTXPHBDO6JVBP267V" localSheetId="15" hidden="1">#REF!</definedName>
    <definedName name="BExZJG77BNPTTXPHBDO6JVBP267V" localSheetId="16" hidden="1">#REF!</definedName>
    <definedName name="BExZJG77BNPTTXPHBDO6JVBP267V" localSheetId="17" hidden="1">#REF!</definedName>
    <definedName name="BExZJG77BNPTTXPHBDO6JVBP267V" localSheetId="18" hidden="1">#REF!</definedName>
    <definedName name="BExZJG77BNPTTXPHBDO6JVBP267V" localSheetId="19" hidden="1">#REF!</definedName>
    <definedName name="BExZJG77BNPTTXPHBDO6JVBP267V" localSheetId="20" hidden="1">#REF!</definedName>
    <definedName name="BExZJG77BNPTTXPHBDO6JVBP267V" hidden="1">#REF!</definedName>
    <definedName name="BExZJMY170JCUU1RWASNZ1HJPRTA" localSheetId="7" hidden="1">#REF!</definedName>
    <definedName name="BExZJMY170JCUU1RWASNZ1HJPRTA" localSheetId="9" hidden="1">#REF!</definedName>
    <definedName name="BExZJMY170JCUU1RWASNZ1HJPRTA" localSheetId="10" hidden="1">#REF!</definedName>
    <definedName name="BExZJMY170JCUU1RWASNZ1HJPRTA" localSheetId="11" hidden="1">#REF!</definedName>
    <definedName name="BExZJMY170JCUU1RWASNZ1HJPRTA" localSheetId="12" hidden="1">#REF!</definedName>
    <definedName name="BExZJMY170JCUU1RWASNZ1HJPRTA" localSheetId="14" hidden="1">#REF!</definedName>
    <definedName name="BExZJMY170JCUU1RWASNZ1HJPRTA" localSheetId="13" hidden="1">#REF!</definedName>
    <definedName name="BExZJMY170JCUU1RWASNZ1HJPRTA" localSheetId="15" hidden="1">#REF!</definedName>
    <definedName name="BExZJMY170JCUU1RWASNZ1HJPRTA" localSheetId="16" hidden="1">#REF!</definedName>
    <definedName name="BExZJMY170JCUU1RWASNZ1HJPRTA" localSheetId="17" hidden="1">#REF!</definedName>
    <definedName name="BExZJMY170JCUU1RWASNZ1HJPRTA" localSheetId="18" hidden="1">#REF!</definedName>
    <definedName name="BExZJMY170JCUU1RWASNZ1HJPRTA" localSheetId="19" hidden="1">#REF!</definedName>
    <definedName name="BExZJMY170JCUU1RWASNZ1HJPRTA" localSheetId="20" hidden="1">#REF!</definedName>
    <definedName name="BExZJMY170JCUU1RWASNZ1HJPRTA" hidden="1">#REF!</definedName>
    <definedName name="BExZJOQR77H0P4SUKVYACDCFBBXO" localSheetId="7" hidden="1">#REF!</definedName>
    <definedName name="BExZJOQR77H0P4SUKVYACDCFBBXO" localSheetId="9" hidden="1">#REF!</definedName>
    <definedName name="BExZJOQR77H0P4SUKVYACDCFBBXO" localSheetId="10" hidden="1">#REF!</definedName>
    <definedName name="BExZJOQR77H0P4SUKVYACDCFBBXO" localSheetId="11" hidden="1">#REF!</definedName>
    <definedName name="BExZJOQR77H0P4SUKVYACDCFBBXO" localSheetId="12" hidden="1">#REF!</definedName>
    <definedName name="BExZJOQR77H0P4SUKVYACDCFBBXO" localSheetId="14" hidden="1">#REF!</definedName>
    <definedName name="BExZJOQR77H0P4SUKVYACDCFBBXO" localSheetId="13" hidden="1">#REF!</definedName>
    <definedName name="BExZJOQR77H0P4SUKVYACDCFBBXO" localSheetId="15" hidden="1">#REF!</definedName>
    <definedName name="BExZJOQR77H0P4SUKVYACDCFBBXO" localSheetId="16" hidden="1">#REF!</definedName>
    <definedName name="BExZJOQR77H0P4SUKVYACDCFBBXO" localSheetId="17" hidden="1">#REF!</definedName>
    <definedName name="BExZJOQR77H0P4SUKVYACDCFBBXO" localSheetId="18" hidden="1">#REF!</definedName>
    <definedName name="BExZJOQR77H0P4SUKVYACDCFBBXO" localSheetId="19" hidden="1">#REF!</definedName>
    <definedName name="BExZJOQR77H0P4SUKVYACDCFBBXO" localSheetId="20" hidden="1">#REF!</definedName>
    <definedName name="BExZJOQR77H0P4SUKVYACDCFBBXO" hidden="1">#REF!</definedName>
    <definedName name="BExZJS6RG34ODDY9HMZ0O34MEMSB" localSheetId="7" hidden="1">#REF!</definedName>
    <definedName name="BExZJS6RG34ODDY9HMZ0O34MEMSB" localSheetId="9" hidden="1">#REF!</definedName>
    <definedName name="BExZJS6RG34ODDY9HMZ0O34MEMSB" localSheetId="10" hidden="1">#REF!</definedName>
    <definedName name="BExZJS6RG34ODDY9HMZ0O34MEMSB" localSheetId="11" hidden="1">#REF!</definedName>
    <definedName name="BExZJS6RG34ODDY9HMZ0O34MEMSB" localSheetId="12" hidden="1">#REF!</definedName>
    <definedName name="BExZJS6RG34ODDY9HMZ0O34MEMSB" localSheetId="14" hidden="1">#REF!</definedName>
    <definedName name="BExZJS6RG34ODDY9HMZ0O34MEMSB" localSheetId="13" hidden="1">#REF!</definedName>
    <definedName name="BExZJS6RG34ODDY9HMZ0O34MEMSB" localSheetId="15" hidden="1">#REF!</definedName>
    <definedName name="BExZJS6RG34ODDY9HMZ0O34MEMSB" localSheetId="16" hidden="1">#REF!</definedName>
    <definedName name="BExZJS6RG34ODDY9HMZ0O34MEMSB" localSheetId="17" hidden="1">#REF!</definedName>
    <definedName name="BExZJS6RG34ODDY9HMZ0O34MEMSB" localSheetId="18" hidden="1">#REF!</definedName>
    <definedName name="BExZJS6RG34ODDY9HMZ0O34MEMSB" localSheetId="19" hidden="1">#REF!</definedName>
    <definedName name="BExZJS6RG34ODDY9HMZ0O34MEMSB" localSheetId="20" hidden="1">#REF!</definedName>
    <definedName name="BExZJS6RG34ODDY9HMZ0O34MEMSB" hidden="1">#REF!</definedName>
    <definedName name="BExZJTOQ0YP3Z6MU1Z3EQPWCQJAV" localSheetId="7" hidden="1">#REF!</definedName>
    <definedName name="BExZJTOQ0YP3Z6MU1Z3EQPWCQJAV" localSheetId="9" hidden="1">#REF!</definedName>
    <definedName name="BExZJTOQ0YP3Z6MU1Z3EQPWCQJAV" localSheetId="10" hidden="1">#REF!</definedName>
    <definedName name="BExZJTOQ0YP3Z6MU1Z3EQPWCQJAV" localSheetId="11" hidden="1">#REF!</definedName>
    <definedName name="BExZJTOQ0YP3Z6MU1Z3EQPWCQJAV" localSheetId="12" hidden="1">#REF!</definedName>
    <definedName name="BExZJTOQ0YP3Z6MU1Z3EQPWCQJAV" localSheetId="14" hidden="1">#REF!</definedName>
    <definedName name="BExZJTOQ0YP3Z6MU1Z3EQPWCQJAV" localSheetId="13" hidden="1">#REF!</definedName>
    <definedName name="BExZJTOQ0YP3Z6MU1Z3EQPWCQJAV" localSheetId="15" hidden="1">#REF!</definedName>
    <definedName name="BExZJTOQ0YP3Z6MU1Z3EQPWCQJAV" localSheetId="16" hidden="1">#REF!</definedName>
    <definedName name="BExZJTOQ0YP3Z6MU1Z3EQPWCQJAV" localSheetId="17" hidden="1">#REF!</definedName>
    <definedName name="BExZJTOQ0YP3Z6MU1Z3EQPWCQJAV" localSheetId="18" hidden="1">#REF!</definedName>
    <definedName name="BExZJTOQ0YP3Z6MU1Z3EQPWCQJAV" localSheetId="19" hidden="1">#REF!</definedName>
    <definedName name="BExZJTOQ0YP3Z6MU1Z3EQPWCQJAV" localSheetId="20" hidden="1">#REF!</definedName>
    <definedName name="BExZJTOQ0YP3Z6MU1Z3EQPWCQJAV" hidden="1">#REF!</definedName>
    <definedName name="BExZJXA66GVI2J3KFTXHYHM2MLFQ" localSheetId="7" hidden="1">#REF!</definedName>
    <definedName name="BExZJXA66GVI2J3KFTXHYHM2MLFQ" localSheetId="9" hidden="1">#REF!</definedName>
    <definedName name="BExZJXA66GVI2J3KFTXHYHM2MLFQ" localSheetId="10" hidden="1">#REF!</definedName>
    <definedName name="BExZJXA66GVI2J3KFTXHYHM2MLFQ" localSheetId="11" hidden="1">#REF!</definedName>
    <definedName name="BExZJXA66GVI2J3KFTXHYHM2MLFQ" localSheetId="12" hidden="1">#REF!</definedName>
    <definedName name="BExZJXA66GVI2J3KFTXHYHM2MLFQ" localSheetId="14" hidden="1">#REF!</definedName>
    <definedName name="BExZJXA66GVI2J3KFTXHYHM2MLFQ" localSheetId="13" hidden="1">#REF!</definedName>
    <definedName name="BExZJXA66GVI2J3KFTXHYHM2MLFQ" localSheetId="15" hidden="1">#REF!</definedName>
    <definedName name="BExZJXA66GVI2J3KFTXHYHM2MLFQ" localSheetId="16" hidden="1">#REF!</definedName>
    <definedName name="BExZJXA66GVI2J3KFTXHYHM2MLFQ" localSheetId="17" hidden="1">#REF!</definedName>
    <definedName name="BExZJXA66GVI2J3KFTXHYHM2MLFQ" localSheetId="18" hidden="1">#REF!</definedName>
    <definedName name="BExZJXA66GVI2J3KFTXHYHM2MLFQ" localSheetId="19" hidden="1">#REF!</definedName>
    <definedName name="BExZJXA66GVI2J3KFTXHYHM2MLFQ" localSheetId="20" hidden="1">#REF!</definedName>
    <definedName name="BExZJXA66GVI2J3KFTXHYHM2MLFQ" hidden="1">#REF!</definedName>
    <definedName name="BExZK0FLA198EJ94QHWX96XGLB95" localSheetId="7" hidden="1">#REF!</definedName>
    <definedName name="BExZK0FLA198EJ94QHWX96XGLB95" localSheetId="9" hidden="1">#REF!</definedName>
    <definedName name="BExZK0FLA198EJ94QHWX96XGLB95" localSheetId="10" hidden="1">#REF!</definedName>
    <definedName name="BExZK0FLA198EJ94QHWX96XGLB95" localSheetId="11" hidden="1">#REF!</definedName>
    <definedName name="BExZK0FLA198EJ94QHWX96XGLB95" localSheetId="12" hidden="1">#REF!</definedName>
    <definedName name="BExZK0FLA198EJ94QHWX96XGLB95" localSheetId="14" hidden="1">#REF!</definedName>
    <definedName name="BExZK0FLA198EJ94QHWX96XGLB95" localSheetId="13" hidden="1">#REF!</definedName>
    <definedName name="BExZK0FLA198EJ94QHWX96XGLB95" localSheetId="15" hidden="1">#REF!</definedName>
    <definedName name="BExZK0FLA198EJ94QHWX96XGLB95" localSheetId="16" hidden="1">#REF!</definedName>
    <definedName name="BExZK0FLA198EJ94QHWX96XGLB95" localSheetId="17" hidden="1">#REF!</definedName>
    <definedName name="BExZK0FLA198EJ94QHWX96XGLB95" localSheetId="18" hidden="1">#REF!</definedName>
    <definedName name="BExZK0FLA198EJ94QHWX96XGLB95" localSheetId="19" hidden="1">#REF!</definedName>
    <definedName name="BExZK0FLA198EJ94QHWX96XGLB95" localSheetId="20" hidden="1">#REF!</definedName>
    <definedName name="BExZK0FLA198EJ94QHWX96XGLB95" hidden="1">#REF!</definedName>
    <definedName name="BExZK28BCCZCJGD4172FUNAGUC1I" localSheetId="7" hidden="1">#REF!</definedName>
    <definedName name="BExZK28BCCZCJGD4172FUNAGUC1I" localSheetId="9" hidden="1">#REF!</definedName>
    <definedName name="BExZK28BCCZCJGD4172FUNAGUC1I" localSheetId="10" hidden="1">#REF!</definedName>
    <definedName name="BExZK28BCCZCJGD4172FUNAGUC1I" localSheetId="11" hidden="1">#REF!</definedName>
    <definedName name="BExZK28BCCZCJGD4172FUNAGUC1I" localSheetId="12" hidden="1">#REF!</definedName>
    <definedName name="BExZK28BCCZCJGD4172FUNAGUC1I" localSheetId="14" hidden="1">#REF!</definedName>
    <definedName name="BExZK28BCCZCJGD4172FUNAGUC1I" localSheetId="13" hidden="1">#REF!</definedName>
    <definedName name="BExZK28BCCZCJGD4172FUNAGUC1I" localSheetId="15" hidden="1">#REF!</definedName>
    <definedName name="BExZK28BCCZCJGD4172FUNAGUC1I" localSheetId="16" hidden="1">#REF!</definedName>
    <definedName name="BExZK28BCCZCJGD4172FUNAGUC1I" localSheetId="17" hidden="1">#REF!</definedName>
    <definedName name="BExZK28BCCZCJGD4172FUNAGUC1I" localSheetId="18" hidden="1">#REF!</definedName>
    <definedName name="BExZK28BCCZCJGD4172FUNAGUC1I" localSheetId="19" hidden="1">#REF!</definedName>
    <definedName name="BExZK28BCCZCJGD4172FUNAGUC1I" localSheetId="20" hidden="1">#REF!</definedName>
    <definedName name="BExZK28BCCZCJGD4172FUNAGUC1I" hidden="1">#REF!</definedName>
    <definedName name="BExZK34NR4BAD7HJAP7SQ926UQP3" localSheetId="7" hidden="1">#REF!</definedName>
    <definedName name="BExZK34NR4BAD7HJAP7SQ926UQP3" localSheetId="9" hidden="1">#REF!</definedName>
    <definedName name="BExZK34NR4BAD7HJAP7SQ926UQP3" localSheetId="10" hidden="1">#REF!</definedName>
    <definedName name="BExZK34NR4BAD7HJAP7SQ926UQP3" localSheetId="11" hidden="1">#REF!</definedName>
    <definedName name="BExZK34NR4BAD7HJAP7SQ926UQP3" localSheetId="12" hidden="1">#REF!</definedName>
    <definedName name="BExZK34NR4BAD7HJAP7SQ926UQP3" localSheetId="14" hidden="1">#REF!</definedName>
    <definedName name="BExZK34NR4BAD7HJAP7SQ926UQP3" localSheetId="13" hidden="1">#REF!</definedName>
    <definedName name="BExZK34NR4BAD7HJAP7SQ926UQP3" localSheetId="15" hidden="1">#REF!</definedName>
    <definedName name="BExZK34NR4BAD7HJAP7SQ926UQP3" localSheetId="16" hidden="1">#REF!</definedName>
    <definedName name="BExZK34NR4BAD7HJAP7SQ926UQP3" localSheetId="17" hidden="1">#REF!</definedName>
    <definedName name="BExZK34NR4BAD7HJAP7SQ926UQP3" localSheetId="18" hidden="1">#REF!</definedName>
    <definedName name="BExZK34NR4BAD7HJAP7SQ926UQP3" localSheetId="19" hidden="1">#REF!</definedName>
    <definedName name="BExZK34NR4BAD7HJAP7SQ926UQP3" localSheetId="20" hidden="1">#REF!</definedName>
    <definedName name="BExZK34NR4BAD7HJAP7SQ926UQP3" hidden="1">#REF!</definedName>
    <definedName name="BExZK3FGPHH5H771U7D5XY7XBS6E" localSheetId="7" hidden="1">#REF!</definedName>
    <definedName name="BExZK3FGPHH5H771U7D5XY7XBS6E" localSheetId="9" hidden="1">#REF!</definedName>
    <definedName name="BExZK3FGPHH5H771U7D5XY7XBS6E" localSheetId="10" hidden="1">#REF!</definedName>
    <definedName name="BExZK3FGPHH5H771U7D5XY7XBS6E" localSheetId="11" hidden="1">#REF!</definedName>
    <definedName name="BExZK3FGPHH5H771U7D5XY7XBS6E" localSheetId="12" hidden="1">#REF!</definedName>
    <definedName name="BExZK3FGPHH5H771U7D5XY7XBS6E" localSheetId="14" hidden="1">#REF!</definedName>
    <definedName name="BExZK3FGPHH5H771U7D5XY7XBS6E" localSheetId="13" hidden="1">#REF!</definedName>
    <definedName name="BExZK3FGPHH5H771U7D5XY7XBS6E" localSheetId="15" hidden="1">#REF!</definedName>
    <definedName name="BExZK3FGPHH5H771U7D5XY7XBS6E" localSheetId="16" hidden="1">#REF!</definedName>
    <definedName name="BExZK3FGPHH5H771U7D5XY7XBS6E" localSheetId="17" hidden="1">#REF!</definedName>
    <definedName name="BExZK3FGPHH5H771U7D5XY7XBS6E" localSheetId="18" hidden="1">#REF!</definedName>
    <definedName name="BExZK3FGPHH5H771U7D5XY7XBS6E" localSheetId="19" hidden="1">#REF!</definedName>
    <definedName name="BExZK3FGPHH5H771U7D5XY7XBS6E" localSheetId="20" hidden="1">#REF!</definedName>
    <definedName name="BExZK3FGPHH5H771U7D5XY7XBS6E" hidden="1">#REF!</definedName>
    <definedName name="BExZKG5XNKFLT5VIJGTGN1KRY9M1" localSheetId="7" hidden="1">#REF!</definedName>
    <definedName name="BExZKG5XNKFLT5VIJGTGN1KRY9M1" localSheetId="9" hidden="1">#REF!</definedName>
    <definedName name="BExZKG5XNKFLT5VIJGTGN1KRY9M1" localSheetId="10" hidden="1">#REF!</definedName>
    <definedName name="BExZKG5XNKFLT5VIJGTGN1KRY9M1" localSheetId="11" hidden="1">#REF!</definedName>
    <definedName name="BExZKG5XNKFLT5VIJGTGN1KRY9M1" localSheetId="12" hidden="1">#REF!</definedName>
    <definedName name="BExZKG5XNKFLT5VIJGTGN1KRY9M1" localSheetId="14" hidden="1">#REF!</definedName>
    <definedName name="BExZKG5XNKFLT5VIJGTGN1KRY9M1" localSheetId="13" hidden="1">#REF!</definedName>
    <definedName name="BExZKG5XNKFLT5VIJGTGN1KRY9M1" localSheetId="15" hidden="1">#REF!</definedName>
    <definedName name="BExZKG5XNKFLT5VIJGTGN1KRY9M1" localSheetId="16" hidden="1">#REF!</definedName>
    <definedName name="BExZKG5XNKFLT5VIJGTGN1KRY9M1" localSheetId="17" hidden="1">#REF!</definedName>
    <definedName name="BExZKG5XNKFLT5VIJGTGN1KRY9M1" localSheetId="18" hidden="1">#REF!</definedName>
    <definedName name="BExZKG5XNKFLT5VIJGTGN1KRY9M1" localSheetId="19" hidden="1">#REF!</definedName>
    <definedName name="BExZKG5XNKFLT5VIJGTGN1KRY9M1" localSheetId="20" hidden="1">#REF!</definedName>
    <definedName name="BExZKG5XNKFLT5VIJGTGN1KRY9M1" hidden="1">#REF!</definedName>
    <definedName name="BExZKHYORG3O8C772XPFHM1N8T80" localSheetId="7" hidden="1">#REF!</definedName>
    <definedName name="BExZKHYORG3O8C772XPFHM1N8T80" localSheetId="9" hidden="1">#REF!</definedName>
    <definedName name="BExZKHYORG3O8C772XPFHM1N8T80" localSheetId="10" hidden="1">#REF!</definedName>
    <definedName name="BExZKHYORG3O8C772XPFHM1N8T80" localSheetId="11" hidden="1">#REF!</definedName>
    <definedName name="BExZKHYORG3O8C772XPFHM1N8T80" localSheetId="12" hidden="1">#REF!</definedName>
    <definedName name="BExZKHYORG3O8C772XPFHM1N8T80" localSheetId="14" hidden="1">#REF!</definedName>
    <definedName name="BExZKHYORG3O8C772XPFHM1N8T80" localSheetId="13" hidden="1">#REF!</definedName>
    <definedName name="BExZKHYORG3O8C772XPFHM1N8T80" localSheetId="15" hidden="1">#REF!</definedName>
    <definedName name="BExZKHYORG3O8C772XPFHM1N8T80" localSheetId="16" hidden="1">#REF!</definedName>
    <definedName name="BExZKHYORG3O8C772XPFHM1N8T80" localSheetId="17" hidden="1">#REF!</definedName>
    <definedName name="BExZKHYORG3O8C772XPFHM1N8T80" localSheetId="18" hidden="1">#REF!</definedName>
    <definedName name="BExZKHYORG3O8C772XPFHM1N8T80" localSheetId="19" hidden="1">#REF!</definedName>
    <definedName name="BExZKHYORG3O8C772XPFHM1N8T80" localSheetId="20" hidden="1">#REF!</definedName>
    <definedName name="BExZKHYORG3O8C772XPFHM1N8T80" hidden="1">#REF!</definedName>
    <definedName name="BExZKJRF2IRR57DG9CLC7MSHWNNN" localSheetId="7" hidden="1">#REF!</definedName>
    <definedName name="BExZKJRF2IRR57DG9CLC7MSHWNNN" localSheetId="9" hidden="1">#REF!</definedName>
    <definedName name="BExZKJRF2IRR57DG9CLC7MSHWNNN" localSheetId="10" hidden="1">#REF!</definedName>
    <definedName name="BExZKJRF2IRR57DG9CLC7MSHWNNN" localSheetId="11" hidden="1">#REF!</definedName>
    <definedName name="BExZKJRF2IRR57DG9CLC7MSHWNNN" localSheetId="12" hidden="1">#REF!</definedName>
    <definedName name="BExZKJRF2IRR57DG9CLC7MSHWNNN" localSheetId="14" hidden="1">#REF!</definedName>
    <definedName name="BExZKJRF2IRR57DG9CLC7MSHWNNN" localSheetId="13" hidden="1">#REF!</definedName>
    <definedName name="BExZKJRF2IRR57DG9CLC7MSHWNNN" localSheetId="15" hidden="1">#REF!</definedName>
    <definedName name="BExZKJRF2IRR57DG9CLC7MSHWNNN" localSheetId="16" hidden="1">#REF!</definedName>
    <definedName name="BExZKJRF2IRR57DG9CLC7MSHWNNN" localSheetId="17" hidden="1">#REF!</definedName>
    <definedName name="BExZKJRF2IRR57DG9CLC7MSHWNNN" localSheetId="18" hidden="1">#REF!</definedName>
    <definedName name="BExZKJRF2IRR57DG9CLC7MSHWNNN" localSheetId="19" hidden="1">#REF!</definedName>
    <definedName name="BExZKJRF2IRR57DG9CLC7MSHWNNN" localSheetId="20" hidden="1">#REF!</definedName>
    <definedName name="BExZKJRF2IRR57DG9CLC7MSHWNNN" hidden="1">#REF!</definedName>
    <definedName name="BExZKV5GYXO0X760SBD9TWTIQHGI" localSheetId="7" hidden="1">#REF!</definedName>
    <definedName name="BExZKV5GYXO0X760SBD9TWTIQHGI" localSheetId="9" hidden="1">#REF!</definedName>
    <definedName name="BExZKV5GYXO0X760SBD9TWTIQHGI" localSheetId="10" hidden="1">#REF!</definedName>
    <definedName name="BExZKV5GYXO0X760SBD9TWTIQHGI" localSheetId="11" hidden="1">#REF!</definedName>
    <definedName name="BExZKV5GYXO0X760SBD9TWTIQHGI" localSheetId="12" hidden="1">#REF!</definedName>
    <definedName name="BExZKV5GYXO0X760SBD9TWTIQHGI" localSheetId="14" hidden="1">#REF!</definedName>
    <definedName name="BExZKV5GYXO0X760SBD9TWTIQHGI" localSheetId="13" hidden="1">#REF!</definedName>
    <definedName name="BExZKV5GYXO0X760SBD9TWTIQHGI" localSheetId="15" hidden="1">#REF!</definedName>
    <definedName name="BExZKV5GYXO0X760SBD9TWTIQHGI" localSheetId="16" hidden="1">#REF!</definedName>
    <definedName name="BExZKV5GYXO0X760SBD9TWTIQHGI" localSheetId="17" hidden="1">#REF!</definedName>
    <definedName name="BExZKV5GYXO0X760SBD9TWTIQHGI" localSheetId="18" hidden="1">#REF!</definedName>
    <definedName name="BExZKV5GYXO0X760SBD9TWTIQHGI" localSheetId="19" hidden="1">#REF!</definedName>
    <definedName name="BExZKV5GYXO0X760SBD9TWTIQHGI" localSheetId="20" hidden="1">#REF!</definedName>
    <definedName name="BExZKV5GYXO0X760SBD9TWTIQHGI" hidden="1">#REF!</definedName>
    <definedName name="BExZKXUJFT2AT6IX3VNR84WD8J6O" localSheetId="7" hidden="1">#REF!</definedName>
    <definedName name="BExZKXUJFT2AT6IX3VNR84WD8J6O" localSheetId="9" hidden="1">#REF!</definedName>
    <definedName name="BExZKXUJFT2AT6IX3VNR84WD8J6O" localSheetId="10" hidden="1">#REF!</definedName>
    <definedName name="BExZKXUJFT2AT6IX3VNR84WD8J6O" localSheetId="11" hidden="1">#REF!</definedName>
    <definedName name="BExZKXUJFT2AT6IX3VNR84WD8J6O" localSheetId="12" hidden="1">#REF!</definedName>
    <definedName name="BExZKXUJFT2AT6IX3VNR84WD8J6O" localSheetId="14" hidden="1">#REF!</definedName>
    <definedName name="BExZKXUJFT2AT6IX3VNR84WD8J6O" localSheetId="13" hidden="1">#REF!</definedName>
    <definedName name="BExZKXUJFT2AT6IX3VNR84WD8J6O" localSheetId="15" hidden="1">#REF!</definedName>
    <definedName name="BExZKXUJFT2AT6IX3VNR84WD8J6O" localSheetId="16" hidden="1">#REF!</definedName>
    <definedName name="BExZKXUJFT2AT6IX3VNR84WD8J6O" localSheetId="17" hidden="1">#REF!</definedName>
    <definedName name="BExZKXUJFT2AT6IX3VNR84WD8J6O" localSheetId="18" hidden="1">#REF!</definedName>
    <definedName name="BExZKXUJFT2AT6IX3VNR84WD8J6O" localSheetId="19" hidden="1">#REF!</definedName>
    <definedName name="BExZKXUJFT2AT6IX3VNR84WD8J6O" localSheetId="20" hidden="1">#REF!</definedName>
    <definedName name="BExZKXUJFT2AT6IX3VNR84WD8J6O" hidden="1">#REF!</definedName>
    <definedName name="BExZL6E4YVXRUN7ZGF2BIGIXFR8K" localSheetId="7" hidden="1">#REF!</definedName>
    <definedName name="BExZL6E4YVXRUN7ZGF2BIGIXFR8K" localSheetId="9" hidden="1">#REF!</definedName>
    <definedName name="BExZL6E4YVXRUN7ZGF2BIGIXFR8K" localSheetId="10" hidden="1">#REF!</definedName>
    <definedName name="BExZL6E4YVXRUN7ZGF2BIGIXFR8K" localSheetId="11" hidden="1">#REF!</definedName>
    <definedName name="BExZL6E4YVXRUN7ZGF2BIGIXFR8K" localSheetId="12" hidden="1">#REF!</definedName>
    <definedName name="BExZL6E4YVXRUN7ZGF2BIGIXFR8K" localSheetId="14" hidden="1">#REF!</definedName>
    <definedName name="BExZL6E4YVXRUN7ZGF2BIGIXFR8K" localSheetId="13" hidden="1">#REF!</definedName>
    <definedName name="BExZL6E4YVXRUN7ZGF2BIGIXFR8K" localSheetId="15" hidden="1">#REF!</definedName>
    <definedName name="BExZL6E4YVXRUN7ZGF2BIGIXFR8K" localSheetId="16" hidden="1">#REF!</definedName>
    <definedName name="BExZL6E4YVXRUN7ZGF2BIGIXFR8K" localSheetId="17" hidden="1">#REF!</definedName>
    <definedName name="BExZL6E4YVXRUN7ZGF2BIGIXFR8K" localSheetId="18" hidden="1">#REF!</definedName>
    <definedName name="BExZL6E4YVXRUN7ZGF2BIGIXFR8K" localSheetId="19" hidden="1">#REF!</definedName>
    <definedName name="BExZL6E4YVXRUN7ZGF2BIGIXFR8K" localSheetId="20" hidden="1">#REF!</definedName>
    <definedName name="BExZL6E4YVXRUN7ZGF2BIGIXFR8K" hidden="1">#REF!</definedName>
    <definedName name="BExZLE6HTP4MI0C7JZBPGDRFSQHY" localSheetId="7" hidden="1">#REF!</definedName>
    <definedName name="BExZLE6HTP4MI0C7JZBPGDRFSQHY" localSheetId="9" hidden="1">#REF!</definedName>
    <definedName name="BExZLE6HTP4MI0C7JZBPGDRFSQHY" localSheetId="10" hidden="1">#REF!</definedName>
    <definedName name="BExZLE6HTP4MI0C7JZBPGDRFSQHY" localSheetId="11" hidden="1">#REF!</definedName>
    <definedName name="BExZLE6HTP4MI0C7JZBPGDRFSQHY" localSheetId="12" hidden="1">#REF!</definedName>
    <definedName name="BExZLE6HTP4MI0C7JZBPGDRFSQHY" localSheetId="14" hidden="1">#REF!</definedName>
    <definedName name="BExZLE6HTP4MI0C7JZBPGDRFSQHY" localSheetId="13" hidden="1">#REF!</definedName>
    <definedName name="BExZLE6HTP4MI0C7JZBPGDRFSQHY" localSheetId="15" hidden="1">#REF!</definedName>
    <definedName name="BExZLE6HTP4MI0C7JZBPGDRFSQHY" localSheetId="16" hidden="1">#REF!</definedName>
    <definedName name="BExZLE6HTP4MI0C7JZBPGDRFSQHY" localSheetId="17" hidden="1">#REF!</definedName>
    <definedName name="BExZLE6HTP4MI0C7JZBPGDRFSQHY" localSheetId="18" hidden="1">#REF!</definedName>
    <definedName name="BExZLE6HTP4MI0C7JZBPGDRFSQHY" localSheetId="19" hidden="1">#REF!</definedName>
    <definedName name="BExZLE6HTP4MI0C7JZBPGDRFSQHY" localSheetId="20" hidden="1">#REF!</definedName>
    <definedName name="BExZLE6HTP4MI0C7JZBPGDRFSQHY" hidden="1">#REF!</definedName>
    <definedName name="BExZLGVLMKTPFXG42QYT0PO81G7F" localSheetId="7" hidden="1">#REF!</definedName>
    <definedName name="BExZLGVLMKTPFXG42QYT0PO81G7F" localSheetId="9" hidden="1">#REF!</definedName>
    <definedName name="BExZLGVLMKTPFXG42QYT0PO81G7F" localSheetId="10" hidden="1">#REF!</definedName>
    <definedName name="BExZLGVLMKTPFXG42QYT0PO81G7F" localSheetId="11" hidden="1">#REF!</definedName>
    <definedName name="BExZLGVLMKTPFXG42QYT0PO81G7F" localSheetId="12" hidden="1">#REF!</definedName>
    <definedName name="BExZLGVLMKTPFXG42QYT0PO81G7F" localSheetId="14" hidden="1">#REF!</definedName>
    <definedName name="BExZLGVLMKTPFXG42QYT0PO81G7F" localSheetId="13" hidden="1">#REF!</definedName>
    <definedName name="BExZLGVLMKTPFXG42QYT0PO81G7F" localSheetId="15" hidden="1">#REF!</definedName>
    <definedName name="BExZLGVLMKTPFXG42QYT0PO81G7F" localSheetId="16" hidden="1">#REF!</definedName>
    <definedName name="BExZLGVLMKTPFXG42QYT0PO81G7F" localSheetId="17" hidden="1">#REF!</definedName>
    <definedName name="BExZLGVLMKTPFXG42QYT0PO81G7F" localSheetId="18" hidden="1">#REF!</definedName>
    <definedName name="BExZLGVLMKTPFXG42QYT0PO81G7F" localSheetId="19" hidden="1">#REF!</definedName>
    <definedName name="BExZLGVLMKTPFXG42QYT0PO81G7F" localSheetId="20" hidden="1">#REF!</definedName>
    <definedName name="BExZLGVLMKTPFXG42QYT0PO81G7F" hidden="1">#REF!</definedName>
    <definedName name="BExZLKMK7LRK14S09WLMH7MXSQXM" localSheetId="7" hidden="1">#REF!</definedName>
    <definedName name="BExZLKMK7LRK14S09WLMH7MXSQXM" localSheetId="9" hidden="1">#REF!</definedName>
    <definedName name="BExZLKMK7LRK14S09WLMH7MXSQXM" localSheetId="10" hidden="1">#REF!</definedName>
    <definedName name="BExZLKMK7LRK14S09WLMH7MXSQXM" localSheetId="11" hidden="1">#REF!</definedName>
    <definedName name="BExZLKMK7LRK14S09WLMH7MXSQXM" localSheetId="12" hidden="1">#REF!</definedName>
    <definedName name="BExZLKMK7LRK14S09WLMH7MXSQXM" localSheetId="14" hidden="1">#REF!</definedName>
    <definedName name="BExZLKMK7LRK14S09WLMH7MXSQXM" localSheetId="13" hidden="1">#REF!</definedName>
    <definedName name="BExZLKMK7LRK14S09WLMH7MXSQXM" localSheetId="15" hidden="1">#REF!</definedName>
    <definedName name="BExZLKMK7LRK14S09WLMH7MXSQXM" localSheetId="16" hidden="1">#REF!</definedName>
    <definedName name="BExZLKMK7LRK14S09WLMH7MXSQXM" localSheetId="17" hidden="1">#REF!</definedName>
    <definedName name="BExZLKMK7LRK14S09WLMH7MXSQXM" localSheetId="18" hidden="1">#REF!</definedName>
    <definedName name="BExZLKMK7LRK14S09WLMH7MXSQXM" localSheetId="19" hidden="1">#REF!</definedName>
    <definedName name="BExZLKMK7LRK14S09WLMH7MXSQXM" localSheetId="20" hidden="1">#REF!</definedName>
    <definedName name="BExZLKMK7LRK14S09WLMH7MXSQXM" hidden="1">#REF!</definedName>
    <definedName name="BExZM7JVLG0W8EG5RBU915U3SKBY" localSheetId="7" hidden="1">#REF!</definedName>
    <definedName name="BExZM7JVLG0W8EG5RBU915U3SKBY" localSheetId="9" hidden="1">#REF!</definedName>
    <definedName name="BExZM7JVLG0W8EG5RBU915U3SKBY" localSheetId="10" hidden="1">#REF!</definedName>
    <definedName name="BExZM7JVLG0W8EG5RBU915U3SKBY" localSheetId="11" hidden="1">#REF!</definedName>
    <definedName name="BExZM7JVLG0W8EG5RBU915U3SKBY" localSheetId="12" hidden="1">#REF!</definedName>
    <definedName name="BExZM7JVLG0W8EG5RBU915U3SKBY" localSheetId="14" hidden="1">#REF!</definedName>
    <definedName name="BExZM7JVLG0W8EG5RBU915U3SKBY" localSheetId="13" hidden="1">#REF!</definedName>
    <definedName name="BExZM7JVLG0W8EG5RBU915U3SKBY" localSheetId="15" hidden="1">#REF!</definedName>
    <definedName name="BExZM7JVLG0W8EG5RBU915U3SKBY" localSheetId="16" hidden="1">#REF!</definedName>
    <definedName name="BExZM7JVLG0W8EG5RBU915U3SKBY" localSheetId="17" hidden="1">#REF!</definedName>
    <definedName name="BExZM7JVLG0W8EG5RBU915U3SKBY" localSheetId="18" hidden="1">#REF!</definedName>
    <definedName name="BExZM7JVLG0W8EG5RBU915U3SKBY" localSheetId="19" hidden="1">#REF!</definedName>
    <definedName name="BExZM7JVLG0W8EG5RBU915U3SKBY" localSheetId="20" hidden="1">#REF!</definedName>
    <definedName name="BExZM7JVLG0W8EG5RBU915U3SKBY" hidden="1">#REF!</definedName>
    <definedName name="BExZM85FOVUFF110XMQ9O2ODSJUK" localSheetId="7" hidden="1">#REF!</definedName>
    <definedName name="BExZM85FOVUFF110XMQ9O2ODSJUK" localSheetId="9" hidden="1">#REF!</definedName>
    <definedName name="BExZM85FOVUFF110XMQ9O2ODSJUK" localSheetId="10" hidden="1">#REF!</definedName>
    <definedName name="BExZM85FOVUFF110XMQ9O2ODSJUK" localSheetId="11" hidden="1">#REF!</definedName>
    <definedName name="BExZM85FOVUFF110XMQ9O2ODSJUK" localSheetId="12" hidden="1">#REF!</definedName>
    <definedName name="BExZM85FOVUFF110XMQ9O2ODSJUK" localSheetId="14" hidden="1">#REF!</definedName>
    <definedName name="BExZM85FOVUFF110XMQ9O2ODSJUK" localSheetId="13" hidden="1">#REF!</definedName>
    <definedName name="BExZM85FOVUFF110XMQ9O2ODSJUK" localSheetId="15" hidden="1">#REF!</definedName>
    <definedName name="BExZM85FOVUFF110XMQ9O2ODSJUK" localSheetId="16" hidden="1">#REF!</definedName>
    <definedName name="BExZM85FOVUFF110XMQ9O2ODSJUK" localSheetId="17" hidden="1">#REF!</definedName>
    <definedName name="BExZM85FOVUFF110XMQ9O2ODSJUK" localSheetId="18" hidden="1">#REF!</definedName>
    <definedName name="BExZM85FOVUFF110XMQ9O2ODSJUK" localSheetId="19" hidden="1">#REF!</definedName>
    <definedName name="BExZM85FOVUFF110XMQ9O2ODSJUK" localSheetId="20" hidden="1">#REF!</definedName>
    <definedName name="BExZM85FOVUFF110XMQ9O2ODSJUK" hidden="1">#REF!</definedName>
    <definedName name="BExZMF1MMTZ1TA14PZ8ASSU2CBSP" localSheetId="7" hidden="1">#REF!</definedName>
    <definedName name="BExZMF1MMTZ1TA14PZ8ASSU2CBSP" localSheetId="9" hidden="1">#REF!</definedName>
    <definedName name="BExZMF1MMTZ1TA14PZ8ASSU2CBSP" localSheetId="10" hidden="1">#REF!</definedName>
    <definedName name="BExZMF1MMTZ1TA14PZ8ASSU2CBSP" localSheetId="11" hidden="1">#REF!</definedName>
    <definedName name="BExZMF1MMTZ1TA14PZ8ASSU2CBSP" localSheetId="12" hidden="1">#REF!</definedName>
    <definedName name="BExZMF1MMTZ1TA14PZ8ASSU2CBSP" localSheetId="14" hidden="1">#REF!</definedName>
    <definedName name="BExZMF1MMTZ1TA14PZ8ASSU2CBSP" localSheetId="13" hidden="1">#REF!</definedName>
    <definedName name="BExZMF1MMTZ1TA14PZ8ASSU2CBSP" localSheetId="15" hidden="1">#REF!</definedName>
    <definedName name="BExZMF1MMTZ1TA14PZ8ASSU2CBSP" localSheetId="16" hidden="1">#REF!</definedName>
    <definedName name="BExZMF1MMTZ1TA14PZ8ASSU2CBSP" localSheetId="17" hidden="1">#REF!</definedName>
    <definedName name="BExZMF1MMTZ1TA14PZ8ASSU2CBSP" localSheetId="18" hidden="1">#REF!</definedName>
    <definedName name="BExZMF1MMTZ1TA14PZ8ASSU2CBSP" localSheetId="19" hidden="1">#REF!</definedName>
    <definedName name="BExZMF1MMTZ1TA14PZ8ASSU2CBSP" localSheetId="20" hidden="1">#REF!</definedName>
    <definedName name="BExZMF1MMTZ1TA14PZ8ASSU2CBSP" hidden="1">#REF!</definedName>
    <definedName name="BExZMKL5YQZD7F0FUCSVFGLPFK52" localSheetId="7" hidden="1">#REF!</definedName>
    <definedName name="BExZMKL5YQZD7F0FUCSVFGLPFK52" localSheetId="9" hidden="1">#REF!</definedName>
    <definedName name="BExZMKL5YQZD7F0FUCSVFGLPFK52" localSheetId="10" hidden="1">#REF!</definedName>
    <definedName name="BExZMKL5YQZD7F0FUCSVFGLPFK52" localSheetId="11" hidden="1">#REF!</definedName>
    <definedName name="BExZMKL5YQZD7F0FUCSVFGLPFK52" localSheetId="12" hidden="1">#REF!</definedName>
    <definedName name="BExZMKL5YQZD7F0FUCSVFGLPFK52" localSheetId="14" hidden="1">#REF!</definedName>
    <definedName name="BExZMKL5YQZD7F0FUCSVFGLPFK52" localSheetId="13" hidden="1">#REF!</definedName>
    <definedName name="BExZMKL5YQZD7F0FUCSVFGLPFK52" localSheetId="15" hidden="1">#REF!</definedName>
    <definedName name="BExZMKL5YQZD7F0FUCSVFGLPFK52" localSheetId="16" hidden="1">#REF!</definedName>
    <definedName name="BExZMKL5YQZD7F0FUCSVFGLPFK52" localSheetId="17" hidden="1">#REF!</definedName>
    <definedName name="BExZMKL5YQZD7F0FUCSVFGLPFK52" localSheetId="18" hidden="1">#REF!</definedName>
    <definedName name="BExZMKL5YQZD7F0FUCSVFGLPFK52" localSheetId="19" hidden="1">#REF!</definedName>
    <definedName name="BExZMKL5YQZD7F0FUCSVFGLPFK52" localSheetId="20" hidden="1">#REF!</definedName>
    <definedName name="BExZMKL5YQZD7F0FUCSVFGLPFK52" hidden="1">#REF!</definedName>
    <definedName name="BExZMOC3VNZALJM71X2T6FV91GTB" localSheetId="7" hidden="1">#REF!</definedName>
    <definedName name="BExZMOC3VNZALJM71X2T6FV91GTB" localSheetId="9" hidden="1">#REF!</definedName>
    <definedName name="BExZMOC3VNZALJM71X2T6FV91GTB" localSheetId="10" hidden="1">#REF!</definedName>
    <definedName name="BExZMOC3VNZALJM71X2T6FV91GTB" localSheetId="11" hidden="1">#REF!</definedName>
    <definedName name="BExZMOC3VNZALJM71X2T6FV91GTB" localSheetId="12" hidden="1">#REF!</definedName>
    <definedName name="BExZMOC3VNZALJM71X2T6FV91GTB" localSheetId="14" hidden="1">#REF!</definedName>
    <definedName name="BExZMOC3VNZALJM71X2T6FV91GTB" localSheetId="13" hidden="1">#REF!</definedName>
    <definedName name="BExZMOC3VNZALJM71X2T6FV91GTB" localSheetId="15" hidden="1">#REF!</definedName>
    <definedName name="BExZMOC3VNZALJM71X2T6FV91GTB" localSheetId="16" hidden="1">#REF!</definedName>
    <definedName name="BExZMOC3VNZALJM71X2T6FV91GTB" localSheetId="17" hidden="1">#REF!</definedName>
    <definedName name="BExZMOC3VNZALJM71X2T6FV91GTB" localSheetId="18" hidden="1">#REF!</definedName>
    <definedName name="BExZMOC3VNZALJM71X2T6FV91GTB" localSheetId="19" hidden="1">#REF!</definedName>
    <definedName name="BExZMOC3VNZALJM71X2T6FV91GTB" localSheetId="20" hidden="1">#REF!</definedName>
    <definedName name="BExZMOC3VNZALJM71X2T6FV91GTB" hidden="1">#REF!</definedName>
    <definedName name="BExZMRC0GXPSO9JOPK8FEZBDS80M" localSheetId="7" hidden="1">#REF!</definedName>
    <definedName name="BExZMRC0GXPSO9JOPK8FEZBDS80M" localSheetId="9" hidden="1">#REF!</definedName>
    <definedName name="BExZMRC0GXPSO9JOPK8FEZBDS80M" localSheetId="10" hidden="1">#REF!</definedName>
    <definedName name="BExZMRC0GXPSO9JOPK8FEZBDS80M" localSheetId="11" hidden="1">#REF!</definedName>
    <definedName name="BExZMRC0GXPSO9JOPK8FEZBDS80M" localSheetId="12" hidden="1">#REF!</definedName>
    <definedName name="BExZMRC0GXPSO9JOPK8FEZBDS80M" localSheetId="14" hidden="1">#REF!</definedName>
    <definedName name="BExZMRC0GXPSO9JOPK8FEZBDS80M" localSheetId="13" hidden="1">#REF!</definedName>
    <definedName name="BExZMRC0GXPSO9JOPK8FEZBDS80M" localSheetId="15" hidden="1">#REF!</definedName>
    <definedName name="BExZMRC0GXPSO9JOPK8FEZBDS80M" localSheetId="16" hidden="1">#REF!</definedName>
    <definedName name="BExZMRC0GXPSO9JOPK8FEZBDS80M" localSheetId="17" hidden="1">#REF!</definedName>
    <definedName name="BExZMRC0GXPSO9JOPK8FEZBDS80M" localSheetId="18" hidden="1">#REF!</definedName>
    <definedName name="BExZMRC0GXPSO9JOPK8FEZBDS80M" localSheetId="19" hidden="1">#REF!</definedName>
    <definedName name="BExZMRC0GXPSO9JOPK8FEZBDS80M" localSheetId="20" hidden="1">#REF!</definedName>
    <definedName name="BExZMRC0GXPSO9JOPK8FEZBDS80M" hidden="1">#REF!</definedName>
    <definedName name="BExZMVJ0ODX05Q2E8C4IZVAY7RGU" localSheetId="7" hidden="1">#REF!</definedName>
    <definedName name="BExZMVJ0ODX05Q2E8C4IZVAY7RGU" localSheetId="9" hidden="1">#REF!</definedName>
    <definedName name="BExZMVJ0ODX05Q2E8C4IZVAY7RGU" localSheetId="10" hidden="1">#REF!</definedName>
    <definedName name="BExZMVJ0ODX05Q2E8C4IZVAY7RGU" localSheetId="11" hidden="1">#REF!</definedName>
    <definedName name="BExZMVJ0ODX05Q2E8C4IZVAY7RGU" localSheetId="12" hidden="1">#REF!</definedName>
    <definedName name="BExZMVJ0ODX05Q2E8C4IZVAY7RGU" localSheetId="14" hidden="1">#REF!</definedName>
    <definedName name="BExZMVJ0ODX05Q2E8C4IZVAY7RGU" localSheetId="13" hidden="1">#REF!</definedName>
    <definedName name="BExZMVJ0ODX05Q2E8C4IZVAY7RGU" localSheetId="15" hidden="1">#REF!</definedName>
    <definedName name="BExZMVJ0ODX05Q2E8C4IZVAY7RGU" localSheetId="16" hidden="1">#REF!</definedName>
    <definedName name="BExZMVJ0ODX05Q2E8C4IZVAY7RGU" localSheetId="17" hidden="1">#REF!</definedName>
    <definedName name="BExZMVJ0ODX05Q2E8C4IZVAY7RGU" localSheetId="18" hidden="1">#REF!</definedName>
    <definedName name="BExZMVJ0ODX05Q2E8C4IZVAY7RGU" localSheetId="19" hidden="1">#REF!</definedName>
    <definedName name="BExZMVJ0ODX05Q2E8C4IZVAY7RGU" localSheetId="20" hidden="1">#REF!</definedName>
    <definedName name="BExZMVJ0ODX05Q2E8C4IZVAY7RGU" hidden="1">#REF!</definedName>
    <definedName name="BExZMXH39OB0I43XEL3K11U3G9PM" localSheetId="7" hidden="1">#REF!</definedName>
    <definedName name="BExZMXH39OB0I43XEL3K11U3G9PM" localSheetId="9" hidden="1">#REF!</definedName>
    <definedName name="BExZMXH39OB0I43XEL3K11U3G9PM" localSheetId="10" hidden="1">#REF!</definedName>
    <definedName name="BExZMXH39OB0I43XEL3K11U3G9PM" localSheetId="11" hidden="1">#REF!</definedName>
    <definedName name="BExZMXH39OB0I43XEL3K11U3G9PM" localSheetId="12" hidden="1">#REF!</definedName>
    <definedName name="BExZMXH39OB0I43XEL3K11U3G9PM" localSheetId="14" hidden="1">#REF!</definedName>
    <definedName name="BExZMXH39OB0I43XEL3K11U3G9PM" localSheetId="13" hidden="1">#REF!</definedName>
    <definedName name="BExZMXH39OB0I43XEL3K11U3G9PM" localSheetId="15" hidden="1">#REF!</definedName>
    <definedName name="BExZMXH39OB0I43XEL3K11U3G9PM" localSheetId="16" hidden="1">#REF!</definedName>
    <definedName name="BExZMXH39OB0I43XEL3K11U3G9PM" localSheetId="17" hidden="1">#REF!</definedName>
    <definedName name="BExZMXH39OB0I43XEL3K11U3G9PM" localSheetId="18" hidden="1">#REF!</definedName>
    <definedName name="BExZMXH39OB0I43XEL3K11U3G9PM" localSheetId="19" hidden="1">#REF!</definedName>
    <definedName name="BExZMXH39OB0I43XEL3K11U3G9PM" localSheetId="20" hidden="1">#REF!</definedName>
    <definedName name="BExZMXH39OB0I43XEL3K11U3G9PM" hidden="1">#REF!</definedName>
    <definedName name="BExZMZQ3RBKDHT5GLFNLS52OSJA0" localSheetId="7" hidden="1">#REF!</definedName>
    <definedName name="BExZMZQ3RBKDHT5GLFNLS52OSJA0" localSheetId="9" hidden="1">#REF!</definedName>
    <definedName name="BExZMZQ3RBKDHT5GLFNLS52OSJA0" localSheetId="10" hidden="1">#REF!</definedName>
    <definedName name="BExZMZQ3RBKDHT5GLFNLS52OSJA0" localSheetId="11" hidden="1">#REF!</definedName>
    <definedName name="BExZMZQ3RBKDHT5GLFNLS52OSJA0" localSheetId="12" hidden="1">#REF!</definedName>
    <definedName name="BExZMZQ3RBKDHT5GLFNLS52OSJA0" localSheetId="14" hidden="1">#REF!</definedName>
    <definedName name="BExZMZQ3RBKDHT5GLFNLS52OSJA0" localSheetId="13" hidden="1">#REF!</definedName>
    <definedName name="BExZMZQ3RBKDHT5GLFNLS52OSJA0" localSheetId="15" hidden="1">#REF!</definedName>
    <definedName name="BExZMZQ3RBKDHT5GLFNLS52OSJA0" localSheetId="16" hidden="1">#REF!</definedName>
    <definedName name="BExZMZQ3RBKDHT5GLFNLS52OSJA0" localSheetId="17" hidden="1">#REF!</definedName>
    <definedName name="BExZMZQ3RBKDHT5GLFNLS52OSJA0" localSheetId="18" hidden="1">#REF!</definedName>
    <definedName name="BExZMZQ3RBKDHT5GLFNLS52OSJA0" localSheetId="19" hidden="1">#REF!</definedName>
    <definedName name="BExZMZQ3RBKDHT5GLFNLS52OSJA0" localSheetId="20" hidden="1">#REF!</definedName>
    <definedName name="BExZMZQ3RBKDHT5GLFNLS52OSJA0" hidden="1">#REF!</definedName>
    <definedName name="BExZN0MHIAUPB6G7US083VNAPOUO" localSheetId="7" hidden="1">#REF!</definedName>
    <definedName name="BExZN0MHIAUPB6G7US083VNAPOUO" localSheetId="9" hidden="1">#REF!</definedName>
    <definedName name="BExZN0MHIAUPB6G7US083VNAPOUO" localSheetId="10" hidden="1">#REF!</definedName>
    <definedName name="BExZN0MHIAUPB6G7US083VNAPOUO" localSheetId="11" hidden="1">#REF!</definedName>
    <definedName name="BExZN0MHIAUPB6G7US083VNAPOUO" localSheetId="12" hidden="1">#REF!</definedName>
    <definedName name="BExZN0MHIAUPB6G7US083VNAPOUO" localSheetId="14" hidden="1">#REF!</definedName>
    <definedName name="BExZN0MHIAUPB6G7US083VNAPOUO" localSheetId="13" hidden="1">#REF!</definedName>
    <definedName name="BExZN0MHIAUPB6G7US083VNAPOUO" localSheetId="15" hidden="1">#REF!</definedName>
    <definedName name="BExZN0MHIAUPB6G7US083VNAPOUO" localSheetId="16" hidden="1">#REF!</definedName>
    <definedName name="BExZN0MHIAUPB6G7US083VNAPOUO" localSheetId="17" hidden="1">#REF!</definedName>
    <definedName name="BExZN0MHIAUPB6G7US083VNAPOUO" localSheetId="18" hidden="1">#REF!</definedName>
    <definedName name="BExZN0MHIAUPB6G7US083VNAPOUO" localSheetId="19" hidden="1">#REF!</definedName>
    <definedName name="BExZN0MHIAUPB6G7US083VNAPOUO" localSheetId="20" hidden="1">#REF!</definedName>
    <definedName name="BExZN0MHIAUPB6G7US083VNAPOUO" hidden="1">#REF!</definedName>
    <definedName name="BExZN2F7Y2J2L2LN5WZRG949MS4A" localSheetId="7" hidden="1">#REF!</definedName>
    <definedName name="BExZN2F7Y2J2L2LN5WZRG949MS4A" localSheetId="9" hidden="1">#REF!</definedName>
    <definedName name="BExZN2F7Y2J2L2LN5WZRG949MS4A" localSheetId="10" hidden="1">#REF!</definedName>
    <definedName name="BExZN2F7Y2J2L2LN5WZRG949MS4A" localSheetId="11" hidden="1">#REF!</definedName>
    <definedName name="BExZN2F7Y2J2L2LN5WZRG949MS4A" localSheetId="12" hidden="1">#REF!</definedName>
    <definedName name="BExZN2F7Y2J2L2LN5WZRG949MS4A" localSheetId="14" hidden="1">#REF!</definedName>
    <definedName name="BExZN2F7Y2J2L2LN5WZRG949MS4A" localSheetId="13" hidden="1">#REF!</definedName>
    <definedName name="BExZN2F7Y2J2L2LN5WZRG949MS4A" localSheetId="15" hidden="1">#REF!</definedName>
    <definedName name="BExZN2F7Y2J2L2LN5WZRG949MS4A" localSheetId="16" hidden="1">#REF!</definedName>
    <definedName name="BExZN2F7Y2J2L2LN5WZRG949MS4A" localSheetId="17" hidden="1">#REF!</definedName>
    <definedName name="BExZN2F7Y2J2L2LN5WZRG949MS4A" localSheetId="18" hidden="1">#REF!</definedName>
    <definedName name="BExZN2F7Y2J2L2LN5WZRG949MS4A" localSheetId="19" hidden="1">#REF!</definedName>
    <definedName name="BExZN2F7Y2J2L2LN5WZRG949MS4A" localSheetId="20" hidden="1">#REF!</definedName>
    <definedName name="BExZN2F7Y2J2L2LN5WZRG949MS4A" hidden="1">#REF!</definedName>
    <definedName name="BExZN4TJVUGCFWL2CS28R36HN7S6" localSheetId="7" hidden="1">#REF!</definedName>
    <definedName name="BExZN4TJVUGCFWL2CS28R36HN7S6" localSheetId="9" hidden="1">#REF!</definedName>
    <definedName name="BExZN4TJVUGCFWL2CS28R36HN7S6" localSheetId="10" hidden="1">#REF!</definedName>
    <definedName name="BExZN4TJVUGCFWL2CS28R36HN7S6" localSheetId="11" hidden="1">#REF!</definedName>
    <definedName name="BExZN4TJVUGCFWL2CS28R36HN7S6" localSheetId="12" hidden="1">#REF!</definedName>
    <definedName name="BExZN4TJVUGCFWL2CS28R36HN7S6" localSheetId="14" hidden="1">#REF!</definedName>
    <definedName name="BExZN4TJVUGCFWL2CS28R36HN7S6" localSheetId="13" hidden="1">#REF!</definedName>
    <definedName name="BExZN4TJVUGCFWL2CS28R36HN7S6" localSheetId="15" hidden="1">#REF!</definedName>
    <definedName name="BExZN4TJVUGCFWL2CS28R36HN7S6" localSheetId="16" hidden="1">#REF!</definedName>
    <definedName name="BExZN4TJVUGCFWL2CS28R36HN7S6" localSheetId="17" hidden="1">#REF!</definedName>
    <definedName name="BExZN4TJVUGCFWL2CS28R36HN7S6" localSheetId="18" hidden="1">#REF!</definedName>
    <definedName name="BExZN4TJVUGCFWL2CS28R36HN7S6" localSheetId="19" hidden="1">#REF!</definedName>
    <definedName name="BExZN4TJVUGCFWL2CS28R36HN7S6" localSheetId="20" hidden="1">#REF!</definedName>
    <definedName name="BExZN4TJVUGCFWL2CS28R36HN7S6" hidden="1">#REF!</definedName>
    <definedName name="BExZN6BHBBUIDVNQ8LMA86ZJ8SBU" localSheetId="7" hidden="1">#REF!</definedName>
    <definedName name="BExZN6BHBBUIDVNQ8LMA86ZJ8SBU" localSheetId="9" hidden="1">#REF!</definedName>
    <definedName name="BExZN6BHBBUIDVNQ8LMA86ZJ8SBU" localSheetId="10" hidden="1">#REF!</definedName>
    <definedName name="BExZN6BHBBUIDVNQ8LMA86ZJ8SBU" localSheetId="11" hidden="1">#REF!</definedName>
    <definedName name="BExZN6BHBBUIDVNQ8LMA86ZJ8SBU" localSheetId="12" hidden="1">#REF!</definedName>
    <definedName name="BExZN6BHBBUIDVNQ8LMA86ZJ8SBU" localSheetId="14" hidden="1">#REF!</definedName>
    <definedName name="BExZN6BHBBUIDVNQ8LMA86ZJ8SBU" localSheetId="13" hidden="1">#REF!</definedName>
    <definedName name="BExZN6BHBBUIDVNQ8LMA86ZJ8SBU" localSheetId="15" hidden="1">#REF!</definedName>
    <definedName name="BExZN6BHBBUIDVNQ8LMA86ZJ8SBU" localSheetId="16" hidden="1">#REF!</definedName>
    <definedName name="BExZN6BHBBUIDVNQ8LMA86ZJ8SBU" localSheetId="17" hidden="1">#REF!</definedName>
    <definedName name="BExZN6BHBBUIDVNQ8LMA86ZJ8SBU" localSheetId="18" hidden="1">#REF!</definedName>
    <definedName name="BExZN6BHBBUIDVNQ8LMA86ZJ8SBU" localSheetId="19" hidden="1">#REF!</definedName>
    <definedName name="BExZN6BHBBUIDVNQ8LMA86ZJ8SBU" localSheetId="20" hidden="1">#REF!</definedName>
    <definedName name="BExZN6BHBBUIDVNQ8LMA86ZJ8SBU" hidden="1">#REF!</definedName>
    <definedName name="BExZN847WUWKRYTZWG9TCQZJS3OL" localSheetId="7" hidden="1">#REF!</definedName>
    <definedName name="BExZN847WUWKRYTZWG9TCQZJS3OL" localSheetId="9" hidden="1">#REF!</definedName>
    <definedName name="BExZN847WUWKRYTZWG9TCQZJS3OL" localSheetId="10" hidden="1">#REF!</definedName>
    <definedName name="BExZN847WUWKRYTZWG9TCQZJS3OL" localSheetId="11" hidden="1">#REF!</definedName>
    <definedName name="BExZN847WUWKRYTZWG9TCQZJS3OL" localSheetId="12" hidden="1">#REF!</definedName>
    <definedName name="BExZN847WUWKRYTZWG9TCQZJS3OL" localSheetId="14" hidden="1">#REF!</definedName>
    <definedName name="BExZN847WUWKRYTZWG9TCQZJS3OL" localSheetId="13" hidden="1">#REF!</definedName>
    <definedName name="BExZN847WUWKRYTZWG9TCQZJS3OL" localSheetId="15" hidden="1">#REF!</definedName>
    <definedName name="BExZN847WUWKRYTZWG9TCQZJS3OL" localSheetId="16" hidden="1">#REF!</definedName>
    <definedName name="BExZN847WUWKRYTZWG9TCQZJS3OL" localSheetId="17" hidden="1">#REF!</definedName>
    <definedName name="BExZN847WUWKRYTZWG9TCQZJS3OL" localSheetId="18" hidden="1">#REF!</definedName>
    <definedName name="BExZN847WUWKRYTZWG9TCQZJS3OL" localSheetId="19" hidden="1">#REF!</definedName>
    <definedName name="BExZN847WUWKRYTZWG9TCQZJS3OL" localSheetId="20" hidden="1">#REF!</definedName>
    <definedName name="BExZN847WUWKRYTZWG9TCQZJS3OL" hidden="1">#REF!</definedName>
    <definedName name="BExZNEUW1MNCUTLJ4LWIW18J6TXS" localSheetId="7" hidden="1">#REF!</definedName>
    <definedName name="BExZNEUW1MNCUTLJ4LWIW18J6TXS" localSheetId="9" hidden="1">#REF!</definedName>
    <definedName name="BExZNEUW1MNCUTLJ4LWIW18J6TXS" localSheetId="10" hidden="1">#REF!</definedName>
    <definedName name="BExZNEUW1MNCUTLJ4LWIW18J6TXS" localSheetId="11" hidden="1">#REF!</definedName>
    <definedName name="BExZNEUW1MNCUTLJ4LWIW18J6TXS" localSheetId="12" hidden="1">#REF!</definedName>
    <definedName name="BExZNEUW1MNCUTLJ4LWIW18J6TXS" localSheetId="14" hidden="1">#REF!</definedName>
    <definedName name="BExZNEUW1MNCUTLJ4LWIW18J6TXS" localSheetId="13" hidden="1">#REF!</definedName>
    <definedName name="BExZNEUW1MNCUTLJ4LWIW18J6TXS" localSheetId="15" hidden="1">#REF!</definedName>
    <definedName name="BExZNEUW1MNCUTLJ4LWIW18J6TXS" localSheetId="16" hidden="1">#REF!</definedName>
    <definedName name="BExZNEUW1MNCUTLJ4LWIW18J6TXS" localSheetId="17" hidden="1">#REF!</definedName>
    <definedName name="BExZNEUW1MNCUTLJ4LWIW18J6TXS" localSheetId="18" hidden="1">#REF!</definedName>
    <definedName name="BExZNEUW1MNCUTLJ4LWIW18J6TXS" localSheetId="19" hidden="1">#REF!</definedName>
    <definedName name="BExZNEUW1MNCUTLJ4LWIW18J6TXS" localSheetId="20" hidden="1">#REF!</definedName>
    <definedName name="BExZNEUW1MNCUTLJ4LWIW18J6TXS" hidden="1">#REF!</definedName>
    <definedName name="BExZNH3VISFF4NQI11BZDP5IQ7VG" localSheetId="7" hidden="1">#REF!</definedName>
    <definedName name="BExZNH3VISFF4NQI11BZDP5IQ7VG" localSheetId="9" hidden="1">#REF!</definedName>
    <definedName name="BExZNH3VISFF4NQI11BZDP5IQ7VG" localSheetId="10" hidden="1">#REF!</definedName>
    <definedName name="BExZNH3VISFF4NQI11BZDP5IQ7VG" localSheetId="11" hidden="1">#REF!</definedName>
    <definedName name="BExZNH3VISFF4NQI11BZDP5IQ7VG" localSheetId="12" hidden="1">#REF!</definedName>
    <definedName name="BExZNH3VISFF4NQI11BZDP5IQ7VG" localSheetId="14" hidden="1">#REF!</definedName>
    <definedName name="BExZNH3VISFF4NQI11BZDP5IQ7VG" localSheetId="13" hidden="1">#REF!</definedName>
    <definedName name="BExZNH3VISFF4NQI11BZDP5IQ7VG" localSheetId="15" hidden="1">#REF!</definedName>
    <definedName name="BExZNH3VISFF4NQI11BZDP5IQ7VG" localSheetId="16" hidden="1">#REF!</definedName>
    <definedName name="BExZNH3VISFF4NQI11BZDP5IQ7VG" localSheetId="17" hidden="1">#REF!</definedName>
    <definedName name="BExZNH3VISFF4NQI11BZDP5IQ7VG" localSheetId="18" hidden="1">#REF!</definedName>
    <definedName name="BExZNH3VISFF4NQI11BZDP5IQ7VG" localSheetId="19" hidden="1">#REF!</definedName>
    <definedName name="BExZNH3VISFF4NQI11BZDP5IQ7VG" localSheetId="20" hidden="1">#REF!</definedName>
    <definedName name="BExZNH3VISFF4NQI11BZDP5IQ7VG" hidden="1">#REF!</definedName>
    <definedName name="BExZNILV5N9PBKDZLALQEXXPJ2GZ" localSheetId="7" hidden="1">#REF!</definedName>
    <definedName name="BExZNILV5N9PBKDZLALQEXXPJ2GZ" localSheetId="9" hidden="1">#REF!</definedName>
    <definedName name="BExZNILV5N9PBKDZLALQEXXPJ2GZ" localSheetId="10" hidden="1">#REF!</definedName>
    <definedName name="BExZNILV5N9PBKDZLALQEXXPJ2GZ" localSheetId="11" hidden="1">#REF!</definedName>
    <definedName name="BExZNILV5N9PBKDZLALQEXXPJ2GZ" localSheetId="12" hidden="1">#REF!</definedName>
    <definedName name="BExZNILV5N9PBKDZLALQEXXPJ2GZ" localSheetId="14" hidden="1">#REF!</definedName>
    <definedName name="BExZNILV5N9PBKDZLALQEXXPJ2GZ" localSheetId="13" hidden="1">#REF!</definedName>
    <definedName name="BExZNILV5N9PBKDZLALQEXXPJ2GZ" localSheetId="15" hidden="1">#REF!</definedName>
    <definedName name="BExZNILV5N9PBKDZLALQEXXPJ2GZ" localSheetId="16" hidden="1">#REF!</definedName>
    <definedName name="BExZNILV5N9PBKDZLALQEXXPJ2GZ" localSheetId="17" hidden="1">#REF!</definedName>
    <definedName name="BExZNILV5N9PBKDZLALQEXXPJ2GZ" localSheetId="18" hidden="1">#REF!</definedName>
    <definedName name="BExZNILV5N9PBKDZLALQEXXPJ2GZ" localSheetId="19" hidden="1">#REF!</definedName>
    <definedName name="BExZNILV5N9PBKDZLALQEXXPJ2GZ" localSheetId="20" hidden="1">#REF!</definedName>
    <definedName name="BExZNILV5N9PBKDZLALQEXXPJ2GZ" hidden="1">#REF!</definedName>
    <definedName name="BExZNJYCFYVMAOI62GB2BABK1ELE" localSheetId="7" hidden="1">#REF!</definedName>
    <definedName name="BExZNJYCFYVMAOI62GB2BABK1ELE" localSheetId="9" hidden="1">#REF!</definedName>
    <definedName name="BExZNJYCFYVMAOI62GB2BABK1ELE" localSheetId="10" hidden="1">#REF!</definedName>
    <definedName name="BExZNJYCFYVMAOI62GB2BABK1ELE" localSheetId="11" hidden="1">#REF!</definedName>
    <definedName name="BExZNJYCFYVMAOI62GB2BABK1ELE" localSheetId="12" hidden="1">#REF!</definedName>
    <definedName name="BExZNJYCFYVMAOI62GB2BABK1ELE" localSheetId="14" hidden="1">#REF!</definedName>
    <definedName name="BExZNJYCFYVMAOI62GB2BABK1ELE" localSheetId="13" hidden="1">#REF!</definedName>
    <definedName name="BExZNJYCFYVMAOI62GB2BABK1ELE" localSheetId="15" hidden="1">#REF!</definedName>
    <definedName name="BExZNJYCFYVMAOI62GB2BABK1ELE" localSheetId="16" hidden="1">#REF!</definedName>
    <definedName name="BExZNJYCFYVMAOI62GB2BABK1ELE" localSheetId="17" hidden="1">#REF!</definedName>
    <definedName name="BExZNJYCFYVMAOI62GB2BABK1ELE" localSheetId="18" hidden="1">#REF!</definedName>
    <definedName name="BExZNJYCFYVMAOI62GB2BABK1ELE" localSheetId="19" hidden="1">#REF!</definedName>
    <definedName name="BExZNJYCFYVMAOI62GB2BABK1ELE" localSheetId="20" hidden="1">#REF!</definedName>
    <definedName name="BExZNJYCFYVMAOI62GB2BABK1ELE" hidden="1">#REF!</definedName>
    <definedName name="BExZNSCGGDV6CW77IZLFGQGTQJ5Q" localSheetId="7" hidden="1">#REF!</definedName>
    <definedName name="BExZNSCGGDV6CW77IZLFGQGTQJ5Q" localSheetId="9" hidden="1">#REF!</definedName>
    <definedName name="BExZNSCGGDV6CW77IZLFGQGTQJ5Q" localSheetId="10" hidden="1">#REF!</definedName>
    <definedName name="BExZNSCGGDV6CW77IZLFGQGTQJ5Q" localSheetId="11" hidden="1">#REF!</definedName>
    <definedName name="BExZNSCGGDV6CW77IZLFGQGTQJ5Q" localSheetId="12" hidden="1">#REF!</definedName>
    <definedName name="BExZNSCGGDV6CW77IZLFGQGTQJ5Q" localSheetId="14" hidden="1">#REF!</definedName>
    <definedName name="BExZNSCGGDV6CW77IZLFGQGTQJ5Q" localSheetId="13" hidden="1">#REF!</definedName>
    <definedName name="BExZNSCGGDV6CW77IZLFGQGTQJ5Q" localSheetId="15" hidden="1">#REF!</definedName>
    <definedName name="BExZNSCGGDV6CW77IZLFGQGTQJ5Q" localSheetId="16" hidden="1">#REF!</definedName>
    <definedName name="BExZNSCGGDV6CW77IZLFGQGTQJ5Q" localSheetId="17" hidden="1">#REF!</definedName>
    <definedName name="BExZNSCGGDV6CW77IZLFGQGTQJ5Q" localSheetId="18" hidden="1">#REF!</definedName>
    <definedName name="BExZNSCGGDV6CW77IZLFGQGTQJ5Q" localSheetId="19" hidden="1">#REF!</definedName>
    <definedName name="BExZNSCGGDV6CW77IZLFGQGTQJ5Q" localSheetId="20" hidden="1">#REF!</definedName>
    <definedName name="BExZNSCGGDV6CW77IZLFGQGTQJ5Q" hidden="1">#REF!</definedName>
    <definedName name="BExZNV707LIU6Z5H6QI6H67LHTI1" localSheetId="7" hidden="1">#REF!</definedName>
    <definedName name="BExZNV707LIU6Z5H6QI6H67LHTI1" localSheetId="9" hidden="1">#REF!</definedName>
    <definedName name="BExZNV707LIU6Z5H6QI6H67LHTI1" localSheetId="10" hidden="1">#REF!</definedName>
    <definedName name="BExZNV707LIU6Z5H6QI6H67LHTI1" localSheetId="11" hidden="1">#REF!</definedName>
    <definedName name="BExZNV707LIU6Z5H6QI6H67LHTI1" localSheetId="12" hidden="1">#REF!</definedName>
    <definedName name="BExZNV707LIU6Z5H6QI6H67LHTI1" localSheetId="14" hidden="1">#REF!</definedName>
    <definedName name="BExZNV707LIU6Z5H6QI6H67LHTI1" localSheetId="13" hidden="1">#REF!</definedName>
    <definedName name="BExZNV707LIU6Z5H6QI6H67LHTI1" localSheetId="15" hidden="1">#REF!</definedName>
    <definedName name="BExZNV707LIU6Z5H6QI6H67LHTI1" localSheetId="16" hidden="1">#REF!</definedName>
    <definedName name="BExZNV707LIU6Z5H6QI6H67LHTI1" localSheetId="17" hidden="1">#REF!</definedName>
    <definedName name="BExZNV707LIU6Z5H6QI6H67LHTI1" localSheetId="18" hidden="1">#REF!</definedName>
    <definedName name="BExZNV707LIU6Z5H6QI6H67LHTI1" localSheetId="19" hidden="1">#REF!</definedName>
    <definedName name="BExZNV707LIU6Z5H6QI6H67LHTI1" localSheetId="20" hidden="1">#REF!</definedName>
    <definedName name="BExZNV707LIU6Z5H6QI6H67LHTI1" hidden="1">#REF!</definedName>
    <definedName name="BExZNVCBKB930QQ9QW7KSGOZ0V1M" localSheetId="7" hidden="1">#REF!</definedName>
    <definedName name="BExZNVCBKB930QQ9QW7KSGOZ0V1M" localSheetId="9" hidden="1">#REF!</definedName>
    <definedName name="BExZNVCBKB930QQ9QW7KSGOZ0V1M" localSheetId="10" hidden="1">#REF!</definedName>
    <definedName name="BExZNVCBKB930QQ9QW7KSGOZ0V1M" localSheetId="11" hidden="1">#REF!</definedName>
    <definedName name="BExZNVCBKB930QQ9QW7KSGOZ0V1M" localSheetId="12" hidden="1">#REF!</definedName>
    <definedName name="BExZNVCBKB930QQ9QW7KSGOZ0V1M" localSheetId="14" hidden="1">#REF!</definedName>
    <definedName name="BExZNVCBKB930QQ9QW7KSGOZ0V1M" localSheetId="13" hidden="1">#REF!</definedName>
    <definedName name="BExZNVCBKB930QQ9QW7KSGOZ0V1M" localSheetId="15" hidden="1">#REF!</definedName>
    <definedName name="BExZNVCBKB930QQ9QW7KSGOZ0V1M" localSheetId="16" hidden="1">#REF!</definedName>
    <definedName name="BExZNVCBKB930QQ9QW7KSGOZ0V1M" localSheetId="17" hidden="1">#REF!</definedName>
    <definedName name="BExZNVCBKB930QQ9QW7KSGOZ0V1M" localSheetId="18" hidden="1">#REF!</definedName>
    <definedName name="BExZNVCBKB930QQ9QW7KSGOZ0V1M" localSheetId="19" hidden="1">#REF!</definedName>
    <definedName name="BExZNVCBKB930QQ9QW7KSGOZ0V1M" localSheetId="20" hidden="1">#REF!</definedName>
    <definedName name="BExZNVCBKB930QQ9QW7KSGOZ0V1M" hidden="1">#REF!</definedName>
    <definedName name="BExZNW8QJ18X0RSGFDWAE9ZSDX39" localSheetId="7" hidden="1">#REF!</definedName>
    <definedName name="BExZNW8QJ18X0RSGFDWAE9ZSDX39" localSheetId="9" hidden="1">#REF!</definedName>
    <definedName name="BExZNW8QJ18X0RSGFDWAE9ZSDX39" localSheetId="10" hidden="1">#REF!</definedName>
    <definedName name="BExZNW8QJ18X0RSGFDWAE9ZSDX39" localSheetId="11" hidden="1">#REF!</definedName>
    <definedName name="BExZNW8QJ18X0RSGFDWAE9ZSDX39" localSheetId="12" hidden="1">#REF!</definedName>
    <definedName name="BExZNW8QJ18X0RSGFDWAE9ZSDX39" localSheetId="14" hidden="1">#REF!</definedName>
    <definedName name="BExZNW8QJ18X0RSGFDWAE9ZSDX39" localSheetId="13" hidden="1">#REF!</definedName>
    <definedName name="BExZNW8QJ18X0RSGFDWAE9ZSDX39" localSheetId="15" hidden="1">#REF!</definedName>
    <definedName name="BExZNW8QJ18X0RSGFDWAE9ZSDX39" localSheetId="16" hidden="1">#REF!</definedName>
    <definedName name="BExZNW8QJ18X0RSGFDWAE9ZSDX39" localSheetId="17" hidden="1">#REF!</definedName>
    <definedName name="BExZNW8QJ18X0RSGFDWAE9ZSDX39" localSheetId="18" hidden="1">#REF!</definedName>
    <definedName name="BExZNW8QJ18X0RSGFDWAE9ZSDX39" localSheetId="19" hidden="1">#REF!</definedName>
    <definedName name="BExZNW8QJ18X0RSGFDWAE9ZSDX39" localSheetId="20" hidden="1">#REF!</definedName>
    <definedName name="BExZNW8QJ18X0RSGFDWAE9ZSDX39" hidden="1">#REF!</definedName>
    <definedName name="BExZNZDWRS6Q40L8OCWFEIVI0A1O" localSheetId="7" hidden="1">#REF!</definedName>
    <definedName name="BExZNZDWRS6Q40L8OCWFEIVI0A1O" localSheetId="9" hidden="1">#REF!</definedName>
    <definedName name="BExZNZDWRS6Q40L8OCWFEIVI0A1O" localSheetId="10" hidden="1">#REF!</definedName>
    <definedName name="BExZNZDWRS6Q40L8OCWFEIVI0A1O" localSheetId="11" hidden="1">#REF!</definedName>
    <definedName name="BExZNZDWRS6Q40L8OCWFEIVI0A1O" localSheetId="12" hidden="1">#REF!</definedName>
    <definedName name="BExZNZDWRS6Q40L8OCWFEIVI0A1O" localSheetId="14" hidden="1">#REF!</definedName>
    <definedName name="BExZNZDWRS6Q40L8OCWFEIVI0A1O" localSheetId="13" hidden="1">#REF!</definedName>
    <definedName name="BExZNZDWRS6Q40L8OCWFEIVI0A1O" localSheetId="15" hidden="1">#REF!</definedName>
    <definedName name="BExZNZDWRS6Q40L8OCWFEIVI0A1O" localSheetId="16" hidden="1">#REF!</definedName>
    <definedName name="BExZNZDWRS6Q40L8OCWFEIVI0A1O" localSheetId="17" hidden="1">#REF!</definedName>
    <definedName name="BExZNZDWRS6Q40L8OCWFEIVI0A1O" localSheetId="18" hidden="1">#REF!</definedName>
    <definedName name="BExZNZDWRS6Q40L8OCWFEIVI0A1O" localSheetId="19" hidden="1">#REF!</definedName>
    <definedName name="BExZNZDWRS6Q40L8OCWFEIVI0A1O" localSheetId="20" hidden="1">#REF!</definedName>
    <definedName name="BExZNZDWRS6Q40L8OCWFEIVI0A1O" hidden="1">#REF!</definedName>
    <definedName name="BExZOBO9NYLGVJQ31LVQ9XS2ZT4N" localSheetId="7" hidden="1">#REF!</definedName>
    <definedName name="BExZOBO9NYLGVJQ31LVQ9XS2ZT4N" localSheetId="9" hidden="1">#REF!</definedName>
    <definedName name="BExZOBO9NYLGVJQ31LVQ9XS2ZT4N" localSheetId="10" hidden="1">#REF!</definedName>
    <definedName name="BExZOBO9NYLGVJQ31LVQ9XS2ZT4N" localSheetId="11" hidden="1">#REF!</definedName>
    <definedName name="BExZOBO9NYLGVJQ31LVQ9XS2ZT4N" localSheetId="12" hidden="1">#REF!</definedName>
    <definedName name="BExZOBO9NYLGVJQ31LVQ9XS2ZT4N" localSheetId="14" hidden="1">#REF!</definedName>
    <definedName name="BExZOBO9NYLGVJQ31LVQ9XS2ZT4N" localSheetId="13" hidden="1">#REF!</definedName>
    <definedName name="BExZOBO9NYLGVJQ31LVQ9XS2ZT4N" localSheetId="15" hidden="1">#REF!</definedName>
    <definedName name="BExZOBO9NYLGVJQ31LVQ9XS2ZT4N" localSheetId="16" hidden="1">#REF!</definedName>
    <definedName name="BExZOBO9NYLGVJQ31LVQ9XS2ZT4N" localSheetId="17" hidden="1">#REF!</definedName>
    <definedName name="BExZOBO9NYLGVJQ31LVQ9XS2ZT4N" localSheetId="18" hidden="1">#REF!</definedName>
    <definedName name="BExZOBO9NYLGVJQ31LVQ9XS2ZT4N" localSheetId="19" hidden="1">#REF!</definedName>
    <definedName name="BExZOBO9NYLGVJQ31LVQ9XS2ZT4N" localSheetId="20" hidden="1">#REF!</definedName>
    <definedName name="BExZOBO9NYLGVJQ31LVQ9XS2ZT4N" hidden="1">#REF!</definedName>
    <definedName name="BExZOETNB1CJ3Y2RKLI1ZK0S8Z6H" localSheetId="7" hidden="1">#REF!</definedName>
    <definedName name="BExZOETNB1CJ3Y2RKLI1ZK0S8Z6H" localSheetId="9" hidden="1">#REF!</definedName>
    <definedName name="BExZOETNB1CJ3Y2RKLI1ZK0S8Z6H" localSheetId="10" hidden="1">#REF!</definedName>
    <definedName name="BExZOETNB1CJ3Y2RKLI1ZK0S8Z6H" localSheetId="11" hidden="1">#REF!</definedName>
    <definedName name="BExZOETNB1CJ3Y2RKLI1ZK0S8Z6H" localSheetId="12" hidden="1">#REF!</definedName>
    <definedName name="BExZOETNB1CJ3Y2RKLI1ZK0S8Z6H" localSheetId="14" hidden="1">#REF!</definedName>
    <definedName name="BExZOETNB1CJ3Y2RKLI1ZK0S8Z6H" localSheetId="13" hidden="1">#REF!</definedName>
    <definedName name="BExZOETNB1CJ3Y2RKLI1ZK0S8Z6H" localSheetId="15" hidden="1">#REF!</definedName>
    <definedName name="BExZOETNB1CJ3Y2RKLI1ZK0S8Z6H" localSheetId="16" hidden="1">#REF!</definedName>
    <definedName name="BExZOETNB1CJ3Y2RKLI1ZK0S8Z6H" localSheetId="17" hidden="1">#REF!</definedName>
    <definedName name="BExZOETNB1CJ3Y2RKLI1ZK0S8Z6H" localSheetId="18" hidden="1">#REF!</definedName>
    <definedName name="BExZOETNB1CJ3Y2RKLI1ZK0S8Z6H" localSheetId="19" hidden="1">#REF!</definedName>
    <definedName name="BExZOETNB1CJ3Y2RKLI1ZK0S8Z6H" localSheetId="20" hidden="1">#REF!</definedName>
    <definedName name="BExZOETNB1CJ3Y2RKLI1ZK0S8Z6H" hidden="1">#REF!</definedName>
    <definedName name="BExZOF9R1MU69L6PO5PC7TBTE9G9" localSheetId="7" hidden="1">#REF!</definedName>
    <definedName name="BExZOF9R1MU69L6PO5PC7TBTE9G9" localSheetId="9" hidden="1">#REF!</definedName>
    <definedName name="BExZOF9R1MU69L6PO5PC7TBTE9G9" localSheetId="10" hidden="1">#REF!</definedName>
    <definedName name="BExZOF9R1MU69L6PO5PC7TBTE9G9" localSheetId="11" hidden="1">#REF!</definedName>
    <definedName name="BExZOF9R1MU69L6PO5PC7TBTE9G9" localSheetId="12" hidden="1">#REF!</definedName>
    <definedName name="BExZOF9R1MU69L6PO5PC7TBTE9G9" localSheetId="14" hidden="1">#REF!</definedName>
    <definedName name="BExZOF9R1MU69L6PO5PC7TBTE9G9" localSheetId="13" hidden="1">#REF!</definedName>
    <definedName name="BExZOF9R1MU69L6PO5PC7TBTE9G9" localSheetId="15" hidden="1">#REF!</definedName>
    <definedName name="BExZOF9R1MU69L6PO5PC7TBTE9G9" localSheetId="16" hidden="1">#REF!</definedName>
    <definedName name="BExZOF9R1MU69L6PO5PC7TBTE9G9" localSheetId="17" hidden="1">#REF!</definedName>
    <definedName name="BExZOF9R1MU69L6PO5PC7TBTE9G9" localSheetId="18" hidden="1">#REF!</definedName>
    <definedName name="BExZOF9R1MU69L6PO5PC7TBTE9G9" localSheetId="19" hidden="1">#REF!</definedName>
    <definedName name="BExZOF9R1MU69L6PO5PC7TBTE9G9" localSheetId="20" hidden="1">#REF!</definedName>
    <definedName name="BExZOF9R1MU69L6PO5PC7TBTE9G9" hidden="1">#REF!</definedName>
    <definedName name="BExZOL9K1RUXBTLZ6FJ65BIE9G5R" localSheetId="7" hidden="1">#REF!</definedName>
    <definedName name="BExZOL9K1RUXBTLZ6FJ65BIE9G5R" localSheetId="9" hidden="1">#REF!</definedName>
    <definedName name="BExZOL9K1RUXBTLZ6FJ65BIE9G5R" localSheetId="10" hidden="1">#REF!</definedName>
    <definedName name="BExZOL9K1RUXBTLZ6FJ65BIE9G5R" localSheetId="11" hidden="1">#REF!</definedName>
    <definedName name="BExZOL9K1RUXBTLZ6FJ65BIE9G5R" localSheetId="12" hidden="1">#REF!</definedName>
    <definedName name="BExZOL9K1RUXBTLZ6FJ65BIE9G5R" localSheetId="14" hidden="1">#REF!</definedName>
    <definedName name="BExZOL9K1RUXBTLZ6FJ65BIE9G5R" localSheetId="13" hidden="1">#REF!</definedName>
    <definedName name="BExZOL9K1RUXBTLZ6FJ65BIE9G5R" localSheetId="15" hidden="1">#REF!</definedName>
    <definedName name="BExZOL9K1RUXBTLZ6FJ65BIE9G5R" localSheetId="16" hidden="1">#REF!</definedName>
    <definedName name="BExZOL9K1RUXBTLZ6FJ65BIE9G5R" localSheetId="17" hidden="1">#REF!</definedName>
    <definedName name="BExZOL9K1RUXBTLZ6FJ65BIE9G5R" localSheetId="18" hidden="1">#REF!</definedName>
    <definedName name="BExZOL9K1RUXBTLZ6FJ65BIE9G5R" localSheetId="19" hidden="1">#REF!</definedName>
    <definedName name="BExZOL9K1RUXBTLZ6FJ65BIE9G5R" localSheetId="20" hidden="1">#REF!</definedName>
    <definedName name="BExZOL9K1RUXBTLZ6FJ65BIE9G5R" hidden="1">#REF!</definedName>
    <definedName name="BExZOREMVSK4E5VSWM838KHUB8AI" localSheetId="7" hidden="1">#REF!</definedName>
    <definedName name="BExZOREMVSK4E5VSWM838KHUB8AI" localSheetId="9" hidden="1">#REF!</definedName>
    <definedName name="BExZOREMVSK4E5VSWM838KHUB8AI" localSheetId="10" hidden="1">#REF!</definedName>
    <definedName name="BExZOREMVSK4E5VSWM838KHUB8AI" localSheetId="11" hidden="1">#REF!</definedName>
    <definedName name="BExZOREMVSK4E5VSWM838KHUB8AI" localSheetId="12" hidden="1">#REF!</definedName>
    <definedName name="BExZOREMVSK4E5VSWM838KHUB8AI" localSheetId="14" hidden="1">#REF!</definedName>
    <definedName name="BExZOREMVSK4E5VSWM838KHUB8AI" localSheetId="13" hidden="1">#REF!</definedName>
    <definedName name="BExZOREMVSK4E5VSWM838KHUB8AI" localSheetId="15" hidden="1">#REF!</definedName>
    <definedName name="BExZOREMVSK4E5VSWM838KHUB8AI" localSheetId="16" hidden="1">#REF!</definedName>
    <definedName name="BExZOREMVSK4E5VSWM838KHUB8AI" localSheetId="17" hidden="1">#REF!</definedName>
    <definedName name="BExZOREMVSK4E5VSWM838KHUB8AI" localSheetId="18" hidden="1">#REF!</definedName>
    <definedName name="BExZOREMVSK4E5VSWM838KHUB8AI" localSheetId="19" hidden="1">#REF!</definedName>
    <definedName name="BExZOREMVSK4E5VSWM838KHUB8AI" localSheetId="20" hidden="1">#REF!</definedName>
    <definedName name="BExZOREMVSK4E5VSWM838KHUB8AI" hidden="1">#REF!</definedName>
    <definedName name="BExZOVR745T5P1KS9NV2PXZPZVRG" localSheetId="7" hidden="1">#REF!</definedName>
    <definedName name="BExZOVR745T5P1KS9NV2PXZPZVRG" localSheetId="9" hidden="1">#REF!</definedName>
    <definedName name="BExZOVR745T5P1KS9NV2PXZPZVRG" localSheetId="10" hidden="1">#REF!</definedName>
    <definedName name="BExZOVR745T5P1KS9NV2PXZPZVRG" localSheetId="11" hidden="1">#REF!</definedName>
    <definedName name="BExZOVR745T5P1KS9NV2PXZPZVRG" localSheetId="12" hidden="1">#REF!</definedName>
    <definedName name="BExZOVR745T5P1KS9NV2PXZPZVRG" localSheetId="14" hidden="1">#REF!</definedName>
    <definedName name="BExZOVR745T5P1KS9NV2PXZPZVRG" localSheetId="13" hidden="1">#REF!</definedName>
    <definedName name="BExZOVR745T5P1KS9NV2PXZPZVRG" localSheetId="15" hidden="1">#REF!</definedName>
    <definedName name="BExZOVR745T5P1KS9NV2PXZPZVRG" localSheetId="16" hidden="1">#REF!</definedName>
    <definedName name="BExZOVR745T5P1KS9NV2PXZPZVRG" localSheetId="17" hidden="1">#REF!</definedName>
    <definedName name="BExZOVR745T5P1KS9NV2PXZPZVRG" localSheetId="18" hidden="1">#REF!</definedName>
    <definedName name="BExZOVR745T5P1KS9NV2PXZPZVRG" localSheetId="19" hidden="1">#REF!</definedName>
    <definedName name="BExZOVR745T5P1KS9NV2PXZPZVRG" localSheetId="20" hidden="1">#REF!</definedName>
    <definedName name="BExZOVR745T5P1KS9NV2PXZPZVRG" hidden="1">#REF!</definedName>
    <definedName name="BExZOZSWGLSY2XYVRIS6VSNJDSGD" localSheetId="7" hidden="1">#REF!</definedName>
    <definedName name="BExZOZSWGLSY2XYVRIS6VSNJDSGD" localSheetId="9" hidden="1">#REF!</definedName>
    <definedName name="BExZOZSWGLSY2XYVRIS6VSNJDSGD" localSheetId="10" hidden="1">#REF!</definedName>
    <definedName name="BExZOZSWGLSY2XYVRIS6VSNJDSGD" localSheetId="11" hidden="1">#REF!</definedName>
    <definedName name="BExZOZSWGLSY2XYVRIS6VSNJDSGD" localSheetId="12" hidden="1">#REF!</definedName>
    <definedName name="BExZOZSWGLSY2XYVRIS6VSNJDSGD" localSheetId="14" hidden="1">#REF!</definedName>
    <definedName name="BExZOZSWGLSY2XYVRIS6VSNJDSGD" localSheetId="13" hidden="1">#REF!</definedName>
    <definedName name="BExZOZSWGLSY2XYVRIS6VSNJDSGD" localSheetId="15" hidden="1">#REF!</definedName>
    <definedName name="BExZOZSWGLSY2XYVRIS6VSNJDSGD" localSheetId="16" hidden="1">#REF!</definedName>
    <definedName name="BExZOZSWGLSY2XYVRIS6VSNJDSGD" localSheetId="17" hidden="1">#REF!</definedName>
    <definedName name="BExZOZSWGLSY2XYVRIS6VSNJDSGD" localSheetId="18" hidden="1">#REF!</definedName>
    <definedName name="BExZOZSWGLSY2XYVRIS6VSNJDSGD" localSheetId="19" hidden="1">#REF!</definedName>
    <definedName name="BExZOZSWGLSY2XYVRIS6VSNJDSGD" localSheetId="20" hidden="1">#REF!</definedName>
    <definedName name="BExZOZSWGLSY2XYVRIS6VSNJDSGD" hidden="1">#REF!</definedName>
    <definedName name="BExZP7AIJKLM6C6CSUIIFAHFBNX2" localSheetId="7" hidden="1">#REF!</definedName>
    <definedName name="BExZP7AIJKLM6C6CSUIIFAHFBNX2" localSheetId="9" hidden="1">#REF!</definedName>
    <definedName name="BExZP7AIJKLM6C6CSUIIFAHFBNX2" localSheetId="10" hidden="1">#REF!</definedName>
    <definedName name="BExZP7AIJKLM6C6CSUIIFAHFBNX2" localSheetId="11" hidden="1">#REF!</definedName>
    <definedName name="BExZP7AIJKLM6C6CSUIIFAHFBNX2" localSheetId="12" hidden="1">#REF!</definedName>
    <definedName name="BExZP7AIJKLM6C6CSUIIFAHFBNX2" localSheetId="14" hidden="1">#REF!</definedName>
    <definedName name="BExZP7AIJKLM6C6CSUIIFAHFBNX2" localSheetId="13" hidden="1">#REF!</definedName>
    <definedName name="BExZP7AIJKLM6C6CSUIIFAHFBNX2" localSheetId="15" hidden="1">#REF!</definedName>
    <definedName name="BExZP7AIJKLM6C6CSUIIFAHFBNX2" localSheetId="16" hidden="1">#REF!</definedName>
    <definedName name="BExZP7AIJKLM6C6CSUIIFAHFBNX2" localSheetId="17" hidden="1">#REF!</definedName>
    <definedName name="BExZP7AIJKLM6C6CSUIIFAHFBNX2" localSheetId="18" hidden="1">#REF!</definedName>
    <definedName name="BExZP7AIJKLM6C6CSUIIFAHFBNX2" localSheetId="19" hidden="1">#REF!</definedName>
    <definedName name="BExZP7AIJKLM6C6CSUIIFAHFBNX2" localSheetId="20" hidden="1">#REF!</definedName>
    <definedName name="BExZP7AIJKLM6C6CSUIIFAHFBNX2" hidden="1">#REF!</definedName>
    <definedName name="BExZPQ0XY507N8FJMVPKCTK8HC9H" localSheetId="7" hidden="1">#REF!</definedName>
    <definedName name="BExZPQ0XY507N8FJMVPKCTK8HC9H" localSheetId="9" hidden="1">#REF!</definedName>
    <definedName name="BExZPQ0XY507N8FJMVPKCTK8HC9H" localSheetId="10" hidden="1">#REF!</definedName>
    <definedName name="BExZPQ0XY507N8FJMVPKCTK8HC9H" localSheetId="11" hidden="1">#REF!</definedName>
    <definedName name="BExZPQ0XY507N8FJMVPKCTK8HC9H" localSheetId="12" hidden="1">#REF!</definedName>
    <definedName name="BExZPQ0XY507N8FJMVPKCTK8HC9H" localSheetId="14" hidden="1">#REF!</definedName>
    <definedName name="BExZPQ0XY507N8FJMVPKCTK8HC9H" localSheetId="13" hidden="1">#REF!</definedName>
    <definedName name="BExZPQ0XY507N8FJMVPKCTK8HC9H" localSheetId="15" hidden="1">#REF!</definedName>
    <definedName name="BExZPQ0XY507N8FJMVPKCTK8HC9H" localSheetId="16" hidden="1">#REF!</definedName>
    <definedName name="BExZPQ0XY507N8FJMVPKCTK8HC9H" localSheetId="17" hidden="1">#REF!</definedName>
    <definedName name="BExZPQ0XY507N8FJMVPKCTK8HC9H" localSheetId="18" hidden="1">#REF!</definedName>
    <definedName name="BExZPQ0XY507N8FJMVPKCTK8HC9H" localSheetId="19" hidden="1">#REF!</definedName>
    <definedName name="BExZPQ0XY507N8FJMVPKCTK8HC9H" localSheetId="20" hidden="1">#REF!</definedName>
    <definedName name="BExZPQ0XY507N8FJMVPKCTK8HC9H" hidden="1">#REF!</definedName>
    <definedName name="BExZPT0UWFAUYM11ETBX54NBI1PD" localSheetId="7" hidden="1">#REF!</definedName>
    <definedName name="BExZPT0UWFAUYM11ETBX54NBI1PD" localSheetId="9" hidden="1">#REF!</definedName>
    <definedName name="BExZPT0UWFAUYM11ETBX54NBI1PD" localSheetId="10" hidden="1">#REF!</definedName>
    <definedName name="BExZPT0UWFAUYM11ETBX54NBI1PD" localSheetId="11" hidden="1">#REF!</definedName>
    <definedName name="BExZPT0UWFAUYM11ETBX54NBI1PD" localSheetId="12" hidden="1">#REF!</definedName>
    <definedName name="BExZPT0UWFAUYM11ETBX54NBI1PD" localSheetId="14" hidden="1">#REF!</definedName>
    <definedName name="BExZPT0UWFAUYM11ETBX54NBI1PD" localSheetId="13" hidden="1">#REF!</definedName>
    <definedName name="BExZPT0UWFAUYM11ETBX54NBI1PD" localSheetId="15" hidden="1">#REF!</definedName>
    <definedName name="BExZPT0UWFAUYM11ETBX54NBI1PD" localSheetId="16" hidden="1">#REF!</definedName>
    <definedName name="BExZPT0UWFAUYM11ETBX54NBI1PD" localSheetId="17" hidden="1">#REF!</definedName>
    <definedName name="BExZPT0UWFAUYM11ETBX54NBI1PD" localSheetId="18" hidden="1">#REF!</definedName>
    <definedName name="BExZPT0UWFAUYM11ETBX54NBI1PD" localSheetId="19" hidden="1">#REF!</definedName>
    <definedName name="BExZPT0UWFAUYM11ETBX54NBI1PD" localSheetId="20" hidden="1">#REF!</definedName>
    <definedName name="BExZPT0UWFAUYM11ETBX54NBI1PD" hidden="1">#REF!</definedName>
    <definedName name="BExZQ37OVBR25U32CO2YYVPZOMR5" localSheetId="7" hidden="1">#REF!</definedName>
    <definedName name="BExZQ37OVBR25U32CO2YYVPZOMR5" localSheetId="9" hidden="1">#REF!</definedName>
    <definedName name="BExZQ37OVBR25U32CO2YYVPZOMR5" localSheetId="10" hidden="1">#REF!</definedName>
    <definedName name="BExZQ37OVBR25U32CO2YYVPZOMR5" localSheetId="11" hidden="1">#REF!</definedName>
    <definedName name="BExZQ37OVBR25U32CO2YYVPZOMR5" localSheetId="12" hidden="1">#REF!</definedName>
    <definedName name="BExZQ37OVBR25U32CO2YYVPZOMR5" localSheetId="14" hidden="1">#REF!</definedName>
    <definedName name="BExZQ37OVBR25U32CO2YYVPZOMR5" localSheetId="13" hidden="1">#REF!</definedName>
    <definedName name="BExZQ37OVBR25U32CO2YYVPZOMR5" localSheetId="15" hidden="1">#REF!</definedName>
    <definedName name="BExZQ37OVBR25U32CO2YYVPZOMR5" localSheetId="16" hidden="1">#REF!</definedName>
    <definedName name="BExZQ37OVBR25U32CO2YYVPZOMR5" localSheetId="17" hidden="1">#REF!</definedName>
    <definedName name="BExZQ37OVBR25U32CO2YYVPZOMR5" localSheetId="18" hidden="1">#REF!</definedName>
    <definedName name="BExZQ37OVBR25U32CO2YYVPZOMR5" localSheetId="19" hidden="1">#REF!</definedName>
    <definedName name="BExZQ37OVBR25U32CO2YYVPZOMR5" localSheetId="20" hidden="1">#REF!</definedName>
    <definedName name="BExZQ37OVBR25U32CO2YYVPZOMR5" hidden="1">#REF!</definedName>
    <definedName name="BExZQ3IHNAFF2HI20IH754T349LH" localSheetId="7" hidden="1">#REF!</definedName>
    <definedName name="BExZQ3IHNAFF2HI20IH754T349LH" localSheetId="9" hidden="1">#REF!</definedName>
    <definedName name="BExZQ3IHNAFF2HI20IH754T349LH" localSheetId="10" hidden="1">#REF!</definedName>
    <definedName name="BExZQ3IHNAFF2HI20IH754T349LH" localSheetId="11" hidden="1">#REF!</definedName>
    <definedName name="BExZQ3IHNAFF2HI20IH754T349LH" localSheetId="12" hidden="1">#REF!</definedName>
    <definedName name="BExZQ3IHNAFF2HI20IH754T349LH" localSheetId="14" hidden="1">#REF!</definedName>
    <definedName name="BExZQ3IHNAFF2HI20IH754T349LH" localSheetId="13" hidden="1">#REF!</definedName>
    <definedName name="BExZQ3IHNAFF2HI20IH754T349LH" localSheetId="15" hidden="1">#REF!</definedName>
    <definedName name="BExZQ3IHNAFF2HI20IH754T349LH" localSheetId="16" hidden="1">#REF!</definedName>
    <definedName name="BExZQ3IHNAFF2HI20IH754T349LH" localSheetId="17" hidden="1">#REF!</definedName>
    <definedName name="BExZQ3IHNAFF2HI20IH754T349LH" localSheetId="18" hidden="1">#REF!</definedName>
    <definedName name="BExZQ3IHNAFF2HI20IH754T349LH" localSheetId="19" hidden="1">#REF!</definedName>
    <definedName name="BExZQ3IHNAFF2HI20IH754T349LH" localSheetId="20" hidden="1">#REF!</definedName>
    <definedName name="BExZQ3IHNAFF2HI20IH754T349LH" hidden="1">#REF!</definedName>
    <definedName name="BExZQ3NT7H06VO0AR48WHZULZB93" localSheetId="7" hidden="1">#REF!</definedName>
    <definedName name="BExZQ3NT7H06VO0AR48WHZULZB93" localSheetId="9" hidden="1">#REF!</definedName>
    <definedName name="BExZQ3NT7H06VO0AR48WHZULZB93" localSheetId="10" hidden="1">#REF!</definedName>
    <definedName name="BExZQ3NT7H06VO0AR48WHZULZB93" localSheetId="11" hidden="1">#REF!</definedName>
    <definedName name="BExZQ3NT7H06VO0AR48WHZULZB93" localSheetId="12" hidden="1">#REF!</definedName>
    <definedName name="BExZQ3NT7H06VO0AR48WHZULZB93" localSheetId="14" hidden="1">#REF!</definedName>
    <definedName name="BExZQ3NT7H06VO0AR48WHZULZB93" localSheetId="13" hidden="1">#REF!</definedName>
    <definedName name="BExZQ3NT7H06VO0AR48WHZULZB93" localSheetId="15" hidden="1">#REF!</definedName>
    <definedName name="BExZQ3NT7H06VO0AR48WHZULZB93" localSheetId="16" hidden="1">#REF!</definedName>
    <definedName name="BExZQ3NT7H06VO0AR48WHZULZB93" localSheetId="17" hidden="1">#REF!</definedName>
    <definedName name="BExZQ3NT7H06VO0AR48WHZULZB93" localSheetId="18" hidden="1">#REF!</definedName>
    <definedName name="BExZQ3NT7H06VO0AR48WHZULZB93" localSheetId="19" hidden="1">#REF!</definedName>
    <definedName name="BExZQ3NT7H06VO0AR48WHZULZB93" localSheetId="20" hidden="1">#REF!</definedName>
    <definedName name="BExZQ3NT7H06VO0AR48WHZULZB93" hidden="1">#REF!</definedName>
    <definedName name="BExZQ7PJU07SEJMDX18U9YVDC2GU" localSheetId="7" hidden="1">#REF!</definedName>
    <definedName name="BExZQ7PJU07SEJMDX18U9YVDC2GU" localSheetId="9" hidden="1">#REF!</definedName>
    <definedName name="BExZQ7PJU07SEJMDX18U9YVDC2GU" localSheetId="10" hidden="1">#REF!</definedName>
    <definedName name="BExZQ7PJU07SEJMDX18U9YVDC2GU" localSheetId="11" hidden="1">#REF!</definedName>
    <definedName name="BExZQ7PJU07SEJMDX18U9YVDC2GU" localSheetId="12" hidden="1">#REF!</definedName>
    <definedName name="BExZQ7PJU07SEJMDX18U9YVDC2GU" localSheetId="14" hidden="1">#REF!</definedName>
    <definedName name="BExZQ7PJU07SEJMDX18U9YVDC2GU" localSheetId="13" hidden="1">#REF!</definedName>
    <definedName name="BExZQ7PJU07SEJMDX18U9YVDC2GU" localSheetId="15" hidden="1">#REF!</definedName>
    <definedName name="BExZQ7PJU07SEJMDX18U9YVDC2GU" localSheetId="16" hidden="1">#REF!</definedName>
    <definedName name="BExZQ7PJU07SEJMDX18U9YVDC2GU" localSheetId="17" hidden="1">#REF!</definedName>
    <definedName name="BExZQ7PJU07SEJMDX18U9YVDC2GU" localSheetId="18" hidden="1">#REF!</definedName>
    <definedName name="BExZQ7PJU07SEJMDX18U9YVDC2GU" localSheetId="19" hidden="1">#REF!</definedName>
    <definedName name="BExZQ7PJU07SEJMDX18U9YVDC2GU" localSheetId="20" hidden="1">#REF!</definedName>
    <definedName name="BExZQ7PJU07SEJMDX18U9YVDC2GU" hidden="1">#REF!</definedName>
    <definedName name="BExZQIHTGHK7OOI2Y2PN3JYBY82I" localSheetId="7" hidden="1">#REF!</definedName>
    <definedName name="BExZQIHTGHK7OOI2Y2PN3JYBY82I" localSheetId="9" hidden="1">#REF!</definedName>
    <definedName name="BExZQIHTGHK7OOI2Y2PN3JYBY82I" localSheetId="10" hidden="1">#REF!</definedName>
    <definedName name="BExZQIHTGHK7OOI2Y2PN3JYBY82I" localSheetId="11" hidden="1">#REF!</definedName>
    <definedName name="BExZQIHTGHK7OOI2Y2PN3JYBY82I" localSheetId="12" hidden="1">#REF!</definedName>
    <definedName name="BExZQIHTGHK7OOI2Y2PN3JYBY82I" localSheetId="14" hidden="1">#REF!</definedName>
    <definedName name="BExZQIHTGHK7OOI2Y2PN3JYBY82I" localSheetId="13" hidden="1">#REF!</definedName>
    <definedName name="BExZQIHTGHK7OOI2Y2PN3JYBY82I" localSheetId="15" hidden="1">#REF!</definedName>
    <definedName name="BExZQIHTGHK7OOI2Y2PN3JYBY82I" localSheetId="16" hidden="1">#REF!</definedName>
    <definedName name="BExZQIHTGHK7OOI2Y2PN3JYBY82I" localSheetId="17" hidden="1">#REF!</definedName>
    <definedName name="BExZQIHTGHK7OOI2Y2PN3JYBY82I" localSheetId="18" hidden="1">#REF!</definedName>
    <definedName name="BExZQIHTGHK7OOI2Y2PN3JYBY82I" localSheetId="19" hidden="1">#REF!</definedName>
    <definedName name="BExZQIHTGHK7OOI2Y2PN3JYBY82I" localSheetId="20" hidden="1">#REF!</definedName>
    <definedName name="BExZQIHTGHK7OOI2Y2PN3JYBY82I" hidden="1">#REF!</definedName>
    <definedName name="BExZQJJMGU5MHQOILGXGJPAQI5XI" localSheetId="7" hidden="1">#REF!</definedName>
    <definedName name="BExZQJJMGU5MHQOILGXGJPAQI5XI" localSheetId="9" hidden="1">#REF!</definedName>
    <definedName name="BExZQJJMGU5MHQOILGXGJPAQI5XI" localSheetId="10" hidden="1">#REF!</definedName>
    <definedName name="BExZQJJMGU5MHQOILGXGJPAQI5XI" localSheetId="11" hidden="1">#REF!</definedName>
    <definedName name="BExZQJJMGU5MHQOILGXGJPAQI5XI" localSheetId="12" hidden="1">#REF!</definedName>
    <definedName name="BExZQJJMGU5MHQOILGXGJPAQI5XI" localSheetId="14" hidden="1">#REF!</definedName>
    <definedName name="BExZQJJMGU5MHQOILGXGJPAQI5XI" localSheetId="13" hidden="1">#REF!</definedName>
    <definedName name="BExZQJJMGU5MHQOILGXGJPAQI5XI" localSheetId="15" hidden="1">#REF!</definedName>
    <definedName name="BExZQJJMGU5MHQOILGXGJPAQI5XI" localSheetId="16" hidden="1">#REF!</definedName>
    <definedName name="BExZQJJMGU5MHQOILGXGJPAQI5XI" localSheetId="17" hidden="1">#REF!</definedName>
    <definedName name="BExZQJJMGU5MHQOILGXGJPAQI5XI" localSheetId="18" hidden="1">#REF!</definedName>
    <definedName name="BExZQJJMGU5MHQOILGXGJPAQI5XI" localSheetId="19" hidden="1">#REF!</definedName>
    <definedName name="BExZQJJMGU5MHQOILGXGJPAQI5XI" localSheetId="20" hidden="1">#REF!</definedName>
    <definedName name="BExZQJJMGU5MHQOILGXGJPAQI5XI" hidden="1">#REF!</definedName>
    <definedName name="BExZQNQOI080YO1ADHPJGCG9R63F" localSheetId="7" hidden="1">#REF!</definedName>
    <definedName name="BExZQNQOI080YO1ADHPJGCG9R63F" localSheetId="9" hidden="1">#REF!</definedName>
    <definedName name="BExZQNQOI080YO1ADHPJGCG9R63F" localSheetId="10" hidden="1">#REF!</definedName>
    <definedName name="BExZQNQOI080YO1ADHPJGCG9R63F" localSheetId="11" hidden="1">#REF!</definedName>
    <definedName name="BExZQNQOI080YO1ADHPJGCG9R63F" localSheetId="12" hidden="1">#REF!</definedName>
    <definedName name="BExZQNQOI080YO1ADHPJGCG9R63F" localSheetId="14" hidden="1">#REF!</definedName>
    <definedName name="BExZQNQOI080YO1ADHPJGCG9R63F" localSheetId="13" hidden="1">#REF!</definedName>
    <definedName name="BExZQNQOI080YO1ADHPJGCG9R63F" localSheetId="15" hidden="1">#REF!</definedName>
    <definedName name="BExZQNQOI080YO1ADHPJGCG9R63F" localSheetId="16" hidden="1">#REF!</definedName>
    <definedName name="BExZQNQOI080YO1ADHPJGCG9R63F" localSheetId="17" hidden="1">#REF!</definedName>
    <definedName name="BExZQNQOI080YO1ADHPJGCG9R63F" localSheetId="18" hidden="1">#REF!</definedName>
    <definedName name="BExZQNQOI080YO1ADHPJGCG9R63F" localSheetId="19" hidden="1">#REF!</definedName>
    <definedName name="BExZQNQOI080YO1ADHPJGCG9R63F" localSheetId="20" hidden="1">#REF!</definedName>
    <definedName name="BExZQNQOI080YO1ADHPJGCG9R63F" hidden="1">#REF!</definedName>
    <definedName name="BExZQXBYEBN28QUH1KOVW6KKA5UM" localSheetId="7" hidden="1">#REF!</definedName>
    <definedName name="BExZQXBYEBN28QUH1KOVW6KKA5UM" localSheetId="9" hidden="1">#REF!</definedName>
    <definedName name="BExZQXBYEBN28QUH1KOVW6KKA5UM" localSheetId="10" hidden="1">#REF!</definedName>
    <definedName name="BExZQXBYEBN28QUH1KOVW6KKA5UM" localSheetId="11" hidden="1">#REF!</definedName>
    <definedName name="BExZQXBYEBN28QUH1KOVW6KKA5UM" localSheetId="12" hidden="1">#REF!</definedName>
    <definedName name="BExZQXBYEBN28QUH1KOVW6KKA5UM" localSheetId="14" hidden="1">#REF!</definedName>
    <definedName name="BExZQXBYEBN28QUH1KOVW6KKA5UM" localSheetId="13" hidden="1">#REF!</definedName>
    <definedName name="BExZQXBYEBN28QUH1KOVW6KKA5UM" localSheetId="15" hidden="1">#REF!</definedName>
    <definedName name="BExZQXBYEBN28QUH1KOVW6KKA5UM" localSheetId="16" hidden="1">#REF!</definedName>
    <definedName name="BExZQXBYEBN28QUH1KOVW6KKA5UM" localSheetId="17" hidden="1">#REF!</definedName>
    <definedName name="BExZQXBYEBN28QUH1KOVW6KKA5UM" localSheetId="18" hidden="1">#REF!</definedName>
    <definedName name="BExZQXBYEBN28QUH1KOVW6KKA5UM" localSheetId="19" hidden="1">#REF!</definedName>
    <definedName name="BExZQXBYEBN28QUH1KOVW6KKA5UM" localSheetId="20" hidden="1">#REF!</definedName>
    <definedName name="BExZQXBYEBN28QUH1KOVW6KKA5UM" hidden="1">#REF!</definedName>
    <definedName name="BExZQZKT146WEN8FTVZ7Y5TSB8L5" localSheetId="7" hidden="1">#REF!</definedName>
    <definedName name="BExZQZKT146WEN8FTVZ7Y5TSB8L5" localSheetId="9" hidden="1">#REF!</definedName>
    <definedName name="BExZQZKT146WEN8FTVZ7Y5TSB8L5" localSheetId="10" hidden="1">#REF!</definedName>
    <definedName name="BExZQZKT146WEN8FTVZ7Y5TSB8L5" localSheetId="11" hidden="1">#REF!</definedName>
    <definedName name="BExZQZKT146WEN8FTVZ7Y5TSB8L5" localSheetId="12" hidden="1">#REF!</definedName>
    <definedName name="BExZQZKT146WEN8FTVZ7Y5TSB8L5" localSheetId="14" hidden="1">#REF!</definedName>
    <definedName name="BExZQZKT146WEN8FTVZ7Y5TSB8L5" localSheetId="13" hidden="1">#REF!</definedName>
    <definedName name="BExZQZKT146WEN8FTVZ7Y5TSB8L5" localSheetId="15" hidden="1">#REF!</definedName>
    <definedName name="BExZQZKT146WEN8FTVZ7Y5TSB8L5" localSheetId="16" hidden="1">#REF!</definedName>
    <definedName name="BExZQZKT146WEN8FTVZ7Y5TSB8L5" localSheetId="17" hidden="1">#REF!</definedName>
    <definedName name="BExZQZKT146WEN8FTVZ7Y5TSB8L5" localSheetId="18" hidden="1">#REF!</definedName>
    <definedName name="BExZQZKT146WEN8FTVZ7Y5TSB8L5" localSheetId="19" hidden="1">#REF!</definedName>
    <definedName name="BExZQZKT146WEN8FTVZ7Y5TSB8L5" localSheetId="20" hidden="1">#REF!</definedName>
    <definedName name="BExZQZKT146WEN8FTVZ7Y5TSB8L5" hidden="1">#REF!</definedName>
    <definedName name="BExZR12Y982N9EKLLP7Z52WQHXXF" localSheetId="7" hidden="1">#REF!</definedName>
    <definedName name="BExZR12Y982N9EKLLP7Z52WQHXXF" localSheetId="9" hidden="1">#REF!</definedName>
    <definedName name="BExZR12Y982N9EKLLP7Z52WQHXXF" localSheetId="10" hidden="1">#REF!</definedName>
    <definedName name="BExZR12Y982N9EKLLP7Z52WQHXXF" localSheetId="11" hidden="1">#REF!</definedName>
    <definedName name="BExZR12Y982N9EKLLP7Z52WQHXXF" localSheetId="12" hidden="1">#REF!</definedName>
    <definedName name="BExZR12Y982N9EKLLP7Z52WQHXXF" localSheetId="14" hidden="1">#REF!</definedName>
    <definedName name="BExZR12Y982N9EKLLP7Z52WQHXXF" localSheetId="13" hidden="1">#REF!</definedName>
    <definedName name="BExZR12Y982N9EKLLP7Z52WQHXXF" localSheetId="15" hidden="1">#REF!</definedName>
    <definedName name="BExZR12Y982N9EKLLP7Z52WQHXXF" localSheetId="16" hidden="1">#REF!</definedName>
    <definedName name="BExZR12Y982N9EKLLP7Z52WQHXXF" localSheetId="17" hidden="1">#REF!</definedName>
    <definedName name="BExZR12Y982N9EKLLP7Z52WQHXXF" localSheetId="18" hidden="1">#REF!</definedName>
    <definedName name="BExZR12Y982N9EKLLP7Z52WQHXXF" localSheetId="19" hidden="1">#REF!</definedName>
    <definedName name="BExZR12Y982N9EKLLP7Z52WQHXXF" localSheetId="20" hidden="1">#REF!</definedName>
    <definedName name="BExZR12Y982N9EKLLP7Z52WQHXXF" hidden="1">#REF!</definedName>
    <definedName name="BExZR485AKBH93YZ08CMUC3WROED" localSheetId="7" hidden="1">#REF!</definedName>
    <definedName name="BExZR485AKBH93YZ08CMUC3WROED" localSheetId="9" hidden="1">#REF!</definedName>
    <definedName name="BExZR485AKBH93YZ08CMUC3WROED" localSheetId="10" hidden="1">#REF!</definedName>
    <definedName name="BExZR485AKBH93YZ08CMUC3WROED" localSheetId="11" hidden="1">#REF!</definedName>
    <definedName name="BExZR485AKBH93YZ08CMUC3WROED" localSheetId="12" hidden="1">#REF!</definedName>
    <definedName name="BExZR485AKBH93YZ08CMUC3WROED" localSheetId="14" hidden="1">#REF!</definedName>
    <definedName name="BExZR485AKBH93YZ08CMUC3WROED" localSheetId="13" hidden="1">#REF!</definedName>
    <definedName name="BExZR485AKBH93YZ08CMUC3WROED" localSheetId="15" hidden="1">#REF!</definedName>
    <definedName name="BExZR485AKBH93YZ08CMUC3WROED" localSheetId="16" hidden="1">#REF!</definedName>
    <definedName name="BExZR485AKBH93YZ08CMUC3WROED" localSheetId="17" hidden="1">#REF!</definedName>
    <definedName name="BExZR485AKBH93YZ08CMUC3WROED" localSheetId="18" hidden="1">#REF!</definedName>
    <definedName name="BExZR485AKBH93YZ08CMUC3WROED" localSheetId="19" hidden="1">#REF!</definedName>
    <definedName name="BExZR485AKBH93YZ08CMUC3WROED" localSheetId="20" hidden="1">#REF!</definedName>
    <definedName name="BExZR485AKBH93YZ08CMUC3WROED" hidden="1">#REF!</definedName>
    <definedName name="BExZR7TL98P2PPUVGIZYR5873DWW" localSheetId="7" hidden="1">#REF!</definedName>
    <definedName name="BExZR7TL98P2PPUVGIZYR5873DWW" localSheetId="9" hidden="1">#REF!</definedName>
    <definedName name="BExZR7TL98P2PPUVGIZYR5873DWW" localSheetId="10" hidden="1">#REF!</definedName>
    <definedName name="BExZR7TL98P2PPUVGIZYR5873DWW" localSheetId="11" hidden="1">#REF!</definedName>
    <definedName name="BExZR7TL98P2PPUVGIZYR5873DWW" localSheetId="12" hidden="1">#REF!</definedName>
    <definedName name="BExZR7TL98P2PPUVGIZYR5873DWW" localSheetId="14" hidden="1">#REF!</definedName>
    <definedName name="BExZR7TL98P2PPUVGIZYR5873DWW" localSheetId="13" hidden="1">#REF!</definedName>
    <definedName name="BExZR7TL98P2PPUVGIZYR5873DWW" localSheetId="15" hidden="1">#REF!</definedName>
    <definedName name="BExZR7TL98P2PPUVGIZYR5873DWW" localSheetId="16" hidden="1">#REF!</definedName>
    <definedName name="BExZR7TL98P2PPUVGIZYR5873DWW" localSheetId="17" hidden="1">#REF!</definedName>
    <definedName name="BExZR7TL98P2PPUVGIZYR5873DWW" localSheetId="18" hidden="1">#REF!</definedName>
    <definedName name="BExZR7TL98P2PPUVGIZYR5873DWW" localSheetId="19" hidden="1">#REF!</definedName>
    <definedName name="BExZR7TL98P2PPUVGIZYR5873DWW" localSheetId="20" hidden="1">#REF!</definedName>
    <definedName name="BExZR7TL98P2PPUVGIZYR5873DWW" hidden="1">#REF!</definedName>
    <definedName name="BExZRB9M8SJHCJ3R6G6N2FSC8JDL" localSheetId="7" hidden="1">#REF!</definedName>
    <definedName name="BExZRB9M8SJHCJ3R6G6N2FSC8JDL" localSheetId="9" hidden="1">#REF!</definedName>
    <definedName name="BExZRB9M8SJHCJ3R6G6N2FSC8JDL" localSheetId="10" hidden="1">#REF!</definedName>
    <definedName name="BExZRB9M8SJHCJ3R6G6N2FSC8JDL" localSheetId="11" hidden="1">#REF!</definedName>
    <definedName name="BExZRB9M8SJHCJ3R6G6N2FSC8JDL" localSheetId="12" hidden="1">#REF!</definedName>
    <definedName name="BExZRB9M8SJHCJ3R6G6N2FSC8JDL" localSheetId="14" hidden="1">#REF!</definedName>
    <definedName name="BExZRB9M8SJHCJ3R6G6N2FSC8JDL" localSheetId="13" hidden="1">#REF!</definedName>
    <definedName name="BExZRB9M8SJHCJ3R6G6N2FSC8JDL" localSheetId="15" hidden="1">#REF!</definedName>
    <definedName name="BExZRB9M8SJHCJ3R6G6N2FSC8JDL" localSheetId="16" hidden="1">#REF!</definedName>
    <definedName name="BExZRB9M8SJHCJ3R6G6N2FSC8JDL" localSheetId="17" hidden="1">#REF!</definedName>
    <definedName name="BExZRB9M8SJHCJ3R6G6N2FSC8JDL" localSheetId="18" hidden="1">#REF!</definedName>
    <definedName name="BExZRB9M8SJHCJ3R6G6N2FSC8JDL" localSheetId="19" hidden="1">#REF!</definedName>
    <definedName name="BExZRB9M8SJHCJ3R6G6N2FSC8JDL" localSheetId="20" hidden="1">#REF!</definedName>
    <definedName name="BExZRB9M8SJHCJ3R6G6N2FSC8JDL" hidden="1">#REF!</definedName>
    <definedName name="BExZRGD1603X5ACFALUUDKCD7X48" localSheetId="7" hidden="1">#REF!</definedName>
    <definedName name="BExZRGD1603X5ACFALUUDKCD7X48" localSheetId="9" hidden="1">#REF!</definedName>
    <definedName name="BExZRGD1603X5ACFALUUDKCD7X48" localSheetId="10" hidden="1">#REF!</definedName>
    <definedName name="BExZRGD1603X5ACFALUUDKCD7X48" localSheetId="11" hidden="1">#REF!</definedName>
    <definedName name="BExZRGD1603X5ACFALUUDKCD7X48" localSheetId="12" hidden="1">#REF!</definedName>
    <definedName name="BExZRGD1603X5ACFALUUDKCD7X48" localSheetId="14" hidden="1">#REF!</definedName>
    <definedName name="BExZRGD1603X5ACFALUUDKCD7X48" localSheetId="13" hidden="1">#REF!</definedName>
    <definedName name="BExZRGD1603X5ACFALUUDKCD7X48" localSheetId="15" hidden="1">#REF!</definedName>
    <definedName name="BExZRGD1603X5ACFALUUDKCD7X48" localSheetId="16" hidden="1">#REF!</definedName>
    <definedName name="BExZRGD1603X5ACFALUUDKCD7X48" localSheetId="17" hidden="1">#REF!</definedName>
    <definedName name="BExZRGD1603X5ACFALUUDKCD7X48" localSheetId="18" hidden="1">#REF!</definedName>
    <definedName name="BExZRGD1603X5ACFALUUDKCD7X48" localSheetId="19" hidden="1">#REF!</definedName>
    <definedName name="BExZRGD1603X5ACFALUUDKCD7X48" localSheetId="20" hidden="1">#REF!</definedName>
    <definedName name="BExZRGD1603X5ACFALUUDKCD7X48" hidden="1">#REF!</definedName>
    <definedName name="BExZRP1X6UVLN1UOLHH5VF4STP1O" localSheetId="7" hidden="1">#REF!</definedName>
    <definedName name="BExZRP1X6UVLN1UOLHH5VF4STP1O" localSheetId="9" hidden="1">#REF!</definedName>
    <definedName name="BExZRP1X6UVLN1UOLHH5VF4STP1O" localSheetId="10" hidden="1">#REF!</definedName>
    <definedName name="BExZRP1X6UVLN1UOLHH5VF4STP1O" localSheetId="11" hidden="1">#REF!</definedName>
    <definedName name="BExZRP1X6UVLN1UOLHH5VF4STP1O" localSheetId="12" hidden="1">#REF!</definedName>
    <definedName name="BExZRP1X6UVLN1UOLHH5VF4STP1O" localSheetId="14" hidden="1">#REF!</definedName>
    <definedName name="BExZRP1X6UVLN1UOLHH5VF4STP1O" localSheetId="13" hidden="1">#REF!</definedName>
    <definedName name="BExZRP1X6UVLN1UOLHH5VF4STP1O" localSheetId="15" hidden="1">#REF!</definedName>
    <definedName name="BExZRP1X6UVLN1UOLHH5VF4STP1O" localSheetId="16" hidden="1">#REF!</definedName>
    <definedName name="BExZRP1X6UVLN1UOLHH5VF4STP1O" localSheetId="17" hidden="1">#REF!</definedName>
    <definedName name="BExZRP1X6UVLN1UOLHH5VF4STP1O" localSheetId="18" hidden="1">#REF!</definedName>
    <definedName name="BExZRP1X6UVLN1UOLHH5VF4STP1O" localSheetId="19" hidden="1">#REF!</definedName>
    <definedName name="BExZRP1X6UVLN1UOLHH5VF4STP1O" localSheetId="20" hidden="1">#REF!</definedName>
    <definedName name="BExZRP1X6UVLN1UOLHH5VF4STP1O" hidden="1">#REF!</definedName>
    <definedName name="BExZRQ930U6OCYNV00CH5I0Q4LPE" localSheetId="7" hidden="1">#REF!</definedName>
    <definedName name="BExZRQ930U6OCYNV00CH5I0Q4LPE" localSheetId="9" hidden="1">#REF!</definedName>
    <definedName name="BExZRQ930U6OCYNV00CH5I0Q4LPE" localSheetId="10" hidden="1">#REF!</definedName>
    <definedName name="BExZRQ930U6OCYNV00CH5I0Q4LPE" localSheetId="11" hidden="1">#REF!</definedName>
    <definedName name="BExZRQ930U6OCYNV00CH5I0Q4LPE" localSheetId="12" hidden="1">#REF!</definedName>
    <definedName name="BExZRQ930U6OCYNV00CH5I0Q4LPE" localSheetId="14" hidden="1">#REF!</definedName>
    <definedName name="BExZRQ930U6OCYNV00CH5I0Q4LPE" localSheetId="13" hidden="1">#REF!</definedName>
    <definedName name="BExZRQ930U6OCYNV00CH5I0Q4LPE" localSheetId="15" hidden="1">#REF!</definedName>
    <definedName name="BExZRQ930U6OCYNV00CH5I0Q4LPE" localSheetId="16" hidden="1">#REF!</definedName>
    <definedName name="BExZRQ930U6OCYNV00CH5I0Q4LPE" localSheetId="17" hidden="1">#REF!</definedName>
    <definedName name="BExZRQ930U6OCYNV00CH5I0Q4LPE" localSheetId="18" hidden="1">#REF!</definedName>
    <definedName name="BExZRQ930U6OCYNV00CH5I0Q4LPE" localSheetId="19" hidden="1">#REF!</definedName>
    <definedName name="BExZRQ930U6OCYNV00CH5I0Q4LPE" localSheetId="20" hidden="1">#REF!</definedName>
    <definedName name="BExZRQ930U6OCYNV00CH5I0Q4LPE" hidden="1">#REF!</definedName>
    <definedName name="BExZRVSS7LVKUWW3VM61WKHK4M49" localSheetId="7" hidden="1">#REF!</definedName>
    <definedName name="BExZRVSS7LVKUWW3VM61WKHK4M49" localSheetId="9" hidden="1">#REF!</definedName>
    <definedName name="BExZRVSS7LVKUWW3VM61WKHK4M49" localSheetId="10" hidden="1">#REF!</definedName>
    <definedName name="BExZRVSS7LVKUWW3VM61WKHK4M49" localSheetId="11" hidden="1">#REF!</definedName>
    <definedName name="BExZRVSS7LVKUWW3VM61WKHK4M49" localSheetId="12" hidden="1">#REF!</definedName>
    <definedName name="BExZRVSS7LVKUWW3VM61WKHK4M49" localSheetId="14" hidden="1">#REF!</definedName>
    <definedName name="BExZRVSS7LVKUWW3VM61WKHK4M49" localSheetId="13" hidden="1">#REF!</definedName>
    <definedName name="BExZRVSS7LVKUWW3VM61WKHK4M49" localSheetId="15" hidden="1">#REF!</definedName>
    <definedName name="BExZRVSS7LVKUWW3VM61WKHK4M49" localSheetId="16" hidden="1">#REF!</definedName>
    <definedName name="BExZRVSS7LVKUWW3VM61WKHK4M49" localSheetId="17" hidden="1">#REF!</definedName>
    <definedName name="BExZRVSS7LVKUWW3VM61WKHK4M49" localSheetId="18" hidden="1">#REF!</definedName>
    <definedName name="BExZRVSS7LVKUWW3VM61WKHK4M49" localSheetId="19" hidden="1">#REF!</definedName>
    <definedName name="BExZRVSS7LVKUWW3VM61WKHK4M49" localSheetId="20" hidden="1">#REF!</definedName>
    <definedName name="BExZRVSS7LVKUWW3VM61WKHK4M49" hidden="1">#REF!</definedName>
    <definedName name="BExZRW8W514W8OZ72YBONYJ64GXF" localSheetId="7" hidden="1">#REF!</definedName>
    <definedName name="BExZRW8W514W8OZ72YBONYJ64GXF" localSheetId="9" hidden="1">#REF!</definedName>
    <definedName name="BExZRW8W514W8OZ72YBONYJ64GXF" localSheetId="10" hidden="1">#REF!</definedName>
    <definedName name="BExZRW8W514W8OZ72YBONYJ64GXF" localSheetId="11" hidden="1">#REF!</definedName>
    <definedName name="BExZRW8W514W8OZ72YBONYJ64GXF" localSheetId="12" hidden="1">#REF!</definedName>
    <definedName name="BExZRW8W514W8OZ72YBONYJ64GXF" localSheetId="14" hidden="1">#REF!</definedName>
    <definedName name="BExZRW8W514W8OZ72YBONYJ64GXF" localSheetId="13" hidden="1">#REF!</definedName>
    <definedName name="BExZRW8W514W8OZ72YBONYJ64GXF" localSheetId="15" hidden="1">#REF!</definedName>
    <definedName name="BExZRW8W514W8OZ72YBONYJ64GXF" localSheetId="16" hidden="1">#REF!</definedName>
    <definedName name="BExZRW8W514W8OZ72YBONYJ64GXF" localSheetId="17" hidden="1">#REF!</definedName>
    <definedName name="BExZRW8W514W8OZ72YBONYJ64GXF" localSheetId="18" hidden="1">#REF!</definedName>
    <definedName name="BExZRW8W514W8OZ72YBONYJ64GXF" localSheetId="19" hidden="1">#REF!</definedName>
    <definedName name="BExZRW8W514W8OZ72YBONYJ64GXF" localSheetId="20" hidden="1">#REF!</definedName>
    <definedName name="BExZRW8W514W8OZ72YBONYJ64GXF" hidden="1">#REF!</definedName>
    <definedName name="BExZRWJP2BUVFJPO8U8ATQEP0LZU" localSheetId="7" hidden="1">#REF!</definedName>
    <definedName name="BExZRWJP2BUVFJPO8U8ATQEP0LZU" localSheetId="9" hidden="1">#REF!</definedName>
    <definedName name="BExZRWJP2BUVFJPO8U8ATQEP0LZU" localSheetId="10" hidden="1">#REF!</definedName>
    <definedName name="BExZRWJP2BUVFJPO8U8ATQEP0LZU" localSheetId="11" hidden="1">#REF!</definedName>
    <definedName name="BExZRWJP2BUVFJPO8U8ATQEP0LZU" localSheetId="12" hidden="1">#REF!</definedName>
    <definedName name="BExZRWJP2BUVFJPO8U8ATQEP0LZU" localSheetId="14" hidden="1">#REF!</definedName>
    <definedName name="BExZRWJP2BUVFJPO8U8ATQEP0LZU" localSheetId="13" hidden="1">#REF!</definedName>
    <definedName name="BExZRWJP2BUVFJPO8U8ATQEP0LZU" localSheetId="15" hidden="1">#REF!</definedName>
    <definedName name="BExZRWJP2BUVFJPO8U8ATQEP0LZU" localSheetId="16" hidden="1">#REF!</definedName>
    <definedName name="BExZRWJP2BUVFJPO8U8ATQEP0LZU" localSheetId="17" hidden="1">#REF!</definedName>
    <definedName name="BExZRWJP2BUVFJPO8U8ATQEP0LZU" localSheetId="18" hidden="1">#REF!</definedName>
    <definedName name="BExZRWJP2BUVFJPO8U8ATQEP0LZU" localSheetId="19" hidden="1">#REF!</definedName>
    <definedName name="BExZRWJP2BUVFJPO8U8ATQEP0LZU" localSheetId="20" hidden="1">#REF!</definedName>
    <definedName name="BExZRWJP2BUVFJPO8U8ATQEP0LZU" hidden="1">#REF!</definedName>
    <definedName name="BExZRXAKDKQ1K9GZ7R5F89HTIP5Y" localSheetId="7" hidden="1">#REF!</definedName>
    <definedName name="BExZRXAKDKQ1K9GZ7R5F89HTIP5Y" localSheetId="9" hidden="1">#REF!</definedName>
    <definedName name="BExZRXAKDKQ1K9GZ7R5F89HTIP5Y" localSheetId="10" hidden="1">#REF!</definedName>
    <definedName name="BExZRXAKDKQ1K9GZ7R5F89HTIP5Y" localSheetId="11" hidden="1">#REF!</definedName>
    <definedName name="BExZRXAKDKQ1K9GZ7R5F89HTIP5Y" localSheetId="14" hidden="1">#REF!</definedName>
    <definedName name="BExZRXAKDKQ1K9GZ7R5F89HTIP5Y" localSheetId="13" hidden="1">#REF!</definedName>
    <definedName name="BExZRXAKDKQ1K9GZ7R5F89HTIP5Y" localSheetId="16" hidden="1">#REF!</definedName>
    <definedName name="BExZRXAKDKQ1K9GZ7R5F89HTIP5Y" localSheetId="17" hidden="1">#REF!</definedName>
    <definedName name="BExZRXAKDKQ1K9GZ7R5F89HTIP5Y" localSheetId="20" hidden="1">#REF!</definedName>
    <definedName name="BExZRXAKDKQ1K9GZ7R5F89HTIP5Y" hidden="1">#REF!</definedName>
    <definedName name="BExZS2OY9JTSSP01ZQ6V2T2LO5R9" localSheetId="7" hidden="1">#REF!</definedName>
    <definedName name="BExZS2OY9JTSSP01ZQ6V2T2LO5R9" localSheetId="9" hidden="1">#REF!</definedName>
    <definedName name="BExZS2OY9JTSSP01ZQ6V2T2LO5R9" localSheetId="10" hidden="1">#REF!</definedName>
    <definedName name="BExZS2OY9JTSSP01ZQ6V2T2LO5R9" localSheetId="11" hidden="1">#REF!</definedName>
    <definedName name="BExZS2OY9JTSSP01ZQ6V2T2LO5R9" localSheetId="12" hidden="1">#REF!</definedName>
    <definedName name="BExZS2OY9JTSSP01ZQ6V2T2LO5R9" localSheetId="14" hidden="1">#REF!</definedName>
    <definedName name="BExZS2OY9JTSSP01ZQ6V2T2LO5R9" localSheetId="13" hidden="1">#REF!</definedName>
    <definedName name="BExZS2OY9JTSSP01ZQ6V2T2LO5R9" localSheetId="15" hidden="1">#REF!</definedName>
    <definedName name="BExZS2OY9JTSSP01ZQ6V2T2LO5R9" localSheetId="16" hidden="1">#REF!</definedName>
    <definedName name="BExZS2OY9JTSSP01ZQ6V2T2LO5R9" localSheetId="17" hidden="1">#REF!</definedName>
    <definedName name="BExZS2OY9JTSSP01ZQ6V2T2LO5R9" localSheetId="18" hidden="1">#REF!</definedName>
    <definedName name="BExZS2OY9JTSSP01ZQ6V2T2LO5R9" localSheetId="19" hidden="1">#REF!</definedName>
    <definedName name="BExZS2OY9JTSSP01ZQ6V2T2LO5R9" localSheetId="20" hidden="1">#REF!</definedName>
    <definedName name="BExZS2OY9JTSSP01ZQ6V2T2LO5R9" hidden="1">#REF!</definedName>
    <definedName name="BExZSI9USDLZAN8LI8M4YYQL24GZ" localSheetId="7" hidden="1">#REF!</definedName>
    <definedName name="BExZSI9USDLZAN8LI8M4YYQL24GZ" localSheetId="9" hidden="1">#REF!</definedName>
    <definedName name="BExZSI9USDLZAN8LI8M4YYQL24GZ" localSheetId="10" hidden="1">#REF!</definedName>
    <definedName name="BExZSI9USDLZAN8LI8M4YYQL24GZ" localSheetId="11" hidden="1">#REF!</definedName>
    <definedName name="BExZSI9USDLZAN8LI8M4YYQL24GZ" localSheetId="12" hidden="1">#REF!</definedName>
    <definedName name="BExZSI9USDLZAN8LI8M4YYQL24GZ" localSheetId="14" hidden="1">#REF!</definedName>
    <definedName name="BExZSI9USDLZAN8LI8M4YYQL24GZ" localSheetId="13" hidden="1">#REF!</definedName>
    <definedName name="BExZSI9USDLZAN8LI8M4YYQL24GZ" localSheetId="15" hidden="1">#REF!</definedName>
    <definedName name="BExZSI9USDLZAN8LI8M4YYQL24GZ" localSheetId="16" hidden="1">#REF!</definedName>
    <definedName name="BExZSI9USDLZAN8LI8M4YYQL24GZ" localSheetId="17" hidden="1">#REF!</definedName>
    <definedName name="BExZSI9USDLZAN8LI8M4YYQL24GZ" localSheetId="18" hidden="1">#REF!</definedName>
    <definedName name="BExZSI9USDLZAN8LI8M4YYQL24GZ" localSheetId="19" hidden="1">#REF!</definedName>
    <definedName name="BExZSI9USDLZAN8LI8M4YYQL24GZ" localSheetId="20" hidden="1">#REF!</definedName>
    <definedName name="BExZSI9USDLZAN8LI8M4YYQL24GZ" hidden="1">#REF!</definedName>
    <definedName name="BExZSM0TL3458X254CZLZZ3GBCNQ" localSheetId="7" hidden="1">#REF!</definedName>
    <definedName name="BExZSM0TL3458X254CZLZZ3GBCNQ" localSheetId="9" hidden="1">#REF!</definedName>
    <definedName name="BExZSM0TL3458X254CZLZZ3GBCNQ" localSheetId="10" hidden="1">#REF!</definedName>
    <definedName name="BExZSM0TL3458X254CZLZZ3GBCNQ" localSheetId="11" hidden="1">#REF!</definedName>
    <definedName name="BExZSM0TL3458X254CZLZZ3GBCNQ" localSheetId="12" hidden="1">#REF!</definedName>
    <definedName name="BExZSM0TL3458X254CZLZZ3GBCNQ" localSheetId="14" hidden="1">#REF!</definedName>
    <definedName name="BExZSM0TL3458X254CZLZZ3GBCNQ" localSheetId="13" hidden="1">#REF!</definedName>
    <definedName name="BExZSM0TL3458X254CZLZZ3GBCNQ" localSheetId="15" hidden="1">#REF!</definedName>
    <definedName name="BExZSM0TL3458X254CZLZZ3GBCNQ" localSheetId="16" hidden="1">#REF!</definedName>
    <definedName name="BExZSM0TL3458X254CZLZZ3GBCNQ" localSheetId="17" hidden="1">#REF!</definedName>
    <definedName name="BExZSM0TL3458X254CZLZZ3GBCNQ" localSheetId="18" hidden="1">#REF!</definedName>
    <definedName name="BExZSM0TL3458X254CZLZZ3GBCNQ" localSheetId="19" hidden="1">#REF!</definedName>
    <definedName name="BExZSM0TL3458X254CZLZZ3GBCNQ" localSheetId="20" hidden="1">#REF!</definedName>
    <definedName name="BExZSM0TL3458X254CZLZZ3GBCNQ" hidden="1">#REF!</definedName>
    <definedName name="BExZSPX0YNISGS8SVTI69D6NC4IM" localSheetId="7" hidden="1">#REF!</definedName>
    <definedName name="BExZSPX0YNISGS8SVTI69D6NC4IM" localSheetId="9" hidden="1">#REF!</definedName>
    <definedName name="BExZSPX0YNISGS8SVTI69D6NC4IM" localSheetId="10" hidden="1">#REF!</definedName>
    <definedName name="BExZSPX0YNISGS8SVTI69D6NC4IM" localSheetId="11" hidden="1">#REF!</definedName>
    <definedName name="BExZSPX0YNISGS8SVTI69D6NC4IM" localSheetId="12" hidden="1">#REF!</definedName>
    <definedName name="BExZSPX0YNISGS8SVTI69D6NC4IM" localSheetId="14" hidden="1">#REF!</definedName>
    <definedName name="BExZSPX0YNISGS8SVTI69D6NC4IM" localSheetId="13" hidden="1">#REF!</definedName>
    <definedName name="BExZSPX0YNISGS8SVTI69D6NC4IM" localSheetId="15" hidden="1">#REF!</definedName>
    <definedName name="BExZSPX0YNISGS8SVTI69D6NC4IM" localSheetId="16" hidden="1">#REF!</definedName>
    <definedName name="BExZSPX0YNISGS8SVTI69D6NC4IM" localSheetId="17" hidden="1">#REF!</definedName>
    <definedName name="BExZSPX0YNISGS8SVTI69D6NC4IM" localSheetId="18" hidden="1">#REF!</definedName>
    <definedName name="BExZSPX0YNISGS8SVTI69D6NC4IM" localSheetId="19" hidden="1">#REF!</definedName>
    <definedName name="BExZSPX0YNISGS8SVTI69D6NC4IM" localSheetId="20" hidden="1">#REF!</definedName>
    <definedName name="BExZSPX0YNISGS8SVTI69D6NC4IM" hidden="1">#REF!</definedName>
    <definedName name="BExZSS0LA2JY4ZLJ1Z5YCMLJJZCH" localSheetId="7" hidden="1">#REF!</definedName>
    <definedName name="BExZSS0LA2JY4ZLJ1Z5YCMLJJZCH" localSheetId="9" hidden="1">#REF!</definedName>
    <definedName name="BExZSS0LA2JY4ZLJ1Z5YCMLJJZCH" localSheetId="10" hidden="1">#REF!</definedName>
    <definedName name="BExZSS0LA2JY4ZLJ1Z5YCMLJJZCH" localSheetId="11" hidden="1">#REF!</definedName>
    <definedName name="BExZSS0LA2JY4ZLJ1Z5YCMLJJZCH" localSheetId="12" hidden="1">#REF!</definedName>
    <definedName name="BExZSS0LA2JY4ZLJ1Z5YCMLJJZCH" localSheetId="14" hidden="1">#REF!</definedName>
    <definedName name="BExZSS0LA2JY4ZLJ1Z5YCMLJJZCH" localSheetId="13" hidden="1">#REF!</definedName>
    <definedName name="BExZSS0LA2JY4ZLJ1Z5YCMLJJZCH" localSheetId="15" hidden="1">#REF!</definedName>
    <definedName name="BExZSS0LA2JY4ZLJ1Z5YCMLJJZCH" localSheetId="16" hidden="1">#REF!</definedName>
    <definedName name="BExZSS0LA2JY4ZLJ1Z5YCMLJJZCH" localSheetId="17" hidden="1">#REF!</definedName>
    <definedName name="BExZSS0LA2JY4ZLJ1Z5YCMLJJZCH" localSheetId="18" hidden="1">#REF!</definedName>
    <definedName name="BExZSS0LA2JY4ZLJ1Z5YCMLJJZCH" localSheetId="19" hidden="1">#REF!</definedName>
    <definedName name="BExZSS0LA2JY4ZLJ1Z5YCMLJJZCH" localSheetId="20" hidden="1">#REF!</definedName>
    <definedName name="BExZSS0LA2JY4ZLJ1Z5YCMLJJZCH" hidden="1">#REF!</definedName>
    <definedName name="BExZTAQV2QVSZY5Y3VCCWUBSBW9P" localSheetId="7" hidden="1">#REF!</definedName>
    <definedName name="BExZTAQV2QVSZY5Y3VCCWUBSBW9P" localSheetId="9" hidden="1">#REF!</definedName>
    <definedName name="BExZTAQV2QVSZY5Y3VCCWUBSBW9P" localSheetId="10" hidden="1">#REF!</definedName>
    <definedName name="BExZTAQV2QVSZY5Y3VCCWUBSBW9P" localSheetId="11" hidden="1">#REF!</definedName>
    <definedName name="BExZTAQV2QVSZY5Y3VCCWUBSBW9P" localSheetId="12" hidden="1">#REF!</definedName>
    <definedName name="BExZTAQV2QVSZY5Y3VCCWUBSBW9P" localSheetId="14" hidden="1">#REF!</definedName>
    <definedName name="BExZTAQV2QVSZY5Y3VCCWUBSBW9P" localSheetId="13" hidden="1">#REF!</definedName>
    <definedName name="BExZTAQV2QVSZY5Y3VCCWUBSBW9P" localSheetId="15" hidden="1">#REF!</definedName>
    <definedName name="BExZTAQV2QVSZY5Y3VCCWUBSBW9P" localSheetId="16" hidden="1">#REF!</definedName>
    <definedName name="BExZTAQV2QVSZY5Y3VCCWUBSBW9P" localSheetId="17" hidden="1">#REF!</definedName>
    <definedName name="BExZTAQV2QVSZY5Y3VCCWUBSBW9P" localSheetId="18" hidden="1">#REF!</definedName>
    <definedName name="BExZTAQV2QVSZY5Y3VCCWUBSBW9P" localSheetId="19" hidden="1">#REF!</definedName>
    <definedName name="BExZTAQV2QVSZY5Y3VCCWUBSBW9P" localSheetId="20" hidden="1">#REF!</definedName>
    <definedName name="BExZTAQV2QVSZY5Y3VCCWUBSBW9P" hidden="1">#REF!</definedName>
    <definedName name="BExZTBN9GZGBJ8KW4A2BZPUYXU1F" localSheetId="7" hidden="1">#REF!</definedName>
    <definedName name="BExZTBN9GZGBJ8KW4A2BZPUYXU1F" localSheetId="9" hidden="1">#REF!</definedName>
    <definedName name="BExZTBN9GZGBJ8KW4A2BZPUYXU1F" localSheetId="10" hidden="1">#REF!</definedName>
    <definedName name="BExZTBN9GZGBJ8KW4A2BZPUYXU1F" localSheetId="11" hidden="1">#REF!</definedName>
    <definedName name="BExZTBN9GZGBJ8KW4A2BZPUYXU1F" localSheetId="12" hidden="1">#REF!</definedName>
    <definedName name="BExZTBN9GZGBJ8KW4A2BZPUYXU1F" localSheetId="14" hidden="1">#REF!</definedName>
    <definedName name="BExZTBN9GZGBJ8KW4A2BZPUYXU1F" localSheetId="13" hidden="1">#REF!</definedName>
    <definedName name="BExZTBN9GZGBJ8KW4A2BZPUYXU1F" localSheetId="15" hidden="1">#REF!</definedName>
    <definedName name="BExZTBN9GZGBJ8KW4A2BZPUYXU1F" localSheetId="16" hidden="1">#REF!</definedName>
    <definedName name="BExZTBN9GZGBJ8KW4A2BZPUYXU1F" localSheetId="17" hidden="1">#REF!</definedName>
    <definedName name="BExZTBN9GZGBJ8KW4A2BZPUYXU1F" localSheetId="18" hidden="1">#REF!</definedName>
    <definedName name="BExZTBN9GZGBJ8KW4A2BZPUYXU1F" localSheetId="19" hidden="1">#REF!</definedName>
    <definedName name="BExZTBN9GZGBJ8KW4A2BZPUYXU1F" localSheetId="20" hidden="1">#REF!</definedName>
    <definedName name="BExZTBN9GZGBJ8KW4A2BZPUYXU1F" hidden="1">#REF!</definedName>
    <definedName name="BExZTHSI2FX56PWRSNX9H5EWTZFO" localSheetId="7" hidden="1">#REF!</definedName>
    <definedName name="BExZTHSI2FX56PWRSNX9H5EWTZFO" localSheetId="9" hidden="1">#REF!</definedName>
    <definedName name="BExZTHSI2FX56PWRSNX9H5EWTZFO" localSheetId="10" hidden="1">#REF!</definedName>
    <definedName name="BExZTHSI2FX56PWRSNX9H5EWTZFO" localSheetId="11" hidden="1">#REF!</definedName>
    <definedName name="BExZTHSI2FX56PWRSNX9H5EWTZFO" localSheetId="12" hidden="1">#REF!</definedName>
    <definedName name="BExZTHSI2FX56PWRSNX9H5EWTZFO" localSheetId="14" hidden="1">#REF!</definedName>
    <definedName name="BExZTHSI2FX56PWRSNX9H5EWTZFO" localSheetId="13" hidden="1">#REF!</definedName>
    <definedName name="BExZTHSI2FX56PWRSNX9H5EWTZFO" localSheetId="15" hidden="1">#REF!</definedName>
    <definedName name="BExZTHSI2FX56PWRSNX9H5EWTZFO" localSheetId="16" hidden="1">#REF!</definedName>
    <definedName name="BExZTHSI2FX56PWRSNX9H5EWTZFO" localSheetId="17" hidden="1">#REF!</definedName>
    <definedName name="BExZTHSI2FX56PWRSNX9H5EWTZFO" localSheetId="18" hidden="1">#REF!</definedName>
    <definedName name="BExZTHSI2FX56PWRSNX9H5EWTZFO" localSheetId="19" hidden="1">#REF!</definedName>
    <definedName name="BExZTHSI2FX56PWRSNX9H5EWTZFO" localSheetId="20" hidden="1">#REF!</definedName>
    <definedName name="BExZTHSI2FX56PWRSNX9H5EWTZFO" hidden="1">#REF!</definedName>
    <definedName name="BExZTI39Q2UFW9SVCC3Q73QVFBU8" localSheetId="7" hidden="1">#REF!</definedName>
    <definedName name="BExZTI39Q2UFW9SVCC3Q73QVFBU8" localSheetId="9" hidden="1">#REF!</definedName>
    <definedName name="BExZTI39Q2UFW9SVCC3Q73QVFBU8" localSheetId="10" hidden="1">#REF!</definedName>
    <definedName name="BExZTI39Q2UFW9SVCC3Q73QVFBU8" localSheetId="11" hidden="1">#REF!</definedName>
    <definedName name="BExZTI39Q2UFW9SVCC3Q73QVFBU8" localSheetId="12" hidden="1">#REF!</definedName>
    <definedName name="BExZTI39Q2UFW9SVCC3Q73QVFBU8" localSheetId="14" hidden="1">#REF!</definedName>
    <definedName name="BExZTI39Q2UFW9SVCC3Q73QVFBU8" localSheetId="13" hidden="1">#REF!</definedName>
    <definedName name="BExZTI39Q2UFW9SVCC3Q73QVFBU8" localSheetId="15" hidden="1">#REF!</definedName>
    <definedName name="BExZTI39Q2UFW9SVCC3Q73QVFBU8" localSheetId="16" hidden="1">#REF!</definedName>
    <definedName name="BExZTI39Q2UFW9SVCC3Q73QVFBU8" localSheetId="17" hidden="1">#REF!</definedName>
    <definedName name="BExZTI39Q2UFW9SVCC3Q73QVFBU8" localSheetId="18" hidden="1">#REF!</definedName>
    <definedName name="BExZTI39Q2UFW9SVCC3Q73QVFBU8" localSheetId="19" hidden="1">#REF!</definedName>
    <definedName name="BExZTI39Q2UFW9SVCC3Q73QVFBU8" localSheetId="20" hidden="1">#REF!</definedName>
    <definedName name="BExZTI39Q2UFW9SVCC3Q73QVFBU8" hidden="1">#REF!</definedName>
    <definedName name="BExZTJL3HVBFY139H6CJHEQCT1EL" localSheetId="7" hidden="1">#REF!</definedName>
    <definedName name="BExZTJL3HVBFY139H6CJHEQCT1EL" localSheetId="9" hidden="1">#REF!</definedName>
    <definedName name="BExZTJL3HVBFY139H6CJHEQCT1EL" localSheetId="10" hidden="1">#REF!</definedName>
    <definedName name="BExZTJL3HVBFY139H6CJHEQCT1EL" localSheetId="11" hidden="1">#REF!</definedName>
    <definedName name="BExZTJL3HVBFY139H6CJHEQCT1EL" localSheetId="12" hidden="1">#REF!</definedName>
    <definedName name="BExZTJL3HVBFY139H6CJHEQCT1EL" localSheetId="14" hidden="1">#REF!</definedName>
    <definedName name="BExZTJL3HVBFY139H6CJHEQCT1EL" localSheetId="13" hidden="1">#REF!</definedName>
    <definedName name="BExZTJL3HVBFY139H6CJHEQCT1EL" localSheetId="15" hidden="1">#REF!</definedName>
    <definedName name="BExZTJL3HVBFY139H6CJHEQCT1EL" localSheetId="16" hidden="1">#REF!</definedName>
    <definedName name="BExZTJL3HVBFY139H6CJHEQCT1EL" localSheetId="17" hidden="1">#REF!</definedName>
    <definedName name="BExZTJL3HVBFY139H6CJHEQCT1EL" localSheetId="18" hidden="1">#REF!</definedName>
    <definedName name="BExZTJL3HVBFY139H6CJHEQCT1EL" localSheetId="19" hidden="1">#REF!</definedName>
    <definedName name="BExZTJL3HVBFY139H6CJHEQCT1EL" localSheetId="20" hidden="1">#REF!</definedName>
    <definedName name="BExZTJL3HVBFY139H6CJHEQCT1EL" hidden="1">#REF!</definedName>
    <definedName name="BExZTLOL8OPABZI453E0KVNA1GJS" localSheetId="7" hidden="1">#REF!</definedName>
    <definedName name="BExZTLOL8OPABZI453E0KVNA1GJS" localSheetId="9" hidden="1">#REF!</definedName>
    <definedName name="BExZTLOL8OPABZI453E0KVNA1GJS" localSheetId="10" hidden="1">#REF!</definedName>
    <definedName name="BExZTLOL8OPABZI453E0KVNA1GJS" localSheetId="11" hidden="1">#REF!</definedName>
    <definedName name="BExZTLOL8OPABZI453E0KVNA1GJS" localSheetId="12" hidden="1">#REF!</definedName>
    <definedName name="BExZTLOL8OPABZI453E0KVNA1GJS" localSheetId="14" hidden="1">#REF!</definedName>
    <definedName name="BExZTLOL8OPABZI453E0KVNA1GJS" localSheetId="13" hidden="1">#REF!</definedName>
    <definedName name="BExZTLOL8OPABZI453E0KVNA1GJS" localSheetId="15" hidden="1">#REF!</definedName>
    <definedName name="BExZTLOL8OPABZI453E0KVNA1GJS" localSheetId="16" hidden="1">#REF!</definedName>
    <definedName name="BExZTLOL8OPABZI453E0KVNA1GJS" localSheetId="17" hidden="1">#REF!</definedName>
    <definedName name="BExZTLOL8OPABZI453E0KVNA1GJS" localSheetId="18" hidden="1">#REF!</definedName>
    <definedName name="BExZTLOL8OPABZI453E0KVNA1GJS" localSheetId="19" hidden="1">#REF!</definedName>
    <definedName name="BExZTLOL8OPABZI453E0KVNA1GJS" localSheetId="20" hidden="1">#REF!</definedName>
    <definedName name="BExZTLOL8OPABZI453E0KVNA1GJS" hidden="1">#REF!</definedName>
    <definedName name="BExZTT6J3X0TOX0ZY6YPLUVMCW9X" localSheetId="7" hidden="1">#REF!</definedName>
    <definedName name="BExZTT6J3X0TOX0ZY6YPLUVMCW9X" localSheetId="9" hidden="1">#REF!</definedName>
    <definedName name="BExZTT6J3X0TOX0ZY6YPLUVMCW9X" localSheetId="10" hidden="1">#REF!</definedName>
    <definedName name="BExZTT6J3X0TOX0ZY6YPLUVMCW9X" localSheetId="11" hidden="1">#REF!</definedName>
    <definedName name="BExZTT6J3X0TOX0ZY6YPLUVMCW9X" localSheetId="12" hidden="1">#REF!</definedName>
    <definedName name="BExZTT6J3X0TOX0ZY6YPLUVMCW9X" localSheetId="14" hidden="1">#REF!</definedName>
    <definedName name="BExZTT6J3X0TOX0ZY6YPLUVMCW9X" localSheetId="13" hidden="1">#REF!</definedName>
    <definedName name="BExZTT6J3X0TOX0ZY6YPLUVMCW9X" localSheetId="15" hidden="1">#REF!</definedName>
    <definedName name="BExZTT6J3X0TOX0ZY6YPLUVMCW9X" localSheetId="16" hidden="1">#REF!</definedName>
    <definedName name="BExZTT6J3X0TOX0ZY6YPLUVMCW9X" localSheetId="17" hidden="1">#REF!</definedName>
    <definedName name="BExZTT6J3X0TOX0ZY6YPLUVMCW9X" localSheetId="18" hidden="1">#REF!</definedName>
    <definedName name="BExZTT6J3X0TOX0ZY6YPLUVMCW9X" localSheetId="19" hidden="1">#REF!</definedName>
    <definedName name="BExZTT6J3X0TOX0ZY6YPLUVMCW9X" localSheetId="20" hidden="1">#REF!</definedName>
    <definedName name="BExZTT6J3X0TOX0ZY6YPLUVMCW9X" hidden="1">#REF!</definedName>
    <definedName name="BExZTW6ECBRA0BBITWBQ8R93RMCL" localSheetId="7" hidden="1">#REF!</definedName>
    <definedName name="BExZTW6ECBRA0BBITWBQ8R93RMCL" localSheetId="9" hidden="1">#REF!</definedName>
    <definedName name="BExZTW6ECBRA0BBITWBQ8R93RMCL" localSheetId="10" hidden="1">#REF!</definedName>
    <definedName name="BExZTW6ECBRA0BBITWBQ8R93RMCL" localSheetId="11" hidden="1">#REF!</definedName>
    <definedName name="BExZTW6ECBRA0BBITWBQ8R93RMCL" localSheetId="12" hidden="1">#REF!</definedName>
    <definedName name="BExZTW6ECBRA0BBITWBQ8R93RMCL" localSheetId="14" hidden="1">#REF!</definedName>
    <definedName name="BExZTW6ECBRA0BBITWBQ8R93RMCL" localSheetId="13" hidden="1">#REF!</definedName>
    <definedName name="BExZTW6ECBRA0BBITWBQ8R93RMCL" localSheetId="15" hidden="1">#REF!</definedName>
    <definedName name="BExZTW6ECBRA0BBITWBQ8R93RMCL" localSheetId="16" hidden="1">#REF!</definedName>
    <definedName name="BExZTW6ECBRA0BBITWBQ8R93RMCL" localSheetId="17" hidden="1">#REF!</definedName>
    <definedName name="BExZTW6ECBRA0BBITWBQ8R93RMCL" localSheetId="18" hidden="1">#REF!</definedName>
    <definedName name="BExZTW6ECBRA0BBITWBQ8R93RMCL" localSheetId="19" hidden="1">#REF!</definedName>
    <definedName name="BExZTW6ECBRA0BBITWBQ8R93RMCL" localSheetId="20" hidden="1">#REF!</definedName>
    <definedName name="BExZTW6ECBRA0BBITWBQ8R93RMCL" hidden="1">#REF!</definedName>
    <definedName name="BExZU2BHYAOKSCBM3C5014ZF6IXS" localSheetId="7" hidden="1">#REF!</definedName>
    <definedName name="BExZU2BHYAOKSCBM3C5014ZF6IXS" localSheetId="9" hidden="1">#REF!</definedName>
    <definedName name="BExZU2BHYAOKSCBM3C5014ZF6IXS" localSheetId="10" hidden="1">#REF!</definedName>
    <definedName name="BExZU2BHYAOKSCBM3C5014ZF6IXS" localSheetId="11" hidden="1">#REF!</definedName>
    <definedName name="BExZU2BHYAOKSCBM3C5014ZF6IXS" localSheetId="12" hidden="1">#REF!</definedName>
    <definedName name="BExZU2BHYAOKSCBM3C5014ZF6IXS" localSheetId="14" hidden="1">#REF!</definedName>
    <definedName name="BExZU2BHYAOKSCBM3C5014ZF6IXS" localSheetId="13" hidden="1">#REF!</definedName>
    <definedName name="BExZU2BHYAOKSCBM3C5014ZF6IXS" localSheetId="15" hidden="1">#REF!</definedName>
    <definedName name="BExZU2BHYAOKSCBM3C5014ZF6IXS" localSheetId="16" hidden="1">#REF!</definedName>
    <definedName name="BExZU2BHYAOKSCBM3C5014ZF6IXS" localSheetId="17" hidden="1">#REF!</definedName>
    <definedName name="BExZU2BHYAOKSCBM3C5014ZF6IXS" localSheetId="18" hidden="1">#REF!</definedName>
    <definedName name="BExZU2BHYAOKSCBM3C5014ZF6IXS" localSheetId="19" hidden="1">#REF!</definedName>
    <definedName name="BExZU2BHYAOKSCBM3C5014ZF6IXS" localSheetId="20" hidden="1">#REF!</definedName>
    <definedName name="BExZU2BHYAOKSCBM3C5014ZF6IXS" hidden="1">#REF!</definedName>
    <definedName name="BExZU2RMJTXOCS0ROPMYPE6WTD87" localSheetId="7" hidden="1">#REF!</definedName>
    <definedName name="BExZU2RMJTXOCS0ROPMYPE6WTD87" localSheetId="9" hidden="1">#REF!</definedName>
    <definedName name="BExZU2RMJTXOCS0ROPMYPE6WTD87" localSheetId="10" hidden="1">#REF!</definedName>
    <definedName name="BExZU2RMJTXOCS0ROPMYPE6WTD87" localSheetId="11" hidden="1">#REF!</definedName>
    <definedName name="BExZU2RMJTXOCS0ROPMYPE6WTD87" localSheetId="12" hidden="1">#REF!</definedName>
    <definedName name="BExZU2RMJTXOCS0ROPMYPE6WTD87" localSheetId="14" hidden="1">#REF!</definedName>
    <definedName name="BExZU2RMJTXOCS0ROPMYPE6WTD87" localSheetId="13" hidden="1">#REF!</definedName>
    <definedName name="BExZU2RMJTXOCS0ROPMYPE6WTD87" localSheetId="15" hidden="1">#REF!</definedName>
    <definedName name="BExZU2RMJTXOCS0ROPMYPE6WTD87" localSheetId="16" hidden="1">#REF!</definedName>
    <definedName name="BExZU2RMJTXOCS0ROPMYPE6WTD87" localSheetId="17" hidden="1">#REF!</definedName>
    <definedName name="BExZU2RMJTXOCS0ROPMYPE6WTD87" localSheetId="18" hidden="1">#REF!</definedName>
    <definedName name="BExZU2RMJTXOCS0ROPMYPE6WTD87" localSheetId="19" hidden="1">#REF!</definedName>
    <definedName name="BExZU2RMJTXOCS0ROPMYPE6WTD87" localSheetId="20" hidden="1">#REF!</definedName>
    <definedName name="BExZU2RMJTXOCS0ROPMYPE6WTD87" hidden="1">#REF!</definedName>
    <definedName name="BExZUF7G8FENTJKH9R1XUWXM6CWD" localSheetId="7" hidden="1">#REF!</definedName>
    <definedName name="BExZUF7G8FENTJKH9R1XUWXM6CWD" localSheetId="9" hidden="1">#REF!</definedName>
    <definedName name="BExZUF7G8FENTJKH9R1XUWXM6CWD" localSheetId="10" hidden="1">#REF!</definedName>
    <definedName name="BExZUF7G8FENTJKH9R1XUWXM6CWD" localSheetId="11" hidden="1">#REF!</definedName>
    <definedName name="BExZUF7G8FENTJKH9R1XUWXM6CWD" localSheetId="12" hidden="1">#REF!</definedName>
    <definedName name="BExZUF7G8FENTJKH9R1XUWXM6CWD" localSheetId="14" hidden="1">#REF!</definedName>
    <definedName name="BExZUF7G8FENTJKH9R1XUWXM6CWD" localSheetId="13" hidden="1">#REF!</definedName>
    <definedName name="BExZUF7G8FENTJKH9R1XUWXM6CWD" localSheetId="15" hidden="1">#REF!</definedName>
    <definedName name="BExZUF7G8FENTJKH9R1XUWXM6CWD" localSheetId="16" hidden="1">#REF!</definedName>
    <definedName name="BExZUF7G8FENTJKH9R1XUWXM6CWD" localSheetId="17" hidden="1">#REF!</definedName>
    <definedName name="BExZUF7G8FENTJKH9R1XUWXM6CWD" localSheetId="18" hidden="1">#REF!</definedName>
    <definedName name="BExZUF7G8FENTJKH9R1XUWXM6CWD" localSheetId="19" hidden="1">#REF!</definedName>
    <definedName name="BExZUF7G8FENTJKH9R1XUWXM6CWD" localSheetId="20" hidden="1">#REF!</definedName>
    <definedName name="BExZUF7G8FENTJKH9R1XUWXM6CWD" hidden="1">#REF!</definedName>
    <definedName name="BExZUNARUJBIZ08VCAV3GEVBIR3D" localSheetId="7" hidden="1">#REF!</definedName>
    <definedName name="BExZUNARUJBIZ08VCAV3GEVBIR3D" localSheetId="9" hidden="1">#REF!</definedName>
    <definedName name="BExZUNARUJBIZ08VCAV3GEVBIR3D" localSheetId="10" hidden="1">#REF!</definedName>
    <definedName name="BExZUNARUJBIZ08VCAV3GEVBIR3D" localSheetId="11" hidden="1">#REF!</definedName>
    <definedName name="BExZUNARUJBIZ08VCAV3GEVBIR3D" localSheetId="12" hidden="1">#REF!</definedName>
    <definedName name="BExZUNARUJBIZ08VCAV3GEVBIR3D" localSheetId="14" hidden="1">#REF!</definedName>
    <definedName name="BExZUNARUJBIZ08VCAV3GEVBIR3D" localSheetId="13" hidden="1">#REF!</definedName>
    <definedName name="BExZUNARUJBIZ08VCAV3GEVBIR3D" localSheetId="15" hidden="1">#REF!</definedName>
    <definedName name="BExZUNARUJBIZ08VCAV3GEVBIR3D" localSheetId="16" hidden="1">#REF!</definedName>
    <definedName name="BExZUNARUJBIZ08VCAV3GEVBIR3D" localSheetId="17" hidden="1">#REF!</definedName>
    <definedName name="BExZUNARUJBIZ08VCAV3GEVBIR3D" localSheetId="18" hidden="1">#REF!</definedName>
    <definedName name="BExZUNARUJBIZ08VCAV3GEVBIR3D" localSheetId="19" hidden="1">#REF!</definedName>
    <definedName name="BExZUNARUJBIZ08VCAV3GEVBIR3D" localSheetId="20" hidden="1">#REF!</definedName>
    <definedName name="BExZUNARUJBIZ08VCAV3GEVBIR3D" hidden="1">#REF!</definedName>
    <definedName name="BExZUSZT5496UMBP4LFSLTR1GVEW" localSheetId="7" hidden="1">#REF!</definedName>
    <definedName name="BExZUSZT5496UMBP4LFSLTR1GVEW" localSheetId="9" hidden="1">#REF!</definedName>
    <definedName name="BExZUSZT5496UMBP4LFSLTR1GVEW" localSheetId="10" hidden="1">#REF!</definedName>
    <definedName name="BExZUSZT5496UMBP4LFSLTR1GVEW" localSheetId="11" hidden="1">#REF!</definedName>
    <definedName name="BExZUSZT5496UMBP4LFSLTR1GVEW" localSheetId="12" hidden="1">#REF!</definedName>
    <definedName name="BExZUSZT5496UMBP4LFSLTR1GVEW" localSheetId="14" hidden="1">#REF!</definedName>
    <definedName name="BExZUSZT5496UMBP4LFSLTR1GVEW" localSheetId="13" hidden="1">#REF!</definedName>
    <definedName name="BExZUSZT5496UMBP4LFSLTR1GVEW" localSheetId="15" hidden="1">#REF!</definedName>
    <definedName name="BExZUSZT5496UMBP4LFSLTR1GVEW" localSheetId="16" hidden="1">#REF!</definedName>
    <definedName name="BExZUSZT5496UMBP4LFSLTR1GVEW" localSheetId="17" hidden="1">#REF!</definedName>
    <definedName name="BExZUSZT5496UMBP4LFSLTR1GVEW" localSheetId="18" hidden="1">#REF!</definedName>
    <definedName name="BExZUSZT5496UMBP4LFSLTR1GVEW" localSheetId="19" hidden="1">#REF!</definedName>
    <definedName name="BExZUSZT5496UMBP4LFSLTR1GVEW" localSheetId="20" hidden="1">#REF!</definedName>
    <definedName name="BExZUSZT5496UMBP4LFSLTR1GVEW" hidden="1">#REF!</definedName>
    <definedName name="BExZUT54340I38GVCV79EL116WR0" localSheetId="7" hidden="1">#REF!</definedName>
    <definedName name="BExZUT54340I38GVCV79EL116WR0" localSheetId="9" hidden="1">#REF!</definedName>
    <definedName name="BExZUT54340I38GVCV79EL116WR0" localSheetId="10" hidden="1">#REF!</definedName>
    <definedName name="BExZUT54340I38GVCV79EL116WR0" localSheetId="11" hidden="1">#REF!</definedName>
    <definedName name="BExZUT54340I38GVCV79EL116WR0" localSheetId="12" hidden="1">#REF!</definedName>
    <definedName name="BExZUT54340I38GVCV79EL116WR0" localSheetId="14" hidden="1">#REF!</definedName>
    <definedName name="BExZUT54340I38GVCV79EL116WR0" localSheetId="13" hidden="1">#REF!</definedName>
    <definedName name="BExZUT54340I38GVCV79EL116WR0" localSheetId="15" hidden="1">#REF!</definedName>
    <definedName name="BExZUT54340I38GVCV79EL116WR0" localSheetId="16" hidden="1">#REF!</definedName>
    <definedName name="BExZUT54340I38GVCV79EL116WR0" localSheetId="17" hidden="1">#REF!</definedName>
    <definedName name="BExZUT54340I38GVCV79EL116WR0" localSheetId="18" hidden="1">#REF!</definedName>
    <definedName name="BExZUT54340I38GVCV79EL116WR0" localSheetId="19" hidden="1">#REF!</definedName>
    <definedName name="BExZUT54340I38GVCV79EL116WR0" localSheetId="20" hidden="1">#REF!</definedName>
    <definedName name="BExZUT54340I38GVCV79EL116WR0" hidden="1">#REF!</definedName>
    <definedName name="BExZUYDULCX65H9OZ9JHPBNKF3MI" localSheetId="7" hidden="1">#REF!</definedName>
    <definedName name="BExZUYDULCX65H9OZ9JHPBNKF3MI" localSheetId="9" hidden="1">#REF!</definedName>
    <definedName name="BExZUYDULCX65H9OZ9JHPBNKF3MI" localSheetId="10" hidden="1">#REF!</definedName>
    <definedName name="BExZUYDULCX65H9OZ9JHPBNKF3MI" localSheetId="11" hidden="1">#REF!</definedName>
    <definedName name="BExZUYDULCX65H9OZ9JHPBNKF3MI" localSheetId="12" hidden="1">#REF!</definedName>
    <definedName name="BExZUYDULCX65H9OZ9JHPBNKF3MI" localSheetId="14" hidden="1">#REF!</definedName>
    <definedName name="BExZUYDULCX65H9OZ9JHPBNKF3MI" localSheetId="13" hidden="1">#REF!</definedName>
    <definedName name="BExZUYDULCX65H9OZ9JHPBNKF3MI" localSheetId="15" hidden="1">#REF!</definedName>
    <definedName name="BExZUYDULCX65H9OZ9JHPBNKF3MI" localSheetId="16" hidden="1">#REF!</definedName>
    <definedName name="BExZUYDULCX65H9OZ9JHPBNKF3MI" localSheetId="17" hidden="1">#REF!</definedName>
    <definedName name="BExZUYDULCX65H9OZ9JHPBNKF3MI" localSheetId="18" hidden="1">#REF!</definedName>
    <definedName name="BExZUYDULCX65H9OZ9JHPBNKF3MI" localSheetId="19" hidden="1">#REF!</definedName>
    <definedName name="BExZUYDULCX65H9OZ9JHPBNKF3MI" localSheetId="20" hidden="1">#REF!</definedName>
    <definedName name="BExZUYDULCX65H9OZ9JHPBNKF3MI" hidden="1">#REF!</definedName>
    <definedName name="BExZV0192UZZ9JSP428VREBB1ZDY" localSheetId="7" hidden="1">#REF!</definedName>
    <definedName name="BExZV0192UZZ9JSP428VREBB1ZDY" localSheetId="9" hidden="1">#REF!</definedName>
    <definedName name="BExZV0192UZZ9JSP428VREBB1ZDY" localSheetId="10" hidden="1">#REF!</definedName>
    <definedName name="BExZV0192UZZ9JSP428VREBB1ZDY" localSheetId="11" hidden="1">#REF!</definedName>
    <definedName name="BExZV0192UZZ9JSP428VREBB1ZDY" localSheetId="12" hidden="1">#REF!</definedName>
    <definedName name="BExZV0192UZZ9JSP428VREBB1ZDY" localSheetId="14" hidden="1">#REF!</definedName>
    <definedName name="BExZV0192UZZ9JSP428VREBB1ZDY" localSheetId="13" hidden="1">#REF!</definedName>
    <definedName name="BExZV0192UZZ9JSP428VREBB1ZDY" localSheetId="15" hidden="1">#REF!</definedName>
    <definedName name="BExZV0192UZZ9JSP428VREBB1ZDY" localSheetId="16" hidden="1">#REF!</definedName>
    <definedName name="BExZV0192UZZ9JSP428VREBB1ZDY" localSheetId="17" hidden="1">#REF!</definedName>
    <definedName name="BExZV0192UZZ9JSP428VREBB1ZDY" localSheetId="18" hidden="1">#REF!</definedName>
    <definedName name="BExZV0192UZZ9JSP428VREBB1ZDY" localSheetId="19" hidden="1">#REF!</definedName>
    <definedName name="BExZV0192UZZ9JSP428VREBB1ZDY" localSheetId="20" hidden="1">#REF!</definedName>
    <definedName name="BExZV0192UZZ9JSP428VREBB1ZDY" hidden="1">#REF!</definedName>
    <definedName name="BExZV2QD5ZDK3AGDRULLA7JB46C3" localSheetId="7" hidden="1">#REF!</definedName>
    <definedName name="BExZV2QD5ZDK3AGDRULLA7JB46C3" localSheetId="9" hidden="1">#REF!</definedName>
    <definedName name="BExZV2QD5ZDK3AGDRULLA7JB46C3" localSheetId="10" hidden="1">#REF!</definedName>
    <definedName name="BExZV2QD5ZDK3AGDRULLA7JB46C3" localSheetId="11" hidden="1">#REF!</definedName>
    <definedName name="BExZV2QD5ZDK3AGDRULLA7JB46C3" localSheetId="12" hidden="1">#REF!</definedName>
    <definedName name="BExZV2QD5ZDK3AGDRULLA7JB46C3" localSheetId="14" hidden="1">#REF!</definedName>
    <definedName name="BExZV2QD5ZDK3AGDRULLA7JB46C3" localSheetId="13" hidden="1">#REF!</definedName>
    <definedName name="BExZV2QD5ZDK3AGDRULLA7JB46C3" localSheetId="15" hidden="1">#REF!</definedName>
    <definedName name="BExZV2QD5ZDK3AGDRULLA7JB46C3" localSheetId="16" hidden="1">#REF!</definedName>
    <definedName name="BExZV2QD5ZDK3AGDRULLA7JB46C3" localSheetId="17" hidden="1">#REF!</definedName>
    <definedName name="BExZV2QD5ZDK3AGDRULLA7JB46C3" localSheetId="18" hidden="1">#REF!</definedName>
    <definedName name="BExZV2QD5ZDK3AGDRULLA7JB46C3" localSheetId="19" hidden="1">#REF!</definedName>
    <definedName name="BExZV2QD5ZDK3AGDRULLA7JB46C3" localSheetId="20" hidden="1">#REF!</definedName>
    <definedName name="BExZV2QD5ZDK3AGDRULLA7JB46C3" hidden="1">#REF!</definedName>
    <definedName name="BExZV5FHALJ3O5Z9X9CYXRUGCC6O" localSheetId="7" hidden="1">#REF!</definedName>
    <definedName name="BExZV5FHALJ3O5Z9X9CYXRUGCC6O" localSheetId="9" hidden="1">#REF!</definedName>
    <definedName name="BExZV5FHALJ3O5Z9X9CYXRUGCC6O" localSheetId="10" hidden="1">#REF!</definedName>
    <definedName name="BExZV5FHALJ3O5Z9X9CYXRUGCC6O" localSheetId="11" hidden="1">#REF!</definedName>
    <definedName name="BExZV5FHALJ3O5Z9X9CYXRUGCC6O" localSheetId="12" hidden="1">#REF!</definedName>
    <definedName name="BExZV5FHALJ3O5Z9X9CYXRUGCC6O" localSheetId="14" hidden="1">#REF!</definedName>
    <definedName name="BExZV5FHALJ3O5Z9X9CYXRUGCC6O" localSheetId="13" hidden="1">#REF!</definedName>
    <definedName name="BExZV5FHALJ3O5Z9X9CYXRUGCC6O" localSheetId="15" hidden="1">#REF!</definedName>
    <definedName name="BExZV5FHALJ3O5Z9X9CYXRUGCC6O" localSheetId="16" hidden="1">#REF!</definedName>
    <definedName name="BExZV5FHALJ3O5Z9X9CYXRUGCC6O" localSheetId="17" hidden="1">#REF!</definedName>
    <definedName name="BExZV5FHALJ3O5Z9X9CYXRUGCC6O" localSheetId="18" hidden="1">#REF!</definedName>
    <definedName name="BExZV5FHALJ3O5Z9X9CYXRUGCC6O" localSheetId="19" hidden="1">#REF!</definedName>
    <definedName name="BExZV5FHALJ3O5Z9X9CYXRUGCC6O" localSheetId="20" hidden="1">#REF!</definedName>
    <definedName name="BExZV5FHALJ3O5Z9X9CYXRUGCC6O" hidden="1">#REF!</definedName>
    <definedName name="BExZVBQ29OM0V8XAL3HL0JIM0MMU" localSheetId="7" hidden="1">#REF!</definedName>
    <definedName name="BExZVBQ29OM0V8XAL3HL0JIM0MMU" localSheetId="9" hidden="1">#REF!</definedName>
    <definedName name="BExZVBQ29OM0V8XAL3HL0JIM0MMU" localSheetId="10" hidden="1">#REF!</definedName>
    <definedName name="BExZVBQ29OM0V8XAL3HL0JIM0MMU" localSheetId="11" hidden="1">#REF!</definedName>
    <definedName name="BExZVBQ29OM0V8XAL3HL0JIM0MMU" localSheetId="12" hidden="1">#REF!</definedName>
    <definedName name="BExZVBQ29OM0V8XAL3HL0JIM0MMU" localSheetId="14" hidden="1">#REF!</definedName>
    <definedName name="BExZVBQ29OM0V8XAL3HL0JIM0MMU" localSheetId="13" hidden="1">#REF!</definedName>
    <definedName name="BExZVBQ29OM0V8XAL3HL0JIM0MMU" localSheetId="15" hidden="1">#REF!</definedName>
    <definedName name="BExZVBQ29OM0V8XAL3HL0JIM0MMU" localSheetId="16" hidden="1">#REF!</definedName>
    <definedName name="BExZVBQ29OM0V8XAL3HL0JIM0MMU" localSheetId="17" hidden="1">#REF!</definedName>
    <definedName name="BExZVBQ29OM0V8XAL3HL0JIM0MMU" localSheetId="18" hidden="1">#REF!</definedName>
    <definedName name="BExZVBQ29OM0V8XAL3HL0JIM0MMU" localSheetId="19" hidden="1">#REF!</definedName>
    <definedName name="BExZVBQ29OM0V8XAL3HL0JIM0MMU" localSheetId="20" hidden="1">#REF!</definedName>
    <definedName name="BExZVBQ29OM0V8XAL3HL0JIM0MMU" hidden="1">#REF!</definedName>
    <definedName name="BExZVEPYS6HYXG8RN9GMWZTHDEMK" localSheetId="7" hidden="1">#REF!</definedName>
    <definedName name="BExZVEPYS6HYXG8RN9GMWZTHDEMK" localSheetId="9" hidden="1">#REF!</definedName>
    <definedName name="BExZVEPYS6HYXG8RN9GMWZTHDEMK" localSheetId="10" hidden="1">#REF!</definedName>
    <definedName name="BExZVEPYS6HYXG8RN9GMWZTHDEMK" localSheetId="11" hidden="1">#REF!</definedName>
    <definedName name="BExZVEPYS6HYXG8RN9GMWZTHDEMK" localSheetId="12" hidden="1">#REF!</definedName>
    <definedName name="BExZVEPYS6HYXG8RN9GMWZTHDEMK" localSheetId="14" hidden="1">#REF!</definedName>
    <definedName name="BExZVEPYS6HYXG8RN9GMWZTHDEMK" localSheetId="13" hidden="1">#REF!</definedName>
    <definedName name="BExZVEPYS6HYXG8RN9GMWZTHDEMK" localSheetId="15" hidden="1">#REF!</definedName>
    <definedName name="BExZVEPYS6HYXG8RN9GMWZTHDEMK" localSheetId="16" hidden="1">#REF!</definedName>
    <definedName name="BExZVEPYS6HYXG8RN9GMWZTHDEMK" localSheetId="17" hidden="1">#REF!</definedName>
    <definedName name="BExZVEPYS6HYXG8RN9GMWZTHDEMK" localSheetId="18" hidden="1">#REF!</definedName>
    <definedName name="BExZVEPYS6HYXG8RN9GMWZTHDEMK" localSheetId="19" hidden="1">#REF!</definedName>
    <definedName name="BExZVEPYS6HYXG8RN9GMWZTHDEMK" localSheetId="20" hidden="1">#REF!</definedName>
    <definedName name="BExZVEPYS6HYXG8RN9GMWZTHDEMK" hidden="1">#REF!</definedName>
    <definedName name="BExZVLM4T9ORS4ZWHME46U4Q103C" localSheetId="7" hidden="1">#REF!</definedName>
    <definedName name="BExZVLM4T9ORS4ZWHME46U4Q103C" localSheetId="9" hidden="1">#REF!</definedName>
    <definedName name="BExZVLM4T9ORS4ZWHME46U4Q103C" localSheetId="10" hidden="1">#REF!</definedName>
    <definedName name="BExZVLM4T9ORS4ZWHME46U4Q103C" localSheetId="11" hidden="1">#REF!</definedName>
    <definedName name="BExZVLM4T9ORS4ZWHME46U4Q103C" localSheetId="12" hidden="1">#REF!</definedName>
    <definedName name="BExZVLM4T9ORS4ZWHME46U4Q103C" localSheetId="14" hidden="1">#REF!</definedName>
    <definedName name="BExZVLM4T9ORS4ZWHME46U4Q103C" localSheetId="13" hidden="1">#REF!</definedName>
    <definedName name="BExZVLM4T9ORS4ZWHME46U4Q103C" localSheetId="15" hidden="1">#REF!</definedName>
    <definedName name="BExZVLM4T9ORS4ZWHME46U4Q103C" localSheetId="16" hidden="1">#REF!</definedName>
    <definedName name="BExZVLM4T9ORS4ZWHME46U4Q103C" localSheetId="17" hidden="1">#REF!</definedName>
    <definedName name="BExZVLM4T9ORS4ZWHME46U4Q103C" localSheetId="18" hidden="1">#REF!</definedName>
    <definedName name="BExZVLM4T9ORS4ZWHME46U4Q103C" localSheetId="19" hidden="1">#REF!</definedName>
    <definedName name="BExZVLM4T9ORS4ZWHME46U4Q103C" localSheetId="20" hidden="1">#REF!</definedName>
    <definedName name="BExZVLM4T9ORS4ZWHME46U4Q103C" hidden="1">#REF!</definedName>
    <definedName name="BExZVM7OZWPPRH5YQW50EYMMIW1A" localSheetId="7" hidden="1">#REF!</definedName>
    <definedName name="BExZVM7OZWPPRH5YQW50EYMMIW1A" localSheetId="9" hidden="1">#REF!</definedName>
    <definedName name="BExZVM7OZWPPRH5YQW50EYMMIW1A" localSheetId="10" hidden="1">#REF!</definedName>
    <definedName name="BExZVM7OZWPPRH5YQW50EYMMIW1A" localSheetId="11" hidden="1">#REF!</definedName>
    <definedName name="BExZVM7OZWPPRH5YQW50EYMMIW1A" localSheetId="12" hidden="1">#REF!</definedName>
    <definedName name="BExZVM7OZWPPRH5YQW50EYMMIW1A" localSheetId="14" hidden="1">#REF!</definedName>
    <definedName name="BExZVM7OZWPPRH5YQW50EYMMIW1A" localSheetId="13" hidden="1">#REF!</definedName>
    <definedName name="BExZVM7OZWPPRH5YQW50EYMMIW1A" localSheetId="15" hidden="1">#REF!</definedName>
    <definedName name="BExZVM7OZWPPRH5YQW50EYMMIW1A" localSheetId="16" hidden="1">#REF!</definedName>
    <definedName name="BExZVM7OZWPPRH5YQW50EYMMIW1A" localSheetId="17" hidden="1">#REF!</definedName>
    <definedName name="BExZVM7OZWPPRH5YQW50EYMMIW1A" localSheetId="18" hidden="1">#REF!</definedName>
    <definedName name="BExZVM7OZWPPRH5YQW50EYMMIW1A" localSheetId="19" hidden="1">#REF!</definedName>
    <definedName name="BExZVM7OZWPPRH5YQW50EYMMIW1A" localSheetId="20" hidden="1">#REF!</definedName>
    <definedName name="BExZVM7OZWPPRH5YQW50EYMMIW1A" hidden="1">#REF!</definedName>
    <definedName name="BExZVPYGX2C5OSHMZ6F0KBKZ6B1S" localSheetId="7" hidden="1">#REF!</definedName>
    <definedName name="BExZVPYGX2C5OSHMZ6F0KBKZ6B1S" localSheetId="9" hidden="1">#REF!</definedName>
    <definedName name="BExZVPYGX2C5OSHMZ6F0KBKZ6B1S" localSheetId="10" hidden="1">#REF!</definedName>
    <definedName name="BExZVPYGX2C5OSHMZ6F0KBKZ6B1S" localSheetId="11" hidden="1">#REF!</definedName>
    <definedName name="BExZVPYGX2C5OSHMZ6F0KBKZ6B1S" localSheetId="12" hidden="1">#REF!</definedName>
    <definedName name="BExZVPYGX2C5OSHMZ6F0KBKZ6B1S" localSheetId="14" hidden="1">#REF!</definedName>
    <definedName name="BExZVPYGX2C5OSHMZ6F0KBKZ6B1S" localSheetId="13" hidden="1">#REF!</definedName>
    <definedName name="BExZVPYGX2C5OSHMZ6F0KBKZ6B1S" localSheetId="15" hidden="1">#REF!</definedName>
    <definedName name="BExZVPYGX2C5OSHMZ6F0KBKZ6B1S" localSheetId="16" hidden="1">#REF!</definedName>
    <definedName name="BExZVPYGX2C5OSHMZ6F0KBKZ6B1S" localSheetId="17" hidden="1">#REF!</definedName>
    <definedName name="BExZVPYGX2C5OSHMZ6F0KBKZ6B1S" localSheetId="18" hidden="1">#REF!</definedName>
    <definedName name="BExZVPYGX2C5OSHMZ6F0KBKZ6B1S" localSheetId="19" hidden="1">#REF!</definedName>
    <definedName name="BExZVPYGX2C5OSHMZ6F0KBKZ6B1S" localSheetId="20" hidden="1">#REF!</definedName>
    <definedName name="BExZVPYGX2C5OSHMZ6F0KBKZ6B1S" hidden="1">#REF!</definedName>
    <definedName name="BExZW5UARC8W9AQNLJX2I5WQWS5F" localSheetId="7" hidden="1">#REF!</definedName>
    <definedName name="BExZW5UARC8W9AQNLJX2I5WQWS5F" localSheetId="9" hidden="1">#REF!</definedName>
    <definedName name="BExZW5UARC8W9AQNLJX2I5WQWS5F" localSheetId="10" hidden="1">#REF!</definedName>
    <definedName name="BExZW5UARC8W9AQNLJX2I5WQWS5F" localSheetId="11" hidden="1">#REF!</definedName>
    <definedName name="BExZW5UARC8W9AQNLJX2I5WQWS5F" localSheetId="12" hidden="1">#REF!</definedName>
    <definedName name="BExZW5UARC8W9AQNLJX2I5WQWS5F" localSheetId="14" hidden="1">#REF!</definedName>
    <definedName name="BExZW5UARC8W9AQNLJX2I5WQWS5F" localSheetId="13" hidden="1">#REF!</definedName>
    <definedName name="BExZW5UARC8W9AQNLJX2I5WQWS5F" localSheetId="15" hidden="1">#REF!</definedName>
    <definedName name="BExZW5UARC8W9AQNLJX2I5WQWS5F" localSheetId="16" hidden="1">#REF!</definedName>
    <definedName name="BExZW5UARC8W9AQNLJX2I5WQWS5F" localSheetId="17" hidden="1">#REF!</definedName>
    <definedName name="BExZW5UARC8W9AQNLJX2I5WQWS5F" localSheetId="18" hidden="1">#REF!</definedName>
    <definedName name="BExZW5UARC8W9AQNLJX2I5WQWS5F" localSheetId="19" hidden="1">#REF!</definedName>
    <definedName name="BExZW5UARC8W9AQNLJX2I5WQWS5F" localSheetId="20" hidden="1">#REF!</definedName>
    <definedName name="BExZW5UARC8W9AQNLJX2I5WQWS5F" hidden="1">#REF!</definedName>
    <definedName name="BExZW7HRGN6A9YS41KI2B2UUMJ7X" localSheetId="7" hidden="1">#REF!</definedName>
    <definedName name="BExZW7HRGN6A9YS41KI2B2UUMJ7X" localSheetId="9" hidden="1">#REF!</definedName>
    <definedName name="BExZW7HRGN6A9YS41KI2B2UUMJ7X" localSheetId="10" hidden="1">#REF!</definedName>
    <definedName name="BExZW7HRGN6A9YS41KI2B2UUMJ7X" localSheetId="11" hidden="1">#REF!</definedName>
    <definedName name="BExZW7HRGN6A9YS41KI2B2UUMJ7X" localSheetId="12" hidden="1">#REF!</definedName>
    <definedName name="BExZW7HRGN6A9YS41KI2B2UUMJ7X" localSheetId="14" hidden="1">#REF!</definedName>
    <definedName name="BExZW7HRGN6A9YS41KI2B2UUMJ7X" localSheetId="13" hidden="1">#REF!</definedName>
    <definedName name="BExZW7HRGN6A9YS41KI2B2UUMJ7X" localSheetId="15" hidden="1">#REF!</definedName>
    <definedName name="BExZW7HRGN6A9YS41KI2B2UUMJ7X" localSheetId="16" hidden="1">#REF!</definedName>
    <definedName name="BExZW7HRGN6A9YS41KI2B2UUMJ7X" localSheetId="17" hidden="1">#REF!</definedName>
    <definedName name="BExZW7HRGN6A9YS41KI2B2UUMJ7X" localSheetId="18" hidden="1">#REF!</definedName>
    <definedName name="BExZW7HRGN6A9YS41KI2B2UUMJ7X" localSheetId="19" hidden="1">#REF!</definedName>
    <definedName name="BExZW7HRGN6A9YS41KI2B2UUMJ7X" localSheetId="20" hidden="1">#REF!</definedName>
    <definedName name="BExZW7HRGN6A9YS41KI2B2UUMJ7X" hidden="1">#REF!</definedName>
    <definedName name="BExZW8ZPNV43UXGOT98FDNIBQHZY" localSheetId="7" hidden="1">#REF!</definedName>
    <definedName name="BExZW8ZPNV43UXGOT98FDNIBQHZY" localSheetId="9" hidden="1">#REF!</definedName>
    <definedName name="BExZW8ZPNV43UXGOT98FDNIBQHZY" localSheetId="10" hidden="1">#REF!</definedName>
    <definedName name="BExZW8ZPNV43UXGOT98FDNIBQHZY" localSheetId="11" hidden="1">#REF!</definedName>
    <definedName name="BExZW8ZPNV43UXGOT98FDNIBQHZY" localSheetId="12" hidden="1">#REF!</definedName>
    <definedName name="BExZW8ZPNV43UXGOT98FDNIBQHZY" localSheetId="14" hidden="1">#REF!</definedName>
    <definedName name="BExZW8ZPNV43UXGOT98FDNIBQHZY" localSheetId="13" hidden="1">#REF!</definedName>
    <definedName name="BExZW8ZPNV43UXGOT98FDNIBQHZY" localSheetId="15" hidden="1">#REF!</definedName>
    <definedName name="BExZW8ZPNV43UXGOT98FDNIBQHZY" localSheetId="16" hidden="1">#REF!</definedName>
    <definedName name="BExZW8ZPNV43UXGOT98FDNIBQHZY" localSheetId="17" hidden="1">#REF!</definedName>
    <definedName name="BExZW8ZPNV43UXGOT98FDNIBQHZY" localSheetId="18" hidden="1">#REF!</definedName>
    <definedName name="BExZW8ZPNV43UXGOT98FDNIBQHZY" localSheetId="19" hidden="1">#REF!</definedName>
    <definedName name="BExZW8ZPNV43UXGOT98FDNIBQHZY" localSheetId="20" hidden="1">#REF!</definedName>
    <definedName name="BExZW8ZPNV43UXGOT98FDNIBQHZY" hidden="1">#REF!</definedName>
    <definedName name="BExZWKZ5N3RDXU8MZ8HQVYYD8O0F" localSheetId="7" hidden="1">#REF!</definedName>
    <definedName name="BExZWKZ5N3RDXU8MZ8HQVYYD8O0F" localSheetId="9" hidden="1">#REF!</definedName>
    <definedName name="BExZWKZ5N3RDXU8MZ8HQVYYD8O0F" localSheetId="10" hidden="1">#REF!</definedName>
    <definedName name="BExZWKZ5N3RDXU8MZ8HQVYYD8O0F" localSheetId="11" hidden="1">#REF!</definedName>
    <definedName name="BExZWKZ5N3RDXU8MZ8HQVYYD8O0F" localSheetId="12" hidden="1">#REF!</definedName>
    <definedName name="BExZWKZ5N3RDXU8MZ8HQVYYD8O0F" localSheetId="14" hidden="1">#REF!</definedName>
    <definedName name="BExZWKZ5N3RDXU8MZ8HQVYYD8O0F" localSheetId="13" hidden="1">#REF!</definedName>
    <definedName name="BExZWKZ5N3RDXU8MZ8HQVYYD8O0F" localSheetId="15" hidden="1">#REF!</definedName>
    <definedName name="BExZWKZ5N3RDXU8MZ8HQVYYD8O0F" localSheetId="16" hidden="1">#REF!</definedName>
    <definedName name="BExZWKZ5N3RDXU8MZ8HQVYYD8O0F" localSheetId="17" hidden="1">#REF!</definedName>
    <definedName name="BExZWKZ5N3RDXU8MZ8HQVYYD8O0F" localSheetId="18" hidden="1">#REF!</definedName>
    <definedName name="BExZWKZ5N3RDXU8MZ8HQVYYD8O0F" localSheetId="19" hidden="1">#REF!</definedName>
    <definedName name="BExZWKZ5N3RDXU8MZ8HQVYYD8O0F" localSheetId="20" hidden="1">#REF!</definedName>
    <definedName name="BExZWKZ5N3RDXU8MZ8HQVYYD8O0F" hidden="1">#REF!</definedName>
    <definedName name="BExZWSMC9T48W74GFGQCIUJ8ZPP3" localSheetId="7" hidden="1">#REF!</definedName>
    <definedName name="BExZWSMC9T48W74GFGQCIUJ8ZPP3" localSheetId="9" hidden="1">#REF!</definedName>
    <definedName name="BExZWSMC9T48W74GFGQCIUJ8ZPP3" localSheetId="10" hidden="1">#REF!</definedName>
    <definedName name="BExZWSMC9T48W74GFGQCIUJ8ZPP3" localSheetId="11" hidden="1">#REF!</definedName>
    <definedName name="BExZWSMC9T48W74GFGQCIUJ8ZPP3" localSheetId="12" hidden="1">#REF!</definedName>
    <definedName name="BExZWSMC9T48W74GFGQCIUJ8ZPP3" localSheetId="14" hidden="1">#REF!</definedName>
    <definedName name="BExZWSMC9T48W74GFGQCIUJ8ZPP3" localSheetId="13" hidden="1">#REF!</definedName>
    <definedName name="BExZWSMC9T48W74GFGQCIUJ8ZPP3" localSheetId="15" hidden="1">#REF!</definedName>
    <definedName name="BExZWSMC9T48W74GFGQCIUJ8ZPP3" localSheetId="16" hidden="1">#REF!</definedName>
    <definedName name="BExZWSMC9T48W74GFGQCIUJ8ZPP3" localSheetId="17" hidden="1">#REF!</definedName>
    <definedName name="BExZWSMC9T48W74GFGQCIUJ8ZPP3" localSheetId="18" hidden="1">#REF!</definedName>
    <definedName name="BExZWSMC9T48W74GFGQCIUJ8ZPP3" localSheetId="19" hidden="1">#REF!</definedName>
    <definedName name="BExZWSMC9T48W74GFGQCIUJ8ZPP3" localSheetId="20" hidden="1">#REF!</definedName>
    <definedName name="BExZWSMC9T48W74GFGQCIUJ8ZPP3" hidden="1">#REF!</definedName>
    <definedName name="BExZWUF2V4HY3HI8JN9ZVPRWK1H3" localSheetId="7" hidden="1">#REF!</definedName>
    <definedName name="BExZWUF2V4HY3HI8JN9ZVPRWK1H3" localSheetId="9" hidden="1">#REF!</definedName>
    <definedName name="BExZWUF2V4HY3HI8JN9ZVPRWK1H3" localSheetId="10" hidden="1">#REF!</definedName>
    <definedName name="BExZWUF2V4HY3HI8JN9ZVPRWK1H3" localSheetId="11" hidden="1">#REF!</definedName>
    <definedName name="BExZWUF2V4HY3HI8JN9ZVPRWK1H3" localSheetId="12" hidden="1">#REF!</definedName>
    <definedName name="BExZWUF2V4HY3HI8JN9ZVPRWK1H3" localSheetId="14" hidden="1">#REF!</definedName>
    <definedName name="BExZWUF2V4HY3HI8JN9ZVPRWK1H3" localSheetId="13" hidden="1">#REF!</definedName>
    <definedName name="BExZWUF2V4HY3HI8JN9ZVPRWK1H3" localSheetId="15" hidden="1">#REF!</definedName>
    <definedName name="BExZWUF2V4HY3HI8JN9ZVPRWK1H3" localSheetId="16" hidden="1">#REF!</definedName>
    <definedName name="BExZWUF2V4HY3HI8JN9ZVPRWK1H3" localSheetId="17" hidden="1">#REF!</definedName>
    <definedName name="BExZWUF2V4HY3HI8JN9ZVPRWK1H3" localSheetId="18" hidden="1">#REF!</definedName>
    <definedName name="BExZWUF2V4HY3HI8JN9ZVPRWK1H3" localSheetId="19" hidden="1">#REF!</definedName>
    <definedName name="BExZWUF2V4HY3HI8JN9ZVPRWK1H3" localSheetId="20" hidden="1">#REF!</definedName>
    <definedName name="BExZWUF2V4HY3HI8JN9ZVPRWK1H3" hidden="1">#REF!</definedName>
    <definedName name="BExZWX45URTK9KYDJHEXL1OTZ833" localSheetId="7" hidden="1">#REF!</definedName>
    <definedName name="BExZWX45URTK9KYDJHEXL1OTZ833" localSheetId="9" hidden="1">#REF!</definedName>
    <definedName name="BExZWX45URTK9KYDJHEXL1OTZ833" localSheetId="10" hidden="1">#REF!</definedName>
    <definedName name="BExZWX45URTK9KYDJHEXL1OTZ833" localSheetId="11" hidden="1">#REF!</definedName>
    <definedName name="BExZWX45URTK9KYDJHEXL1OTZ833" localSheetId="12" hidden="1">#REF!</definedName>
    <definedName name="BExZWX45URTK9KYDJHEXL1OTZ833" localSheetId="14" hidden="1">#REF!</definedName>
    <definedName name="BExZWX45URTK9KYDJHEXL1OTZ833" localSheetId="13" hidden="1">#REF!</definedName>
    <definedName name="BExZWX45URTK9KYDJHEXL1OTZ833" localSheetId="15" hidden="1">#REF!</definedName>
    <definedName name="BExZWX45URTK9KYDJHEXL1OTZ833" localSheetId="16" hidden="1">#REF!</definedName>
    <definedName name="BExZWX45URTK9KYDJHEXL1OTZ833" localSheetId="17" hidden="1">#REF!</definedName>
    <definedName name="BExZWX45URTK9KYDJHEXL1OTZ833" localSheetId="18" hidden="1">#REF!</definedName>
    <definedName name="BExZWX45URTK9KYDJHEXL1OTZ833" localSheetId="19" hidden="1">#REF!</definedName>
    <definedName name="BExZWX45URTK9KYDJHEXL1OTZ833" localSheetId="20" hidden="1">#REF!</definedName>
    <definedName name="BExZWX45URTK9KYDJHEXL1OTZ833" hidden="1">#REF!</definedName>
    <definedName name="BExZWYRG26HN53ZPZ5ERJKTS6RJ1" localSheetId="7" hidden="1">#REF!</definedName>
    <definedName name="BExZWYRG26HN53ZPZ5ERJKTS6RJ1" localSheetId="9" hidden="1">#REF!</definedName>
    <definedName name="BExZWYRG26HN53ZPZ5ERJKTS6RJ1" localSheetId="10" hidden="1">#REF!</definedName>
    <definedName name="BExZWYRG26HN53ZPZ5ERJKTS6RJ1" localSheetId="11" hidden="1">#REF!</definedName>
    <definedName name="BExZWYRG26HN53ZPZ5ERJKTS6RJ1" localSheetId="12" hidden="1">#REF!</definedName>
    <definedName name="BExZWYRG26HN53ZPZ5ERJKTS6RJ1" localSheetId="14" hidden="1">#REF!</definedName>
    <definedName name="BExZWYRG26HN53ZPZ5ERJKTS6RJ1" localSheetId="13" hidden="1">#REF!</definedName>
    <definedName name="BExZWYRG26HN53ZPZ5ERJKTS6RJ1" localSheetId="15" hidden="1">#REF!</definedName>
    <definedName name="BExZWYRG26HN53ZPZ5ERJKTS6RJ1" localSheetId="16" hidden="1">#REF!</definedName>
    <definedName name="BExZWYRG26HN53ZPZ5ERJKTS6RJ1" localSheetId="17" hidden="1">#REF!</definedName>
    <definedName name="BExZWYRG26HN53ZPZ5ERJKTS6RJ1" localSheetId="18" hidden="1">#REF!</definedName>
    <definedName name="BExZWYRG26HN53ZPZ5ERJKTS6RJ1" localSheetId="19" hidden="1">#REF!</definedName>
    <definedName name="BExZWYRG26HN53ZPZ5ERJKTS6RJ1" localSheetId="20" hidden="1">#REF!</definedName>
    <definedName name="BExZWYRG26HN53ZPZ5ERJKTS6RJ1" hidden="1">#REF!</definedName>
    <definedName name="BExZX0EWQEZO86WDAD9A4EAEZ012" localSheetId="7" hidden="1">#REF!</definedName>
    <definedName name="BExZX0EWQEZO86WDAD9A4EAEZ012" localSheetId="9" hidden="1">#REF!</definedName>
    <definedName name="BExZX0EWQEZO86WDAD9A4EAEZ012" localSheetId="10" hidden="1">#REF!</definedName>
    <definedName name="BExZX0EWQEZO86WDAD9A4EAEZ012" localSheetId="11" hidden="1">#REF!</definedName>
    <definedName name="BExZX0EWQEZO86WDAD9A4EAEZ012" localSheetId="12" hidden="1">#REF!</definedName>
    <definedName name="BExZX0EWQEZO86WDAD9A4EAEZ012" localSheetId="14" hidden="1">#REF!</definedName>
    <definedName name="BExZX0EWQEZO86WDAD9A4EAEZ012" localSheetId="13" hidden="1">#REF!</definedName>
    <definedName name="BExZX0EWQEZO86WDAD9A4EAEZ012" localSheetId="15" hidden="1">#REF!</definedName>
    <definedName name="BExZX0EWQEZO86WDAD9A4EAEZ012" localSheetId="16" hidden="1">#REF!</definedName>
    <definedName name="BExZX0EWQEZO86WDAD9A4EAEZ012" localSheetId="17" hidden="1">#REF!</definedName>
    <definedName name="BExZX0EWQEZO86WDAD9A4EAEZ012" localSheetId="18" hidden="1">#REF!</definedName>
    <definedName name="BExZX0EWQEZO86WDAD9A4EAEZ012" localSheetId="19" hidden="1">#REF!</definedName>
    <definedName name="BExZX0EWQEZO86WDAD9A4EAEZ012" localSheetId="20" hidden="1">#REF!</definedName>
    <definedName name="BExZX0EWQEZO86WDAD9A4EAEZ012" hidden="1">#REF!</definedName>
    <definedName name="BExZX2T6ZT2DZLYSDJJBPVIT5OK2" localSheetId="7" hidden="1">#REF!</definedName>
    <definedName name="BExZX2T6ZT2DZLYSDJJBPVIT5OK2" localSheetId="9" hidden="1">#REF!</definedName>
    <definedName name="BExZX2T6ZT2DZLYSDJJBPVIT5OK2" localSheetId="10" hidden="1">#REF!</definedName>
    <definedName name="BExZX2T6ZT2DZLYSDJJBPVIT5OK2" localSheetId="11" hidden="1">#REF!</definedName>
    <definedName name="BExZX2T6ZT2DZLYSDJJBPVIT5OK2" localSheetId="12" hidden="1">#REF!</definedName>
    <definedName name="BExZX2T6ZT2DZLYSDJJBPVIT5OK2" localSheetId="14" hidden="1">#REF!</definedName>
    <definedName name="BExZX2T6ZT2DZLYSDJJBPVIT5OK2" localSheetId="13" hidden="1">#REF!</definedName>
    <definedName name="BExZX2T6ZT2DZLYSDJJBPVIT5OK2" localSheetId="15" hidden="1">#REF!</definedName>
    <definedName name="BExZX2T6ZT2DZLYSDJJBPVIT5OK2" localSheetId="16" hidden="1">#REF!</definedName>
    <definedName name="BExZX2T6ZT2DZLYSDJJBPVIT5OK2" localSheetId="17" hidden="1">#REF!</definedName>
    <definedName name="BExZX2T6ZT2DZLYSDJJBPVIT5OK2" localSheetId="18" hidden="1">#REF!</definedName>
    <definedName name="BExZX2T6ZT2DZLYSDJJBPVIT5OK2" localSheetId="19" hidden="1">#REF!</definedName>
    <definedName name="BExZX2T6ZT2DZLYSDJJBPVIT5OK2" localSheetId="20" hidden="1">#REF!</definedName>
    <definedName name="BExZX2T6ZT2DZLYSDJJBPVIT5OK2" hidden="1">#REF!</definedName>
    <definedName name="BExZXD01YCC2UKH6829EC0LCWB3B" localSheetId="7" hidden="1">#REF!</definedName>
    <definedName name="BExZXD01YCC2UKH6829EC0LCWB3B" localSheetId="9" hidden="1">#REF!</definedName>
    <definedName name="BExZXD01YCC2UKH6829EC0LCWB3B" localSheetId="10" hidden="1">#REF!</definedName>
    <definedName name="BExZXD01YCC2UKH6829EC0LCWB3B" localSheetId="11" hidden="1">#REF!</definedName>
    <definedName name="BExZXD01YCC2UKH6829EC0LCWB3B" localSheetId="12" hidden="1">#REF!</definedName>
    <definedName name="BExZXD01YCC2UKH6829EC0LCWB3B" localSheetId="14" hidden="1">#REF!</definedName>
    <definedName name="BExZXD01YCC2UKH6829EC0LCWB3B" localSheetId="13" hidden="1">#REF!</definedName>
    <definedName name="BExZXD01YCC2UKH6829EC0LCWB3B" localSheetId="15" hidden="1">#REF!</definedName>
    <definedName name="BExZXD01YCC2UKH6829EC0LCWB3B" localSheetId="16" hidden="1">#REF!</definedName>
    <definedName name="BExZXD01YCC2UKH6829EC0LCWB3B" localSheetId="17" hidden="1">#REF!</definedName>
    <definedName name="BExZXD01YCC2UKH6829EC0LCWB3B" localSheetId="18" hidden="1">#REF!</definedName>
    <definedName name="BExZXD01YCC2UKH6829EC0LCWB3B" localSheetId="19" hidden="1">#REF!</definedName>
    <definedName name="BExZXD01YCC2UKH6829EC0LCWB3B" localSheetId="20" hidden="1">#REF!</definedName>
    <definedName name="BExZXD01YCC2UKH6829EC0LCWB3B" hidden="1">#REF!</definedName>
    <definedName name="BExZXK6UA4ZV3XPC2N2NRSI4ZR6H" localSheetId="7" hidden="1">#REF!</definedName>
    <definedName name="BExZXK6UA4ZV3XPC2N2NRSI4ZR6H" localSheetId="9" hidden="1">#REF!</definedName>
    <definedName name="BExZXK6UA4ZV3XPC2N2NRSI4ZR6H" localSheetId="10" hidden="1">#REF!</definedName>
    <definedName name="BExZXK6UA4ZV3XPC2N2NRSI4ZR6H" localSheetId="11" hidden="1">#REF!</definedName>
    <definedName name="BExZXK6UA4ZV3XPC2N2NRSI4ZR6H" localSheetId="12" hidden="1">#REF!</definedName>
    <definedName name="BExZXK6UA4ZV3XPC2N2NRSI4ZR6H" localSheetId="14" hidden="1">#REF!</definedName>
    <definedName name="BExZXK6UA4ZV3XPC2N2NRSI4ZR6H" localSheetId="13" hidden="1">#REF!</definedName>
    <definedName name="BExZXK6UA4ZV3XPC2N2NRSI4ZR6H" localSheetId="15" hidden="1">#REF!</definedName>
    <definedName name="BExZXK6UA4ZV3XPC2N2NRSI4ZR6H" localSheetId="16" hidden="1">#REF!</definedName>
    <definedName name="BExZXK6UA4ZV3XPC2N2NRSI4ZR6H" localSheetId="17" hidden="1">#REF!</definedName>
    <definedName name="BExZXK6UA4ZV3XPC2N2NRSI4ZR6H" localSheetId="18" hidden="1">#REF!</definedName>
    <definedName name="BExZXK6UA4ZV3XPC2N2NRSI4ZR6H" localSheetId="19" hidden="1">#REF!</definedName>
    <definedName name="BExZXK6UA4ZV3XPC2N2NRSI4ZR6H" localSheetId="20" hidden="1">#REF!</definedName>
    <definedName name="BExZXK6UA4ZV3XPC2N2NRSI4ZR6H" hidden="1">#REF!</definedName>
    <definedName name="BExZXOJDELULNLEH7WG0OYJT0NJ4" localSheetId="7" hidden="1">#REF!</definedName>
    <definedName name="BExZXOJDELULNLEH7WG0OYJT0NJ4" localSheetId="9" hidden="1">#REF!</definedName>
    <definedName name="BExZXOJDELULNLEH7WG0OYJT0NJ4" localSheetId="10" hidden="1">#REF!</definedName>
    <definedName name="BExZXOJDELULNLEH7WG0OYJT0NJ4" localSheetId="11" hidden="1">#REF!</definedName>
    <definedName name="BExZXOJDELULNLEH7WG0OYJT0NJ4" localSheetId="12" hidden="1">#REF!</definedName>
    <definedName name="BExZXOJDELULNLEH7WG0OYJT0NJ4" localSheetId="14" hidden="1">#REF!</definedName>
    <definedName name="BExZXOJDELULNLEH7WG0OYJT0NJ4" localSheetId="13" hidden="1">#REF!</definedName>
    <definedName name="BExZXOJDELULNLEH7WG0OYJT0NJ4" localSheetId="15" hidden="1">#REF!</definedName>
    <definedName name="BExZXOJDELULNLEH7WG0OYJT0NJ4" localSheetId="16" hidden="1">#REF!</definedName>
    <definedName name="BExZXOJDELULNLEH7WG0OYJT0NJ4" localSheetId="17" hidden="1">#REF!</definedName>
    <definedName name="BExZXOJDELULNLEH7WG0OYJT0NJ4" localSheetId="18" hidden="1">#REF!</definedName>
    <definedName name="BExZXOJDELULNLEH7WG0OYJT0NJ4" localSheetId="19" hidden="1">#REF!</definedName>
    <definedName name="BExZXOJDELULNLEH7WG0OYJT0NJ4" localSheetId="20" hidden="1">#REF!</definedName>
    <definedName name="BExZXOJDELULNLEH7WG0OYJT0NJ4" hidden="1">#REF!</definedName>
    <definedName name="BExZXOOTRNUK8LGEAZ8ZCFW9KXQ1" localSheetId="7" hidden="1">#REF!</definedName>
    <definedName name="BExZXOOTRNUK8LGEAZ8ZCFW9KXQ1" localSheetId="9" hidden="1">#REF!</definedName>
    <definedName name="BExZXOOTRNUK8LGEAZ8ZCFW9KXQ1" localSheetId="10" hidden="1">#REF!</definedName>
    <definedName name="BExZXOOTRNUK8LGEAZ8ZCFW9KXQ1" localSheetId="11" hidden="1">#REF!</definedName>
    <definedName name="BExZXOOTRNUK8LGEAZ8ZCFW9KXQ1" localSheetId="12" hidden="1">#REF!</definedName>
    <definedName name="BExZXOOTRNUK8LGEAZ8ZCFW9KXQ1" localSheetId="14" hidden="1">#REF!</definedName>
    <definedName name="BExZXOOTRNUK8LGEAZ8ZCFW9KXQ1" localSheetId="13" hidden="1">#REF!</definedName>
    <definedName name="BExZXOOTRNUK8LGEAZ8ZCFW9KXQ1" localSheetId="15" hidden="1">#REF!</definedName>
    <definedName name="BExZXOOTRNUK8LGEAZ8ZCFW9KXQ1" localSheetId="16" hidden="1">#REF!</definedName>
    <definedName name="BExZXOOTRNUK8LGEAZ8ZCFW9KXQ1" localSheetId="17" hidden="1">#REF!</definedName>
    <definedName name="BExZXOOTRNUK8LGEAZ8ZCFW9KXQ1" localSheetId="18" hidden="1">#REF!</definedName>
    <definedName name="BExZXOOTRNUK8LGEAZ8ZCFW9KXQ1" localSheetId="19" hidden="1">#REF!</definedName>
    <definedName name="BExZXOOTRNUK8LGEAZ8ZCFW9KXQ1" localSheetId="20" hidden="1">#REF!</definedName>
    <definedName name="BExZXOOTRNUK8LGEAZ8ZCFW9KXQ1" hidden="1">#REF!</definedName>
    <definedName name="BExZXT6JOXNKEDU23DKL8XZAJZIH" localSheetId="7" hidden="1">#REF!</definedName>
    <definedName name="BExZXT6JOXNKEDU23DKL8XZAJZIH" localSheetId="9" hidden="1">#REF!</definedName>
    <definedName name="BExZXT6JOXNKEDU23DKL8XZAJZIH" localSheetId="10" hidden="1">#REF!</definedName>
    <definedName name="BExZXT6JOXNKEDU23DKL8XZAJZIH" localSheetId="11" hidden="1">#REF!</definedName>
    <definedName name="BExZXT6JOXNKEDU23DKL8XZAJZIH" localSheetId="12" hidden="1">#REF!</definedName>
    <definedName name="BExZXT6JOXNKEDU23DKL8XZAJZIH" localSheetId="14" hidden="1">#REF!</definedName>
    <definedName name="BExZXT6JOXNKEDU23DKL8XZAJZIH" localSheetId="13" hidden="1">#REF!</definedName>
    <definedName name="BExZXT6JOXNKEDU23DKL8XZAJZIH" localSheetId="15" hidden="1">#REF!</definedName>
    <definedName name="BExZXT6JOXNKEDU23DKL8XZAJZIH" localSheetId="16" hidden="1">#REF!</definedName>
    <definedName name="BExZXT6JOXNKEDU23DKL8XZAJZIH" localSheetId="17" hidden="1">#REF!</definedName>
    <definedName name="BExZXT6JOXNKEDU23DKL8XZAJZIH" localSheetId="18" hidden="1">#REF!</definedName>
    <definedName name="BExZXT6JOXNKEDU23DKL8XZAJZIH" localSheetId="19" hidden="1">#REF!</definedName>
    <definedName name="BExZXT6JOXNKEDU23DKL8XZAJZIH" localSheetId="20" hidden="1">#REF!</definedName>
    <definedName name="BExZXT6JOXNKEDU23DKL8XZAJZIH" hidden="1">#REF!</definedName>
    <definedName name="BExZXUTYW1HWEEZ1LIX4OQWC7HL1" localSheetId="7" hidden="1">#REF!</definedName>
    <definedName name="BExZXUTYW1HWEEZ1LIX4OQWC7HL1" localSheetId="9" hidden="1">#REF!</definedName>
    <definedName name="BExZXUTYW1HWEEZ1LIX4OQWC7HL1" localSheetId="10" hidden="1">#REF!</definedName>
    <definedName name="BExZXUTYW1HWEEZ1LIX4OQWC7HL1" localSheetId="11" hidden="1">#REF!</definedName>
    <definedName name="BExZXUTYW1HWEEZ1LIX4OQWC7HL1" localSheetId="12" hidden="1">#REF!</definedName>
    <definedName name="BExZXUTYW1HWEEZ1LIX4OQWC7HL1" localSheetId="14" hidden="1">#REF!</definedName>
    <definedName name="BExZXUTYW1HWEEZ1LIX4OQWC7HL1" localSheetId="13" hidden="1">#REF!</definedName>
    <definedName name="BExZXUTYW1HWEEZ1LIX4OQWC7HL1" localSheetId="15" hidden="1">#REF!</definedName>
    <definedName name="BExZXUTYW1HWEEZ1LIX4OQWC7HL1" localSheetId="16" hidden="1">#REF!</definedName>
    <definedName name="BExZXUTYW1HWEEZ1LIX4OQWC7HL1" localSheetId="17" hidden="1">#REF!</definedName>
    <definedName name="BExZXUTYW1HWEEZ1LIX4OQWC7HL1" localSheetId="18" hidden="1">#REF!</definedName>
    <definedName name="BExZXUTYW1HWEEZ1LIX4OQWC7HL1" localSheetId="19" hidden="1">#REF!</definedName>
    <definedName name="BExZXUTYW1HWEEZ1LIX4OQWC7HL1" localSheetId="20" hidden="1">#REF!</definedName>
    <definedName name="BExZXUTYW1HWEEZ1LIX4OQWC7HL1" hidden="1">#REF!</definedName>
    <definedName name="BExZXY4NKQL9QD76YMQJ15U1C2G8" localSheetId="7" hidden="1">#REF!</definedName>
    <definedName name="BExZXY4NKQL9QD76YMQJ15U1C2G8" localSheetId="9" hidden="1">#REF!</definedName>
    <definedName name="BExZXY4NKQL9QD76YMQJ15U1C2G8" localSheetId="10" hidden="1">#REF!</definedName>
    <definedName name="BExZXY4NKQL9QD76YMQJ15U1C2G8" localSheetId="11" hidden="1">#REF!</definedName>
    <definedName name="BExZXY4NKQL9QD76YMQJ15U1C2G8" localSheetId="12" hidden="1">#REF!</definedName>
    <definedName name="BExZXY4NKQL9QD76YMQJ15U1C2G8" localSheetId="14" hidden="1">#REF!</definedName>
    <definedName name="BExZXY4NKQL9QD76YMQJ15U1C2G8" localSheetId="13" hidden="1">#REF!</definedName>
    <definedName name="BExZXY4NKQL9QD76YMQJ15U1C2G8" localSheetId="15" hidden="1">#REF!</definedName>
    <definedName name="BExZXY4NKQL9QD76YMQJ15U1C2G8" localSheetId="16" hidden="1">#REF!</definedName>
    <definedName name="BExZXY4NKQL9QD76YMQJ15U1C2G8" localSheetId="17" hidden="1">#REF!</definedName>
    <definedName name="BExZXY4NKQL9QD76YMQJ15U1C2G8" localSheetId="18" hidden="1">#REF!</definedName>
    <definedName name="BExZXY4NKQL9QD76YMQJ15U1C2G8" localSheetId="19" hidden="1">#REF!</definedName>
    <definedName name="BExZXY4NKQL9QD76YMQJ15U1C2G8" localSheetId="20" hidden="1">#REF!</definedName>
    <definedName name="BExZXY4NKQL9QD76YMQJ15U1C2G8" hidden="1">#REF!</definedName>
    <definedName name="BExZXYQ7U5G08FQGUIGYT14QCBOF" localSheetId="7" hidden="1">#REF!</definedName>
    <definedName name="BExZXYQ7U5G08FQGUIGYT14QCBOF" localSheetId="9" hidden="1">#REF!</definedName>
    <definedName name="BExZXYQ7U5G08FQGUIGYT14QCBOF" localSheetId="10" hidden="1">#REF!</definedName>
    <definedName name="BExZXYQ7U5G08FQGUIGYT14QCBOF" localSheetId="11" hidden="1">#REF!</definedName>
    <definedName name="BExZXYQ7U5G08FQGUIGYT14QCBOF" localSheetId="12" hidden="1">#REF!</definedName>
    <definedName name="BExZXYQ7U5G08FQGUIGYT14QCBOF" localSheetId="14" hidden="1">#REF!</definedName>
    <definedName name="BExZXYQ7U5G08FQGUIGYT14QCBOF" localSheetId="13" hidden="1">#REF!</definedName>
    <definedName name="BExZXYQ7U5G08FQGUIGYT14QCBOF" localSheetId="15" hidden="1">#REF!</definedName>
    <definedName name="BExZXYQ7U5G08FQGUIGYT14QCBOF" localSheetId="16" hidden="1">#REF!</definedName>
    <definedName name="BExZXYQ7U5G08FQGUIGYT14QCBOF" localSheetId="17" hidden="1">#REF!</definedName>
    <definedName name="BExZXYQ7U5G08FQGUIGYT14QCBOF" localSheetId="18" hidden="1">#REF!</definedName>
    <definedName name="BExZXYQ7U5G08FQGUIGYT14QCBOF" localSheetId="19" hidden="1">#REF!</definedName>
    <definedName name="BExZXYQ7U5G08FQGUIGYT14QCBOF" localSheetId="20" hidden="1">#REF!</definedName>
    <definedName name="BExZXYQ7U5G08FQGUIGYT14QCBOF" hidden="1">#REF!</definedName>
    <definedName name="BExZY02V77YJBMODJSWZOYCMPS5X" localSheetId="7" hidden="1">#REF!</definedName>
    <definedName name="BExZY02V77YJBMODJSWZOYCMPS5X" localSheetId="9" hidden="1">#REF!</definedName>
    <definedName name="BExZY02V77YJBMODJSWZOYCMPS5X" localSheetId="10" hidden="1">#REF!</definedName>
    <definedName name="BExZY02V77YJBMODJSWZOYCMPS5X" localSheetId="11" hidden="1">#REF!</definedName>
    <definedName name="BExZY02V77YJBMODJSWZOYCMPS5X" localSheetId="12" hidden="1">#REF!</definedName>
    <definedName name="BExZY02V77YJBMODJSWZOYCMPS5X" localSheetId="14" hidden="1">#REF!</definedName>
    <definedName name="BExZY02V77YJBMODJSWZOYCMPS5X" localSheetId="13" hidden="1">#REF!</definedName>
    <definedName name="BExZY02V77YJBMODJSWZOYCMPS5X" localSheetId="15" hidden="1">#REF!</definedName>
    <definedName name="BExZY02V77YJBMODJSWZOYCMPS5X" localSheetId="16" hidden="1">#REF!</definedName>
    <definedName name="BExZY02V77YJBMODJSWZOYCMPS5X" localSheetId="17" hidden="1">#REF!</definedName>
    <definedName name="BExZY02V77YJBMODJSWZOYCMPS5X" localSheetId="18" hidden="1">#REF!</definedName>
    <definedName name="BExZY02V77YJBMODJSWZOYCMPS5X" localSheetId="19" hidden="1">#REF!</definedName>
    <definedName name="BExZY02V77YJBMODJSWZOYCMPS5X" localSheetId="20" hidden="1">#REF!</definedName>
    <definedName name="BExZY02V77YJBMODJSWZOYCMPS5X" hidden="1">#REF!</definedName>
    <definedName name="BExZY49QRZIR6CA41LFA9LM6EULU" localSheetId="7" hidden="1">#REF!</definedName>
    <definedName name="BExZY49QRZIR6CA41LFA9LM6EULU" localSheetId="9" hidden="1">#REF!</definedName>
    <definedName name="BExZY49QRZIR6CA41LFA9LM6EULU" localSheetId="10" hidden="1">#REF!</definedName>
    <definedName name="BExZY49QRZIR6CA41LFA9LM6EULU" localSheetId="11" hidden="1">#REF!</definedName>
    <definedName name="BExZY49QRZIR6CA41LFA9LM6EULU" localSheetId="12" hidden="1">#REF!</definedName>
    <definedName name="BExZY49QRZIR6CA41LFA9LM6EULU" localSheetId="14" hidden="1">#REF!</definedName>
    <definedName name="BExZY49QRZIR6CA41LFA9LM6EULU" localSheetId="13" hidden="1">#REF!</definedName>
    <definedName name="BExZY49QRZIR6CA41LFA9LM6EULU" localSheetId="15" hidden="1">#REF!</definedName>
    <definedName name="BExZY49QRZIR6CA41LFA9LM6EULU" localSheetId="16" hidden="1">#REF!</definedName>
    <definedName name="BExZY49QRZIR6CA41LFA9LM6EULU" localSheetId="17" hidden="1">#REF!</definedName>
    <definedName name="BExZY49QRZIR6CA41LFA9LM6EULU" localSheetId="18" hidden="1">#REF!</definedName>
    <definedName name="BExZY49QRZIR6CA41LFA9LM6EULU" localSheetId="19" hidden="1">#REF!</definedName>
    <definedName name="BExZY49QRZIR6CA41LFA9LM6EULU" localSheetId="20" hidden="1">#REF!</definedName>
    <definedName name="BExZY49QRZIR6CA41LFA9LM6EULU" hidden="1">#REF!</definedName>
    <definedName name="BExZYB62GGL1SOZY9U68AATTICHU" localSheetId="7" hidden="1">#REF!</definedName>
    <definedName name="BExZYB62GGL1SOZY9U68AATTICHU" localSheetId="9" hidden="1">#REF!</definedName>
    <definedName name="BExZYB62GGL1SOZY9U68AATTICHU" localSheetId="10" hidden="1">#REF!</definedName>
    <definedName name="BExZYB62GGL1SOZY9U68AATTICHU" localSheetId="11" hidden="1">#REF!</definedName>
    <definedName name="BExZYB62GGL1SOZY9U68AATTICHU" localSheetId="12" hidden="1">#REF!</definedName>
    <definedName name="BExZYB62GGL1SOZY9U68AATTICHU" localSheetId="14" hidden="1">#REF!</definedName>
    <definedName name="BExZYB62GGL1SOZY9U68AATTICHU" localSheetId="13" hidden="1">#REF!</definedName>
    <definedName name="BExZYB62GGL1SOZY9U68AATTICHU" localSheetId="15" hidden="1">#REF!</definedName>
    <definedName name="BExZYB62GGL1SOZY9U68AATTICHU" localSheetId="16" hidden="1">#REF!</definedName>
    <definedName name="BExZYB62GGL1SOZY9U68AATTICHU" localSheetId="17" hidden="1">#REF!</definedName>
    <definedName name="BExZYB62GGL1SOZY9U68AATTICHU" localSheetId="18" hidden="1">#REF!</definedName>
    <definedName name="BExZYB62GGL1SOZY9U68AATTICHU" localSheetId="19" hidden="1">#REF!</definedName>
    <definedName name="BExZYB62GGL1SOZY9U68AATTICHU" localSheetId="20" hidden="1">#REF!</definedName>
    <definedName name="BExZYB62GGL1SOZY9U68AATTICHU" hidden="1">#REF!</definedName>
    <definedName name="BExZYBBCV1AW9XEIT73TO2286ETP" localSheetId="7" hidden="1">#REF!</definedName>
    <definedName name="BExZYBBCV1AW9XEIT73TO2286ETP" localSheetId="9" hidden="1">#REF!</definedName>
    <definedName name="BExZYBBCV1AW9XEIT73TO2286ETP" localSheetId="10" hidden="1">#REF!</definedName>
    <definedName name="BExZYBBCV1AW9XEIT73TO2286ETP" localSheetId="11" hidden="1">#REF!</definedName>
    <definedName name="BExZYBBCV1AW9XEIT73TO2286ETP" localSheetId="12" hidden="1">#REF!</definedName>
    <definedName name="BExZYBBCV1AW9XEIT73TO2286ETP" localSheetId="14" hidden="1">#REF!</definedName>
    <definedName name="BExZYBBCV1AW9XEIT73TO2286ETP" localSheetId="13" hidden="1">#REF!</definedName>
    <definedName name="BExZYBBCV1AW9XEIT73TO2286ETP" localSheetId="15" hidden="1">#REF!</definedName>
    <definedName name="BExZYBBCV1AW9XEIT73TO2286ETP" localSheetId="16" hidden="1">#REF!</definedName>
    <definedName name="BExZYBBCV1AW9XEIT73TO2286ETP" localSheetId="17" hidden="1">#REF!</definedName>
    <definedName name="BExZYBBCV1AW9XEIT73TO2286ETP" localSheetId="18" hidden="1">#REF!</definedName>
    <definedName name="BExZYBBCV1AW9XEIT73TO2286ETP" localSheetId="19" hidden="1">#REF!</definedName>
    <definedName name="BExZYBBCV1AW9XEIT73TO2286ETP" localSheetId="20" hidden="1">#REF!</definedName>
    <definedName name="BExZYBBCV1AW9XEIT73TO2286ETP" hidden="1">#REF!</definedName>
    <definedName name="BExZYF262HRLEVP6L4KINWX6HBYI" localSheetId="7" hidden="1">#REF!</definedName>
    <definedName name="BExZYF262HRLEVP6L4KINWX6HBYI" localSheetId="9" hidden="1">#REF!</definedName>
    <definedName name="BExZYF262HRLEVP6L4KINWX6HBYI" localSheetId="10" hidden="1">#REF!</definedName>
    <definedName name="BExZYF262HRLEVP6L4KINWX6HBYI" localSheetId="11" hidden="1">#REF!</definedName>
    <definedName name="BExZYF262HRLEVP6L4KINWX6HBYI" localSheetId="12" hidden="1">#REF!</definedName>
    <definedName name="BExZYF262HRLEVP6L4KINWX6HBYI" localSheetId="14" hidden="1">#REF!</definedName>
    <definedName name="BExZYF262HRLEVP6L4KINWX6HBYI" localSheetId="13" hidden="1">#REF!</definedName>
    <definedName name="BExZYF262HRLEVP6L4KINWX6HBYI" localSheetId="15" hidden="1">#REF!</definedName>
    <definedName name="BExZYF262HRLEVP6L4KINWX6HBYI" localSheetId="16" hidden="1">#REF!</definedName>
    <definedName name="BExZYF262HRLEVP6L4KINWX6HBYI" localSheetId="17" hidden="1">#REF!</definedName>
    <definedName name="BExZYF262HRLEVP6L4KINWX6HBYI" localSheetId="18" hidden="1">#REF!</definedName>
    <definedName name="BExZYF262HRLEVP6L4KINWX6HBYI" localSheetId="19" hidden="1">#REF!</definedName>
    <definedName name="BExZYF262HRLEVP6L4KINWX6HBYI" localSheetId="20" hidden="1">#REF!</definedName>
    <definedName name="BExZYF262HRLEVP6L4KINWX6HBYI" hidden="1">#REF!</definedName>
    <definedName name="BExZZ2FQA9A8C7CJKMEFQ9VPSLCE" localSheetId="7" hidden="1">#REF!</definedName>
    <definedName name="BExZZ2FQA9A8C7CJKMEFQ9VPSLCE" localSheetId="9" hidden="1">#REF!</definedName>
    <definedName name="BExZZ2FQA9A8C7CJKMEFQ9VPSLCE" localSheetId="10" hidden="1">#REF!</definedName>
    <definedName name="BExZZ2FQA9A8C7CJKMEFQ9VPSLCE" localSheetId="11" hidden="1">#REF!</definedName>
    <definedName name="BExZZ2FQA9A8C7CJKMEFQ9VPSLCE" localSheetId="12" hidden="1">#REF!</definedName>
    <definedName name="BExZZ2FQA9A8C7CJKMEFQ9VPSLCE" localSheetId="14" hidden="1">#REF!</definedName>
    <definedName name="BExZZ2FQA9A8C7CJKMEFQ9VPSLCE" localSheetId="13" hidden="1">#REF!</definedName>
    <definedName name="BExZZ2FQA9A8C7CJKMEFQ9VPSLCE" localSheetId="15" hidden="1">#REF!</definedName>
    <definedName name="BExZZ2FQA9A8C7CJKMEFQ9VPSLCE" localSheetId="16" hidden="1">#REF!</definedName>
    <definedName name="BExZZ2FQA9A8C7CJKMEFQ9VPSLCE" localSheetId="17" hidden="1">#REF!</definedName>
    <definedName name="BExZZ2FQA9A8C7CJKMEFQ9VPSLCE" localSheetId="18" hidden="1">#REF!</definedName>
    <definedName name="BExZZ2FQA9A8C7CJKMEFQ9VPSLCE" localSheetId="19" hidden="1">#REF!</definedName>
    <definedName name="BExZZ2FQA9A8C7CJKMEFQ9VPSLCE" localSheetId="20" hidden="1">#REF!</definedName>
    <definedName name="BExZZ2FQA9A8C7CJKMEFQ9VPSLCE" hidden="1">#REF!</definedName>
    <definedName name="BExZZCHAVHW8C2H649KRGVQ0WVRT" localSheetId="7" hidden="1">#REF!</definedName>
    <definedName name="BExZZCHAVHW8C2H649KRGVQ0WVRT" localSheetId="9" hidden="1">#REF!</definedName>
    <definedName name="BExZZCHAVHW8C2H649KRGVQ0WVRT" localSheetId="10" hidden="1">#REF!</definedName>
    <definedName name="BExZZCHAVHW8C2H649KRGVQ0WVRT" localSheetId="11" hidden="1">#REF!</definedName>
    <definedName name="BExZZCHAVHW8C2H649KRGVQ0WVRT" localSheetId="12" hidden="1">#REF!</definedName>
    <definedName name="BExZZCHAVHW8C2H649KRGVQ0WVRT" localSheetId="14" hidden="1">#REF!</definedName>
    <definedName name="BExZZCHAVHW8C2H649KRGVQ0WVRT" localSheetId="13" hidden="1">#REF!</definedName>
    <definedName name="BExZZCHAVHW8C2H649KRGVQ0WVRT" localSheetId="15" hidden="1">#REF!</definedName>
    <definedName name="BExZZCHAVHW8C2H649KRGVQ0WVRT" localSheetId="16" hidden="1">#REF!</definedName>
    <definedName name="BExZZCHAVHW8C2H649KRGVQ0WVRT" localSheetId="17" hidden="1">#REF!</definedName>
    <definedName name="BExZZCHAVHW8C2H649KRGVQ0WVRT" localSheetId="18" hidden="1">#REF!</definedName>
    <definedName name="BExZZCHAVHW8C2H649KRGVQ0WVRT" localSheetId="19" hidden="1">#REF!</definedName>
    <definedName name="BExZZCHAVHW8C2H649KRGVQ0WVRT" localSheetId="20" hidden="1">#REF!</definedName>
    <definedName name="BExZZCHAVHW8C2H649KRGVQ0WVRT" hidden="1">#REF!</definedName>
    <definedName name="BExZZGIVJRHKETRE8HACEQE30128" localSheetId="7" hidden="1">#REF!</definedName>
    <definedName name="BExZZGIVJRHKETRE8HACEQE30128" localSheetId="9" hidden="1">#REF!</definedName>
    <definedName name="BExZZGIVJRHKETRE8HACEQE30128" localSheetId="10" hidden="1">#REF!</definedName>
    <definedName name="BExZZGIVJRHKETRE8HACEQE30128" localSheetId="11" hidden="1">#REF!</definedName>
    <definedName name="BExZZGIVJRHKETRE8HACEQE30128" localSheetId="12" hidden="1">#REF!</definedName>
    <definedName name="BExZZGIVJRHKETRE8HACEQE30128" localSheetId="14" hidden="1">#REF!</definedName>
    <definedName name="BExZZGIVJRHKETRE8HACEQE30128" localSheetId="13" hidden="1">#REF!</definedName>
    <definedName name="BExZZGIVJRHKETRE8HACEQE30128" localSheetId="15" hidden="1">#REF!</definedName>
    <definedName name="BExZZGIVJRHKETRE8HACEQE30128" localSheetId="16" hidden="1">#REF!</definedName>
    <definedName name="BExZZGIVJRHKETRE8HACEQE30128" localSheetId="17" hidden="1">#REF!</definedName>
    <definedName name="BExZZGIVJRHKETRE8HACEQE30128" localSheetId="18" hidden="1">#REF!</definedName>
    <definedName name="BExZZGIVJRHKETRE8HACEQE30128" localSheetId="19" hidden="1">#REF!</definedName>
    <definedName name="BExZZGIVJRHKETRE8HACEQE30128" localSheetId="20" hidden="1">#REF!</definedName>
    <definedName name="BExZZGIVJRHKETRE8HACEQE30128" hidden="1">#REF!</definedName>
    <definedName name="BExZZTK54OTLF2YB68BHGOS27GEN" localSheetId="7" hidden="1">#REF!</definedName>
    <definedName name="BExZZTK54OTLF2YB68BHGOS27GEN" localSheetId="9" hidden="1">#REF!</definedName>
    <definedName name="BExZZTK54OTLF2YB68BHGOS27GEN" localSheetId="10" hidden="1">#REF!</definedName>
    <definedName name="BExZZTK54OTLF2YB68BHGOS27GEN" localSheetId="11" hidden="1">#REF!</definedName>
    <definedName name="BExZZTK54OTLF2YB68BHGOS27GEN" localSheetId="12" hidden="1">#REF!</definedName>
    <definedName name="BExZZTK54OTLF2YB68BHGOS27GEN" localSheetId="14" hidden="1">#REF!</definedName>
    <definedName name="BExZZTK54OTLF2YB68BHGOS27GEN" localSheetId="13" hidden="1">#REF!</definedName>
    <definedName name="BExZZTK54OTLF2YB68BHGOS27GEN" localSheetId="15" hidden="1">#REF!</definedName>
    <definedName name="BExZZTK54OTLF2YB68BHGOS27GEN" localSheetId="16" hidden="1">#REF!</definedName>
    <definedName name="BExZZTK54OTLF2YB68BHGOS27GEN" localSheetId="17" hidden="1">#REF!</definedName>
    <definedName name="BExZZTK54OTLF2YB68BHGOS27GEN" localSheetId="18" hidden="1">#REF!</definedName>
    <definedName name="BExZZTK54OTLF2YB68BHGOS27GEN" localSheetId="19" hidden="1">#REF!</definedName>
    <definedName name="BExZZTK54OTLF2YB68BHGOS27GEN" localSheetId="20" hidden="1">#REF!</definedName>
    <definedName name="BExZZTK54OTLF2YB68BHGOS27GEN" hidden="1">#REF!</definedName>
    <definedName name="BExZZXB3JQQG4SIZS4MRU6NNW7HI" localSheetId="7" hidden="1">#REF!</definedName>
    <definedName name="BExZZXB3JQQG4SIZS4MRU6NNW7HI" localSheetId="9" hidden="1">#REF!</definedName>
    <definedName name="BExZZXB3JQQG4SIZS4MRU6NNW7HI" localSheetId="10" hidden="1">#REF!</definedName>
    <definedName name="BExZZXB3JQQG4SIZS4MRU6NNW7HI" localSheetId="11" hidden="1">#REF!</definedName>
    <definedName name="BExZZXB3JQQG4SIZS4MRU6NNW7HI" localSheetId="12" hidden="1">#REF!</definedName>
    <definedName name="BExZZXB3JQQG4SIZS4MRU6NNW7HI" localSheetId="14" hidden="1">#REF!</definedName>
    <definedName name="BExZZXB3JQQG4SIZS4MRU6NNW7HI" localSheetId="13" hidden="1">#REF!</definedName>
    <definedName name="BExZZXB3JQQG4SIZS4MRU6NNW7HI" localSheetId="15" hidden="1">#REF!</definedName>
    <definedName name="BExZZXB3JQQG4SIZS4MRU6NNW7HI" localSheetId="16" hidden="1">#REF!</definedName>
    <definedName name="BExZZXB3JQQG4SIZS4MRU6NNW7HI" localSheetId="17" hidden="1">#REF!</definedName>
    <definedName name="BExZZXB3JQQG4SIZS4MRU6NNW7HI" localSheetId="18" hidden="1">#REF!</definedName>
    <definedName name="BExZZXB3JQQG4SIZS4MRU6NNW7HI" localSheetId="19" hidden="1">#REF!</definedName>
    <definedName name="BExZZXB3JQQG4SIZS4MRU6NNW7HI" localSheetId="20" hidden="1">#REF!</definedName>
    <definedName name="BExZZXB3JQQG4SIZS4MRU6NNW7HI" hidden="1">#REF!</definedName>
    <definedName name="BExZZZEMIIFKMLLV4DJKX5TB9R5V" localSheetId="7" hidden="1">#REF!</definedName>
    <definedName name="BExZZZEMIIFKMLLV4DJKX5TB9R5V" localSheetId="9" hidden="1">#REF!</definedName>
    <definedName name="BExZZZEMIIFKMLLV4DJKX5TB9R5V" localSheetId="10" hidden="1">#REF!</definedName>
    <definedName name="BExZZZEMIIFKMLLV4DJKX5TB9R5V" localSheetId="11" hidden="1">#REF!</definedName>
    <definedName name="BExZZZEMIIFKMLLV4DJKX5TB9R5V" localSheetId="12" hidden="1">#REF!</definedName>
    <definedName name="BExZZZEMIIFKMLLV4DJKX5TB9R5V" localSheetId="14" hidden="1">#REF!</definedName>
    <definedName name="BExZZZEMIIFKMLLV4DJKX5TB9R5V" localSheetId="13" hidden="1">#REF!</definedName>
    <definedName name="BExZZZEMIIFKMLLV4DJKX5TB9R5V" localSheetId="15" hidden="1">#REF!</definedName>
    <definedName name="BExZZZEMIIFKMLLV4DJKX5TB9R5V" localSheetId="16" hidden="1">#REF!</definedName>
    <definedName name="BExZZZEMIIFKMLLV4DJKX5TB9R5V" localSheetId="17" hidden="1">#REF!</definedName>
    <definedName name="BExZZZEMIIFKMLLV4DJKX5TB9R5V" localSheetId="18" hidden="1">#REF!</definedName>
    <definedName name="BExZZZEMIIFKMLLV4DJKX5TB9R5V" localSheetId="19" hidden="1">#REF!</definedName>
    <definedName name="BExZZZEMIIFKMLLV4DJKX5TB9R5V" localSheetId="20" hidden="1">#REF!</definedName>
    <definedName name="BExZZZEMIIFKMLLV4DJKX5TB9R5V" hidden="1">#REF!</definedName>
    <definedName name="BG_Del" hidden="1">15</definedName>
    <definedName name="BG_Ins" hidden="1">4</definedName>
    <definedName name="BG_Mod" hidden="1">6</definedName>
    <definedName name="boston" localSheetId="14" hidden="1">{"TotalGeralDespesasPorArea",#N/A,FALSE,"VinculosAccessEfetivo"}</definedName>
    <definedName name="boston" localSheetId="13" hidden="1">{"TotalGeralDespesasPorArea",#N/A,FALSE,"VinculosAccessEfetivo"}</definedName>
    <definedName name="boston" localSheetId="15" hidden="1">{"TotalGeralDespesasPorArea",#N/A,FALSE,"VinculosAccessEfetivo"}</definedName>
    <definedName name="boston" localSheetId="16" hidden="1">{"TotalGeralDespesasPorArea",#N/A,FALSE,"VinculosAccessEfetivo"}</definedName>
    <definedName name="boston" localSheetId="17" hidden="1">{"TotalGeralDespesasPorArea",#N/A,FALSE,"VinculosAccessEfetivo"}</definedName>
    <definedName name="boston" localSheetId="18" hidden="1">{"TotalGeralDespesasPorArea",#N/A,FALSE,"VinculosAccessEfetivo"}</definedName>
    <definedName name="boston" localSheetId="19" hidden="1">{"TotalGeralDespesasPorArea",#N/A,FALSE,"VinculosAccessEfetivo"}</definedName>
    <definedName name="boston" localSheetId="20" hidden="1">{"TotalGeralDespesasPorArea",#N/A,FALSE,"VinculosAccessEfetivo"}</definedName>
    <definedName name="boston" hidden="1">{"TotalGeralDespesasPorArea",#N/A,FALSE,"VinculosAccessEfetivo"}</definedName>
    <definedName name="c.LTMYear" localSheetId="14" hidden="1">#REF!</definedName>
    <definedName name="c.LTMYear" localSheetId="13" hidden="1">#REF!</definedName>
    <definedName name="c.LTMYear" localSheetId="16" hidden="1">#REF!</definedName>
    <definedName name="c.LTMYear" localSheetId="20" hidden="1">#REF!</definedName>
    <definedName name="c.LTMYear" hidden="1">#REF!</definedName>
    <definedName name="can" localSheetId="7" hidden="1">{#N/A,#N/A,FALSE,"O&amp;M by processes";#N/A,#N/A,FALSE,"Elec Act vs Bud";#N/A,#N/A,FALSE,"G&amp;A";#N/A,#N/A,FALSE,"BGS";#N/A,#N/A,FALSE,"Res Cost"}</definedName>
    <definedName name="can" localSheetId="9" hidden="1">{#N/A,#N/A,FALSE,"O&amp;M by processes";#N/A,#N/A,FALSE,"Elec Act vs Bud";#N/A,#N/A,FALSE,"G&amp;A";#N/A,#N/A,FALSE,"BGS";#N/A,#N/A,FALSE,"Res Cost"}</definedName>
    <definedName name="can" localSheetId="10" hidden="1">{#N/A,#N/A,FALSE,"O&amp;M by processes";#N/A,#N/A,FALSE,"Elec Act vs Bud";#N/A,#N/A,FALSE,"G&amp;A";#N/A,#N/A,FALSE,"BGS";#N/A,#N/A,FALSE,"Res Cost"}</definedName>
    <definedName name="can" localSheetId="11" hidden="1">{#N/A,#N/A,FALSE,"O&amp;M by processes";#N/A,#N/A,FALSE,"Elec Act vs Bud";#N/A,#N/A,FALSE,"G&amp;A";#N/A,#N/A,FALSE,"BGS";#N/A,#N/A,FALSE,"Res Cost"}</definedName>
    <definedName name="can" localSheetId="12" hidden="1">{#N/A,#N/A,FALSE,"O&amp;M by processes";#N/A,#N/A,FALSE,"Elec Act vs Bud";#N/A,#N/A,FALSE,"G&amp;A";#N/A,#N/A,FALSE,"BGS";#N/A,#N/A,FALSE,"Res Cost"}</definedName>
    <definedName name="can" localSheetId="14" hidden="1">{#N/A,#N/A,FALSE,"O&amp;M by processes";#N/A,#N/A,FALSE,"Elec Act vs Bud";#N/A,#N/A,FALSE,"G&amp;A";#N/A,#N/A,FALSE,"BGS";#N/A,#N/A,FALSE,"Res Cost"}</definedName>
    <definedName name="can" localSheetId="13" hidden="1">{#N/A,#N/A,FALSE,"O&amp;M by processes";#N/A,#N/A,FALSE,"Elec Act vs Bud";#N/A,#N/A,FALSE,"G&amp;A";#N/A,#N/A,FALSE,"BGS";#N/A,#N/A,FALSE,"Res Cost"}</definedName>
    <definedName name="can" localSheetId="15" hidden="1">{#N/A,#N/A,FALSE,"O&amp;M by processes";#N/A,#N/A,FALSE,"Elec Act vs Bud";#N/A,#N/A,FALSE,"G&amp;A";#N/A,#N/A,FALSE,"BGS";#N/A,#N/A,FALSE,"Res Cost"}</definedName>
    <definedName name="can" localSheetId="16" hidden="1">{#N/A,#N/A,FALSE,"O&amp;M by processes";#N/A,#N/A,FALSE,"Elec Act vs Bud";#N/A,#N/A,FALSE,"G&amp;A";#N/A,#N/A,FALSE,"BGS";#N/A,#N/A,FALSE,"Res Cost"}</definedName>
    <definedName name="can" localSheetId="17" hidden="1">{#N/A,#N/A,FALSE,"O&amp;M by processes";#N/A,#N/A,FALSE,"Elec Act vs Bud";#N/A,#N/A,FALSE,"G&amp;A";#N/A,#N/A,FALSE,"BGS";#N/A,#N/A,FALSE,"Res Cost"}</definedName>
    <definedName name="can" localSheetId="18" hidden="1">{#N/A,#N/A,FALSE,"O&amp;M by processes";#N/A,#N/A,FALSE,"Elec Act vs Bud";#N/A,#N/A,FALSE,"G&amp;A";#N/A,#N/A,FALSE,"BGS";#N/A,#N/A,FALSE,"Res Cost"}</definedName>
    <definedName name="can" localSheetId="19" hidden="1">{#N/A,#N/A,FALSE,"O&amp;M by processes";#N/A,#N/A,FALSE,"Elec Act vs Bud";#N/A,#N/A,FALSE,"G&amp;A";#N/A,#N/A,FALSE,"BGS";#N/A,#N/A,FALSE,"Res Cost"}</definedName>
    <definedName name="can" localSheetId="20" hidden="1">{#N/A,#N/A,FALSE,"O&amp;M by processes";#N/A,#N/A,FALSE,"Elec Act vs Bud";#N/A,#N/A,FALSE,"G&amp;A";#N/A,#N/A,FALSE,"BGS";#N/A,#N/A,FALSE,"Res Cost"}</definedName>
    <definedName name="can" hidden="1">{#N/A,#N/A,FALSE,"O&amp;M by processes";#N/A,#N/A,FALSE,"Elec Act vs Bud";#N/A,#N/A,FALSE,"G&amp;A";#N/A,#N/A,FALSE,"BGS";#N/A,#N/A,FALSE,"Res Cost"}</definedName>
    <definedName name="cbcvbcv" localSheetId="7" hidden="1">{#N/A,#N/A,FALSE,"Monthly SAIFI";#N/A,#N/A,FALSE,"Yearly SAIFI";#N/A,#N/A,FALSE,"Monthly CAIDI";#N/A,#N/A,FALSE,"Yearly CAIDI";#N/A,#N/A,FALSE,"Monthly SAIDI";#N/A,#N/A,FALSE,"Yearly SAIDI";#N/A,#N/A,FALSE,"Monthly MAIFI";#N/A,#N/A,FALSE,"Yearly MAIFI";#N/A,#N/A,FALSE,"Monthly Cust &gt;=4 Int"}</definedName>
    <definedName name="cbcvbcv" localSheetId="9" hidden="1">{#N/A,#N/A,FALSE,"Monthly SAIFI";#N/A,#N/A,FALSE,"Yearly SAIFI";#N/A,#N/A,FALSE,"Monthly CAIDI";#N/A,#N/A,FALSE,"Yearly CAIDI";#N/A,#N/A,FALSE,"Monthly SAIDI";#N/A,#N/A,FALSE,"Yearly SAIDI";#N/A,#N/A,FALSE,"Monthly MAIFI";#N/A,#N/A,FALSE,"Yearly MAIFI";#N/A,#N/A,FALSE,"Monthly Cust &gt;=4 Int"}</definedName>
    <definedName name="cbcvbcv" localSheetId="10" hidden="1">{#N/A,#N/A,FALSE,"Monthly SAIFI";#N/A,#N/A,FALSE,"Yearly SAIFI";#N/A,#N/A,FALSE,"Monthly CAIDI";#N/A,#N/A,FALSE,"Yearly CAIDI";#N/A,#N/A,FALSE,"Monthly SAIDI";#N/A,#N/A,FALSE,"Yearly SAIDI";#N/A,#N/A,FALSE,"Monthly MAIFI";#N/A,#N/A,FALSE,"Yearly MAIFI";#N/A,#N/A,FALSE,"Monthly Cust &gt;=4 Int"}</definedName>
    <definedName name="cbcvbcv" localSheetId="11" hidden="1">{#N/A,#N/A,FALSE,"Monthly SAIFI";#N/A,#N/A,FALSE,"Yearly SAIFI";#N/A,#N/A,FALSE,"Monthly CAIDI";#N/A,#N/A,FALSE,"Yearly CAIDI";#N/A,#N/A,FALSE,"Monthly SAIDI";#N/A,#N/A,FALSE,"Yearly SAIDI";#N/A,#N/A,FALSE,"Monthly MAIFI";#N/A,#N/A,FALSE,"Yearly MAIFI";#N/A,#N/A,FALSE,"Monthly Cust &gt;=4 Int"}</definedName>
    <definedName name="cbcvbcv" localSheetId="12" hidden="1">{#N/A,#N/A,FALSE,"Monthly SAIFI";#N/A,#N/A,FALSE,"Yearly SAIFI";#N/A,#N/A,FALSE,"Monthly CAIDI";#N/A,#N/A,FALSE,"Yearly CAIDI";#N/A,#N/A,FALSE,"Monthly SAIDI";#N/A,#N/A,FALSE,"Yearly SAIDI";#N/A,#N/A,FALSE,"Monthly MAIFI";#N/A,#N/A,FALSE,"Yearly MAIFI";#N/A,#N/A,FALSE,"Monthly Cust &gt;=4 Int"}</definedName>
    <definedName name="cbcvbcv" localSheetId="14" hidden="1">{#N/A,#N/A,FALSE,"Monthly SAIFI";#N/A,#N/A,FALSE,"Yearly SAIFI";#N/A,#N/A,FALSE,"Monthly CAIDI";#N/A,#N/A,FALSE,"Yearly CAIDI";#N/A,#N/A,FALSE,"Monthly SAIDI";#N/A,#N/A,FALSE,"Yearly SAIDI";#N/A,#N/A,FALSE,"Monthly MAIFI";#N/A,#N/A,FALSE,"Yearly MAIFI";#N/A,#N/A,FALSE,"Monthly Cust &gt;=4 Int"}</definedName>
    <definedName name="cbcvbcv" localSheetId="13" hidden="1">{#N/A,#N/A,FALSE,"Monthly SAIFI";#N/A,#N/A,FALSE,"Yearly SAIFI";#N/A,#N/A,FALSE,"Monthly CAIDI";#N/A,#N/A,FALSE,"Yearly CAIDI";#N/A,#N/A,FALSE,"Monthly SAIDI";#N/A,#N/A,FALSE,"Yearly SAIDI";#N/A,#N/A,FALSE,"Monthly MAIFI";#N/A,#N/A,FALSE,"Yearly MAIFI";#N/A,#N/A,FALSE,"Monthly Cust &gt;=4 Int"}</definedName>
    <definedName name="cbcvbcv" localSheetId="15" hidden="1">{#N/A,#N/A,FALSE,"Monthly SAIFI";#N/A,#N/A,FALSE,"Yearly SAIFI";#N/A,#N/A,FALSE,"Monthly CAIDI";#N/A,#N/A,FALSE,"Yearly CAIDI";#N/A,#N/A,FALSE,"Monthly SAIDI";#N/A,#N/A,FALSE,"Yearly SAIDI";#N/A,#N/A,FALSE,"Monthly MAIFI";#N/A,#N/A,FALSE,"Yearly MAIFI";#N/A,#N/A,FALSE,"Monthly Cust &gt;=4 Int"}</definedName>
    <definedName name="cbcvbcv" localSheetId="16" hidden="1">{#N/A,#N/A,FALSE,"Monthly SAIFI";#N/A,#N/A,FALSE,"Yearly SAIFI";#N/A,#N/A,FALSE,"Monthly CAIDI";#N/A,#N/A,FALSE,"Yearly CAIDI";#N/A,#N/A,FALSE,"Monthly SAIDI";#N/A,#N/A,FALSE,"Yearly SAIDI";#N/A,#N/A,FALSE,"Monthly MAIFI";#N/A,#N/A,FALSE,"Yearly MAIFI";#N/A,#N/A,FALSE,"Monthly Cust &gt;=4 Int"}</definedName>
    <definedName name="cbcvbcv" localSheetId="17" hidden="1">{#N/A,#N/A,FALSE,"Monthly SAIFI";#N/A,#N/A,FALSE,"Yearly SAIFI";#N/A,#N/A,FALSE,"Monthly CAIDI";#N/A,#N/A,FALSE,"Yearly CAIDI";#N/A,#N/A,FALSE,"Monthly SAIDI";#N/A,#N/A,FALSE,"Yearly SAIDI";#N/A,#N/A,FALSE,"Monthly MAIFI";#N/A,#N/A,FALSE,"Yearly MAIFI";#N/A,#N/A,FALSE,"Monthly Cust &gt;=4 Int"}</definedName>
    <definedName name="cbcvbcv" localSheetId="18" hidden="1">{#N/A,#N/A,FALSE,"Monthly SAIFI";#N/A,#N/A,FALSE,"Yearly SAIFI";#N/A,#N/A,FALSE,"Monthly CAIDI";#N/A,#N/A,FALSE,"Yearly CAIDI";#N/A,#N/A,FALSE,"Monthly SAIDI";#N/A,#N/A,FALSE,"Yearly SAIDI";#N/A,#N/A,FALSE,"Monthly MAIFI";#N/A,#N/A,FALSE,"Yearly MAIFI";#N/A,#N/A,FALSE,"Monthly Cust &gt;=4 Int"}</definedName>
    <definedName name="cbcvbcv" localSheetId="19" hidden="1">{#N/A,#N/A,FALSE,"Monthly SAIFI";#N/A,#N/A,FALSE,"Yearly SAIFI";#N/A,#N/A,FALSE,"Monthly CAIDI";#N/A,#N/A,FALSE,"Yearly CAIDI";#N/A,#N/A,FALSE,"Monthly SAIDI";#N/A,#N/A,FALSE,"Yearly SAIDI";#N/A,#N/A,FALSE,"Monthly MAIFI";#N/A,#N/A,FALSE,"Yearly MAIFI";#N/A,#N/A,FALSE,"Monthly Cust &gt;=4 Int"}</definedName>
    <definedName name="cbcvbcv" localSheetId="20" hidden="1">{#N/A,#N/A,FALSE,"Monthly SAIFI";#N/A,#N/A,FALSE,"Yearly SAIFI";#N/A,#N/A,FALSE,"Monthly CAIDI";#N/A,#N/A,FALSE,"Yearly CAIDI";#N/A,#N/A,FALSE,"Monthly SAIDI";#N/A,#N/A,FALSE,"Yearly SAIDI";#N/A,#N/A,FALSE,"Monthly MAIFI";#N/A,#N/A,FALSE,"Yearly MAIFI";#N/A,#N/A,FALSE,"Monthly Cust &gt;=4 Int"}</definedName>
    <definedName name="cbcvbcv" hidden="1">{#N/A,#N/A,FALSE,"Monthly SAIFI";#N/A,#N/A,FALSE,"Yearly SAIFI";#N/A,#N/A,FALSE,"Monthly CAIDI";#N/A,#N/A,FALSE,"Yearly CAIDI";#N/A,#N/A,FALSE,"Monthly SAIDI";#N/A,#N/A,FALSE,"Yearly SAIDI";#N/A,#N/A,FALSE,"Monthly MAIFI";#N/A,#N/A,FALSE,"Yearly MAIFI";#N/A,#N/A,FALSE,"Monthly Cust &gt;=4 Int"}</definedName>
    <definedName name="CBWorkbookPriority" localSheetId="12" hidden="1">-250256570</definedName>
    <definedName name="CBWorkbookPriority" localSheetId="17" hidden="1">-250256570</definedName>
    <definedName name="CBWorkbookPriority" localSheetId="20" hidden="1">-250256570</definedName>
    <definedName name="CBWorkbookPriority" hidden="1">-2027624740</definedName>
    <definedName name="çç" localSheetId="14"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çç" localSheetId="13"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çç" localSheetId="15"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çç" localSheetId="16"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çç" localSheetId="17"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çç" localSheetId="18"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çç" localSheetId="19"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çç" localSheetId="20"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çç"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ccbbcvbc" localSheetId="7" hidden="1">{#N/A,#N/A,FALSE,"Monthly SAIFI";#N/A,#N/A,FALSE,"Yearly SAIFI";#N/A,#N/A,FALSE,"Monthly CAIDI";#N/A,#N/A,FALSE,"Yearly CAIDI";#N/A,#N/A,FALSE,"Monthly SAIDI";#N/A,#N/A,FALSE,"Yearly SAIDI";#N/A,#N/A,FALSE,"Monthly MAIFI";#N/A,#N/A,FALSE,"Yearly MAIFI";#N/A,#N/A,FALSE,"Monthly Cust &gt;=4 Int"}</definedName>
    <definedName name="ccbbcvbc" localSheetId="9" hidden="1">{#N/A,#N/A,FALSE,"Monthly SAIFI";#N/A,#N/A,FALSE,"Yearly SAIFI";#N/A,#N/A,FALSE,"Monthly CAIDI";#N/A,#N/A,FALSE,"Yearly CAIDI";#N/A,#N/A,FALSE,"Monthly SAIDI";#N/A,#N/A,FALSE,"Yearly SAIDI";#N/A,#N/A,FALSE,"Monthly MAIFI";#N/A,#N/A,FALSE,"Yearly MAIFI";#N/A,#N/A,FALSE,"Monthly Cust &gt;=4 Int"}</definedName>
    <definedName name="ccbbcvbc" localSheetId="10" hidden="1">{#N/A,#N/A,FALSE,"Monthly SAIFI";#N/A,#N/A,FALSE,"Yearly SAIFI";#N/A,#N/A,FALSE,"Monthly CAIDI";#N/A,#N/A,FALSE,"Yearly CAIDI";#N/A,#N/A,FALSE,"Monthly SAIDI";#N/A,#N/A,FALSE,"Yearly SAIDI";#N/A,#N/A,FALSE,"Monthly MAIFI";#N/A,#N/A,FALSE,"Yearly MAIFI";#N/A,#N/A,FALSE,"Monthly Cust &gt;=4 Int"}</definedName>
    <definedName name="ccbbcvbc" localSheetId="11" hidden="1">{#N/A,#N/A,FALSE,"Monthly SAIFI";#N/A,#N/A,FALSE,"Yearly SAIFI";#N/A,#N/A,FALSE,"Monthly CAIDI";#N/A,#N/A,FALSE,"Yearly CAIDI";#N/A,#N/A,FALSE,"Monthly SAIDI";#N/A,#N/A,FALSE,"Yearly SAIDI";#N/A,#N/A,FALSE,"Monthly MAIFI";#N/A,#N/A,FALSE,"Yearly MAIFI";#N/A,#N/A,FALSE,"Monthly Cust &gt;=4 Int"}</definedName>
    <definedName name="ccbbcvbc" localSheetId="12" hidden="1">{#N/A,#N/A,FALSE,"Monthly SAIFI";#N/A,#N/A,FALSE,"Yearly SAIFI";#N/A,#N/A,FALSE,"Monthly CAIDI";#N/A,#N/A,FALSE,"Yearly CAIDI";#N/A,#N/A,FALSE,"Monthly SAIDI";#N/A,#N/A,FALSE,"Yearly SAIDI";#N/A,#N/A,FALSE,"Monthly MAIFI";#N/A,#N/A,FALSE,"Yearly MAIFI";#N/A,#N/A,FALSE,"Monthly Cust &gt;=4 Int"}</definedName>
    <definedName name="ccbbcvbc" localSheetId="14" hidden="1">{#N/A,#N/A,FALSE,"Monthly SAIFI";#N/A,#N/A,FALSE,"Yearly SAIFI";#N/A,#N/A,FALSE,"Monthly CAIDI";#N/A,#N/A,FALSE,"Yearly CAIDI";#N/A,#N/A,FALSE,"Monthly SAIDI";#N/A,#N/A,FALSE,"Yearly SAIDI";#N/A,#N/A,FALSE,"Monthly MAIFI";#N/A,#N/A,FALSE,"Yearly MAIFI";#N/A,#N/A,FALSE,"Monthly Cust &gt;=4 Int"}</definedName>
    <definedName name="ccbbcvbc" localSheetId="13" hidden="1">{#N/A,#N/A,FALSE,"Monthly SAIFI";#N/A,#N/A,FALSE,"Yearly SAIFI";#N/A,#N/A,FALSE,"Monthly CAIDI";#N/A,#N/A,FALSE,"Yearly CAIDI";#N/A,#N/A,FALSE,"Monthly SAIDI";#N/A,#N/A,FALSE,"Yearly SAIDI";#N/A,#N/A,FALSE,"Monthly MAIFI";#N/A,#N/A,FALSE,"Yearly MAIFI";#N/A,#N/A,FALSE,"Monthly Cust &gt;=4 Int"}</definedName>
    <definedName name="ccbbcvbc" localSheetId="15" hidden="1">{#N/A,#N/A,FALSE,"Monthly SAIFI";#N/A,#N/A,FALSE,"Yearly SAIFI";#N/A,#N/A,FALSE,"Monthly CAIDI";#N/A,#N/A,FALSE,"Yearly CAIDI";#N/A,#N/A,FALSE,"Monthly SAIDI";#N/A,#N/A,FALSE,"Yearly SAIDI";#N/A,#N/A,FALSE,"Monthly MAIFI";#N/A,#N/A,FALSE,"Yearly MAIFI";#N/A,#N/A,FALSE,"Monthly Cust &gt;=4 Int"}</definedName>
    <definedName name="ccbbcvbc" localSheetId="16" hidden="1">{#N/A,#N/A,FALSE,"Monthly SAIFI";#N/A,#N/A,FALSE,"Yearly SAIFI";#N/A,#N/A,FALSE,"Monthly CAIDI";#N/A,#N/A,FALSE,"Yearly CAIDI";#N/A,#N/A,FALSE,"Monthly SAIDI";#N/A,#N/A,FALSE,"Yearly SAIDI";#N/A,#N/A,FALSE,"Monthly MAIFI";#N/A,#N/A,FALSE,"Yearly MAIFI";#N/A,#N/A,FALSE,"Monthly Cust &gt;=4 Int"}</definedName>
    <definedName name="ccbbcvbc" localSheetId="17" hidden="1">{#N/A,#N/A,FALSE,"Monthly SAIFI";#N/A,#N/A,FALSE,"Yearly SAIFI";#N/A,#N/A,FALSE,"Monthly CAIDI";#N/A,#N/A,FALSE,"Yearly CAIDI";#N/A,#N/A,FALSE,"Monthly SAIDI";#N/A,#N/A,FALSE,"Yearly SAIDI";#N/A,#N/A,FALSE,"Monthly MAIFI";#N/A,#N/A,FALSE,"Yearly MAIFI";#N/A,#N/A,FALSE,"Monthly Cust &gt;=4 Int"}</definedName>
    <definedName name="ccbbcvbc" localSheetId="18" hidden="1">{#N/A,#N/A,FALSE,"Monthly SAIFI";#N/A,#N/A,FALSE,"Yearly SAIFI";#N/A,#N/A,FALSE,"Monthly CAIDI";#N/A,#N/A,FALSE,"Yearly CAIDI";#N/A,#N/A,FALSE,"Monthly SAIDI";#N/A,#N/A,FALSE,"Yearly SAIDI";#N/A,#N/A,FALSE,"Monthly MAIFI";#N/A,#N/A,FALSE,"Yearly MAIFI";#N/A,#N/A,FALSE,"Monthly Cust &gt;=4 Int"}</definedName>
    <definedName name="ccbbcvbc" localSheetId="19" hidden="1">{#N/A,#N/A,FALSE,"Monthly SAIFI";#N/A,#N/A,FALSE,"Yearly SAIFI";#N/A,#N/A,FALSE,"Monthly CAIDI";#N/A,#N/A,FALSE,"Yearly CAIDI";#N/A,#N/A,FALSE,"Monthly SAIDI";#N/A,#N/A,FALSE,"Yearly SAIDI";#N/A,#N/A,FALSE,"Monthly MAIFI";#N/A,#N/A,FALSE,"Yearly MAIFI";#N/A,#N/A,FALSE,"Monthly Cust &gt;=4 Int"}</definedName>
    <definedName name="ccbbcvbc" localSheetId="20" hidden="1">{#N/A,#N/A,FALSE,"Monthly SAIFI";#N/A,#N/A,FALSE,"Yearly SAIFI";#N/A,#N/A,FALSE,"Monthly CAIDI";#N/A,#N/A,FALSE,"Yearly CAIDI";#N/A,#N/A,FALSE,"Monthly SAIDI";#N/A,#N/A,FALSE,"Yearly SAIDI";#N/A,#N/A,FALSE,"Monthly MAIFI";#N/A,#N/A,FALSE,"Yearly MAIFI";#N/A,#N/A,FALSE,"Monthly Cust &gt;=4 Int"}</definedName>
    <definedName name="ccbbcvbc" hidden="1">{#N/A,#N/A,FALSE,"Monthly SAIFI";#N/A,#N/A,FALSE,"Yearly SAIFI";#N/A,#N/A,FALSE,"Monthly CAIDI";#N/A,#N/A,FALSE,"Yearly CAIDI";#N/A,#N/A,FALSE,"Monthly SAIDI";#N/A,#N/A,FALSE,"Yearly SAIDI";#N/A,#N/A,FALSE,"Monthly MAIFI";#N/A,#N/A,FALSE,"Yearly MAIFI";#N/A,#N/A,FALSE,"Monthly Cust &gt;=4 Int"}</definedName>
    <definedName name="cccc" localSheetId="7" hidden="1">{#N/A,#N/A,FALSE,"O&amp;M by processes";#N/A,#N/A,FALSE,"Elec Act vs Bud";#N/A,#N/A,FALSE,"G&amp;A";#N/A,#N/A,FALSE,"BGS";#N/A,#N/A,FALSE,"Res Cost"}</definedName>
    <definedName name="cccc" localSheetId="9" hidden="1">{#N/A,#N/A,FALSE,"O&amp;M by processes";#N/A,#N/A,FALSE,"Elec Act vs Bud";#N/A,#N/A,FALSE,"G&amp;A";#N/A,#N/A,FALSE,"BGS";#N/A,#N/A,FALSE,"Res Cost"}</definedName>
    <definedName name="cccc" localSheetId="10" hidden="1">{#N/A,#N/A,FALSE,"O&amp;M by processes";#N/A,#N/A,FALSE,"Elec Act vs Bud";#N/A,#N/A,FALSE,"G&amp;A";#N/A,#N/A,FALSE,"BGS";#N/A,#N/A,FALSE,"Res Cost"}</definedName>
    <definedName name="cccc" localSheetId="11" hidden="1">{#N/A,#N/A,FALSE,"O&amp;M by processes";#N/A,#N/A,FALSE,"Elec Act vs Bud";#N/A,#N/A,FALSE,"G&amp;A";#N/A,#N/A,FALSE,"BGS";#N/A,#N/A,FALSE,"Res Cost"}</definedName>
    <definedName name="cccc" localSheetId="12" hidden="1">{#N/A,#N/A,FALSE,"O&amp;M by processes";#N/A,#N/A,FALSE,"Elec Act vs Bud";#N/A,#N/A,FALSE,"G&amp;A";#N/A,#N/A,FALSE,"BGS";#N/A,#N/A,FALSE,"Res Cost"}</definedName>
    <definedName name="cccc" localSheetId="14" hidden="1">{#N/A,#N/A,FALSE,"O&amp;M by processes";#N/A,#N/A,FALSE,"Elec Act vs Bud";#N/A,#N/A,FALSE,"G&amp;A";#N/A,#N/A,FALSE,"BGS";#N/A,#N/A,FALSE,"Res Cost"}</definedName>
    <definedName name="cccc" localSheetId="13" hidden="1">{#N/A,#N/A,FALSE,"O&amp;M by processes";#N/A,#N/A,FALSE,"Elec Act vs Bud";#N/A,#N/A,FALSE,"G&amp;A";#N/A,#N/A,FALSE,"BGS";#N/A,#N/A,FALSE,"Res Cost"}</definedName>
    <definedName name="cccc" localSheetId="15" hidden="1">{#N/A,#N/A,FALSE,"O&amp;M by processes";#N/A,#N/A,FALSE,"Elec Act vs Bud";#N/A,#N/A,FALSE,"G&amp;A";#N/A,#N/A,FALSE,"BGS";#N/A,#N/A,FALSE,"Res Cost"}</definedName>
    <definedName name="cccc" localSheetId="16" hidden="1">{#N/A,#N/A,FALSE,"O&amp;M by processes";#N/A,#N/A,FALSE,"Elec Act vs Bud";#N/A,#N/A,FALSE,"G&amp;A";#N/A,#N/A,FALSE,"BGS";#N/A,#N/A,FALSE,"Res Cost"}</definedName>
    <definedName name="cccc" localSheetId="17" hidden="1">{#N/A,#N/A,FALSE,"O&amp;M by processes";#N/A,#N/A,FALSE,"Elec Act vs Bud";#N/A,#N/A,FALSE,"G&amp;A";#N/A,#N/A,FALSE,"BGS";#N/A,#N/A,FALSE,"Res Cost"}</definedName>
    <definedName name="cccc" localSheetId="18" hidden="1">{#N/A,#N/A,FALSE,"O&amp;M by processes";#N/A,#N/A,FALSE,"Elec Act vs Bud";#N/A,#N/A,FALSE,"G&amp;A";#N/A,#N/A,FALSE,"BGS";#N/A,#N/A,FALSE,"Res Cost"}</definedName>
    <definedName name="cccc" localSheetId="19" hidden="1">{#N/A,#N/A,FALSE,"O&amp;M by processes";#N/A,#N/A,FALSE,"Elec Act vs Bud";#N/A,#N/A,FALSE,"G&amp;A";#N/A,#N/A,FALSE,"BGS";#N/A,#N/A,FALSE,"Res Cost"}</definedName>
    <definedName name="cccc" localSheetId="20" hidden="1">{#N/A,#N/A,FALSE,"O&amp;M by processes";#N/A,#N/A,FALSE,"Elec Act vs Bud";#N/A,#N/A,FALSE,"G&amp;A";#N/A,#N/A,FALSE,"BGS";#N/A,#N/A,FALSE,"Res Cost"}</definedName>
    <definedName name="cccc" hidden="1">{#N/A,#N/A,FALSE,"O&amp;M by processes";#N/A,#N/A,FALSE,"Elec Act vs Bud";#N/A,#N/A,FALSE,"G&amp;A";#N/A,#N/A,FALSE,"BGS";#N/A,#N/A,FALSE,"Res Cost"}</definedName>
    <definedName name="cd" localSheetId="14"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cd" localSheetId="13"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cd" localSheetId="15"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cd" localSheetId="16"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cd" localSheetId="17"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cd" localSheetId="18"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cd" localSheetId="19"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cd" localSheetId="20"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cd"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cddd">#REF!</definedName>
    <definedName name="Central">#REF!</definedName>
    <definedName name="cleanup" localSheetId="7" hidden="1">{#N/A,#N/A,TRUE,"TAXPROV";#N/A,#N/A,TRUE,"FLOWTHRU";#N/A,#N/A,TRUE,"SCHEDULE M'S";#N/A,#N/A,TRUE,"PLANT M'S";#N/A,#N/A,TRUE,"TAXJE"}</definedName>
    <definedName name="cleanup" localSheetId="9" hidden="1">{#N/A,#N/A,TRUE,"TAXPROV";#N/A,#N/A,TRUE,"FLOWTHRU";#N/A,#N/A,TRUE,"SCHEDULE M'S";#N/A,#N/A,TRUE,"PLANT M'S";#N/A,#N/A,TRUE,"TAXJE"}</definedName>
    <definedName name="cleanup" localSheetId="10" hidden="1">{#N/A,#N/A,TRUE,"TAXPROV";#N/A,#N/A,TRUE,"FLOWTHRU";#N/A,#N/A,TRUE,"SCHEDULE M'S";#N/A,#N/A,TRUE,"PLANT M'S";#N/A,#N/A,TRUE,"TAXJE"}</definedName>
    <definedName name="cleanup" localSheetId="11" hidden="1">{#N/A,#N/A,TRUE,"TAXPROV";#N/A,#N/A,TRUE,"FLOWTHRU";#N/A,#N/A,TRUE,"SCHEDULE M'S";#N/A,#N/A,TRUE,"PLANT M'S";#N/A,#N/A,TRUE,"TAXJE"}</definedName>
    <definedName name="cleanup" localSheetId="12" hidden="1">{#N/A,#N/A,TRUE,"TAXPROV";#N/A,#N/A,TRUE,"FLOWTHRU";#N/A,#N/A,TRUE,"SCHEDULE M'S";#N/A,#N/A,TRUE,"PLANT M'S";#N/A,#N/A,TRUE,"TAXJE"}</definedName>
    <definedName name="cleanup" localSheetId="14" hidden="1">{#N/A,#N/A,TRUE,"TAXPROV";#N/A,#N/A,TRUE,"FLOWTHRU";#N/A,#N/A,TRUE,"SCHEDULE M'S";#N/A,#N/A,TRUE,"PLANT M'S";#N/A,#N/A,TRUE,"TAXJE"}</definedName>
    <definedName name="cleanup" localSheetId="13" hidden="1">{#N/A,#N/A,TRUE,"TAXPROV";#N/A,#N/A,TRUE,"FLOWTHRU";#N/A,#N/A,TRUE,"SCHEDULE M'S";#N/A,#N/A,TRUE,"PLANT M'S";#N/A,#N/A,TRUE,"TAXJE"}</definedName>
    <definedName name="cleanup" localSheetId="15" hidden="1">{#N/A,#N/A,TRUE,"TAXPROV";#N/A,#N/A,TRUE,"FLOWTHRU";#N/A,#N/A,TRUE,"SCHEDULE M'S";#N/A,#N/A,TRUE,"PLANT M'S";#N/A,#N/A,TRUE,"TAXJE"}</definedName>
    <definedName name="cleanup" localSheetId="16" hidden="1">{#N/A,#N/A,TRUE,"TAXPROV";#N/A,#N/A,TRUE,"FLOWTHRU";#N/A,#N/A,TRUE,"SCHEDULE M'S";#N/A,#N/A,TRUE,"PLANT M'S";#N/A,#N/A,TRUE,"TAXJE"}</definedName>
    <definedName name="cleanup" localSheetId="17" hidden="1">{#N/A,#N/A,TRUE,"TAXPROV";#N/A,#N/A,TRUE,"FLOWTHRU";#N/A,#N/A,TRUE,"SCHEDULE M'S";#N/A,#N/A,TRUE,"PLANT M'S";#N/A,#N/A,TRUE,"TAXJE"}</definedName>
    <definedName name="cleanup" localSheetId="18" hidden="1">{#N/A,#N/A,TRUE,"TAXPROV";#N/A,#N/A,TRUE,"FLOWTHRU";#N/A,#N/A,TRUE,"SCHEDULE M'S";#N/A,#N/A,TRUE,"PLANT M'S";#N/A,#N/A,TRUE,"TAXJE"}</definedName>
    <definedName name="cleanup" localSheetId="19" hidden="1">{#N/A,#N/A,TRUE,"TAXPROV";#N/A,#N/A,TRUE,"FLOWTHRU";#N/A,#N/A,TRUE,"SCHEDULE M'S";#N/A,#N/A,TRUE,"PLANT M'S";#N/A,#N/A,TRUE,"TAXJE"}</definedName>
    <definedName name="cleanup" localSheetId="20" hidden="1">{#N/A,#N/A,TRUE,"TAXPROV";#N/A,#N/A,TRUE,"FLOWTHRU";#N/A,#N/A,TRUE,"SCHEDULE M'S";#N/A,#N/A,TRUE,"PLANT M'S";#N/A,#N/A,TRUE,"TAXJE"}</definedName>
    <definedName name="cleanup" hidden="1">{#N/A,#N/A,TRUE,"TAXPROV";#N/A,#N/A,TRUE,"FLOWTHRU";#N/A,#N/A,TRUE,"SCHEDULE M'S";#N/A,#N/A,TRUE,"PLANT M'S";#N/A,#N/A,TRUE,"TAXJE"}</definedName>
    <definedName name="column1" localSheetId="14" hidden="1">#REF!</definedName>
    <definedName name="column1" localSheetId="13" hidden="1">#REF!</definedName>
    <definedName name="column1" localSheetId="16" hidden="1">#REF!</definedName>
    <definedName name="column1" localSheetId="20" hidden="1">#REF!</definedName>
    <definedName name="column1" hidden="1">#REF!</definedName>
    <definedName name="Company">#REF!</definedName>
    <definedName name="Consol." localSheetId="14" hidden="1">{#N/A,#N/A,FALSE,"CONTROLE"}</definedName>
    <definedName name="Consol." localSheetId="13" hidden="1">{#N/A,#N/A,FALSE,"CONTROLE"}</definedName>
    <definedName name="Consol." localSheetId="15" hidden="1">{#N/A,#N/A,FALSE,"CONTROLE"}</definedName>
    <definedName name="Consol." localSheetId="16" hidden="1">{#N/A,#N/A,FALSE,"CONTROLE"}</definedName>
    <definedName name="Consol." localSheetId="17" hidden="1">{#N/A,#N/A,FALSE,"CONTROLE"}</definedName>
    <definedName name="Consol." localSheetId="18" hidden="1">{#N/A,#N/A,FALSE,"CONTROLE"}</definedName>
    <definedName name="Consol." localSheetId="19" hidden="1">{#N/A,#N/A,FALSE,"CONTROLE"}</definedName>
    <definedName name="Consol." localSheetId="20" hidden="1">{#N/A,#N/A,FALSE,"CONTROLE"}</definedName>
    <definedName name="Consol." hidden="1">{#N/A,#N/A,FALSE,"CONTROLE"}</definedName>
    <definedName name="Consolid" localSheetId="7" hidden="1">{#N/A,#N/A,FALSE,"O&amp;M by processes";#N/A,#N/A,FALSE,"Elec Act vs Bud";#N/A,#N/A,FALSE,"G&amp;A";#N/A,#N/A,FALSE,"BGS";#N/A,#N/A,FALSE,"Res Cost"}</definedName>
    <definedName name="Consolid" localSheetId="9" hidden="1">{#N/A,#N/A,FALSE,"O&amp;M by processes";#N/A,#N/A,FALSE,"Elec Act vs Bud";#N/A,#N/A,FALSE,"G&amp;A";#N/A,#N/A,FALSE,"BGS";#N/A,#N/A,FALSE,"Res Cost"}</definedName>
    <definedName name="Consolid" localSheetId="10" hidden="1">{#N/A,#N/A,FALSE,"O&amp;M by processes";#N/A,#N/A,FALSE,"Elec Act vs Bud";#N/A,#N/A,FALSE,"G&amp;A";#N/A,#N/A,FALSE,"BGS";#N/A,#N/A,FALSE,"Res Cost"}</definedName>
    <definedName name="Consolid" localSheetId="11" hidden="1">{#N/A,#N/A,FALSE,"O&amp;M by processes";#N/A,#N/A,FALSE,"Elec Act vs Bud";#N/A,#N/A,FALSE,"G&amp;A";#N/A,#N/A,FALSE,"BGS";#N/A,#N/A,FALSE,"Res Cost"}</definedName>
    <definedName name="Consolid" localSheetId="12" hidden="1">{#N/A,#N/A,FALSE,"O&amp;M by processes";#N/A,#N/A,FALSE,"Elec Act vs Bud";#N/A,#N/A,FALSE,"G&amp;A";#N/A,#N/A,FALSE,"BGS";#N/A,#N/A,FALSE,"Res Cost"}</definedName>
    <definedName name="Consolid" localSheetId="14" hidden="1">{#N/A,#N/A,FALSE,"O&amp;M by processes";#N/A,#N/A,FALSE,"Elec Act vs Bud";#N/A,#N/A,FALSE,"G&amp;A";#N/A,#N/A,FALSE,"BGS";#N/A,#N/A,FALSE,"Res Cost"}</definedName>
    <definedName name="Consolid" localSheetId="13" hidden="1">{#N/A,#N/A,FALSE,"O&amp;M by processes";#N/A,#N/A,FALSE,"Elec Act vs Bud";#N/A,#N/A,FALSE,"G&amp;A";#N/A,#N/A,FALSE,"BGS";#N/A,#N/A,FALSE,"Res Cost"}</definedName>
    <definedName name="Consolid" localSheetId="15" hidden="1">{#N/A,#N/A,FALSE,"O&amp;M by processes";#N/A,#N/A,FALSE,"Elec Act vs Bud";#N/A,#N/A,FALSE,"G&amp;A";#N/A,#N/A,FALSE,"BGS";#N/A,#N/A,FALSE,"Res Cost"}</definedName>
    <definedName name="Consolid" localSheetId="16" hidden="1">{#N/A,#N/A,FALSE,"O&amp;M by processes";#N/A,#N/A,FALSE,"Elec Act vs Bud";#N/A,#N/A,FALSE,"G&amp;A";#N/A,#N/A,FALSE,"BGS";#N/A,#N/A,FALSE,"Res Cost"}</definedName>
    <definedName name="Consolid" localSheetId="17" hidden="1">{#N/A,#N/A,FALSE,"O&amp;M by processes";#N/A,#N/A,FALSE,"Elec Act vs Bud";#N/A,#N/A,FALSE,"G&amp;A";#N/A,#N/A,FALSE,"BGS";#N/A,#N/A,FALSE,"Res Cost"}</definedName>
    <definedName name="Consolid" localSheetId="18" hidden="1">{#N/A,#N/A,FALSE,"O&amp;M by processes";#N/A,#N/A,FALSE,"Elec Act vs Bud";#N/A,#N/A,FALSE,"G&amp;A";#N/A,#N/A,FALSE,"BGS";#N/A,#N/A,FALSE,"Res Cost"}</definedName>
    <definedName name="Consolid" localSheetId="19" hidden="1">{#N/A,#N/A,FALSE,"O&amp;M by processes";#N/A,#N/A,FALSE,"Elec Act vs Bud";#N/A,#N/A,FALSE,"G&amp;A";#N/A,#N/A,FALSE,"BGS";#N/A,#N/A,FALSE,"Res Cost"}</definedName>
    <definedName name="Consolid" localSheetId="20"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7" hidden="1">{#N/A,#N/A,FALSE,"O&amp;M by processes";#N/A,#N/A,FALSE,"Elec Act vs Bud";#N/A,#N/A,FALSE,"G&amp;A";#N/A,#N/A,FALSE,"BGS";#N/A,#N/A,FALSE,"Res Cost"}</definedName>
    <definedName name="Consolidated" localSheetId="9" hidden="1">{#N/A,#N/A,FALSE,"O&amp;M by processes";#N/A,#N/A,FALSE,"Elec Act vs Bud";#N/A,#N/A,FALSE,"G&amp;A";#N/A,#N/A,FALSE,"BGS";#N/A,#N/A,FALSE,"Res Cost"}</definedName>
    <definedName name="Consolidated" localSheetId="10" hidden="1">{#N/A,#N/A,FALSE,"O&amp;M by processes";#N/A,#N/A,FALSE,"Elec Act vs Bud";#N/A,#N/A,FALSE,"G&amp;A";#N/A,#N/A,FALSE,"BGS";#N/A,#N/A,FALSE,"Res Cost"}</definedName>
    <definedName name="Consolidated" localSheetId="11" hidden="1">{#N/A,#N/A,FALSE,"O&amp;M by processes";#N/A,#N/A,FALSE,"Elec Act vs Bud";#N/A,#N/A,FALSE,"G&amp;A";#N/A,#N/A,FALSE,"BGS";#N/A,#N/A,FALSE,"Res Cost"}</definedName>
    <definedName name="Consolidated" localSheetId="12" hidden="1">{#N/A,#N/A,FALSE,"O&amp;M by processes";#N/A,#N/A,FALSE,"Elec Act vs Bud";#N/A,#N/A,FALSE,"G&amp;A";#N/A,#N/A,FALSE,"BGS";#N/A,#N/A,FALSE,"Res Cost"}</definedName>
    <definedName name="Consolidated" localSheetId="14" hidden="1">{#N/A,#N/A,FALSE,"O&amp;M by processes";#N/A,#N/A,FALSE,"Elec Act vs Bud";#N/A,#N/A,FALSE,"G&amp;A";#N/A,#N/A,FALSE,"BGS";#N/A,#N/A,FALSE,"Res Cost"}</definedName>
    <definedName name="Consolidated" localSheetId="13" hidden="1">{#N/A,#N/A,FALSE,"O&amp;M by processes";#N/A,#N/A,FALSE,"Elec Act vs Bud";#N/A,#N/A,FALSE,"G&amp;A";#N/A,#N/A,FALSE,"BGS";#N/A,#N/A,FALSE,"Res Cost"}</definedName>
    <definedName name="Consolidated" localSheetId="15" hidden="1">{#N/A,#N/A,FALSE,"O&amp;M by processes";#N/A,#N/A,FALSE,"Elec Act vs Bud";#N/A,#N/A,FALSE,"G&amp;A";#N/A,#N/A,FALSE,"BGS";#N/A,#N/A,FALSE,"Res Cost"}</definedName>
    <definedName name="Consolidated" localSheetId="16" hidden="1">{#N/A,#N/A,FALSE,"O&amp;M by processes";#N/A,#N/A,FALSE,"Elec Act vs Bud";#N/A,#N/A,FALSE,"G&amp;A";#N/A,#N/A,FALSE,"BGS";#N/A,#N/A,FALSE,"Res Cost"}</definedName>
    <definedName name="Consolidated" localSheetId="17" hidden="1">{#N/A,#N/A,FALSE,"O&amp;M by processes";#N/A,#N/A,FALSE,"Elec Act vs Bud";#N/A,#N/A,FALSE,"G&amp;A";#N/A,#N/A,FALSE,"BGS";#N/A,#N/A,FALSE,"Res Cost"}</definedName>
    <definedName name="Consolidated" localSheetId="18" hidden="1">{#N/A,#N/A,FALSE,"O&amp;M by processes";#N/A,#N/A,FALSE,"Elec Act vs Bud";#N/A,#N/A,FALSE,"G&amp;A";#N/A,#N/A,FALSE,"BGS";#N/A,#N/A,FALSE,"Res Cost"}</definedName>
    <definedName name="Consolidated" localSheetId="19" hidden="1">{#N/A,#N/A,FALSE,"O&amp;M by processes";#N/A,#N/A,FALSE,"Elec Act vs Bud";#N/A,#N/A,FALSE,"G&amp;A";#N/A,#N/A,FALSE,"BGS";#N/A,#N/A,FALSE,"Res Cost"}</definedName>
    <definedName name="Consolidated" localSheetId="20" hidden="1">{#N/A,#N/A,FALSE,"O&amp;M by processes";#N/A,#N/A,FALSE,"Elec Act vs Bud";#N/A,#N/A,FALSE,"G&amp;A";#N/A,#N/A,FALSE,"BGS";#N/A,#N/A,FALSE,"Res Cost"}</definedName>
    <definedName name="Consolidated" hidden="1">{#N/A,#N/A,FALSE,"O&amp;M by processes";#N/A,#N/A,FALSE,"Elec Act vs Bud";#N/A,#N/A,FALSE,"G&amp;A";#N/A,#N/A,FALSE,"BGS";#N/A,#N/A,FALSE,"Res Cost"}</definedName>
    <definedName name="COPIA" localSheetId="14" hidden="1">{#N/A,#N/A,FALSE,"CONTROLE"}</definedName>
    <definedName name="COPIA" localSheetId="13" hidden="1">{#N/A,#N/A,FALSE,"CONTROLE"}</definedName>
    <definedName name="COPIA" localSheetId="15" hidden="1">{#N/A,#N/A,FALSE,"CONTROLE"}</definedName>
    <definedName name="COPIA" localSheetId="16" hidden="1">{#N/A,#N/A,FALSE,"CONTROLE"}</definedName>
    <definedName name="COPIA" localSheetId="17" hidden="1">{#N/A,#N/A,FALSE,"CONTROLE"}</definedName>
    <definedName name="COPIA" localSheetId="18" hidden="1">{#N/A,#N/A,FALSE,"CONTROLE"}</definedName>
    <definedName name="COPIA" localSheetId="19" hidden="1">{#N/A,#N/A,FALSE,"CONTROLE"}</definedName>
    <definedName name="COPIA" localSheetId="20" hidden="1">{#N/A,#N/A,FALSE,"CONTROLE"}</definedName>
    <definedName name="COPIA" hidden="1">{#N/A,#N/A,FALSE,"CONTROLE"}</definedName>
    <definedName name="copy2" localSheetId="7" hidden="1">#REF!</definedName>
    <definedName name="copy2" localSheetId="9" hidden="1">#REF!</definedName>
    <definedName name="copy2" localSheetId="10" hidden="1">#REF!</definedName>
    <definedName name="copy2" localSheetId="11" hidden="1">#REF!</definedName>
    <definedName name="copy2" localSheetId="12" hidden="1">#REF!</definedName>
    <definedName name="copy2" localSheetId="14" hidden="1">#REF!</definedName>
    <definedName name="copy2" localSheetId="13" hidden="1">#REF!</definedName>
    <definedName name="copy2" localSheetId="15" hidden="1">#REF!</definedName>
    <definedName name="copy2" localSheetId="16" hidden="1">#REF!</definedName>
    <definedName name="copy2" localSheetId="17" hidden="1">#REF!</definedName>
    <definedName name="copy2" localSheetId="18" hidden="1">#REF!</definedName>
    <definedName name="copy2" localSheetId="19" hidden="1">#REF!</definedName>
    <definedName name="copy2" localSheetId="20" hidden="1">#REF!</definedName>
    <definedName name="copy2" hidden="1">#REF!</definedName>
    <definedName name="copy3" localSheetId="7" hidden="1">#REF!</definedName>
    <definedName name="copy3" localSheetId="9" hidden="1">#REF!</definedName>
    <definedName name="copy3" localSheetId="10" hidden="1">#REF!</definedName>
    <definedName name="copy3" localSheetId="11" hidden="1">#REF!</definedName>
    <definedName name="copy3" localSheetId="12" hidden="1">#REF!</definedName>
    <definedName name="copy3" localSheetId="14" hidden="1">#REF!</definedName>
    <definedName name="copy3" localSheetId="13" hidden="1">#REF!</definedName>
    <definedName name="copy3" localSheetId="15" hidden="1">#REF!</definedName>
    <definedName name="copy3" localSheetId="16" hidden="1">#REF!</definedName>
    <definedName name="copy3" localSheetId="17" hidden="1">#REF!</definedName>
    <definedName name="copy3" localSheetId="18" hidden="1">#REF!</definedName>
    <definedName name="copy3" localSheetId="19" hidden="1">#REF!</definedName>
    <definedName name="copy3" localSheetId="20" hidden="1">#REF!</definedName>
    <definedName name="copy3" hidden="1">#REF!</definedName>
    <definedName name="copyn" localSheetId="14" hidden="1">#REF!</definedName>
    <definedName name="copyn" localSheetId="13" hidden="1">#REF!</definedName>
    <definedName name="copyn" localSheetId="16" hidden="1">#REF!</definedName>
    <definedName name="copyn" localSheetId="20" hidden="1">#REF!</definedName>
    <definedName name="copyn" hidden="1">#REF!</definedName>
    <definedName name="çp" localSheetId="14" hidden="1">{"TotalGeralDespesasPorArea",#N/A,FALSE,"VinculosAccessEfetivo"}</definedName>
    <definedName name="çp" localSheetId="13" hidden="1">{"TotalGeralDespesasPorArea",#N/A,FALSE,"VinculosAccessEfetivo"}</definedName>
    <definedName name="çp" localSheetId="15" hidden="1">{"TotalGeralDespesasPorArea",#N/A,FALSE,"VinculosAccessEfetivo"}</definedName>
    <definedName name="çp" localSheetId="16" hidden="1">{"TotalGeralDespesasPorArea",#N/A,FALSE,"VinculosAccessEfetivo"}</definedName>
    <definedName name="çp" localSheetId="17" hidden="1">{"TotalGeralDespesasPorArea",#N/A,FALSE,"VinculosAccessEfetivo"}</definedName>
    <definedName name="çp" localSheetId="18" hidden="1">{"TotalGeralDespesasPorArea",#N/A,FALSE,"VinculosAccessEfetivo"}</definedName>
    <definedName name="çp" localSheetId="19" hidden="1">{"TotalGeralDespesasPorArea",#N/A,FALSE,"VinculosAccessEfetivo"}</definedName>
    <definedName name="çp" localSheetId="20" hidden="1">{"TotalGeralDespesasPorArea",#N/A,FALSE,"VinculosAccessEfetivo"}</definedName>
    <definedName name="çp" hidden="1">{"TotalGeralDespesasPorArea",#N/A,FALSE,"VinculosAccessEfetivo"}</definedName>
    <definedName name="CreditStats" localSheetId="14" hidden="1">#REF!</definedName>
    <definedName name="CreditStats" localSheetId="13" hidden="1">#REF!</definedName>
    <definedName name="CreditStats" localSheetId="16" hidden="1">#REF!</definedName>
    <definedName name="CreditStats" localSheetId="20" hidden="1">#REF!</definedName>
    <definedName name="CreditStats" hidden="1">#REF!</definedName>
    <definedName name="current">#REF!</definedName>
    <definedName name="CurrMonth">#REF!</definedName>
    <definedName name="Cust_OpsMonth">#REF!</definedName>
    <definedName name="Cust_OpsYTD">#REF!</definedName>
    <definedName name="CWIP" localSheetId="12" hidden="1">{#N/A,#N/A,FALSE,"Sheet1"}</definedName>
    <definedName name="CWIP" localSheetId="17" hidden="1">{#N/A,#N/A,FALSE,"Sheet1"}</definedName>
    <definedName name="CWIP" localSheetId="20" hidden="1">{#N/A,#N/A,FALSE,"Sheet1"}</definedName>
    <definedName name="cwip">#REF!</definedName>
    <definedName name="cwipadds">#REF!</definedName>
    <definedName name="d">#REF!</definedName>
    <definedName name="da" localSheetId="7" hidden="1">{#N/A,#N/A,FALSE,"O&amp;M by processes";#N/A,#N/A,FALSE,"Elec Act vs Bud";#N/A,#N/A,FALSE,"G&amp;A";#N/A,#N/A,FALSE,"BGS";#N/A,#N/A,FALSE,"Res Cost"}</definedName>
    <definedName name="da" localSheetId="9" hidden="1">{#N/A,#N/A,FALSE,"O&amp;M by processes";#N/A,#N/A,FALSE,"Elec Act vs Bud";#N/A,#N/A,FALSE,"G&amp;A";#N/A,#N/A,FALSE,"BGS";#N/A,#N/A,FALSE,"Res Cost"}</definedName>
    <definedName name="da" localSheetId="10" hidden="1">{#N/A,#N/A,FALSE,"O&amp;M by processes";#N/A,#N/A,FALSE,"Elec Act vs Bud";#N/A,#N/A,FALSE,"G&amp;A";#N/A,#N/A,FALSE,"BGS";#N/A,#N/A,FALSE,"Res Cost"}</definedName>
    <definedName name="da" localSheetId="11" hidden="1">{#N/A,#N/A,FALSE,"O&amp;M by processes";#N/A,#N/A,FALSE,"Elec Act vs Bud";#N/A,#N/A,FALSE,"G&amp;A";#N/A,#N/A,FALSE,"BGS";#N/A,#N/A,FALSE,"Res Cost"}</definedName>
    <definedName name="da" localSheetId="12" hidden="1">{#N/A,#N/A,FALSE,"O&amp;M by processes";#N/A,#N/A,FALSE,"Elec Act vs Bud";#N/A,#N/A,FALSE,"G&amp;A";#N/A,#N/A,FALSE,"BGS";#N/A,#N/A,FALSE,"Res Cost"}</definedName>
    <definedName name="da" localSheetId="14" hidden="1">{#N/A,#N/A,FALSE,"O&amp;M by processes";#N/A,#N/A,FALSE,"Elec Act vs Bud";#N/A,#N/A,FALSE,"G&amp;A";#N/A,#N/A,FALSE,"BGS";#N/A,#N/A,FALSE,"Res Cost"}</definedName>
    <definedName name="da" localSheetId="13" hidden="1">{#N/A,#N/A,FALSE,"O&amp;M by processes";#N/A,#N/A,FALSE,"Elec Act vs Bud";#N/A,#N/A,FALSE,"G&amp;A";#N/A,#N/A,FALSE,"BGS";#N/A,#N/A,FALSE,"Res Cost"}</definedName>
    <definedName name="da" localSheetId="15" hidden="1">{#N/A,#N/A,FALSE,"O&amp;M by processes";#N/A,#N/A,FALSE,"Elec Act vs Bud";#N/A,#N/A,FALSE,"G&amp;A";#N/A,#N/A,FALSE,"BGS";#N/A,#N/A,FALSE,"Res Cost"}</definedName>
    <definedName name="da" localSheetId="16" hidden="1">{#N/A,#N/A,FALSE,"O&amp;M by processes";#N/A,#N/A,FALSE,"Elec Act vs Bud";#N/A,#N/A,FALSE,"G&amp;A";#N/A,#N/A,FALSE,"BGS";#N/A,#N/A,FALSE,"Res Cost"}</definedName>
    <definedName name="da" localSheetId="17" hidden="1">{#N/A,#N/A,FALSE,"O&amp;M by processes";#N/A,#N/A,FALSE,"Elec Act vs Bud";#N/A,#N/A,FALSE,"G&amp;A";#N/A,#N/A,FALSE,"BGS";#N/A,#N/A,FALSE,"Res Cost"}</definedName>
    <definedName name="da" localSheetId="18" hidden="1">{#N/A,#N/A,FALSE,"O&amp;M by processes";#N/A,#N/A,FALSE,"Elec Act vs Bud";#N/A,#N/A,FALSE,"G&amp;A";#N/A,#N/A,FALSE,"BGS";#N/A,#N/A,FALSE,"Res Cost"}</definedName>
    <definedName name="da" localSheetId="19" hidden="1">{#N/A,#N/A,FALSE,"O&amp;M by processes";#N/A,#N/A,FALSE,"Elec Act vs Bud";#N/A,#N/A,FALSE,"G&amp;A";#N/A,#N/A,FALSE,"BGS";#N/A,#N/A,FALSE,"Res Cost"}</definedName>
    <definedName name="da" localSheetId="20" hidden="1">{#N/A,#N/A,FALSE,"O&amp;M by processes";#N/A,#N/A,FALSE,"Elec Act vs Bud";#N/A,#N/A,FALSE,"G&amp;A";#N/A,#N/A,FALSE,"BGS";#N/A,#N/A,FALSE,"Res Cost"}</definedName>
    <definedName name="da" hidden="1">{#N/A,#N/A,FALSE,"O&amp;M by processes";#N/A,#N/A,FALSE,"Elec Act vs Bud";#N/A,#N/A,FALSE,"G&amp;A";#N/A,#N/A,FALSE,"BGS";#N/A,#N/A,FALSE,"Res Cost"}</definedName>
    <definedName name="dada" localSheetId="7" hidden="1">{#N/A,#N/A,FALSE,"O&amp;M by processes";#N/A,#N/A,FALSE,"Elec Act vs Bud";#N/A,#N/A,FALSE,"G&amp;A";#N/A,#N/A,FALSE,"BGS";#N/A,#N/A,FALSE,"Res Cost"}</definedName>
    <definedName name="dada" localSheetId="9" hidden="1">{#N/A,#N/A,FALSE,"O&amp;M by processes";#N/A,#N/A,FALSE,"Elec Act vs Bud";#N/A,#N/A,FALSE,"G&amp;A";#N/A,#N/A,FALSE,"BGS";#N/A,#N/A,FALSE,"Res Cost"}</definedName>
    <definedName name="dada" localSheetId="10" hidden="1">{#N/A,#N/A,FALSE,"O&amp;M by processes";#N/A,#N/A,FALSE,"Elec Act vs Bud";#N/A,#N/A,FALSE,"G&amp;A";#N/A,#N/A,FALSE,"BGS";#N/A,#N/A,FALSE,"Res Cost"}</definedName>
    <definedName name="dada" localSheetId="11" hidden="1">{#N/A,#N/A,FALSE,"O&amp;M by processes";#N/A,#N/A,FALSE,"Elec Act vs Bud";#N/A,#N/A,FALSE,"G&amp;A";#N/A,#N/A,FALSE,"BGS";#N/A,#N/A,FALSE,"Res Cost"}</definedName>
    <definedName name="dada" localSheetId="12" hidden="1">{#N/A,#N/A,FALSE,"O&amp;M by processes";#N/A,#N/A,FALSE,"Elec Act vs Bud";#N/A,#N/A,FALSE,"G&amp;A";#N/A,#N/A,FALSE,"BGS";#N/A,#N/A,FALSE,"Res Cost"}</definedName>
    <definedName name="dada" localSheetId="14" hidden="1">{#N/A,#N/A,FALSE,"O&amp;M by processes";#N/A,#N/A,FALSE,"Elec Act vs Bud";#N/A,#N/A,FALSE,"G&amp;A";#N/A,#N/A,FALSE,"BGS";#N/A,#N/A,FALSE,"Res Cost"}</definedName>
    <definedName name="dada" localSheetId="13" hidden="1">{#N/A,#N/A,FALSE,"O&amp;M by processes";#N/A,#N/A,FALSE,"Elec Act vs Bud";#N/A,#N/A,FALSE,"G&amp;A";#N/A,#N/A,FALSE,"BGS";#N/A,#N/A,FALSE,"Res Cost"}</definedName>
    <definedName name="dada" localSheetId="15" hidden="1">{#N/A,#N/A,FALSE,"O&amp;M by processes";#N/A,#N/A,FALSE,"Elec Act vs Bud";#N/A,#N/A,FALSE,"G&amp;A";#N/A,#N/A,FALSE,"BGS";#N/A,#N/A,FALSE,"Res Cost"}</definedName>
    <definedName name="dada" localSheetId="16" hidden="1">{#N/A,#N/A,FALSE,"O&amp;M by processes";#N/A,#N/A,FALSE,"Elec Act vs Bud";#N/A,#N/A,FALSE,"G&amp;A";#N/A,#N/A,FALSE,"BGS";#N/A,#N/A,FALSE,"Res Cost"}</definedName>
    <definedName name="dada" localSheetId="17" hidden="1">{#N/A,#N/A,FALSE,"O&amp;M by processes";#N/A,#N/A,FALSE,"Elec Act vs Bud";#N/A,#N/A,FALSE,"G&amp;A";#N/A,#N/A,FALSE,"BGS";#N/A,#N/A,FALSE,"Res Cost"}</definedName>
    <definedName name="dada" localSheetId="18" hidden="1">{#N/A,#N/A,FALSE,"O&amp;M by processes";#N/A,#N/A,FALSE,"Elec Act vs Bud";#N/A,#N/A,FALSE,"G&amp;A";#N/A,#N/A,FALSE,"BGS";#N/A,#N/A,FALSE,"Res Cost"}</definedName>
    <definedName name="dada" localSheetId="19" hidden="1">{#N/A,#N/A,FALSE,"O&amp;M by processes";#N/A,#N/A,FALSE,"Elec Act vs Bud";#N/A,#N/A,FALSE,"G&amp;A";#N/A,#N/A,FALSE,"BGS";#N/A,#N/A,FALSE,"Res Cost"}</definedName>
    <definedName name="dada" localSheetId="20" hidden="1">{#N/A,#N/A,FALSE,"O&amp;M by processes";#N/A,#N/A,FALSE,"Elec Act vs Bud";#N/A,#N/A,FALSE,"G&amp;A";#N/A,#N/A,FALSE,"BGS";#N/A,#N/A,FALSE,"Res Cost"}</definedName>
    <definedName name="dada" hidden="1">{#N/A,#N/A,FALSE,"O&amp;M by processes";#N/A,#N/A,FALSE,"Elec Act vs Bud";#N/A,#N/A,FALSE,"G&amp;A";#N/A,#N/A,FALSE,"BGS";#N/A,#N/A,FALSE,"Res Cost"}</definedName>
    <definedName name="damage">#REF!</definedName>
    <definedName name="DASDD" localSheetId="7" hidden="1">{#N/A,#N/A,FALSE,"Monthly SAIFI";#N/A,#N/A,FALSE,"Yearly SAIFI";#N/A,#N/A,FALSE,"Monthly CAIDI";#N/A,#N/A,FALSE,"Yearly CAIDI";#N/A,#N/A,FALSE,"Monthly SAIDI";#N/A,#N/A,FALSE,"Yearly SAIDI";#N/A,#N/A,FALSE,"Monthly MAIFI";#N/A,#N/A,FALSE,"Yearly MAIFI";#N/A,#N/A,FALSE,"Monthly Cust &gt;=4 Int"}</definedName>
    <definedName name="DASDD" localSheetId="9" hidden="1">{#N/A,#N/A,FALSE,"Monthly SAIFI";#N/A,#N/A,FALSE,"Yearly SAIFI";#N/A,#N/A,FALSE,"Monthly CAIDI";#N/A,#N/A,FALSE,"Yearly CAIDI";#N/A,#N/A,FALSE,"Monthly SAIDI";#N/A,#N/A,FALSE,"Yearly SAIDI";#N/A,#N/A,FALSE,"Monthly MAIFI";#N/A,#N/A,FALSE,"Yearly MAIFI";#N/A,#N/A,FALSE,"Monthly Cust &gt;=4 Int"}</definedName>
    <definedName name="DASDD" localSheetId="10" hidden="1">{#N/A,#N/A,FALSE,"Monthly SAIFI";#N/A,#N/A,FALSE,"Yearly SAIFI";#N/A,#N/A,FALSE,"Monthly CAIDI";#N/A,#N/A,FALSE,"Yearly CAIDI";#N/A,#N/A,FALSE,"Monthly SAIDI";#N/A,#N/A,FALSE,"Yearly SAIDI";#N/A,#N/A,FALSE,"Monthly MAIFI";#N/A,#N/A,FALSE,"Yearly MAIFI";#N/A,#N/A,FALSE,"Monthly Cust &gt;=4 Int"}</definedName>
    <definedName name="DASDD" localSheetId="11" hidden="1">{#N/A,#N/A,FALSE,"Monthly SAIFI";#N/A,#N/A,FALSE,"Yearly SAIFI";#N/A,#N/A,FALSE,"Monthly CAIDI";#N/A,#N/A,FALSE,"Yearly CAIDI";#N/A,#N/A,FALSE,"Monthly SAIDI";#N/A,#N/A,FALSE,"Yearly SAIDI";#N/A,#N/A,FALSE,"Monthly MAIFI";#N/A,#N/A,FALSE,"Yearly MAIFI";#N/A,#N/A,FALSE,"Monthly Cust &gt;=4 Int"}</definedName>
    <definedName name="DASDD" localSheetId="12" hidden="1">{#N/A,#N/A,FALSE,"Monthly SAIFI";#N/A,#N/A,FALSE,"Yearly SAIFI";#N/A,#N/A,FALSE,"Monthly CAIDI";#N/A,#N/A,FALSE,"Yearly CAIDI";#N/A,#N/A,FALSE,"Monthly SAIDI";#N/A,#N/A,FALSE,"Yearly SAIDI";#N/A,#N/A,FALSE,"Monthly MAIFI";#N/A,#N/A,FALSE,"Yearly MAIFI";#N/A,#N/A,FALSE,"Monthly Cust &gt;=4 Int"}</definedName>
    <definedName name="DASDD" localSheetId="14" hidden="1">{#N/A,#N/A,FALSE,"Monthly SAIFI";#N/A,#N/A,FALSE,"Yearly SAIFI";#N/A,#N/A,FALSE,"Monthly CAIDI";#N/A,#N/A,FALSE,"Yearly CAIDI";#N/A,#N/A,FALSE,"Monthly SAIDI";#N/A,#N/A,FALSE,"Yearly SAIDI";#N/A,#N/A,FALSE,"Monthly MAIFI";#N/A,#N/A,FALSE,"Yearly MAIFI";#N/A,#N/A,FALSE,"Monthly Cust &gt;=4 Int"}</definedName>
    <definedName name="DASDD" localSheetId="13" hidden="1">{#N/A,#N/A,FALSE,"Monthly SAIFI";#N/A,#N/A,FALSE,"Yearly SAIFI";#N/A,#N/A,FALSE,"Monthly CAIDI";#N/A,#N/A,FALSE,"Yearly CAIDI";#N/A,#N/A,FALSE,"Monthly SAIDI";#N/A,#N/A,FALSE,"Yearly SAIDI";#N/A,#N/A,FALSE,"Monthly MAIFI";#N/A,#N/A,FALSE,"Yearly MAIFI";#N/A,#N/A,FALSE,"Monthly Cust &gt;=4 Int"}</definedName>
    <definedName name="DASDD" localSheetId="15" hidden="1">{#N/A,#N/A,FALSE,"Monthly SAIFI";#N/A,#N/A,FALSE,"Yearly SAIFI";#N/A,#N/A,FALSE,"Monthly CAIDI";#N/A,#N/A,FALSE,"Yearly CAIDI";#N/A,#N/A,FALSE,"Monthly SAIDI";#N/A,#N/A,FALSE,"Yearly SAIDI";#N/A,#N/A,FALSE,"Monthly MAIFI";#N/A,#N/A,FALSE,"Yearly MAIFI";#N/A,#N/A,FALSE,"Monthly Cust &gt;=4 Int"}</definedName>
    <definedName name="DASDD" localSheetId="16" hidden="1">{#N/A,#N/A,FALSE,"Monthly SAIFI";#N/A,#N/A,FALSE,"Yearly SAIFI";#N/A,#N/A,FALSE,"Monthly CAIDI";#N/A,#N/A,FALSE,"Yearly CAIDI";#N/A,#N/A,FALSE,"Monthly SAIDI";#N/A,#N/A,FALSE,"Yearly SAIDI";#N/A,#N/A,FALSE,"Monthly MAIFI";#N/A,#N/A,FALSE,"Yearly MAIFI";#N/A,#N/A,FALSE,"Monthly Cust &gt;=4 Int"}</definedName>
    <definedName name="DASDD" localSheetId="17" hidden="1">{#N/A,#N/A,FALSE,"Monthly SAIFI";#N/A,#N/A,FALSE,"Yearly SAIFI";#N/A,#N/A,FALSE,"Monthly CAIDI";#N/A,#N/A,FALSE,"Yearly CAIDI";#N/A,#N/A,FALSE,"Monthly SAIDI";#N/A,#N/A,FALSE,"Yearly SAIDI";#N/A,#N/A,FALSE,"Monthly MAIFI";#N/A,#N/A,FALSE,"Yearly MAIFI";#N/A,#N/A,FALSE,"Monthly Cust &gt;=4 Int"}</definedName>
    <definedName name="DASDD" localSheetId="18" hidden="1">{#N/A,#N/A,FALSE,"Monthly SAIFI";#N/A,#N/A,FALSE,"Yearly SAIFI";#N/A,#N/A,FALSE,"Monthly CAIDI";#N/A,#N/A,FALSE,"Yearly CAIDI";#N/A,#N/A,FALSE,"Monthly SAIDI";#N/A,#N/A,FALSE,"Yearly SAIDI";#N/A,#N/A,FALSE,"Monthly MAIFI";#N/A,#N/A,FALSE,"Yearly MAIFI";#N/A,#N/A,FALSE,"Monthly Cust &gt;=4 Int"}</definedName>
    <definedName name="DASDD" localSheetId="19" hidden="1">{#N/A,#N/A,FALSE,"Monthly SAIFI";#N/A,#N/A,FALSE,"Yearly SAIFI";#N/A,#N/A,FALSE,"Monthly CAIDI";#N/A,#N/A,FALSE,"Yearly CAIDI";#N/A,#N/A,FALSE,"Monthly SAIDI";#N/A,#N/A,FALSE,"Yearly SAIDI";#N/A,#N/A,FALSE,"Monthly MAIFI";#N/A,#N/A,FALSE,"Yearly MAIFI";#N/A,#N/A,FALSE,"Monthly Cust &gt;=4 Int"}</definedName>
    <definedName name="DASDD" localSheetId="20" hidden="1">{#N/A,#N/A,FALSE,"Monthly SAIFI";#N/A,#N/A,FALSE,"Yearly SAIFI";#N/A,#N/A,FALSE,"Monthly CAIDI";#N/A,#N/A,FALSE,"Yearly CAIDI";#N/A,#N/A,FALSE,"Monthly SAIDI";#N/A,#N/A,FALSE,"Yearly SAIDI";#N/A,#N/A,FALSE,"Monthly MAIFI";#N/A,#N/A,FALSE,"Yearly MAIFI";#N/A,#N/A,FALSE,"Monthly Cust &gt;=4 Int"}</definedName>
    <definedName name="DASDD" hidden="1">{#N/A,#N/A,FALSE,"Monthly SAIFI";#N/A,#N/A,FALSE,"Yearly SAIFI";#N/A,#N/A,FALSE,"Monthly CAIDI";#N/A,#N/A,FALSE,"Yearly CAIDI";#N/A,#N/A,FALSE,"Monthly SAIDI";#N/A,#N/A,FALSE,"Yearly SAIDI";#N/A,#N/A,FALSE,"Monthly MAIFI";#N/A,#N/A,FALSE,"Yearly MAIFI";#N/A,#N/A,FALSE,"Monthly Cust &gt;=4 Int"}</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5">#REF!</definedName>
    <definedName name="DATA6">#REF!</definedName>
    <definedName name="DATA7">#REF!</definedName>
    <definedName name="DATA8">#REF!</definedName>
    <definedName name="DATA9">#REF!</definedName>
    <definedName name="_xlnm.Database">#REF!</definedName>
    <definedName name="dd" localSheetId="7" hidden="1">{#N/A,#N/A,FALSE,"Monthly SAIFI";#N/A,#N/A,FALSE,"Yearly SAIFI";#N/A,#N/A,FALSE,"Monthly CAIDI";#N/A,#N/A,FALSE,"Yearly CAIDI";#N/A,#N/A,FALSE,"Monthly SAIDI";#N/A,#N/A,FALSE,"Yearly SAIDI";#N/A,#N/A,FALSE,"Monthly MAIFI";#N/A,#N/A,FALSE,"Yearly MAIFI";#N/A,#N/A,FALSE,"Monthly Cust &gt;=4 Int"}</definedName>
    <definedName name="dd" localSheetId="9" hidden="1">{#N/A,#N/A,FALSE,"Monthly SAIFI";#N/A,#N/A,FALSE,"Yearly SAIFI";#N/A,#N/A,FALSE,"Monthly CAIDI";#N/A,#N/A,FALSE,"Yearly CAIDI";#N/A,#N/A,FALSE,"Monthly SAIDI";#N/A,#N/A,FALSE,"Yearly SAIDI";#N/A,#N/A,FALSE,"Monthly MAIFI";#N/A,#N/A,FALSE,"Yearly MAIFI";#N/A,#N/A,FALSE,"Monthly Cust &gt;=4 Int"}</definedName>
    <definedName name="dd" localSheetId="10" hidden="1">{#N/A,#N/A,FALSE,"Monthly SAIFI";#N/A,#N/A,FALSE,"Yearly SAIFI";#N/A,#N/A,FALSE,"Monthly CAIDI";#N/A,#N/A,FALSE,"Yearly CAIDI";#N/A,#N/A,FALSE,"Monthly SAIDI";#N/A,#N/A,FALSE,"Yearly SAIDI";#N/A,#N/A,FALSE,"Monthly MAIFI";#N/A,#N/A,FALSE,"Yearly MAIFI";#N/A,#N/A,FALSE,"Monthly Cust &gt;=4 Int"}</definedName>
    <definedName name="dd" localSheetId="11" hidden="1">{#N/A,#N/A,FALSE,"Monthly SAIFI";#N/A,#N/A,FALSE,"Yearly SAIFI";#N/A,#N/A,FALSE,"Monthly CAIDI";#N/A,#N/A,FALSE,"Yearly CAIDI";#N/A,#N/A,FALSE,"Monthly SAIDI";#N/A,#N/A,FALSE,"Yearly SAIDI";#N/A,#N/A,FALSE,"Monthly MAIFI";#N/A,#N/A,FALSE,"Yearly MAIFI";#N/A,#N/A,FALSE,"Monthly Cust &gt;=4 Int"}</definedName>
    <definedName name="dd" localSheetId="12" hidden="1">{#N/A,#N/A,FALSE,"Monthly SAIFI";#N/A,#N/A,FALSE,"Yearly SAIFI";#N/A,#N/A,FALSE,"Monthly CAIDI";#N/A,#N/A,FALSE,"Yearly CAIDI";#N/A,#N/A,FALSE,"Monthly SAIDI";#N/A,#N/A,FALSE,"Yearly SAIDI";#N/A,#N/A,FALSE,"Monthly MAIFI";#N/A,#N/A,FALSE,"Yearly MAIFI";#N/A,#N/A,FALSE,"Monthly Cust &gt;=4 Int"}</definedName>
    <definedName name="dd" localSheetId="14" hidden="1">{#N/A,#N/A,FALSE,"Monthly SAIFI";#N/A,#N/A,FALSE,"Yearly SAIFI";#N/A,#N/A,FALSE,"Monthly CAIDI";#N/A,#N/A,FALSE,"Yearly CAIDI";#N/A,#N/A,FALSE,"Monthly SAIDI";#N/A,#N/A,FALSE,"Yearly SAIDI";#N/A,#N/A,FALSE,"Monthly MAIFI";#N/A,#N/A,FALSE,"Yearly MAIFI";#N/A,#N/A,FALSE,"Monthly Cust &gt;=4 Int"}</definedName>
    <definedName name="dd" localSheetId="13" hidden="1">{#N/A,#N/A,FALSE,"Monthly SAIFI";#N/A,#N/A,FALSE,"Yearly SAIFI";#N/A,#N/A,FALSE,"Monthly CAIDI";#N/A,#N/A,FALSE,"Yearly CAIDI";#N/A,#N/A,FALSE,"Monthly SAIDI";#N/A,#N/A,FALSE,"Yearly SAIDI";#N/A,#N/A,FALSE,"Monthly MAIFI";#N/A,#N/A,FALSE,"Yearly MAIFI";#N/A,#N/A,FALSE,"Monthly Cust &gt;=4 Int"}</definedName>
    <definedName name="dd" localSheetId="15" hidden="1">{#N/A,#N/A,FALSE,"Monthly SAIFI";#N/A,#N/A,FALSE,"Yearly SAIFI";#N/A,#N/A,FALSE,"Monthly CAIDI";#N/A,#N/A,FALSE,"Yearly CAIDI";#N/A,#N/A,FALSE,"Monthly SAIDI";#N/A,#N/A,FALSE,"Yearly SAIDI";#N/A,#N/A,FALSE,"Monthly MAIFI";#N/A,#N/A,FALSE,"Yearly MAIFI";#N/A,#N/A,FALSE,"Monthly Cust &gt;=4 Int"}</definedName>
    <definedName name="dd" localSheetId="16" hidden="1">{#N/A,#N/A,FALSE,"Monthly SAIFI";#N/A,#N/A,FALSE,"Yearly SAIFI";#N/A,#N/A,FALSE,"Monthly CAIDI";#N/A,#N/A,FALSE,"Yearly CAIDI";#N/A,#N/A,FALSE,"Monthly SAIDI";#N/A,#N/A,FALSE,"Yearly SAIDI";#N/A,#N/A,FALSE,"Monthly MAIFI";#N/A,#N/A,FALSE,"Yearly MAIFI";#N/A,#N/A,FALSE,"Monthly Cust &gt;=4 Int"}</definedName>
    <definedName name="dd" localSheetId="17" hidden="1">{#N/A,#N/A,FALSE,"Monthly SAIFI";#N/A,#N/A,FALSE,"Yearly SAIFI";#N/A,#N/A,FALSE,"Monthly CAIDI";#N/A,#N/A,FALSE,"Yearly CAIDI";#N/A,#N/A,FALSE,"Monthly SAIDI";#N/A,#N/A,FALSE,"Yearly SAIDI";#N/A,#N/A,FALSE,"Monthly MAIFI";#N/A,#N/A,FALSE,"Yearly MAIFI";#N/A,#N/A,FALSE,"Monthly Cust &gt;=4 Int"}</definedName>
    <definedName name="dd" localSheetId="18" hidden="1">{#N/A,#N/A,FALSE,"Monthly SAIFI";#N/A,#N/A,FALSE,"Yearly SAIFI";#N/A,#N/A,FALSE,"Monthly CAIDI";#N/A,#N/A,FALSE,"Yearly CAIDI";#N/A,#N/A,FALSE,"Monthly SAIDI";#N/A,#N/A,FALSE,"Yearly SAIDI";#N/A,#N/A,FALSE,"Monthly MAIFI";#N/A,#N/A,FALSE,"Yearly MAIFI";#N/A,#N/A,FALSE,"Monthly Cust &gt;=4 Int"}</definedName>
    <definedName name="dd" localSheetId="19" hidden="1">{#N/A,#N/A,FALSE,"Monthly SAIFI";#N/A,#N/A,FALSE,"Yearly SAIFI";#N/A,#N/A,FALSE,"Monthly CAIDI";#N/A,#N/A,FALSE,"Yearly CAIDI";#N/A,#N/A,FALSE,"Monthly SAIDI";#N/A,#N/A,FALSE,"Yearly SAIDI";#N/A,#N/A,FALSE,"Monthly MAIFI";#N/A,#N/A,FALSE,"Yearly MAIFI";#N/A,#N/A,FALSE,"Monthly Cust &gt;=4 Int"}</definedName>
    <definedName name="dd" localSheetId="20" hidden="1">{#N/A,#N/A,FALSE,"Monthly SAIFI";#N/A,#N/A,FALSE,"Yearly SAIFI";#N/A,#N/A,FALSE,"Monthly CAIDI";#N/A,#N/A,FALSE,"Yearly CAIDI";#N/A,#N/A,FALSE,"Monthly SAIDI";#N/A,#N/A,FALSE,"Yearly SAIDI";#N/A,#N/A,FALSE,"Monthly MAIFI";#N/A,#N/A,FALSE,"Yearly MAIFI";#N/A,#N/A,FALSE,"Monthly Cust &gt;=4 Int"}</definedName>
    <definedName name="dd" hidden="1">{#N/A,#N/A,FALSE,"Monthly SAIFI";#N/A,#N/A,FALSE,"Yearly SAIFI";#N/A,#N/A,FALSE,"Monthly CAIDI";#N/A,#N/A,FALSE,"Yearly CAIDI";#N/A,#N/A,FALSE,"Monthly SAIDI";#N/A,#N/A,FALSE,"Yearly SAIDI";#N/A,#N/A,FALSE,"Monthly MAIFI";#N/A,#N/A,FALSE,"Yearly MAIFI";#N/A,#N/A,FALSE,"Monthly Cust &gt;=4 Int"}</definedName>
    <definedName name="ddd" localSheetId="14" hidden="1">{#N/A,#N/A,TRUE,"Income Statement";#N/A,#N/A,TRUE,"Balance Sheet";#N/A,#N/A,TRUE,"Cash Flow";#N/A,#N/A,TRUE,"Interest Schedule";#N/A,#N/A,TRUE,"Ratios"}</definedName>
    <definedName name="ddd" localSheetId="13" hidden="1">{#N/A,#N/A,TRUE,"Income Statement";#N/A,#N/A,TRUE,"Balance Sheet";#N/A,#N/A,TRUE,"Cash Flow";#N/A,#N/A,TRUE,"Interest Schedule";#N/A,#N/A,TRUE,"Ratios"}</definedName>
    <definedName name="ddd" localSheetId="15" hidden="1">{#N/A,#N/A,TRUE,"Income Statement";#N/A,#N/A,TRUE,"Balance Sheet";#N/A,#N/A,TRUE,"Cash Flow";#N/A,#N/A,TRUE,"Interest Schedule";#N/A,#N/A,TRUE,"Ratios"}</definedName>
    <definedName name="ddd" localSheetId="16" hidden="1">{#N/A,#N/A,TRUE,"Income Statement";#N/A,#N/A,TRUE,"Balance Sheet";#N/A,#N/A,TRUE,"Cash Flow";#N/A,#N/A,TRUE,"Interest Schedule";#N/A,#N/A,TRUE,"Ratios"}</definedName>
    <definedName name="ddd" localSheetId="17" hidden="1">{#N/A,#N/A,TRUE,"Income Statement";#N/A,#N/A,TRUE,"Balance Sheet";#N/A,#N/A,TRUE,"Cash Flow";#N/A,#N/A,TRUE,"Interest Schedule";#N/A,#N/A,TRUE,"Ratios"}</definedName>
    <definedName name="ddd" localSheetId="18" hidden="1">{#N/A,#N/A,TRUE,"Income Statement";#N/A,#N/A,TRUE,"Balance Sheet";#N/A,#N/A,TRUE,"Cash Flow";#N/A,#N/A,TRUE,"Interest Schedule";#N/A,#N/A,TRUE,"Ratios"}</definedName>
    <definedName name="ddd" localSheetId="19" hidden="1">{#N/A,#N/A,TRUE,"Income Statement";#N/A,#N/A,TRUE,"Balance Sheet";#N/A,#N/A,TRUE,"Cash Flow";#N/A,#N/A,TRUE,"Interest Schedule";#N/A,#N/A,TRUE,"Ratios"}</definedName>
    <definedName name="ddd" localSheetId="20" hidden="1">{#N/A,#N/A,TRUE,"Income Statement";#N/A,#N/A,TRUE,"Balance Sheet";#N/A,#N/A,TRUE,"Cash Flow";#N/A,#N/A,TRUE,"Interest Schedule";#N/A,#N/A,TRUE,"Ratios"}</definedName>
    <definedName name="ddd" hidden="1">{#N/A,#N/A,TRUE,"Income Statement";#N/A,#N/A,TRUE,"Balance Sheet";#N/A,#N/A,TRUE,"Cash Flow";#N/A,#N/A,TRUE,"Interest Schedule";#N/A,#N/A,TRUE,"Ratios"}</definedName>
    <definedName name="dddd" localSheetId="14" hidden="1">{#N/A,#N/A,FALSE,"Aging Summary";#N/A,#N/A,FALSE,"Ratio Analysis";#N/A,#N/A,FALSE,"Test 120 Day Accts";#N/A,#N/A,FALSE,"Tickmarks"}</definedName>
    <definedName name="dddd" localSheetId="13" hidden="1">{#N/A,#N/A,FALSE,"Aging Summary";#N/A,#N/A,FALSE,"Ratio Analysis";#N/A,#N/A,FALSE,"Test 120 Day Accts";#N/A,#N/A,FALSE,"Tickmarks"}</definedName>
    <definedName name="dddd" localSheetId="15" hidden="1">{#N/A,#N/A,FALSE,"Aging Summary";#N/A,#N/A,FALSE,"Ratio Analysis";#N/A,#N/A,FALSE,"Test 120 Day Accts";#N/A,#N/A,FALSE,"Tickmarks"}</definedName>
    <definedName name="dddd" localSheetId="16" hidden="1">{#N/A,#N/A,FALSE,"Aging Summary";#N/A,#N/A,FALSE,"Ratio Analysis";#N/A,#N/A,FALSE,"Test 120 Day Accts";#N/A,#N/A,FALSE,"Tickmarks"}</definedName>
    <definedName name="dddd" localSheetId="17" hidden="1">{#N/A,#N/A,FALSE,"Aging Summary";#N/A,#N/A,FALSE,"Ratio Analysis";#N/A,#N/A,FALSE,"Test 120 Day Accts";#N/A,#N/A,FALSE,"Tickmarks"}</definedName>
    <definedName name="dddd" localSheetId="18" hidden="1">{#N/A,#N/A,FALSE,"Aging Summary";#N/A,#N/A,FALSE,"Ratio Analysis";#N/A,#N/A,FALSE,"Test 120 Day Accts";#N/A,#N/A,FALSE,"Tickmarks"}</definedName>
    <definedName name="dddd" localSheetId="19" hidden="1">{#N/A,#N/A,FALSE,"Aging Summary";#N/A,#N/A,FALSE,"Ratio Analysis";#N/A,#N/A,FALSE,"Test 120 Day Accts";#N/A,#N/A,FALSE,"Tickmarks"}</definedName>
    <definedName name="dddd" localSheetId="20" hidden="1">{#N/A,#N/A,FALSE,"Aging Summary";#N/A,#N/A,FALSE,"Ratio Analysis";#N/A,#N/A,FALSE,"Test 120 Day Accts";#N/A,#N/A,FALSE,"Tickmarks"}</definedName>
    <definedName name="dddd" hidden="1">{#N/A,#N/A,FALSE,"Aging Summary";#N/A,#N/A,FALSE,"Ratio Analysis";#N/A,#N/A,FALSE,"Test 120 Day Accts";#N/A,#N/A,FALSE,"Tickmarks"}</definedName>
    <definedName name="ddfsaf" localSheetId="7" hidden="1">{#N/A,#N/A,FALSE,"Monthly SAIFI";#N/A,#N/A,FALSE,"Yearly SAIFI";#N/A,#N/A,FALSE,"Monthly CAIDI";#N/A,#N/A,FALSE,"Yearly CAIDI";#N/A,#N/A,FALSE,"Monthly SAIDI";#N/A,#N/A,FALSE,"Yearly SAIDI";#N/A,#N/A,FALSE,"Monthly MAIFI";#N/A,#N/A,FALSE,"Yearly MAIFI";#N/A,#N/A,FALSE,"Monthly Cust &gt;=4 Int"}</definedName>
    <definedName name="ddfsaf" localSheetId="9" hidden="1">{#N/A,#N/A,FALSE,"Monthly SAIFI";#N/A,#N/A,FALSE,"Yearly SAIFI";#N/A,#N/A,FALSE,"Monthly CAIDI";#N/A,#N/A,FALSE,"Yearly CAIDI";#N/A,#N/A,FALSE,"Monthly SAIDI";#N/A,#N/A,FALSE,"Yearly SAIDI";#N/A,#N/A,FALSE,"Monthly MAIFI";#N/A,#N/A,FALSE,"Yearly MAIFI";#N/A,#N/A,FALSE,"Monthly Cust &gt;=4 Int"}</definedName>
    <definedName name="ddfsaf" localSheetId="10" hidden="1">{#N/A,#N/A,FALSE,"Monthly SAIFI";#N/A,#N/A,FALSE,"Yearly SAIFI";#N/A,#N/A,FALSE,"Monthly CAIDI";#N/A,#N/A,FALSE,"Yearly CAIDI";#N/A,#N/A,FALSE,"Monthly SAIDI";#N/A,#N/A,FALSE,"Yearly SAIDI";#N/A,#N/A,FALSE,"Monthly MAIFI";#N/A,#N/A,FALSE,"Yearly MAIFI";#N/A,#N/A,FALSE,"Monthly Cust &gt;=4 Int"}</definedName>
    <definedName name="ddfsaf" localSheetId="11" hidden="1">{#N/A,#N/A,FALSE,"Monthly SAIFI";#N/A,#N/A,FALSE,"Yearly SAIFI";#N/A,#N/A,FALSE,"Monthly CAIDI";#N/A,#N/A,FALSE,"Yearly CAIDI";#N/A,#N/A,FALSE,"Monthly SAIDI";#N/A,#N/A,FALSE,"Yearly SAIDI";#N/A,#N/A,FALSE,"Monthly MAIFI";#N/A,#N/A,FALSE,"Yearly MAIFI";#N/A,#N/A,FALSE,"Monthly Cust &gt;=4 Int"}</definedName>
    <definedName name="ddfsaf" localSheetId="12" hidden="1">{#N/A,#N/A,FALSE,"Monthly SAIFI";#N/A,#N/A,FALSE,"Yearly SAIFI";#N/A,#N/A,FALSE,"Monthly CAIDI";#N/A,#N/A,FALSE,"Yearly CAIDI";#N/A,#N/A,FALSE,"Monthly SAIDI";#N/A,#N/A,FALSE,"Yearly SAIDI";#N/A,#N/A,FALSE,"Monthly MAIFI";#N/A,#N/A,FALSE,"Yearly MAIFI";#N/A,#N/A,FALSE,"Monthly Cust &gt;=4 Int"}</definedName>
    <definedName name="ddfsaf" localSheetId="14" hidden="1">{#N/A,#N/A,FALSE,"Monthly SAIFI";#N/A,#N/A,FALSE,"Yearly SAIFI";#N/A,#N/A,FALSE,"Monthly CAIDI";#N/A,#N/A,FALSE,"Yearly CAIDI";#N/A,#N/A,FALSE,"Monthly SAIDI";#N/A,#N/A,FALSE,"Yearly SAIDI";#N/A,#N/A,FALSE,"Monthly MAIFI";#N/A,#N/A,FALSE,"Yearly MAIFI";#N/A,#N/A,FALSE,"Monthly Cust &gt;=4 Int"}</definedName>
    <definedName name="ddfsaf" localSheetId="13" hidden="1">{#N/A,#N/A,FALSE,"Monthly SAIFI";#N/A,#N/A,FALSE,"Yearly SAIFI";#N/A,#N/A,FALSE,"Monthly CAIDI";#N/A,#N/A,FALSE,"Yearly CAIDI";#N/A,#N/A,FALSE,"Monthly SAIDI";#N/A,#N/A,FALSE,"Yearly SAIDI";#N/A,#N/A,FALSE,"Monthly MAIFI";#N/A,#N/A,FALSE,"Yearly MAIFI";#N/A,#N/A,FALSE,"Monthly Cust &gt;=4 Int"}</definedName>
    <definedName name="ddfsaf" localSheetId="15" hidden="1">{#N/A,#N/A,FALSE,"Monthly SAIFI";#N/A,#N/A,FALSE,"Yearly SAIFI";#N/A,#N/A,FALSE,"Monthly CAIDI";#N/A,#N/A,FALSE,"Yearly CAIDI";#N/A,#N/A,FALSE,"Monthly SAIDI";#N/A,#N/A,FALSE,"Yearly SAIDI";#N/A,#N/A,FALSE,"Monthly MAIFI";#N/A,#N/A,FALSE,"Yearly MAIFI";#N/A,#N/A,FALSE,"Monthly Cust &gt;=4 Int"}</definedName>
    <definedName name="ddfsaf" localSheetId="16" hidden="1">{#N/A,#N/A,FALSE,"Monthly SAIFI";#N/A,#N/A,FALSE,"Yearly SAIFI";#N/A,#N/A,FALSE,"Monthly CAIDI";#N/A,#N/A,FALSE,"Yearly CAIDI";#N/A,#N/A,FALSE,"Monthly SAIDI";#N/A,#N/A,FALSE,"Yearly SAIDI";#N/A,#N/A,FALSE,"Monthly MAIFI";#N/A,#N/A,FALSE,"Yearly MAIFI";#N/A,#N/A,FALSE,"Monthly Cust &gt;=4 Int"}</definedName>
    <definedName name="ddfsaf" localSheetId="17" hidden="1">{#N/A,#N/A,FALSE,"Monthly SAIFI";#N/A,#N/A,FALSE,"Yearly SAIFI";#N/A,#N/A,FALSE,"Monthly CAIDI";#N/A,#N/A,FALSE,"Yearly CAIDI";#N/A,#N/A,FALSE,"Monthly SAIDI";#N/A,#N/A,FALSE,"Yearly SAIDI";#N/A,#N/A,FALSE,"Monthly MAIFI";#N/A,#N/A,FALSE,"Yearly MAIFI";#N/A,#N/A,FALSE,"Monthly Cust &gt;=4 Int"}</definedName>
    <definedName name="ddfsaf" localSheetId="18" hidden="1">{#N/A,#N/A,FALSE,"Monthly SAIFI";#N/A,#N/A,FALSE,"Yearly SAIFI";#N/A,#N/A,FALSE,"Monthly CAIDI";#N/A,#N/A,FALSE,"Yearly CAIDI";#N/A,#N/A,FALSE,"Monthly SAIDI";#N/A,#N/A,FALSE,"Yearly SAIDI";#N/A,#N/A,FALSE,"Monthly MAIFI";#N/A,#N/A,FALSE,"Yearly MAIFI";#N/A,#N/A,FALSE,"Monthly Cust &gt;=4 Int"}</definedName>
    <definedName name="ddfsaf" localSheetId="19" hidden="1">{#N/A,#N/A,FALSE,"Monthly SAIFI";#N/A,#N/A,FALSE,"Yearly SAIFI";#N/A,#N/A,FALSE,"Monthly CAIDI";#N/A,#N/A,FALSE,"Yearly CAIDI";#N/A,#N/A,FALSE,"Monthly SAIDI";#N/A,#N/A,FALSE,"Yearly SAIDI";#N/A,#N/A,FALSE,"Monthly MAIFI";#N/A,#N/A,FALSE,"Yearly MAIFI";#N/A,#N/A,FALSE,"Monthly Cust &gt;=4 Int"}</definedName>
    <definedName name="ddfsaf" localSheetId="20" hidden="1">{#N/A,#N/A,FALSE,"Monthly SAIFI";#N/A,#N/A,FALSE,"Yearly SAIFI";#N/A,#N/A,FALSE,"Monthly CAIDI";#N/A,#N/A,FALSE,"Yearly CAIDI";#N/A,#N/A,FALSE,"Monthly SAIDI";#N/A,#N/A,FALSE,"Yearly SAIDI";#N/A,#N/A,FALSE,"Monthly MAIFI";#N/A,#N/A,FALSE,"Yearly MAIFI";#N/A,#N/A,FALSE,"Monthly Cust &gt;=4 Int"}</definedName>
    <definedName name="ddfsaf" hidden="1">{#N/A,#N/A,FALSE,"Monthly SAIFI";#N/A,#N/A,FALSE,"Yearly SAIFI";#N/A,#N/A,FALSE,"Monthly CAIDI";#N/A,#N/A,FALSE,"Yearly CAIDI";#N/A,#N/A,FALSE,"Monthly SAIDI";#N/A,#N/A,FALSE,"Yearly SAIDI";#N/A,#N/A,FALSE,"Monthly MAIFI";#N/A,#N/A,FALSE,"Yearly MAIFI";#N/A,#N/A,FALSE,"Monthly Cust &gt;=4 Int"}</definedName>
    <definedName name="debt" localSheetId="14" hidden="1">{#N/A,#N/A,FALSE,"Monthly SAIFI";#N/A,#N/A,FALSE,"Yearly SAIFI";#N/A,#N/A,FALSE,"Monthly CAIDI";#N/A,#N/A,FALSE,"Yearly CAIDI";#N/A,#N/A,FALSE,"Monthly SAIDI";#N/A,#N/A,FALSE,"Yearly SAIDI";#N/A,#N/A,FALSE,"Monthly MAIFI";#N/A,#N/A,FALSE,"Yearly MAIFI";#N/A,#N/A,FALSE,"Monthly Cust &gt;=4 Int"}</definedName>
    <definedName name="debt" localSheetId="13" hidden="1">{#N/A,#N/A,FALSE,"Monthly SAIFI";#N/A,#N/A,FALSE,"Yearly SAIFI";#N/A,#N/A,FALSE,"Monthly CAIDI";#N/A,#N/A,FALSE,"Yearly CAIDI";#N/A,#N/A,FALSE,"Monthly SAIDI";#N/A,#N/A,FALSE,"Yearly SAIDI";#N/A,#N/A,FALSE,"Monthly MAIFI";#N/A,#N/A,FALSE,"Yearly MAIFI";#N/A,#N/A,FALSE,"Monthly Cust &gt;=4 Int"}</definedName>
    <definedName name="debt" localSheetId="15" hidden="1">{#N/A,#N/A,FALSE,"Monthly SAIFI";#N/A,#N/A,FALSE,"Yearly SAIFI";#N/A,#N/A,FALSE,"Monthly CAIDI";#N/A,#N/A,FALSE,"Yearly CAIDI";#N/A,#N/A,FALSE,"Monthly SAIDI";#N/A,#N/A,FALSE,"Yearly SAIDI";#N/A,#N/A,FALSE,"Monthly MAIFI";#N/A,#N/A,FALSE,"Yearly MAIFI";#N/A,#N/A,FALSE,"Monthly Cust &gt;=4 Int"}</definedName>
    <definedName name="debt" localSheetId="16" hidden="1">{#N/A,#N/A,FALSE,"Monthly SAIFI";#N/A,#N/A,FALSE,"Yearly SAIFI";#N/A,#N/A,FALSE,"Monthly CAIDI";#N/A,#N/A,FALSE,"Yearly CAIDI";#N/A,#N/A,FALSE,"Monthly SAIDI";#N/A,#N/A,FALSE,"Yearly SAIDI";#N/A,#N/A,FALSE,"Monthly MAIFI";#N/A,#N/A,FALSE,"Yearly MAIFI";#N/A,#N/A,FALSE,"Monthly Cust &gt;=4 Int"}</definedName>
    <definedName name="debt" localSheetId="17" hidden="1">{#N/A,#N/A,FALSE,"Monthly SAIFI";#N/A,#N/A,FALSE,"Yearly SAIFI";#N/A,#N/A,FALSE,"Monthly CAIDI";#N/A,#N/A,FALSE,"Yearly CAIDI";#N/A,#N/A,FALSE,"Monthly SAIDI";#N/A,#N/A,FALSE,"Yearly SAIDI";#N/A,#N/A,FALSE,"Monthly MAIFI";#N/A,#N/A,FALSE,"Yearly MAIFI";#N/A,#N/A,FALSE,"Monthly Cust &gt;=4 Int"}</definedName>
    <definedName name="debt" localSheetId="18" hidden="1">{#N/A,#N/A,FALSE,"Monthly SAIFI";#N/A,#N/A,FALSE,"Yearly SAIFI";#N/A,#N/A,FALSE,"Monthly CAIDI";#N/A,#N/A,FALSE,"Yearly CAIDI";#N/A,#N/A,FALSE,"Monthly SAIDI";#N/A,#N/A,FALSE,"Yearly SAIDI";#N/A,#N/A,FALSE,"Monthly MAIFI";#N/A,#N/A,FALSE,"Yearly MAIFI";#N/A,#N/A,FALSE,"Monthly Cust &gt;=4 Int"}</definedName>
    <definedName name="debt" localSheetId="19" hidden="1">{#N/A,#N/A,FALSE,"Monthly SAIFI";#N/A,#N/A,FALSE,"Yearly SAIFI";#N/A,#N/A,FALSE,"Monthly CAIDI";#N/A,#N/A,FALSE,"Yearly CAIDI";#N/A,#N/A,FALSE,"Monthly SAIDI";#N/A,#N/A,FALSE,"Yearly SAIDI";#N/A,#N/A,FALSE,"Monthly MAIFI";#N/A,#N/A,FALSE,"Yearly MAIFI";#N/A,#N/A,FALSE,"Monthly Cust &gt;=4 Int"}</definedName>
    <definedName name="debt" localSheetId="20" hidden="1">{#N/A,#N/A,FALSE,"Monthly SAIFI";#N/A,#N/A,FALSE,"Yearly SAIFI";#N/A,#N/A,FALSE,"Monthly CAIDI";#N/A,#N/A,FALSE,"Yearly CAIDI";#N/A,#N/A,FALSE,"Monthly SAIDI";#N/A,#N/A,FALSE,"Yearly SAIDI";#N/A,#N/A,FALSE,"Monthly MAIFI";#N/A,#N/A,FALSE,"Yearly MAIFI";#N/A,#N/A,FALSE,"Monthly Cust &gt;=4 Int"}</definedName>
    <definedName name="debt" hidden="1">{#N/A,#N/A,FALSE,"Monthly SAIFI";#N/A,#N/A,FALSE,"Yearly SAIFI";#N/A,#N/A,FALSE,"Monthly CAIDI";#N/A,#N/A,FALSE,"Yearly CAIDI";#N/A,#N/A,FALSE,"Monthly SAIDI";#N/A,#N/A,FALSE,"Yearly SAIDI";#N/A,#N/A,FALSE,"Monthly MAIFI";#N/A,#N/A,FALSE,"Yearly MAIFI";#N/A,#N/A,FALSE,"Monthly Cust &gt;=4 Int"}</definedName>
    <definedName name="December">#REF!</definedName>
    <definedName name="DecemberBdgt">#REF!</definedName>
    <definedName name="DecemberYTD">#REF!</definedName>
    <definedName name="df" localSheetId="14" hidden="1">{#N/A,#N/A,FALSE,"Monthly SAIFI";#N/A,#N/A,FALSE,"Yearly SAIFI";#N/A,#N/A,FALSE,"Monthly CAIDI";#N/A,#N/A,FALSE,"Yearly CAIDI";#N/A,#N/A,FALSE,"Monthly SAIDI";#N/A,#N/A,FALSE,"Yearly SAIDI";#N/A,#N/A,FALSE,"Monthly MAIFI";#N/A,#N/A,FALSE,"Yearly MAIFI";#N/A,#N/A,FALSE,"Monthly Cust &gt;=4 Int"}</definedName>
    <definedName name="df" localSheetId="13" hidden="1">{#N/A,#N/A,FALSE,"Monthly SAIFI";#N/A,#N/A,FALSE,"Yearly SAIFI";#N/A,#N/A,FALSE,"Monthly CAIDI";#N/A,#N/A,FALSE,"Yearly CAIDI";#N/A,#N/A,FALSE,"Monthly SAIDI";#N/A,#N/A,FALSE,"Yearly SAIDI";#N/A,#N/A,FALSE,"Monthly MAIFI";#N/A,#N/A,FALSE,"Yearly MAIFI";#N/A,#N/A,FALSE,"Monthly Cust &gt;=4 Int"}</definedName>
    <definedName name="df" localSheetId="15" hidden="1">{#N/A,#N/A,FALSE,"Monthly SAIFI";#N/A,#N/A,FALSE,"Yearly SAIFI";#N/A,#N/A,FALSE,"Monthly CAIDI";#N/A,#N/A,FALSE,"Yearly CAIDI";#N/A,#N/A,FALSE,"Monthly SAIDI";#N/A,#N/A,FALSE,"Yearly SAIDI";#N/A,#N/A,FALSE,"Monthly MAIFI";#N/A,#N/A,FALSE,"Yearly MAIFI";#N/A,#N/A,FALSE,"Monthly Cust &gt;=4 Int"}</definedName>
    <definedName name="df" localSheetId="16" hidden="1">{#N/A,#N/A,FALSE,"Monthly SAIFI";#N/A,#N/A,FALSE,"Yearly SAIFI";#N/A,#N/A,FALSE,"Monthly CAIDI";#N/A,#N/A,FALSE,"Yearly CAIDI";#N/A,#N/A,FALSE,"Monthly SAIDI";#N/A,#N/A,FALSE,"Yearly SAIDI";#N/A,#N/A,FALSE,"Monthly MAIFI";#N/A,#N/A,FALSE,"Yearly MAIFI";#N/A,#N/A,FALSE,"Monthly Cust &gt;=4 Int"}</definedName>
    <definedName name="df" localSheetId="17" hidden="1">{#N/A,#N/A,FALSE,"Monthly SAIFI";#N/A,#N/A,FALSE,"Yearly SAIFI";#N/A,#N/A,FALSE,"Monthly CAIDI";#N/A,#N/A,FALSE,"Yearly CAIDI";#N/A,#N/A,FALSE,"Monthly SAIDI";#N/A,#N/A,FALSE,"Yearly SAIDI";#N/A,#N/A,FALSE,"Monthly MAIFI";#N/A,#N/A,FALSE,"Yearly MAIFI";#N/A,#N/A,FALSE,"Monthly Cust &gt;=4 Int"}</definedName>
    <definedName name="df" localSheetId="18" hidden="1">{#N/A,#N/A,FALSE,"Monthly SAIFI";#N/A,#N/A,FALSE,"Yearly SAIFI";#N/A,#N/A,FALSE,"Monthly CAIDI";#N/A,#N/A,FALSE,"Yearly CAIDI";#N/A,#N/A,FALSE,"Monthly SAIDI";#N/A,#N/A,FALSE,"Yearly SAIDI";#N/A,#N/A,FALSE,"Monthly MAIFI";#N/A,#N/A,FALSE,"Yearly MAIFI";#N/A,#N/A,FALSE,"Monthly Cust &gt;=4 Int"}</definedName>
    <definedName name="df" localSheetId="19" hidden="1">{#N/A,#N/A,FALSE,"Monthly SAIFI";#N/A,#N/A,FALSE,"Yearly SAIFI";#N/A,#N/A,FALSE,"Monthly CAIDI";#N/A,#N/A,FALSE,"Yearly CAIDI";#N/A,#N/A,FALSE,"Monthly SAIDI";#N/A,#N/A,FALSE,"Yearly SAIDI";#N/A,#N/A,FALSE,"Monthly MAIFI";#N/A,#N/A,FALSE,"Yearly MAIFI";#N/A,#N/A,FALSE,"Monthly Cust &gt;=4 Int"}</definedName>
    <definedName name="df" localSheetId="20" hidden="1">{#N/A,#N/A,FALSE,"Monthly SAIFI";#N/A,#N/A,FALSE,"Yearly SAIFI";#N/A,#N/A,FALSE,"Monthly CAIDI";#N/A,#N/A,FALSE,"Yearly CAIDI";#N/A,#N/A,FALSE,"Monthly SAIDI";#N/A,#N/A,FALSE,"Yearly SAIDI";#N/A,#N/A,FALSE,"Monthly MAIFI";#N/A,#N/A,FALSE,"Yearly MAIFI";#N/A,#N/A,FALSE,"Monthly Cust &gt;=4 Int"}</definedName>
    <definedName name="df" hidden="1">{#N/A,#N/A,FALSE,"Monthly SAIFI";#N/A,#N/A,FALSE,"Yearly SAIFI";#N/A,#N/A,FALSE,"Monthly CAIDI";#N/A,#N/A,FALSE,"Yearly CAIDI";#N/A,#N/A,FALSE,"Monthly SAIDI";#N/A,#N/A,FALSE,"Yearly SAIDI";#N/A,#N/A,FALSE,"Monthly MAIFI";#N/A,#N/A,FALSE,"Yearly MAIFI";#N/A,#N/A,FALSE,"Monthly Cust &gt;=4 Int"}</definedName>
    <definedName name="dfasdfsdfZX" localSheetId="7" hidden="1">{#N/A,#N/A,FALSE,"Monthly SAIFI";#N/A,#N/A,FALSE,"Yearly SAIFI";#N/A,#N/A,FALSE,"Monthly CAIDI";#N/A,#N/A,FALSE,"Yearly CAIDI";#N/A,#N/A,FALSE,"Monthly SAIDI";#N/A,#N/A,FALSE,"Yearly SAIDI";#N/A,#N/A,FALSE,"Monthly MAIFI";#N/A,#N/A,FALSE,"Yearly MAIFI";#N/A,#N/A,FALSE,"Monthly Cust &gt;=4 Int"}</definedName>
    <definedName name="dfasdfsdfZX" localSheetId="9" hidden="1">{#N/A,#N/A,FALSE,"Monthly SAIFI";#N/A,#N/A,FALSE,"Yearly SAIFI";#N/A,#N/A,FALSE,"Monthly CAIDI";#N/A,#N/A,FALSE,"Yearly CAIDI";#N/A,#N/A,FALSE,"Monthly SAIDI";#N/A,#N/A,FALSE,"Yearly SAIDI";#N/A,#N/A,FALSE,"Monthly MAIFI";#N/A,#N/A,FALSE,"Yearly MAIFI";#N/A,#N/A,FALSE,"Monthly Cust &gt;=4 Int"}</definedName>
    <definedName name="dfasdfsdfZX" localSheetId="10" hidden="1">{#N/A,#N/A,FALSE,"Monthly SAIFI";#N/A,#N/A,FALSE,"Yearly SAIFI";#N/A,#N/A,FALSE,"Monthly CAIDI";#N/A,#N/A,FALSE,"Yearly CAIDI";#N/A,#N/A,FALSE,"Monthly SAIDI";#N/A,#N/A,FALSE,"Yearly SAIDI";#N/A,#N/A,FALSE,"Monthly MAIFI";#N/A,#N/A,FALSE,"Yearly MAIFI";#N/A,#N/A,FALSE,"Monthly Cust &gt;=4 Int"}</definedName>
    <definedName name="dfasdfsdfZX" localSheetId="11" hidden="1">{#N/A,#N/A,FALSE,"Monthly SAIFI";#N/A,#N/A,FALSE,"Yearly SAIFI";#N/A,#N/A,FALSE,"Monthly CAIDI";#N/A,#N/A,FALSE,"Yearly CAIDI";#N/A,#N/A,FALSE,"Monthly SAIDI";#N/A,#N/A,FALSE,"Yearly SAIDI";#N/A,#N/A,FALSE,"Monthly MAIFI";#N/A,#N/A,FALSE,"Yearly MAIFI";#N/A,#N/A,FALSE,"Monthly Cust &gt;=4 Int"}</definedName>
    <definedName name="dfasdfsdfZX" localSheetId="12" hidden="1">{#N/A,#N/A,FALSE,"Monthly SAIFI";#N/A,#N/A,FALSE,"Yearly SAIFI";#N/A,#N/A,FALSE,"Monthly CAIDI";#N/A,#N/A,FALSE,"Yearly CAIDI";#N/A,#N/A,FALSE,"Monthly SAIDI";#N/A,#N/A,FALSE,"Yearly SAIDI";#N/A,#N/A,FALSE,"Monthly MAIFI";#N/A,#N/A,FALSE,"Yearly MAIFI";#N/A,#N/A,FALSE,"Monthly Cust &gt;=4 Int"}</definedName>
    <definedName name="dfasdfsdfZX" localSheetId="14" hidden="1">{#N/A,#N/A,FALSE,"Monthly SAIFI";#N/A,#N/A,FALSE,"Yearly SAIFI";#N/A,#N/A,FALSE,"Monthly CAIDI";#N/A,#N/A,FALSE,"Yearly CAIDI";#N/A,#N/A,FALSE,"Monthly SAIDI";#N/A,#N/A,FALSE,"Yearly SAIDI";#N/A,#N/A,FALSE,"Monthly MAIFI";#N/A,#N/A,FALSE,"Yearly MAIFI";#N/A,#N/A,FALSE,"Monthly Cust &gt;=4 Int"}</definedName>
    <definedName name="dfasdfsdfZX" localSheetId="13" hidden="1">{#N/A,#N/A,FALSE,"Monthly SAIFI";#N/A,#N/A,FALSE,"Yearly SAIFI";#N/A,#N/A,FALSE,"Monthly CAIDI";#N/A,#N/A,FALSE,"Yearly CAIDI";#N/A,#N/A,FALSE,"Monthly SAIDI";#N/A,#N/A,FALSE,"Yearly SAIDI";#N/A,#N/A,FALSE,"Monthly MAIFI";#N/A,#N/A,FALSE,"Yearly MAIFI";#N/A,#N/A,FALSE,"Monthly Cust &gt;=4 Int"}</definedName>
    <definedName name="dfasdfsdfZX" localSheetId="15" hidden="1">{#N/A,#N/A,FALSE,"Monthly SAIFI";#N/A,#N/A,FALSE,"Yearly SAIFI";#N/A,#N/A,FALSE,"Monthly CAIDI";#N/A,#N/A,FALSE,"Yearly CAIDI";#N/A,#N/A,FALSE,"Monthly SAIDI";#N/A,#N/A,FALSE,"Yearly SAIDI";#N/A,#N/A,FALSE,"Monthly MAIFI";#N/A,#N/A,FALSE,"Yearly MAIFI";#N/A,#N/A,FALSE,"Monthly Cust &gt;=4 Int"}</definedName>
    <definedName name="dfasdfsdfZX" localSheetId="16" hidden="1">{#N/A,#N/A,FALSE,"Monthly SAIFI";#N/A,#N/A,FALSE,"Yearly SAIFI";#N/A,#N/A,FALSE,"Monthly CAIDI";#N/A,#N/A,FALSE,"Yearly CAIDI";#N/A,#N/A,FALSE,"Monthly SAIDI";#N/A,#N/A,FALSE,"Yearly SAIDI";#N/A,#N/A,FALSE,"Monthly MAIFI";#N/A,#N/A,FALSE,"Yearly MAIFI";#N/A,#N/A,FALSE,"Monthly Cust &gt;=4 Int"}</definedName>
    <definedName name="dfasdfsdfZX" localSheetId="17" hidden="1">{#N/A,#N/A,FALSE,"Monthly SAIFI";#N/A,#N/A,FALSE,"Yearly SAIFI";#N/A,#N/A,FALSE,"Monthly CAIDI";#N/A,#N/A,FALSE,"Yearly CAIDI";#N/A,#N/A,FALSE,"Monthly SAIDI";#N/A,#N/A,FALSE,"Yearly SAIDI";#N/A,#N/A,FALSE,"Monthly MAIFI";#N/A,#N/A,FALSE,"Yearly MAIFI";#N/A,#N/A,FALSE,"Monthly Cust &gt;=4 Int"}</definedName>
    <definedName name="dfasdfsdfZX" localSheetId="18" hidden="1">{#N/A,#N/A,FALSE,"Monthly SAIFI";#N/A,#N/A,FALSE,"Yearly SAIFI";#N/A,#N/A,FALSE,"Monthly CAIDI";#N/A,#N/A,FALSE,"Yearly CAIDI";#N/A,#N/A,FALSE,"Monthly SAIDI";#N/A,#N/A,FALSE,"Yearly SAIDI";#N/A,#N/A,FALSE,"Monthly MAIFI";#N/A,#N/A,FALSE,"Yearly MAIFI";#N/A,#N/A,FALSE,"Monthly Cust &gt;=4 Int"}</definedName>
    <definedName name="dfasdfsdfZX" localSheetId="19" hidden="1">{#N/A,#N/A,FALSE,"Monthly SAIFI";#N/A,#N/A,FALSE,"Yearly SAIFI";#N/A,#N/A,FALSE,"Monthly CAIDI";#N/A,#N/A,FALSE,"Yearly CAIDI";#N/A,#N/A,FALSE,"Monthly SAIDI";#N/A,#N/A,FALSE,"Yearly SAIDI";#N/A,#N/A,FALSE,"Monthly MAIFI";#N/A,#N/A,FALSE,"Yearly MAIFI";#N/A,#N/A,FALSE,"Monthly Cust &gt;=4 Int"}</definedName>
    <definedName name="dfasdfsdfZX" localSheetId="20" hidden="1">{#N/A,#N/A,FALSE,"Monthly SAIFI";#N/A,#N/A,FALSE,"Yearly SAIFI";#N/A,#N/A,FALSE,"Monthly CAIDI";#N/A,#N/A,FALSE,"Yearly CAIDI";#N/A,#N/A,FALSE,"Monthly SAIDI";#N/A,#N/A,FALSE,"Yearly SAIDI";#N/A,#N/A,FALSE,"Monthly MAIFI";#N/A,#N/A,FALSE,"Yearly MAIFI";#N/A,#N/A,FALSE,"Monthly Cust &gt;=4 Int"}</definedName>
    <definedName name="dfasdfsdfZX" hidden="1">{#N/A,#N/A,FALSE,"Monthly SAIFI";#N/A,#N/A,FALSE,"Yearly SAIFI";#N/A,#N/A,FALSE,"Monthly CAIDI";#N/A,#N/A,FALSE,"Yearly CAIDI";#N/A,#N/A,FALSE,"Monthly SAIDI";#N/A,#N/A,FALSE,"Yearly SAIDI";#N/A,#N/A,FALSE,"Monthly MAIFI";#N/A,#N/A,FALSE,"Yearly MAIFI";#N/A,#N/A,FALSE,"Monthly Cust &gt;=4 Int"}</definedName>
    <definedName name="dfdsfs" localSheetId="7" hidden="1">{#N/A,#N/A,FALSE,"Monthly SAIFI";#N/A,#N/A,FALSE,"Yearly SAIFI";#N/A,#N/A,FALSE,"Monthly CAIDI";#N/A,#N/A,FALSE,"Yearly CAIDI";#N/A,#N/A,FALSE,"Monthly SAIDI";#N/A,#N/A,FALSE,"Yearly SAIDI";#N/A,#N/A,FALSE,"Monthly MAIFI";#N/A,#N/A,FALSE,"Yearly MAIFI";#N/A,#N/A,FALSE,"Monthly Cust &gt;=4 Int"}</definedName>
    <definedName name="dfdsfs" localSheetId="9" hidden="1">{#N/A,#N/A,FALSE,"Monthly SAIFI";#N/A,#N/A,FALSE,"Yearly SAIFI";#N/A,#N/A,FALSE,"Monthly CAIDI";#N/A,#N/A,FALSE,"Yearly CAIDI";#N/A,#N/A,FALSE,"Monthly SAIDI";#N/A,#N/A,FALSE,"Yearly SAIDI";#N/A,#N/A,FALSE,"Monthly MAIFI";#N/A,#N/A,FALSE,"Yearly MAIFI";#N/A,#N/A,FALSE,"Monthly Cust &gt;=4 Int"}</definedName>
    <definedName name="dfdsfs" localSheetId="10" hidden="1">{#N/A,#N/A,FALSE,"Monthly SAIFI";#N/A,#N/A,FALSE,"Yearly SAIFI";#N/A,#N/A,FALSE,"Monthly CAIDI";#N/A,#N/A,FALSE,"Yearly CAIDI";#N/A,#N/A,FALSE,"Monthly SAIDI";#N/A,#N/A,FALSE,"Yearly SAIDI";#N/A,#N/A,FALSE,"Monthly MAIFI";#N/A,#N/A,FALSE,"Yearly MAIFI";#N/A,#N/A,FALSE,"Monthly Cust &gt;=4 Int"}</definedName>
    <definedName name="dfdsfs" localSheetId="11" hidden="1">{#N/A,#N/A,FALSE,"Monthly SAIFI";#N/A,#N/A,FALSE,"Yearly SAIFI";#N/A,#N/A,FALSE,"Monthly CAIDI";#N/A,#N/A,FALSE,"Yearly CAIDI";#N/A,#N/A,FALSE,"Monthly SAIDI";#N/A,#N/A,FALSE,"Yearly SAIDI";#N/A,#N/A,FALSE,"Monthly MAIFI";#N/A,#N/A,FALSE,"Yearly MAIFI";#N/A,#N/A,FALSE,"Monthly Cust &gt;=4 Int"}</definedName>
    <definedName name="dfdsfs" localSheetId="12" hidden="1">{#N/A,#N/A,FALSE,"Monthly SAIFI";#N/A,#N/A,FALSE,"Yearly SAIFI";#N/A,#N/A,FALSE,"Monthly CAIDI";#N/A,#N/A,FALSE,"Yearly CAIDI";#N/A,#N/A,FALSE,"Monthly SAIDI";#N/A,#N/A,FALSE,"Yearly SAIDI";#N/A,#N/A,FALSE,"Monthly MAIFI";#N/A,#N/A,FALSE,"Yearly MAIFI";#N/A,#N/A,FALSE,"Monthly Cust &gt;=4 Int"}</definedName>
    <definedName name="dfdsfs" localSheetId="14" hidden="1">{#N/A,#N/A,FALSE,"Monthly SAIFI";#N/A,#N/A,FALSE,"Yearly SAIFI";#N/A,#N/A,FALSE,"Monthly CAIDI";#N/A,#N/A,FALSE,"Yearly CAIDI";#N/A,#N/A,FALSE,"Monthly SAIDI";#N/A,#N/A,FALSE,"Yearly SAIDI";#N/A,#N/A,FALSE,"Monthly MAIFI";#N/A,#N/A,FALSE,"Yearly MAIFI";#N/A,#N/A,FALSE,"Monthly Cust &gt;=4 Int"}</definedName>
    <definedName name="dfdsfs" localSheetId="13" hidden="1">{#N/A,#N/A,FALSE,"Monthly SAIFI";#N/A,#N/A,FALSE,"Yearly SAIFI";#N/A,#N/A,FALSE,"Monthly CAIDI";#N/A,#N/A,FALSE,"Yearly CAIDI";#N/A,#N/A,FALSE,"Monthly SAIDI";#N/A,#N/A,FALSE,"Yearly SAIDI";#N/A,#N/A,FALSE,"Monthly MAIFI";#N/A,#N/A,FALSE,"Yearly MAIFI";#N/A,#N/A,FALSE,"Monthly Cust &gt;=4 Int"}</definedName>
    <definedName name="dfdsfs" localSheetId="15" hidden="1">{#N/A,#N/A,FALSE,"Monthly SAIFI";#N/A,#N/A,FALSE,"Yearly SAIFI";#N/A,#N/A,FALSE,"Monthly CAIDI";#N/A,#N/A,FALSE,"Yearly CAIDI";#N/A,#N/A,FALSE,"Monthly SAIDI";#N/A,#N/A,FALSE,"Yearly SAIDI";#N/A,#N/A,FALSE,"Monthly MAIFI";#N/A,#N/A,FALSE,"Yearly MAIFI";#N/A,#N/A,FALSE,"Monthly Cust &gt;=4 Int"}</definedName>
    <definedName name="dfdsfs" localSheetId="16" hidden="1">{#N/A,#N/A,FALSE,"Monthly SAIFI";#N/A,#N/A,FALSE,"Yearly SAIFI";#N/A,#N/A,FALSE,"Monthly CAIDI";#N/A,#N/A,FALSE,"Yearly CAIDI";#N/A,#N/A,FALSE,"Monthly SAIDI";#N/A,#N/A,FALSE,"Yearly SAIDI";#N/A,#N/A,FALSE,"Monthly MAIFI";#N/A,#N/A,FALSE,"Yearly MAIFI";#N/A,#N/A,FALSE,"Monthly Cust &gt;=4 Int"}</definedName>
    <definedName name="dfdsfs" localSheetId="17" hidden="1">{#N/A,#N/A,FALSE,"Monthly SAIFI";#N/A,#N/A,FALSE,"Yearly SAIFI";#N/A,#N/A,FALSE,"Monthly CAIDI";#N/A,#N/A,FALSE,"Yearly CAIDI";#N/A,#N/A,FALSE,"Monthly SAIDI";#N/A,#N/A,FALSE,"Yearly SAIDI";#N/A,#N/A,FALSE,"Monthly MAIFI";#N/A,#N/A,FALSE,"Yearly MAIFI";#N/A,#N/A,FALSE,"Monthly Cust &gt;=4 Int"}</definedName>
    <definedName name="dfdsfs" localSheetId="18" hidden="1">{#N/A,#N/A,FALSE,"Monthly SAIFI";#N/A,#N/A,FALSE,"Yearly SAIFI";#N/A,#N/A,FALSE,"Monthly CAIDI";#N/A,#N/A,FALSE,"Yearly CAIDI";#N/A,#N/A,FALSE,"Monthly SAIDI";#N/A,#N/A,FALSE,"Yearly SAIDI";#N/A,#N/A,FALSE,"Monthly MAIFI";#N/A,#N/A,FALSE,"Yearly MAIFI";#N/A,#N/A,FALSE,"Monthly Cust &gt;=4 Int"}</definedName>
    <definedName name="dfdsfs" localSheetId="19" hidden="1">{#N/A,#N/A,FALSE,"Monthly SAIFI";#N/A,#N/A,FALSE,"Yearly SAIFI";#N/A,#N/A,FALSE,"Monthly CAIDI";#N/A,#N/A,FALSE,"Yearly CAIDI";#N/A,#N/A,FALSE,"Monthly SAIDI";#N/A,#N/A,FALSE,"Yearly SAIDI";#N/A,#N/A,FALSE,"Monthly MAIFI";#N/A,#N/A,FALSE,"Yearly MAIFI";#N/A,#N/A,FALSE,"Monthly Cust &gt;=4 Int"}</definedName>
    <definedName name="dfdsfs" localSheetId="20" hidden="1">{#N/A,#N/A,FALSE,"Monthly SAIFI";#N/A,#N/A,FALSE,"Yearly SAIFI";#N/A,#N/A,FALSE,"Monthly CAIDI";#N/A,#N/A,FALSE,"Yearly CAIDI";#N/A,#N/A,FALSE,"Monthly SAIDI";#N/A,#N/A,FALSE,"Yearly SAIDI";#N/A,#N/A,FALSE,"Monthly MAIFI";#N/A,#N/A,FALSE,"Yearly MAIFI";#N/A,#N/A,FALSE,"Monthly Cust &gt;=4 Int"}</definedName>
    <definedName name="dfdsfs" hidden="1">{#N/A,#N/A,FALSE,"Monthly SAIFI";#N/A,#N/A,FALSE,"Yearly SAIFI";#N/A,#N/A,FALSE,"Monthly CAIDI";#N/A,#N/A,FALSE,"Yearly CAIDI";#N/A,#N/A,FALSE,"Monthly SAIDI";#N/A,#N/A,FALSE,"Yearly SAIDI";#N/A,#N/A,FALSE,"Monthly MAIFI";#N/A,#N/A,FALSE,"Yearly MAIFI";#N/A,#N/A,FALSE,"Monthly Cust &gt;=4 Int"}</definedName>
    <definedName name="dfsasdfasdfsdfasdfasdf" localSheetId="7" hidden="1">{#N/A,#N/A,FALSE,"Monthly SAIFI";#N/A,#N/A,FALSE,"Yearly SAIFI";#N/A,#N/A,FALSE,"Monthly CAIDI";#N/A,#N/A,FALSE,"Yearly CAIDI";#N/A,#N/A,FALSE,"Monthly SAIDI";#N/A,#N/A,FALSE,"Yearly SAIDI";#N/A,#N/A,FALSE,"Monthly MAIFI";#N/A,#N/A,FALSE,"Yearly MAIFI";#N/A,#N/A,FALSE,"Monthly Cust &gt;=4 Int"}</definedName>
    <definedName name="dfsasdfasdfsdfasdfasdf" localSheetId="9" hidden="1">{#N/A,#N/A,FALSE,"Monthly SAIFI";#N/A,#N/A,FALSE,"Yearly SAIFI";#N/A,#N/A,FALSE,"Monthly CAIDI";#N/A,#N/A,FALSE,"Yearly CAIDI";#N/A,#N/A,FALSE,"Monthly SAIDI";#N/A,#N/A,FALSE,"Yearly SAIDI";#N/A,#N/A,FALSE,"Monthly MAIFI";#N/A,#N/A,FALSE,"Yearly MAIFI";#N/A,#N/A,FALSE,"Monthly Cust &gt;=4 Int"}</definedName>
    <definedName name="dfsasdfasdfsdfasdfasdf" localSheetId="10" hidden="1">{#N/A,#N/A,FALSE,"Monthly SAIFI";#N/A,#N/A,FALSE,"Yearly SAIFI";#N/A,#N/A,FALSE,"Monthly CAIDI";#N/A,#N/A,FALSE,"Yearly CAIDI";#N/A,#N/A,FALSE,"Monthly SAIDI";#N/A,#N/A,FALSE,"Yearly SAIDI";#N/A,#N/A,FALSE,"Monthly MAIFI";#N/A,#N/A,FALSE,"Yearly MAIFI";#N/A,#N/A,FALSE,"Monthly Cust &gt;=4 Int"}</definedName>
    <definedName name="dfsasdfasdfsdfasdfasdf" localSheetId="11" hidden="1">{#N/A,#N/A,FALSE,"Monthly SAIFI";#N/A,#N/A,FALSE,"Yearly SAIFI";#N/A,#N/A,FALSE,"Monthly CAIDI";#N/A,#N/A,FALSE,"Yearly CAIDI";#N/A,#N/A,FALSE,"Monthly SAIDI";#N/A,#N/A,FALSE,"Yearly SAIDI";#N/A,#N/A,FALSE,"Monthly MAIFI";#N/A,#N/A,FALSE,"Yearly MAIFI";#N/A,#N/A,FALSE,"Monthly Cust &gt;=4 Int"}</definedName>
    <definedName name="dfsasdfasdfsdfasdfasdf" localSheetId="12" hidden="1">{#N/A,#N/A,FALSE,"Monthly SAIFI";#N/A,#N/A,FALSE,"Yearly SAIFI";#N/A,#N/A,FALSE,"Monthly CAIDI";#N/A,#N/A,FALSE,"Yearly CAIDI";#N/A,#N/A,FALSE,"Monthly SAIDI";#N/A,#N/A,FALSE,"Yearly SAIDI";#N/A,#N/A,FALSE,"Monthly MAIFI";#N/A,#N/A,FALSE,"Yearly MAIFI";#N/A,#N/A,FALSE,"Monthly Cust &gt;=4 Int"}</definedName>
    <definedName name="dfsasdfasdfsdfasdfasdf" localSheetId="14" hidden="1">{#N/A,#N/A,FALSE,"Monthly SAIFI";#N/A,#N/A,FALSE,"Yearly SAIFI";#N/A,#N/A,FALSE,"Monthly CAIDI";#N/A,#N/A,FALSE,"Yearly CAIDI";#N/A,#N/A,FALSE,"Monthly SAIDI";#N/A,#N/A,FALSE,"Yearly SAIDI";#N/A,#N/A,FALSE,"Monthly MAIFI";#N/A,#N/A,FALSE,"Yearly MAIFI";#N/A,#N/A,FALSE,"Monthly Cust &gt;=4 Int"}</definedName>
    <definedName name="dfsasdfasdfsdfasdfasdf" localSheetId="13" hidden="1">{#N/A,#N/A,FALSE,"Monthly SAIFI";#N/A,#N/A,FALSE,"Yearly SAIFI";#N/A,#N/A,FALSE,"Monthly CAIDI";#N/A,#N/A,FALSE,"Yearly CAIDI";#N/A,#N/A,FALSE,"Monthly SAIDI";#N/A,#N/A,FALSE,"Yearly SAIDI";#N/A,#N/A,FALSE,"Monthly MAIFI";#N/A,#N/A,FALSE,"Yearly MAIFI";#N/A,#N/A,FALSE,"Monthly Cust &gt;=4 Int"}</definedName>
    <definedName name="dfsasdfasdfsdfasdfasdf" localSheetId="15" hidden="1">{#N/A,#N/A,FALSE,"Monthly SAIFI";#N/A,#N/A,FALSE,"Yearly SAIFI";#N/A,#N/A,FALSE,"Monthly CAIDI";#N/A,#N/A,FALSE,"Yearly CAIDI";#N/A,#N/A,FALSE,"Monthly SAIDI";#N/A,#N/A,FALSE,"Yearly SAIDI";#N/A,#N/A,FALSE,"Monthly MAIFI";#N/A,#N/A,FALSE,"Yearly MAIFI";#N/A,#N/A,FALSE,"Monthly Cust &gt;=4 Int"}</definedName>
    <definedName name="dfsasdfasdfsdfasdfasdf" localSheetId="16" hidden="1">{#N/A,#N/A,FALSE,"Monthly SAIFI";#N/A,#N/A,FALSE,"Yearly SAIFI";#N/A,#N/A,FALSE,"Monthly CAIDI";#N/A,#N/A,FALSE,"Yearly CAIDI";#N/A,#N/A,FALSE,"Monthly SAIDI";#N/A,#N/A,FALSE,"Yearly SAIDI";#N/A,#N/A,FALSE,"Monthly MAIFI";#N/A,#N/A,FALSE,"Yearly MAIFI";#N/A,#N/A,FALSE,"Monthly Cust &gt;=4 Int"}</definedName>
    <definedName name="dfsasdfasdfsdfasdfasdf" localSheetId="17" hidden="1">{#N/A,#N/A,FALSE,"Monthly SAIFI";#N/A,#N/A,FALSE,"Yearly SAIFI";#N/A,#N/A,FALSE,"Monthly CAIDI";#N/A,#N/A,FALSE,"Yearly CAIDI";#N/A,#N/A,FALSE,"Monthly SAIDI";#N/A,#N/A,FALSE,"Yearly SAIDI";#N/A,#N/A,FALSE,"Monthly MAIFI";#N/A,#N/A,FALSE,"Yearly MAIFI";#N/A,#N/A,FALSE,"Monthly Cust &gt;=4 Int"}</definedName>
    <definedName name="dfsasdfasdfsdfasdfasdf" localSheetId="18" hidden="1">{#N/A,#N/A,FALSE,"Monthly SAIFI";#N/A,#N/A,FALSE,"Yearly SAIFI";#N/A,#N/A,FALSE,"Monthly CAIDI";#N/A,#N/A,FALSE,"Yearly CAIDI";#N/A,#N/A,FALSE,"Monthly SAIDI";#N/A,#N/A,FALSE,"Yearly SAIDI";#N/A,#N/A,FALSE,"Monthly MAIFI";#N/A,#N/A,FALSE,"Yearly MAIFI";#N/A,#N/A,FALSE,"Monthly Cust &gt;=4 Int"}</definedName>
    <definedName name="dfsasdfasdfsdfasdfasdf" localSheetId="19" hidden="1">{#N/A,#N/A,FALSE,"Monthly SAIFI";#N/A,#N/A,FALSE,"Yearly SAIFI";#N/A,#N/A,FALSE,"Monthly CAIDI";#N/A,#N/A,FALSE,"Yearly CAIDI";#N/A,#N/A,FALSE,"Monthly SAIDI";#N/A,#N/A,FALSE,"Yearly SAIDI";#N/A,#N/A,FALSE,"Monthly MAIFI";#N/A,#N/A,FALSE,"Yearly MAIFI";#N/A,#N/A,FALSE,"Monthly Cust &gt;=4 Int"}</definedName>
    <definedName name="dfsasdfasdfsdfasdfasdf" localSheetId="20" hidden="1">{#N/A,#N/A,FALSE,"Monthly SAIFI";#N/A,#N/A,FALSE,"Yearly SAIFI";#N/A,#N/A,FALSE,"Monthly CAIDI";#N/A,#N/A,FALSE,"Yearly CAIDI";#N/A,#N/A,FALSE,"Monthly SAIDI";#N/A,#N/A,FALSE,"Yearly SAIDI";#N/A,#N/A,FALSE,"Monthly MAIFI";#N/A,#N/A,FALSE,"Yearly MAIFI";#N/A,#N/A,FALSE,"Monthly Cust &gt;=4 Int"}</definedName>
    <definedName name="dfsasdfasdfsdfasdfasdf" hidden="1">{#N/A,#N/A,FALSE,"Monthly SAIFI";#N/A,#N/A,FALSE,"Yearly SAIFI";#N/A,#N/A,FALSE,"Monthly CAIDI";#N/A,#N/A,FALSE,"Yearly CAIDI";#N/A,#N/A,FALSE,"Monthly SAIDI";#N/A,#N/A,FALSE,"Yearly SAIDI";#N/A,#N/A,FALSE,"Monthly MAIFI";#N/A,#N/A,FALSE,"Yearly MAIFI";#N/A,#N/A,FALSE,"Monthly Cust &gt;=4 Int"}</definedName>
    <definedName name="dftydrtg">#REF!</definedName>
    <definedName name="direct">#REF!</definedName>
    <definedName name="Div_Inc_pb" localSheetId="14" hidden="1">#REF!</definedName>
    <definedName name="Div_Inc_pb" localSheetId="13" hidden="1">#REF!</definedName>
    <definedName name="Div_Inc_pb" localSheetId="16" hidden="1">#REF!</definedName>
    <definedName name="Div_Inc_pb" localSheetId="20" hidden="1">#REF!</definedName>
    <definedName name="Div_Inc_pb" hidden="1">#REF!</definedName>
    <definedName name="DivApb" localSheetId="14" hidden="1">#REF!</definedName>
    <definedName name="DivApb" localSheetId="13" hidden="1">#REF!</definedName>
    <definedName name="DivApb" localSheetId="16" hidden="1">#REF!</definedName>
    <definedName name="DivApb" localSheetId="20" hidden="1">#REF!</definedName>
    <definedName name="DivApb" hidden="1">#REF!</definedName>
    <definedName name="DivBpb" localSheetId="14" hidden="1">#REF!</definedName>
    <definedName name="DivBpb" localSheetId="13" hidden="1">#REF!</definedName>
    <definedName name="DivBpb" localSheetId="16" hidden="1">#REF!</definedName>
    <definedName name="DivBpb" localSheetId="20" hidden="1">#REF!</definedName>
    <definedName name="DivBpb" hidden="1">#REF!</definedName>
    <definedName name="DivCpb" localSheetId="14" hidden="1">#REF!</definedName>
    <definedName name="DivCpb" localSheetId="13" hidden="1">#REF!</definedName>
    <definedName name="DivCpb" localSheetId="16" hidden="1">#REF!</definedName>
    <definedName name="DivCpb" localSheetId="20" hidden="1">#REF!</definedName>
    <definedName name="DivCpb" hidden="1">#REF!</definedName>
    <definedName name="DivDpb" localSheetId="14" hidden="1">#REF!</definedName>
    <definedName name="DivDpb" localSheetId="13" hidden="1">#REF!</definedName>
    <definedName name="DivDpb" localSheetId="16" hidden="1">#REF!</definedName>
    <definedName name="DivDpb" localSheetId="20" hidden="1">#REF!</definedName>
    <definedName name="DivDpb" hidden="1">#REF!</definedName>
    <definedName name="DivEpb" localSheetId="14" hidden="1">#REF!</definedName>
    <definedName name="DivEpb" localSheetId="13" hidden="1">#REF!</definedName>
    <definedName name="DivEpb" localSheetId="16" hidden="1">#REF!</definedName>
    <definedName name="DivEpb" localSheetId="20" hidden="1">#REF!</definedName>
    <definedName name="DivEpb" hidden="1">#REF!</definedName>
    <definedName name="DivFpb" localSheetId="14" hidden="1">#REF!</definedName>
    <definedName name="DivFpb" localSheetId="13" hidden="1">#REF!</definedName>
    <definedName name="DivFpb" localSheetId="16" hidden="1">#REF!</definedName>
    <definedName name="DivFpb" localSheetId="20" hidden="1">#REF!</definedName>
    <definedName name="DivFpb" hidden="1">#REF!</definedName>
    <definedName name="DivGpb" localSheetId="14" hidden="1">#REF!</definedName>
    <definedName name="DivGpb" localSheetId="13" hidden="1">#REF!</definedName>
    <definedName name="DivGpb" localSheetId="16" hidden="1">#REF!</definedName>
    <definedName name="DivGpb" localSheetId="20" hidden="1">#REF!</definedName>
    <definedName name="DivGpb" hidden="1">#REF!</definedName>
    <definedName name="DivHpb" localSheetId="14" hidden="1">#REF!</definedName>
    <definedName name="DivHpb" localSheetId="13" hidden="1">#REF!</definedName>
    <definedName name="DivHpb" localSheetId="16" hidden="1">#REF!</definedName>
    <definedName name="DivHpb" localSheetId="20" hidden="1">#REF!</definedName>
    <definedName name="DivHpb" hidden="1">#REF!</definedName>
    <definedName name="Divisional_Toggle" localSheetId="14" hidden="1">#REF!</definedName>
    <definedName name="Divisional_Toggle" localSheetId="13" hidden="1">#REF!</definedName>
    <definedName name="Divisional_Toggle" localSheetId="16" hidden="1">#REF!</definedName>
    <definedName name="Divisional_Toggle" localSheetId="20" hidden="1">#REF!</definedName>
    <definedName name="Divisional_Toggle" hidden="1">#REF!</definedName>
    <definedName name="dskdlss" localSheetId="7" hidden="1">{#N/A,#N/A,FALSE,"Monthly SAIFI";#N/A,#N/A,FALSE,"Yearly SAIFI";#N/A,#N/A,FALSE,"Monthly CAIDI";#N/A,#N/A,FALSE,"Yearly CAIDI";#N/A,#N/A,FALSE,"Monthly SAIDI";#N/A,#N/A,FALSE,"Yearly SAIDI";#N/A,#N/A,FALSE,"Monthly MAIFI";#N/A,#N/A,FALSE,"Yearly MAIFI";#N/A,#N/A,FALSE,"Monthly Cust &gt;=4 Int"}</definedName>
    <definedName name="dskdlss" localSheetId="9" hidden="1">{#N/A,#N/A,FALSE,"Monthly SAIFI";#N/A,#N/A,FALSE,"Yearly SAIFI";#N/A,#N/A,FALSE,"Monthly CAIDI";#N/A,#N/A,FALSE,"Yearly CAIDI";#N/A,#N/A,FALSE,"Monthly SAIDI";#N/A,#N/A,FALSE,"Yearly SAIDI";#N/A,#N/A,FALSE,"Monthly MAIFI";#N/A,#N/A,FALSE,"Yearly MAIFI";#N/A,#N/A,FALSE,"Monthly Cust &gt;=4 Int"}</definedName>
    <definedName name="dskdlss" localSheetId="10" hidden="1">{#N/A,#N/A,FALSE,"Monthly SAIFI";#N/A,#N/A,FALSE,"Yearly SAIFI";#N/A,#N/A,FALSE,"Monthly CAIDI";#N/A,#N/A,FALSE,"Yearly CAIDI";#N/A,#N/A,FALSE,"Monthly SAIDI";#N/A,#N/A,FALSE,"Yearly SAIDI";#N/A,#N/A,FALSE,"Monthly MAIFI";#N/A,#N/A,FALSE,"Yearly MAIFI";#N/A,#N/A,FALSE,"Monthly Cust &gt;=4 Int"}</definedName>
    <definedName name="dskdlss" localSheetId="11" hidden="1">{#N/A,#N/A,FALSE,"Monthly SAIFI";#N/A,#N/A,FALSE,"Yearly SAIFI";#N/A,#N/A,FALSE,"Monthly CAIDI";#N/A,#N/A,FALSE,"Yearly CAIDI";#N/A,#N/A,FALSE,"Monthly SAIDI";#N/A,#N/A,FALSE,"Yearly SAIDI";#N/A,#N/A,FALSE,"Monthly MAIFI";#N/A,#N/A,FALSE,"Yearly MAIFI";#N/A,#N/A,FALSE,"Monthly Cust &gt;=4 Int"}</definedName>
    <definedName name="dskdlss" localSheetId="12" hidden="1">{#N/A,#N/A,FALSE,"Monthly SAIFI";#N/A,#N/A,FALSE,"Yearly SAIFI";#N/A,#N/A,FALSE,"Monthly CAIDI";#N/A,#N/A,FALSE,"Yearly CAIDI";#N/A,#N/A,FALSE,"Monthly SAIDI";#N/A,#N/A,FALSE,"Yearly SAIDI";#N/A,#N/A,FALSE,"Monthly MAIFI";#N/A,#N/A,FALSE,"Yearly MAIFI";#N/A,#N/A,FALSE,"Monthly Cust &gt;=4 Int"}</definedName>
    <definedName name="dskdlss" localSheetId="14" hidden="1">{#N/A,#N/A,FALSE,"Monthly SAIFI";#N/A,#N/A,FALSE,"Yearly SAIFI";#N/A,#N/A,FALSE,"Monthly CAIDI";#N/A,#N/A,FALSE,"Yearly CAIDI";#N/A,#N/A,FALSE,"Monthly SAIDI";#N/A,#N/A,FALSE,"Yearly SAIDI";#N/A,#N/A,FALSE,"Monthly MAIFI";#N/A,#N/A,FALSE,"Yearly MAIFI";#N/A,#N/A,FALSE,"Monthly Cust &gt;=4 Int"}</definedName>
    <definedName name="dskdlss" localSheetId="13" hidden="1">{#N/A,#N/A,FALSE,"Monthly SAIFI";#N/A,#N/A,FALSE,"Yearly SAIFI";#N/A,#N/A,FALSE,"Monthly CAIDI";#N/A,#N/A,FALSE,"Yearly CAIDI";#N/A,#N/A,FALSE,"Monthly SAIDI";#N/A,#N/A,FALSE,"Yearly SAIDI";#N/A,#N/A,FALSE,"Monthly MAIFI";#N/A,#N/A,FALSE,"Yearly MAIFI";#N/A,#N/A,FALSE,"Monthly Cust &gt;=4 Int"}</definedName>
    <definedName name="dskdlss" localSheetId="15" hidden="1">{#N/A,#N/A,FALSE,"Monthly SAIFI";#N/A,#N/A,FALSE,"Yearly SAIFI";#N/A,#N/A,FALSE,"Monthly CAIDI";#N/A,#N/A,FALSE,"Yearly CAIDI";#N/A,#N/A,FALSE,"Monthly SAIDI";#N/A,#N/A,FALSE,"Yearly SAIDI";#N/A,#N/A,FALSE,"Monthly MAIFI";#N/A,#N/A,FALSE,"Yearly MAIFI";#N/A,#N/A,FALSE,"Monthly Cust &gt;=4 Int"}</definedName>
    <definedName name="dskdlss" localSheetId="16" hidden="1">{#N/A,#N/A,FALSE,"Monthly SAIFI";#N/A,#N/A,FALSE,"Yearly SAIFI";#N/A,#N/A,FALSE,"Monthly CAIDI";#N/A,#N/A,FALSE,"Yearly CAIDI";#N/A,#N/A,FALSE,"Monthly SAIDI";#N/A,#N/A,FALSE,"Yearly SAIDI";#N/A,#N/A,FALSE,"Monthly MAIFI";#N/A,#N/A,FALSE,"Yearly MAIFI";#N/A,#N/A,FALSE,"Monthly Cust &gt;=4 Int"}</definedName>
    <definedName name="dskdlss" localSheetId="17" hidden="1">{#N/A,#N/A,FALSE,"Monthly SAIFI";#N/A,#N/A,FALSE,"Yearly SAIFI";#N/A,#N/A,FALSE,"Monthly CAIDI";#N/A,#N/A,FALSE,"Yearly CAIDI";#N/A,#N/A,FALSE,"Monthly SAIDI";#N/A,#N/A,FALSE,"Yearly SAIDI";#N/A,#N/A,FALSE,"Monthly MAIFI";#N/A,#N/A,FALSE,"Yearly MAIFI";#N/A,#N/A,FALSE,"Monthly Cust &gt;=4 Int"}</definedName>
    <definedName name="dskdlss" localSheetId="18" hidden="1">{#N/A,#N/A,FALSE,"Monthly SAIFI";#N/A,#N/A,FALSE,"Yearly SAIFI";#N/A,#N/A,FALSE,"Monthly CAIDI";#N/A,#N/A,FALSE,"Yearly CAIDI";#N/A,#N/A,FALSE,"Monthly SAIDI";#N/A,#N/A,FALSE,"Yearly SAIDI";#N/A,#N/A,FALSE,"Monthly MAIFI";#N/A,#N/A,FALSE,"Yearly MAIFI";#N/A,#N/A,FALSE,"Monthly Cust &gt;=4 Int"}</definedName>
    <definedName name="dskdlss" localSheetId="19" hidden="1">{#N/A,#N/A,FALSE,"Monthly SAIFI";#N/A,#N/A,FALSE,"Yearly SAIFI";#N/A,#N/A,FALSE,"Monthly CAIDI";#N/A,#N/A,FALSE,"Yearly CAIDI";#N/A,#N/A,FALSE,"Monthly SAIDI";#N/A,#N/A,FALSE,"Yearly SAIDI";#N/A,#N/A,FALSE,"Monthly MAIFI";#N/A,#N/A,FALSE,"Yearly MAIFI";#N/A,#N/A,FALSE,"Monthly Cust &gt;=4 Int"}</definedName>
    <definedName name="dskdlss" localSheetId="20" hidden="1">{#N/A,#N/A,FALSE,"Monthly SAIFI";#N/A,#N/A,FALSE,"Yearly SAIFI";#N/A,#N/A,FALSE,"Monthly CAIDI";#N/A,#N/A,FALSE,"Yearly CAIDI";#N/A,#N/A,FALSE,"Monthly SAIDI";#N/A,#N/A,FALSE,"Yearly SAIDI";#N/A,#N/A,FALSE,"Monthly MAIFI";#N/A,#N/A,FALSE,"Yearly MAIFI";#N/A,#N/A,FALSE,"Monthly Cust &gt;=4 Int"}</definedName>
    <definedName name="dskdlss" hidden="1">{#N/A,#N/A,FALSE,"Monthly SAIFI";#N/A,#N/A,FALSE,"Yearly SAIFI";#N/A,#N/A,FALSE,"Monthly CAIDI";#N/A,#N/A,FALSE,"Yearly CAIDI";#N/A,#N/A,FALSE,"Monthly SAIDI";#N/A,#N/A,FALSE,"Yearly SAIDI";#N/A,#N/A,FALSE,"Monthly MAIFI";#N/A,#N/A,FALSE,"Yearly MAIFI";#N/A,#N/A,FALSE,"Monthly Cust &gt;=4 Int"}</definedName>
    <definedName name="DZ.DropZone" localSheetId="14" hidden="1">#REF!</definedName>
    <definedName name="DZ.DropZone" localSheetId="13" hidden="1">#REF!</definedName>
    <definedName name="DZ.DropZone" localSheetId="16" hidden="1">#REF!</definedName>
    <definedName name="DZ.DropZone" localSheetId="20" hidden="1">#REF!</definedName>
    <definedName name="DZ.DropZone" hidden="1">#REF!</definedName>
    <definedName name="DZ.DropZoneIS" localSheetId="14" hidden="1">#REF!</definedName>
    <definedName name="DZ.DropZoneIS" localSheetId="13" hidden="1">#REF!</definedName>
    <definedName name="DZ.DropZoneIS" localSheetId="16" hidden="1">#REF!</definedName>
    <definedName name="DZ.DropZoneIS" localSheetId="20" hidden="1">#REF!</definedName>
    <definedName name="DZ.DropZoneIS" hidden="1">#REF!</definedName>
    <definedName name="DZ.IndSpec_Left" localSheetId="14" hidden="1">#REF!</definedName>
    <definedName name="DZ.IndSpec_Left" localSheetId="13" hidden="1">#REF!</definedName>
    <definedName name="DZ.IndSpec_Left" localSheetId="16" hidden="1">#REF!</definedName>
    <definedName name="DZ.IndSpec_Left" localSheetId="20" hidden="1">#REF!</definedName>
    <definedName name="DZ.IndSpec_Left" hidden="1">#REF!</definedName>
    <definedName name="DZ.IndSpec_Right" localSheetId="14" hidden="1">#REF!</definedName>
    <definedName name="DZ.IndSpec_Right" localSheetId="13" hidden="1">#REF!</definedName>
    <definedName name="DZ.IndSpec_Right" localSheetId="16" hidden="1">#REF!</definedName>
    <definedName name="DZ.IndSpec_Right" localSheetId="20" hidden="1">#REF!</definedName>
    <definedName name="DZ.IndSpec_Right" hidden="1">#REF!</definedName>
    <definedName name="DZ.LTM" localSheetId="14" hidden="1">#REF!</definedName>
    <definedName name="DZ.LTM" localSheetId="13" hidden="1">#REF!</definedName>
    <definedName name="DZ.LTM" localSheetId="16" hidden="1">#REF!</definedName>
    <definedName name="DZ.LTM" localSheetId="20" hidden="1">#REF!</definedName>
    <definedName name="DZ.LTM" hidden="1">#REF!</definedName>
    <definedName name="dz.LTMDate" localSheetId="14" hidden="1">#REF!</definedName>
    <definedName name="dz.LTMDate" localSheetId="13" hidden="1">#REF!</definedName>
    <definedName name="dz.LTMDate" localSheetId="16" hidden="1">#REF!</definedName>
    <definedName name="dz.LTMDate" localSheetId="20" hidden="1">#REF!</definedName>
    <definedName name="dz.LTMDate" hidden="1">#REF!</definedName>
    <definedName name="DZ.LTMPlus" localSheetId="14" hidden="1">#REF!</definedName>
    <definedName name="DZ.LTMPlus" localSheetId="13" hidden="1">#REF!</definedName>
    <definedName name="DZ.LTMPlus" localSheetId="16" hidden="1">#REF!</definedName>
    <definedName name="DZ.LTMPlus" localSheetId="20" hidden="1">#REF!</definedName>
    <definedName name="DZ.LTMPlus" hidden="1">#REF!</definedName>
    <definedName name="EconomicCOpsMonth">#REF!</definedName>
    <definedName name="EconomicCOpsYTD">#REF!</definedName>
    <definedName name="EconomicEDMonth">#REF!</definedName>
    <definedName name="EconomicEDYTD">#REF!</definedName>
    <definedName name="EconomicGasMonth">#REF!</definedName>
    <definedName name="EconomicGasYTD">#REF!</definedName>
    <definedName name="EconomicMonth">#REF!</definedName>
    <definedName name="EconomicResMonth">#REF!</definedName>
    <definedName name="EconomicResYTD">#REF!</definedName>
    <definedName name="EconomicYTD">"'PSE&amp;G'!$A$7:$A$56"</definedName>
    <definedName name="edred" localSheetId="7" hidden="1">{#N/A,#N/A,FALSE,"Monthly SAIFI";#N/A,#N/A,FALSE,"Yearly SAIFI";#N/A,#N/A,FALSE,"Monthly CAIDI";#N/A,#N/A,FALSE,"Yearly CAIDI";#N/A,#N/A,FALSE,"Monthly SAIDI";#N/A,#N/A,FALSE,"Yearly SAIDI";#N/A,#N/A,FALSE,"Monthly MAIFI";#N/A,#N/A,FALSE,"Yearly MAIFI";#N/A,#N/A,FALSE,"Monthly Cust &gt;=4 Int"}</definedName>
    <definedName name="edred" localSheetId="9" hidden="1">{#N/A,#N/A,FALSE,"Monthly SAIFI";#N/A,#N/A,FALSE,"Yearly SAIFI";#N/A,#N/A,FALSE,"Monthly CAIDI";#N/A,#N/A,FALSE,"Yearly CAIDI";#N/A,#N/A,FALSE,"Monthly SAIDI";#N/A,#N/A,FALSE,"Yearly SAIDI";#N/A,#N/A,FALSE,"Monthly MAIFI";#N/A,#N/A,FALSE,"Yearly MAIFI";#N/A,#N/A,FALSE,"Monthly Cust &gt;=4 Int"}</definedName>
    <definedName name="edred" localSheetId="10" hidden="1">{#N/A,#N/A,FALSE,"Monthly SAIFI";#N/A,#N/A,FALSE,"Yearly SAIFI";#N/A,#N/A,FALSE,"Monthly CAIDI";#N/A,#N/A,FALSE,"Yearly CAIDI";#N/A,#N/A,FALSE,"Monthly SAIDI";#N/A,#N/A,FALSE,"Yearly SAIDI";#N/A,#N/A,FALSE,"Monthly MAIFI";#N/A,#N/A,FALSE,"Yearly MAIFI";#N/A,#N/A,FALSE,"Monthly Cust &gt;=4 Int"}</definedName>
    <definedName name="edred" localSheetId="11" hidden="1">{#N/A,#N/A,FALSE,"Monthly SAIFI";#N/A,#N/A,FALSE,"Yearly SAIFI";#N/A,#N/A,FALSE,"Monthly CAIDI";#N/A,#N/A,FALSE,"Yearly CAIDI";#N/A,#N/A,FALSE,"Monthly SAIDI";#N/A,#N/A,FALSE,"Yearly SAIDI";#N/A,#N/A,FALSE,"Monthly MAIFI";#N/A,#N/A,FALSE,"Yearly MAIFI";#N/A,#N/A,FALSE,"Monthly Cust &gt;=4 Int"}</definedName>
    <definedName name="edred" localSheetId="12" hidden="1">{#N/A,#N/A,FALSE,"Monthly SAIFI";#N/A,#N/A,FALSE,"Yearly SAIFI";#N/A,#N/A,FALSE,"Monthly CAIDI";#N/A,#N/A,FALSE,"Yearly CAIDI";#N/A,#N/A,FALSE,"Monthly SAIDI";#N/A,#N/A,FALSE,"Yearly SAIDI";#N/A,#N/A,FALSE,"Monthly MAIFI";#N/A,#N/A,FALSE,"Yearly MAIFI";#N/A,#N/A,FALSE,"Monthly Cust &gt;=4 Int"}</definedName>
    <definedName name="edred" localSheetId="14" hidden="1">{#N/A,#N/A,FALSE,"Monthly SAIFI";#N/A,#N/A,FALSE,"Yearly SAIFI";#N/A,#N/A,FALSE,"Monthly CAIDI";#N/A,#N/A,FALSE,"Yearly CAIDI";#N/A,#N/A,FALSE,"Monthly SAIDI";#N/A,#N/A,FALSE,"Yearly SAIDI";#N/A,#N/A,FALSE,"Monthly MAIFI";#N/A,#N/A,FALSE,"Yearly MAIFI";#N/A,#N/A,FALSE,"Monthly Cust &gt;=4 Int"}</definedName>
    <definedName name="edred" localSheetId="13" hidden="1">{#N/A,#N/A,FALSE,"Monthly SAIFI";#N/A,#N/A,FALSE,"Yearly SAIFI";#N/A,#N/A,FALSE,"Monthly CAIDI";#N/A,#N/A,FALSE,"Yearly CAIDI";#N/A,#N/A,FALSE,"Monthly SAIDI";#N/A,#N/A,FALSE,"Yearly SAIDI";#N/A,#N/A,FALSE,"Monthly MAIFI";#N/A,#N/A,FALSE,"Yearly MAIFI";#N/A,#N/A,FALSE,"Monthly Cust &gt;=4 Int"}</definedName>
    <definedName name="edred" localSheetId="15" hidden="1">{#N/A,#N/A,FALSE,"Monthly SAIFI";#N/A,#N/A,FALSE,"Yearly SAIFI";#N/A,#N/A,FALSE,"Monthly CAIDI";#N/A,#N/A,FALSE,"Yearly CAIDI";#N/A,#N/A,FALSE,"Monthly SAIDI";#N/A,#N/A,FALSE,"Yearly SAIDI";#N/A,#N/A,FALSE,"Monthly MAIFI";#N/A,#N/A,FALSE,"Yearly MAIFI";#N/A,#N/A,FALSE,"Monthly Cust &gt;=4 Int"}</definedName>
    <definedName name="edred" localSheetId="16" hidden="1">{#N/A,#N/A,FALSE,"Monthly SAIFI";#N/A,#N/A,FALSE,"Yearly SAIFI";#N/A,#N/A,FALSE,"Monthly CAIDI";#N/A,#N/A,FALSE,"Yearly CAIDI";#N/A,#N/A,FALSE,"Monthly SAIDI";#N/A,#N/A,FALSE,"Yearly SAIDI";#N/A,#N/A,FALSE,"Monthly MAIFI";#N/A,#N/A,FALSE,"Yearly MAIFI";#N/A,#N/A,FALSE,"Monthly Cust &gt;=4 Int"}</definedName>
    <definedName name="edred" localSheetId="17" hidden="1">{#N/A,#N/A,FALSE,"Monthly SAIFI";#N/A,#N/A,FALSE,"Yearly SAIFI";#N/A,#N/A,FALSE,"Monthly CAIDI";#N/A,#N/A,FALSE,"Yearly CAIDI";#N/A,#N/A,FALSE,"Monthly SAIDI";#N/A,#N/A,FALSE,"Yearly SAIDI";#N/A,#N/A,FALSE,"Monthly MAIFI";#N/A,#N/A,FALSE,"Yearly MAIFI";#N/A,#N/A,FALSE,"Monthly Cust &gt;=4 Int"}</definedName>
    <definedName name="edred" localSheetId="18" hidden="1">{#N/A,#N/A,FALSE,"Monthly SAIFI";#N/A,#N/A,FALSE,"Yearly SAIFI";#N/A,#N/A,FALSE,"Monthly CAIDI";#N/A,#N/A,FALSE,"Yearly CAIDI";#N/A,#N/A,FALSE,"Monthly SAIDI";#N/A,#N/A,FALSE,"Yearly SAIDI";#N/A,#N/A,FALSE,"Monthly MAIFI";#N/A,#N/A,FALSE,"Yearly MAIFI";#N/A,#N/A,FALSE,"Monthly Cust &gt;=4 Int"}</definedName>
    <definedName name="edred" localSheetId="19" hidden="1">{#N/A,#N/A,FALSE,"Monthly SAIFI";#N/A,#N/A,FALSE,"Yearly SAIFI";#N/A,#N/A,FALSE,"Monthly CAIDI";#N/A,#N/A,FALSE,"Yearly CAIDI";#N/A,#N/A,FALSE,"Monthly SAIDI";#N/A,#N/A,FALSE,"Yearly SAIDI";#N/A,#N/A,FALSE,"Monthly MAIFI";#N/A,#N/A,FALSE,"Yearly MAIFI";#N/A,#N/A,FALSE,"Monthly Cust &gt;=4 Int"}</definedName>
    <definedName name="edred" localSheetId="20" hidden="1">{#N/A,#N/A,FALSE,"Monthly SAIFI";#N/A,#N/A,FALSE,"Yearly SAIFI";#N/A,#N/A,FALSE,"Monthly CAIDI";#N/A,#N/A,FALSE,"Yearly CAIDI";#N/A,#N/A,FALSE,"Monthly SAIDI";#N/A,#N/A,FALSE,"Yearly SAIDI";#N/A,#N/A,FALSE,"Monthly MAIFI";#N/A,#N/A,FALSE,"Yearly MAIFI";#N/A,#N/A,FALSE,"Monthly Cust &gt;=4 Int"}</definedName>
    <definedName name="edred" hidden="1">{#N/A,#N/A,FALSE,"Monthly SAIFI";#N/A,#N/A,FALSE,"Yearly SAIFI";#N/A,#N/A,FALSE,"Monthly CAIDI";#N/A,#N/A,FALSE,"Yearly CAIDI";#N/A,#N/A,FALSE,"Monthly SAIDI";#N/A,#N/A,FALSE,"Yearly SAIDI";#N/A,#N/A,FALSE,"Monthly MAIFI";#N/A,#N/A,FALSE,"Yearly MAIFI";#N/A,#N/A,FALSE,"Monthly Cust &gt;=4 Int"}</definedName>
    <definedName name="ee" localSheetId="14" hidden="1">{#N/A,#N/A,FALSE,"95Act"}</definedName>
    <definedName name="ee" localSheetId="13" hidden="1">{#N/A,#N/A,FALSE,"95Act"}</definedName>
    <definedName name="ee" localSheetId="15" hidden="1">{#N/A,#N/A,FALSE,"95Act"}</definedName>
    <definedName name="ee" localSheetId="16" hidden="1">{#N/A,#N/A,FALSE,"95Act"}</definedName>
    <definedName name="ee" localSheetId="17" hidden="1">{#N/A,#N/A,FALSE,"95Act"}</definedName>
    <definedName name="ee" localSheetId="18" hidden="1">{#N/A,#N/A,FALSE,"95Act"}</definedName>
    <definedName name="ee" localSheetId="19" hidden="1">{#N/A,#N/A,FALSE,"95Act"}</definedName>
    <definedName name="ee" localSheetId="20" hidden="1">{#N/A,#N/A,FALSE,"95Act"}</definedName>
    <definedName name="ee" hidden="1">{#N/A,#N/A,FALSE,"95Act"}</definedName>
    <definedName name="eeee" localSheetId="7" hidden="1">{#N/A,#N/A,FALSE,"O&amp;M by processes";#N/A,#N/A,FALSE,"Elec Act vs Bud";#N/A,#N/A,FALSE,"G&amp;A";#N/A,#N/A,FALSE,"BGS";#N/A,#N/A,FALSE,"Res Cost"}</definedName>
    <definedName name="eeee" localSheetId="9" hidden="1">{#N/A,#N/A,FALSE,"O&amp;M by processes";#N/A,#N/A,FALSE,"Elec Act vs Bud";#N/A,#N/A,FALSE,"G&amp;A";#N/A,#N/A,FALSE,"BGS";#N/A,#N/A,FALSE,"Res Cost"}</definedName>
    <definedName name="eeee" localSheetId="10" hidden="1">{#N/A,#N/A,FALSE,"O&amp;M by processes";#N/A,#N/A,FALSE,"Elec Act vs Bud";#N/A,#N/A,FALSE,"G&amp;A";#N/A,#N/A,FALSE,"BGS";#N/A,#N/A,FALSE,"Res Cost"}</definedName>
    <definedName name="eeee" localSheetId="11" hidden="1">{#N/A,#N/A,FALSE,"O&amp;M by processes";#N/A,#N/A,FALSE,"Elec Act vs Bud";#N/A,#N/A,FALSE,"G&amp;A";#N/A,#N/A,FALSE,"BGS";#N/A,#N/A,FALSE,"Res Cost"}</definedName>
    <definedName name="eeee" localSheetId="12" hidden="1">{#N/A,#N/A,FALSE,"O&amp;M by processes";#N/A,#N/A,FALSE,"Elec Act vs Bud";#N/A,#N/A,FALSE,"G&amp;A";#N/A,#N/A,FALSE,"BGS";#N/A,#N/A,FALSE,"Res Cost"}</definedName>
    <definedName name="eeee" localSheetId="14" hidden="1">{#N/A,#N/A,FALSE,"O&amp;M by processes";#N/A,#N/A,FALSE,"Elec Act vs Bud";#N/A,#N/A,FALSE,"G&amp;A";#N/A,#N/A,FALSE,"BGS";#N/A,#N/A,FALSE,"Res Cost"}</definedName>
    <definedName name="eeee" localSheetId="13" hidden="1">{#N/A,#N/A,FALSE,"O&amp;M by processes";#N/A,#N/A,FALSE,"Elec Act vs Bud";#N/A,#N/A,FALSE,"G&amp;A";#N/A,#N/A,FALSE,"BGS";#N/A,#N/A,FALSE,"Res Cost"}</definedName>
    <definedName name="eeee" localSheetId="15" hidden="1">{#N/A,#N/A,FALSE,"O&amp;M by processes";#N/A,#N/A,FALSE,"Elec Act vs Bud";#N/A,#N/A,FALSE,"G&amp;A";#N/A,#N/A,FALSE,"BGS";#N/A,#N/A,FALSE,"Res Cost"}</definedName>
    <definedName name="eeee" localSheetId="16" hidden="1">{#N/A,#N/A,FALSE,"O&amp;M by processes";#N/A,#N/A,FALSE,"Elec Act vs Bud";#N/A,#N/A,FALSE,"G&amp;A";#N/A,#N/A,FALSE,"BGS";#N/A,#N/A,FALSE,"Res Cost"}</definedName>
    <definedName name="eeee" localSheetId="17" hidden="1">{#N/A,#N/A,FALSE,"O&amp;M by processes";#N/A,#N/A,FALSE,"Elec Act vs Bud";#N/A,#N/A,FALSE,"G&amp;A";#N/A,#N/A,FALSE,"BGS";#N/A,#N/A,FALSE,"Res Cost"}</definedName>
    <definedName name="eeee" localSheetId="18" hidden="1">{#N/A,#N/A,FALSE,"O&amp;M by processes";#N/A,#N/A,FALSE,"Elec Act vs Bud";#N/A,#N/A,FALSE,"G&amp;A";#N/A,#N/A,FALSE,"BGS";#N/A,#N/A,FALSE,"Res Cost"}</definedName>
    <definedName name="eeee" localSheetId="19" hidden="1">{#N/A,#N/A,FALSE,"O&amp;M by processes";#N/A,#N/A,FALSE,"Elec Act vs Bud";#N/A,#N/A,FALSE,"G&amp;A";#N/A,#N/A,FALSE,"BGS";#N/A,#N/A,FALSE,"Res Cost"}</definedName>
    <definedName name="eeee" localSheetId="20" hidden="1">{#N/A,#N/A,FALSE,"O&amp;M by processes";#N/A,#N/A,FALSE,"Elec Act vs Bud";#N/A,#N/A,FALSE,"G&amp;A";#N/A,#N/A,FALSE,"BGS";#N/A,#N/A,FALSE,"Res Cost"}</definedName>
    <definedName name="eeee" hidden="1">{#N/A,#N/A,FALSE,"O&amp;M by processes";#N/A,#N/A,FALSE,"Elec Act vs Bud";#N/A,#N/A,FALSE,"G&amp;A";#N/A,#N/A,FALSE,"BGS";#N/A,#N/A,FALSE,"Res Cost"}</definedName>
    <definedName name="Elec_DelMonth">#REF!</definedName>
    <definedName name="Elec_DelYTD">#REF!</definedName>
    <definedName name="eqweqw" localSheetId="14" hidden="1">#REF!</definedName>
    <definedName name="eqweqw" localSheetId="13" hidden="1">#REF!</definedName>
    <definedName name="eqweqw" localSheetId="16" hidden="1">#REF!</definedName>
    <definedName name="eqweqw" localSheetId="20" hidden="1">#REF!</definedName>
    <definedName name="eqweqw" hidden="1">#REF!</definedName>
    <definedName name="er" localSheetId="14" hidden="1">{#N/A,#N/A,FALSE,"Aging Summary";#N/A,#N/A,FALSE,"Ratio Analysis";#N/A,#N/A,FALSE,"Test 120 Day Accts";#N/A,#N/A,FALSE,"Tickmarks"}</definedName>
    <definedName name="er" localSheetId="13" hidden="1">{#N/A,#N/A,FALSE,"Aging Summary";#N/A,#N/A,FALSE,"Ratio Analysis";#N/A,#N/A,FALSE,"Test 120 Day Accts";#N/A,#N/A,FALSE,"Tickmarks"}</definedName>
    <definedName name="er" localSheetId="15" hidden="1">{#N/A,#N/A,FALSE,"Aging Summary";#N/A,#N/A,FALSE,"Ratio Analysis";#N/A,#N/A,FALSE,"Test 120 Day Accts";#N/A,#N/A,FALSE,"Tickmarks"}</definedName>
    <definedName name="er" localSheetId="16" hidden="1">{#N/A,#N/A,FALSE,"Aging Summary";#N/A,#N/A,FALSE,"Ratio Analysis";#N/A,#N/A,FALSE,"Test 120 Day Accts";#N/A,#N/A,FALSE,"Tickmarks"}</definedName>
    <definedName name="er" localSheetId="17" hidden="1">{#N/A,#N/A,FALSE,"Aging Summary";#N/A,#N/A,FALSE,"Ratio Analysis";#N/A,#N/A,FALSE,"Test 120 Day Accts";#N/A,#N/A,FALSE,"Tickmarks"}</definedName>
    <definedName name="er" localSheetId="18" hidden="1">{#N/A,#N/A,FALSE,"Aging Summary";#N/A,#N/A,FALSE,"Ratio Analysis";#N/A,#N/A,FALSE,"Test 120 Day Accts";#N/A,#N/A,FALSE,"Tickmarks"}</definedName>
    <definedName name="er" localSheetId="19" hidden="1">{#N/A,#N/A,FALSE,"Aging Summary";#N/A,#N/A,FALSE,"Ratio Analysis";#N/A,#N/A,FALSE,"Test 120 Day Accts";#N/A,#N/A,FALSE,"Tickmarks"}</definedName>
    <definedName name="er" localSheetId="20" hidden="1">{#N/A,#N/A,FALSE,"Aging Summary";#N/A,#N/A,FALSE,"Ratio Analysis";#N/A,#N/A,FALSE,"Test 120 Day Accts";#N/A,#N/A,FALSE,"Tickmarks"}</definedName>
    <definedName name="er" hidden="1">{#N/A,#N/A,FALSE,"Aging Summary";#N/A,#N/A,FALSE,"Ratio Analysis";#N/A,#N/A,FALSE,"Test 120 Day Accts";#N/A,#N/A,FALSE,"Tickmarks"}</definedName>
    <definedName name="ev.Calculation" hidden="1">2</definedName>
    <definedName name="ev.Initialized" hidden="1">FALSE</definedName>
    <definedName name="EV__ALLOWSTOPEXPAND__" hidden="1">1</definedName>
    <definedName name="EV__CVPARAMS__" hidden="1">"Trend!$B$17:$C$38;"</definedName>
    <definedName name="EV__DECIMALSYMBOL__" hidden="1">"."</definedName>
    <definedName name="EV__EVCOM_OPTIONS__" hidden="1">10</definedName>
    <definedName name="EV__EXPOPTIONS__" hidden="1">0</definedName>
    <definedName name="EV__LASTREFTIME__" localSheetId="17" hidden="1">40997.505162037</definedName>
    <definedName name="EV__LASTREFTIME__" localSheetId="20" hidden="1">40997.505162037</definedName>
    <definedName name="EV__LASTREFTIME__" hidden="1">40997.505162037</definedName>
    <definedName name="EV__LOCKEDCVW__ACTIVITY_SYSTEM" hidden="1">"ALL_MANAGED,ALL_ACTIVITY,ALL_PROJECT,ALL_PROJTYPE,ACTUAL,ALL_SYSTEM,2005.TOTAL,NUC,PERIODIC,"</definedName>
    <definedName name="EV__LOCKEDCVW__BGE_FP" hidden="1">"INCOMESTATEMENT,ACTUAL,ALL_COMPANIES,TOTALADJ,2002.TOTAL,PERIODIC,"</definedName>
    <definedName name="EV__LOCKEDCVW__CAPITAL" hidden="1">"ACTUAL,MAJOR_CATEGORY,FACTORS,TOTAL_PORTFOLIO,2002.TOTAL,PERIODIC,"</definedName>
    <definedName name="EV__LOCKEDCVW__CGG_PLANNING" hidden="1">"ALL_MANAGED,ALL_CONSOLIDATEDCC,1009,ALL_PAEXP,ALL_PROJECT,ACTUAL,ALL_SYSTEM,2006.TOTAL,ALL_UNIT,PERIODIC,"</definedName>
    <definedName name="EV__LOCKEDCVW__CGG_PLANNING_RPT" hidden="1">"ROLLUP_MANAGED15,ALL_BASENONBASE,ALL_CEFUNCTION,ALL_CONSOLIDATEDCC,ALL_OUTNONOUT,1003,ALL_PAEXP,ALL_PROJECT,ALL_PROJSUBTYPE,ACTUAL,ALL_SYSTEM,2006.NOV,ALL_UNIT,PERIODIC,"</definedName>
    <definedName name="EV__LOCKEDCVW__CGGIR" hidden="1">"ALL_MANAGED,ALL_ACTIVITY,ALL_BASENONBASE,ALL_CONSOLIDATEDCC,ALL_FUELTYP,ALL_INTCO,ALL_INTERCOMPANY,ALL_LEGAL,ALL_MARKET,ALL_OUTNONOUT,1003,ALL_PAEXP,ALL_PRODUCTCAT,ALL_PROJECT,ALL_PROJSUBTYPE,ALL_PROJTYPE,ACTUAL,ALL_SYSTEM,2005.TOTAL,ALL_UNIT,PERIODIC,"</definedName>
    <definedName name="EV__LOCKEDCVW__CGGIR_RPT" hidden="1">"ALL_MANAGED,ALL_ACTIVITY,ALL_BASENONBASE,ALL_CEFUNCTION,ALL_CONSOLIDATEDCC,ALL_FUELTYP,ALL_INTERCOMPANY,ALL_LEGAL,ALL_MARKET,ALL_OUTNONOUT,1003,ALL_PAEXP,ALL_PRODUCTCAT,ALL_PROJECT,ALL_PROJSUBTYPE,ACTUAL,ALL_SYSTEM,2005.TOTAL,ALL_UNIT,PERIODIC,"</definedName>
    <definedName name="EV__LOCKEDCVW__CORPFPA_NEW" hidden="1">"1060,05_09STRATPLANV2,TOTALADJ,313,TOTAL_FUNCTION,BUS,2006.TOTAL,PERIODIC,"</definedName>
    <definedName name="EV__LOCKEDCVW__CPA" hidden="1">"O_M,ALL_ACTIVITIES,2005_ORIGBUDGET,ALL_SPENDERS,ALL_EXPTYPES,ALL_PROCESSES,OM_MAJOR_CATEGORY,2005.TOTAL,PERIODIC,"</definedName>
    <definedName name="EV__LOCKEDCVW__ECB" hidden="1">"ALL_COSTCENTER,ALL_EMPLOYEES,AVAILABLEHRS,1003,ALL_PROJECT,ACTUAL,2004.TOTAL,PERIODIC,"</definedName>
    <definedName name="EV__LOCKEDCVW__ETL" hidden="1">"ACTUAL,PYXIS,POSTCLOSE,2005.TOTAL,PERIODIC,"</definedName>
    <definedName name="EV__LOCKEDCVW__FINANCIAL_REPORTING" hidden="1">"CNE,EBITDA,3Q07FCST,USD,PERIODIC,AllActivities,TotalAdj,AllFunctions,AllProducts,All_Projects,Total_Channel,All_Lines,All_Segments,2007.TOTAL,"</definedName>
    <definedName name="EV__LOCKEDCVW__FUEL_MARKET_PRODUCT" hidden="1">"ALL_MANAGED,ALL_BASENONBASE,ALL_CONSOLIDATEDCC,ALL_FUELTYP,ALL_LEGAL,ALL_MARKET,ALL_OUTNONOUT,ALL_PRODUCTCAT,ALL_PROJTYPE,ACTUAL,2005.TOTAL,NUC,PERIODIC,"</definedName>
    <definedName name="EV__LOCKEDCVW__GROSS_MARGIN" hidden="1">"ACTUAL,Total_Channel,TotalAdj,Tot_GMT,AllProducts,E100,All_Lines,LC,All_Segments,TotalStatus,2007.FEB,PERIODIC,"</definedName>
    <definedName name="EV__LOCKEDCVW__KPI_OPS" hidden="1">"ALL_ACCTKPI,ALL_FUELTYP,ALL_MARKET,ALL_PRODUCTCAT,ACTUAL,KPIOPS_FINAL,2005.TOTAL,NUC,PERIODIC,"</definedName>
    <definedName name="EV__LOCKEDCVW__MANAGED" hidden="1">"ALL_MANAGED,ALL_CONSOLIDATEDCC,ALL_LEGAL,1003,ACTUAL,2005.TOTAL,PERIODIC,"</definedName>
    <definedName name="EV__LOCKEDCVW__MANAGED_3RDPARTY" hidden="1">"EQUITYMETHINVEST,ALL_CONSOLIDATEDCC,ALL_LEGAL,1003,ACTUAL,2005.TOTAL,PERIODIC,"</definedName>
    <definedName name="EV__LOCKEDCVW__PLANT" hidden="1">"ALL_MANAGED,ALL_BASENONBASE,ALL_OUTNONOUT,ALL_PROJECT,ALL_PROJSUBTYPE,ALL_PROJTYPE,ACTUAL,NONALLOC,2005.TOTAL,NUC,PERIODIC,"</definedName>
    <definedName name="EV__LOCKEDCVW__RATE" hidden="1">"ACTUAL,USD,Avg,RateInput,2002.TOTAL,PERIODIC,"</definedName>
    <definedName name="EV__LOCKEDCVW__RESPONSIBILITY" hidden="1">"ROLLUP_MANAGED5,033,1009,16081ZZZ_EXP,ALL_PROJECT,ALL_PROJSUBTYPE,ALL_PROJTYPE,ACTUAL,2006.DEC,PERIODIC,"</definedName>
    <definedName name="EV__LOCKEDCVW__SALES_RATE" hidden="1">"USD,Avg,RateInput,ACTUAL,2005.TOTAL,PERIODIC,"</definedName>
    <definedName name="EV__LOCKEDCVW__SLR" hidden="1">"2005_ORIGBUDGET,ALL_EXPTYPES,STATISTICAL_ACCOUNTS,ALL_COMPANIES,ALL_EMPLOYEES,M10001,2005.TOTAL,PERIODIC,"</definedName>
    <definedName name="EV__LOCKEDCVW__STAFF_PLANNING" hidden="1">"ACTUAL,Total_Channel,TotalAdj,AllEmployment,All_Lines,E100,USD,All_Segments,DATAACCOUNTS,AllFunctions,Total_Location,2002.TOTAL,PERIODIC,"</definedName>
    <definedName name="EV__LOCKEDCVW__WEEKLY_SALES" hidden="1">"All_BDM,Total_Size,Total_Channel,TOTAL_Signings,TotalAdj,Total_LeadSource,All_Lines,USD,Sales_Accounts,ACTUAL,Total_Product,CNI,2005.TOTAL,All_SIC_CODES,Total_Utility,PERIODIC,"</definedName>
    <definedName name="EV__LOCKSTATUS__" hidden="1">1</definedName>
    <definedName name="EV__MAXEXPCOLS__" hidden="1">100</definedName>
    <definedName name="EV__MAXEXPROWS__" hidden="1">1000</definedName>
    <definedName name="EV__MEMORYCVW__" hidden="1">0</definedName>
    <definedName name="EV__WBEVMODE__" hidden="1">1</definedName>
    <definedName name="EV__WBREFOPTIONS__" hidden="1">134217791</definedName>
    <definedName name="EV__WBVERSION__" hidden="1">0</definedName>
    <definedName name="EV__WSINFO__" hidden="1">"cegfpa"</definedName>
    <definedName name="ewa" localSheetId="14" hidden="1">{#N/A,#N/A,FALSE,"95Bud"}</definedName>
    <definedName name="ewa" localSheetId="13" hidden="1">{#N/A,#N/A,FALSE,"95Bud"}</definedName>
    <definedName name="ewa" localSheetId="15" hidden="1">{#N/A,#N/A,FALSE,"95Bud"}</definedName>
    <definedName name="ewa" localSheetId="16" hidden="1">{#N/A,#N/A,FALSE,"95Bud"}</definedName>
    <definedName name="ewa" localSheetId="17" hidden="1">{#N/A,#N/A,FALSE,"95Bud"}</definedName>
    <definedName name="ewa" localSheetId="18" hidden="1">{#N/A,#N/A,FALSE,"95Bud"}</definedName>
    <definedName name="ewa" localSheetId="19" hidden="1">{#N/A,#N/A,FALSE,"95Bud"}</definedName>
    <definedName name="ewa" localSheetId="20" hidden="1">{#N/A,#N/A,FALSE,"95Bud"}</definedName>
    <definedName name="ewa" hidden="1">{#N/A,#N/A,FALSE,"95Bud"}</definedName>
    <definedName name="ewa_1" localSheetId="14" hidden="1">{#N/A,#N/A,FALSE,"95Bud"}</definedName>
    <definedName name="ewa_1" localSheetId="13" hidden="1">{#N/A,#N/A,FALSE,"95Bud"}</definedName>
    <definedName name="ewa_1" localSheetId="15" hidden="1">{#N/A,#N/A,FALSE,"95Bud"}</definedName>
    <definedName name="ewa_1" localSheetId="16" hidden="1">{#N/A,#N/A,FALSE,"95Bud"}</definedName>
    <definedName name="ewa_1" localSheetId="17" hidden="1">{#N/A,#N/A,FALSE,"95Bud"}</definedName>
    <definedName name="ewa_1" localSheetId="18" hidden="1">{#N/A,#N/A,FALSE,"95Bud"}</definedName>
    <definedName name="ewa_1" localSheetId="19" hidden="1">{#N/A,#N/A,FALSE,"95Bud"}</definedName>
    <definedName name="ewa_1" localSheetId="20" hidden="1">{#N/A,#N/A,FALSE,"95Bud"}</definedName>
    <definedName name="ewa_1" hidden="1">{#N/A,#N/A,FALSE,"95Bud"}</definedName>
    <definedName name="ewqeqw" localSheetId="14" hidden="1">#REF!</definedName>
    <definedName name="ewqeqw" localSheetId="13" hidden="1">#REF!</definedName>
    <definedName name="ewqeqw" localSheetId="16" hidden="1">#REF!</definedName>
    <definedName name="ewqeqw" localSheetId="20" hidden="1">#REF!</definedName>
    <definedName name="ewqeqw" hidden="1">#REF!</definedName>
    <definedName name="ewtgdfgsd">#REF!</definedName>
    <definedName name="Exchange_Rates" localSheetId="14" hidden="1">#REF!</definedName>
    <definedName name="Exchange_Rates" localSheetId="13" hidden="1">#REF!</definedName>
    <definedName name="Exchange_Rates" localSheetId="16" hidden="1">#REF!</definedName>
    <definedName name="Exchange_Rates" localSheetId="20" hidden="1">#REF!</definedName>
    <definedName name="Exchange_Rates" hidden="1">#REF!</definedName>
    <definedName name="ExRate_Yr1" localSheetId="14" hidden="1">#REF!</definedName>
    <definedName name="ExRate_Yr1" localSheetId="13" hidden="1">#REF!</definedName>
    <definedName name="ExRate_Yr1" localSheetId="16" hidden="1">#REF!</definedName>
    <definedName name="ExRate_Yr1" localSheetId="20" hidden="1">#REF!</definedName>
    <definedName name="ExRate_Yr1" hidden="1">#REF!</definedName>
    <definedName name="ExRate_Yr2" localSheetId="14" hidden="1">#REF!</definedName>
    <definedName name="ExRate_Yr2" localSheetId="13" hidden="1">#REF!</definedName>
    <definedName name="ExRate_Yr2" localSheetId="16" hidden="1">#REF!</definedName>
    <definedName name="ExRate_Yr2" localSheetId="20" hidden="1">#REF!</definedName>
    <definedName name="ExRate_Yr2" hidden="1">#REF!</definedName>
    <definedName name="ExRate_Yr3" localSheetId="14" hidden="1">#REF!</definedName>
    <definedName name="ExRate_Yr3" localSheetId="13" hidden="1">#REF!</definedName>
    <definedName name="ExRate_Yr3" localSheetId="16" hidden="1">#REF!</definedName>
    <definedName name="ExRate_Yr3" localSheetId="20" hidden="1">#REF!</definedName>
    <definedName name="ExRate_Yr3" hidden="1">#REF!</definedName>
    <definedName name="ExRate_Yr4" localSheetId="14" hidden="1">#REF!</definedName>
    <definedName name="ExRate_Yr4" localSheetId="13" hidden="1">#REF!</definedName>
    <definedName name="ExRate_Yr4" localSheetId="16" hidden="1">#REF!</definedName>
    <definedName name="ExRate_Yr4" localSheetId="20" hidden="1">#REF!</definedName>
    <definedName name="ExRate_Yr4" hidden="1">#REF!</definedName>
    <definedName name="ExRate_Yr5" localSheetId="14" hidden="1">#REF!</definedName>
    <definedName name="ExRate_Yr5" localSheetId="13" hidden="1">#REF!</definedName>
    <definedName name="ExRate_Yr5" localSheetId="16" hidden="1">#REF!</definedName>
    <definedName name="ExRate_Yr5" localSheetId="20" hidden="1">#REF!</definedName>
    <definedName name="ExRate_Yr5" hidden="1">#REF!</definedName>
    <definedName name="ExRate_Yr6" localSheetId="14" hidden="1">#REF!</definedName>
    <definedName name="ExRate_Yr6" localSheetId="13" hidden="1">#REF!</definedName>
    <definedName name="ExRate_Yr6" localSheetId="16" hidden="1">#REF!</definedName>
    <definedName name="ExRate_Yr6" localSheetId="20" hidden="1">#REF!</definedName>
    <definedName name="ExRate_Yr6" hidden="1">#REF!</definedName>
    <definedName name="ExRate_Yr7" localSheetId="14" hidden="1">#REF!</definedName>
    <definedName name="ExRate_Yr7" localSheetId="13" hidden="1">#REF!</definedName>
    <definedName name="ExRate_Yr7" localSheetId="16" hidden="1">#REF!</definedName>
    <definedName name="ExRate_Yr7" localSheetId="20" hidden="1">#REF!</definedName>
    <definedName name="ExRate_Yr7" hidden="1">#REF!</definedName>
    <definedName name="ExRateLTM_Yr1" localSheetId="14" hidden="1">#REF!</definedName>
    <definedName name="ExRateLTM_Yr1" localSheetId="13" hidden="1">#REF!</definedName>
    <definedName name="ExRateLTM_Yr1" localSheetId="16" hidden="1">#REF!</definedName>
    <definedName name="ExRateLTM_Yr1" localSheetId="20" hidden="1">#REF!</definedName>
    <definedName name="ExRateLTM_Yr1" hidden="1">#REF!</definedName>
    <definedName name="ExRateLTM_Yr2" localSheetId="14" hidden="1">#REF!</definedName>
    <definedName name="ExRateLTM_Yr2" localSheetId="13" hidden="1">#REF!</definedName>
    <definedName name="ExRateLTM_Yr2" localSheetId="16" hidden="1">#REF!</definedName>
    <definedName name="ExRateLTM_Yr2" localSheetId="20" hidden="1">#REF!</definedName>
    <definedName name="ExRateLTM_Yr2" hidden="1">#REF!</definedName>
    <definedName name="ExRateLTM_Yr3" localSheetId="14" hidden="1">#REF!</definedName>
    <definedName name="ExRateLTM_Yr3" localSheetId="13" hidden="1">#REF!</definedName>
    <definedName name="ExRateLTM_Yr3" localSheetId="16" hidden="1">#REF!</definedName>
    <definedName name="ExRateLTM_Yr3" localSheetId="20" hidden="1">#REF!</definedName>
    <definedName name="ExRateLTM_Yr3" hidden="1">#REF!</definedName>
    <definedName name="f" localSheetId="7" hidden="1">{#N/A,#N/A,FALSE,"Monthly SAIFI";#N/A,#N/A,FALSE,"Yearly SAIFI";#N/A,#N/A,FALSE,"Monthly CAIDI";#N/A,#N/A,FALSE,"Yearly CAIDI";#N/A,#N/A,FALSE,"Monthly SAIDI";#N/A,#N/A,FALSE,"Yearly SAIDI";#N/A,#N/A,FALSE,"Monthly MAIFI";#N/A,#N/A,FALSE,"Yearly MAIFI";#N/A,#N/A,FALSE,"Monthly Cust &gt;=4 Int"}</definedName>
    <definedName name="f" localSheetId="9" hidden="1">{#N/A,#N/A,FALSE,"Monthly SAIFI";#N/A,#N/A,FALSE,"Yearly SAIFI";#N/A,#N/A,FALSE,"Monthly CAIDI";#N/A,#N/A,FALSE,"Yearly CAIDI";#N/A,#N/A,FALSE,"Monthly SAIDI";#N/A,#N/A,FALSE,"Yearly SAIDI";#N/A,#N/A,FALSE,"Monthly MAIFI";#N/A,#N/A,FALSE,"Yearly MAIFI";#N/A,#N/A,FALSE,"Monthly Cust &gt;=4 Int"}</definedName>
    <definedName name="f" localSheetId="10" hidden="1">{#N/A,#N/A,FALSE,"Monthly SAIFI";#N/A,#N/A,FALSE,"Yearly SAIFI";#N/A,#N/A,FALSE,"Monthly CAIDI";#N/A,#N/A,FALSE,"Yearly CAIDI";#N/A,#N/A,FALSE,"Monthly SAIDI";#N/A,#N/A,FALSE,"Yearly SAIDI";#N/A,#N/A,FALSE,"Monthly MAIFI";#N/A,#N/A,FALSE,"Yearly MAIFI";#N/A,#N/A,FALSE,"Monthly Cust &gt;=4 Int"}</definedName>
    <definedName name="f" localSheetId="11" hidden="1">{#N/A,#N/A,FALSE,"Monthly SAIFI";#N/A,#N/A,FALSE,"Yearly SAIFI";#N/A,#N/A,FALSE,"Monthly CAIDI";#N/A,#N/A,FALSE,"Yearly CAIDI";#N/A,#N/A,FALSE,"Monthly SAIDI";#N/A,#N/A,FALSE,"Yearly SAIDI";#N/A,#N/A,FALSE,"Monthly MAIFI";#N/A,#N/A,FALSE,"Yearly MAIFI";#N/A,#N/A,FALSE,"Monthly Cust &gt;=4 Int"}</definedName>
    <definedName name="f" localSheetId="12" hidden="1">{#N/A,#N/A,FALSE,"Monthly SAIFI";#N/A,#N/A,FALSE,"Yearly SAIFI";#N/A,#N/A,FALSE,"Monthly CAIDI";#N/A,#N/A,FALSE,"Yearly CAIDI";#N/A,#N/A,FALSE,"Monthly SAIDI";#N/A,#N/A,FALSE,"Yearly SAIDI";#N/A,#N/A,FALSE,"Monthly MAIFI";#N/A,#N/A,FALSE,"Yearly MAIFI";#N/A,#N/A,FALSE,"Monthly Cust &gt;=4 Int"}</definedName>
    <definedName name="f" localSheetId="14" hidden="1">{#N/A,#N/A,FALSE,"Monthly SAIFI";#N/A,#N/A,FALSE,"Yearly SAIFI";#N/A,#N/A,FALSE,"Monthly CAIDI";#N/A,#N/A,FALSE,"Yearly CAIDI";#N/A,#N/A,FALSE,"Monthly SAIDI";#N/A,#N/A,FALSE,"Yearly SAIDI";#N/A,#N/A,FALSE,"Monthly MAIFI";#N/A,#N/A,FALSE,"Yearly MAIFI";#N/A,#N/A,FALSE,"Monthly Cust &gt;=4 Int"}</definedName>
    <definedName name="f" localSheetId="13" hidden="1">{#N/A,#N/A,FALSE,"Monthly SAIFI";#N/A,#N/A,FALSE,"Yearly SAIFI";#N/A,#N/A,FALSE,"Monthly CAIDI";#N/A,#N/A,FALSE,"Yearly CAIDI";#N/A,#N/A,FALSE,"Monthly SAIDI";#N/A,#N/A,FALSE,"Yearly SAIDI";#N/A,#N/A,FALSE,"Monthly MAIFI";#N/A,#N/A,FALSE,"Yearly MAIFI";#N/A,#N/A,FALSE,"Monthly Cust &gt;=4 Int"}</definedName>
    <definedName name="f" localSheetId="15" hidden="1">{#N/A,#N/A,FALSE,"Monthly SAIFI";#N/A,#N/A,FALSE,"Yearly SAIFI";#N/A,#N/A,FALSE,"Monthly CAIDI";#N/A,#N/A,FALSE,"Yearly CAIDI";#N/A,#N/A,FALSE,"Monthly SAIDI";#N/A,#N/A,FALSE,"Yearly SAIDI";#N/A,#N/A,FALSE,"Monthly MAIFI";#N/A,#N/A,FALSE,"Yearly MAIFI";#N/A,#N/A,FALSE,"Monthly Cust &gt;=4 Int"}</definedName>
    <definedName name="f" localSheetId="16" hidden="1">{#N/A,#N/A,FALSE,"Monthly SAIFI";#N/A,#N/A,FALSE,"Yearly SAIFI";#N/A,#N/A,FALSE,"Monthly CAIDI";#N/A,#N/A,FALSE,"Yearly CAIDI";#N/A,#N/A,FALSE,"Monthly SAIDI";#N/A,#N/A,FALSE,"Yearly SAIDI";#N/A,#N/A,FALSE,"Monthly MAIFI";#N/A,#N/A,FALSE,"Yearly MAIFI";#N/A,#N/A,FALSE,"Monthly Cust &gt;=4 Int"}</definedName>
    <definedName name="f" localSheetId="17" hidden="1">{#N/A,#N/A,FALSE,"Monthly SAIFI";#N/A,#N/A,FALSE,"Yearly SAIFI";#N/A,#N/A,FALSE,"Monthly CAIDI";#N/A,#N/A,FALSE,"Yearly CAIDI";#N/A,#N/A,FALSE,"Monthly SAIDI";#N/A,#N/A,FALSE,"Yearly SAIDI";#N/A,#N/A,FALSE,"Monthly MAIFI";#N/A,#N/A,FALSE,"Yearly MAIFI";#N/A,#N/A,FALSE,"Monthly Cust &gt;=4 Int"}</definedName>
    <definedName name="f" localSheetId="18" hidden="1">{#N/A,#N/A,FALSE,"Monthly SAIFI";#N/A,#N/A,FALSE,"Yearly SAIFI";#N/A,#N/A,FALSE,"Monthly CAIDI";#N/A,#N/A,FALSE,"Yearly CAIDI";#N/A,#N/A,FALSE,"Monthly SAIDI";#N/A,#N/A,FALSE,"Yearly SAIDI";#N/A,#N/A,FALSE,"Monthly MAIFI";#N/A,#N/A,FALSE,"Yearly MAIFI";#N/A,#N/A,FALSE,"Monthly Cust &gt;=4 Int"}</definedName>
    <definedName name="f" localSheetId="19" hidden="1">{#N/A,#N/A,FALSE,"Monthly SAIFI";#N/A,#N/A,FALSE,"Yearly SAIFI";#N/A,#N/A,FALSE,"Monthly CAIDI";#N/A,#N/A,FALSE,"Yearly CAIDI";#N/A,#N/A,FALSE,"Monthly SAIDI";#N/A,#N/A,FALSE,"Yearly SAIDI";#N/A,#N/A,FALSE,"Monthly MAIFI";#N/A,#N/A,FALSE,"Yearly MAIFI";#N/A,#N/A,FALSE,"Monthly Cust &gt;=4 Int"}</definedName>
    <definedName name="f" localSheetId="20" hidden="1">{#N/A,#N/A,FALSE,"Monthly SAIFI";#N/A,#N/A,FALSE,"Yearly SAIFI";#N/A,#N/A,FALSE,"Monthly CAIDI";#N/A,#N/A,FALSE,"Yearly CAIDI";#N/A,#N/A,FALSE,"Monthly SAIDI";#N/A,#N/A,FALSE,"Yearly SAIDI";#N/A,#N/A,FALSE,"Monthly MAIFI";#N/A,#N/A,FALSE,"Yearly MAIFI";#N/A,#N/A,FALSE,"Monthly Cust &gt;=4 Int"}</definedName>
    <definedName name="f" hidden="1">{#N/A,#N/A,FALSE,"Monthly SAIFI";#N/A,#N/A,FALSE,"Yearly SAIFI";#N/A,#N/A,FALSE,"Monthly CAIDI";#N/A,#N/A,FALSE,"Yearly CAIDI";#N/A,#N/A,FALSE,"Monthly SAIDI";#N/A,#N/A,FALSE,"Yearly SAIDI";#N/A,#N/A,FALSE,"Monthly MAIFI";#N/A,#N/A,FALSE,"Yearly MAIFI";#N/A,#N/A,FALSE,"Monthly Cust &gt;=4 Int"}</definedName>
    <definedName name="fb">#REF!</definedName>
    <definedName name="fda" localSheetId="14" hidden="1">#REF!,#REF!</definedName>
    <definedName name="fda" localSheetId="13" hidden="1">#REF!,#REF!</definedName>
    <definedName name="fda" localSheetId="16" hidden="1">#REF!,#REF!</definedName>
    <definedName name="fda" localSheetId="20" hidden="1">#REF!,#REF!</definedName>
    <definedName name="fda" hidden="1">#REF!,#REF!</definedName>
    <definedName name="FDSDFSF" localSheetId="7" hidden="1">{#N/A,#N/A,FALSE,"Monthly SAIFI";#N/A,#N/A,FALSE,"Yearly SAIFI";#N/A,#N/A,FALSE,"Monthly CAIDI";#N/A,#N/A,FALSE,"Yearly CAIDI";#N/A,#N/A,FALSE,"Monthly SAIDI";#N/A,#N/A,FALSE,"Yearly SAIDI";#N/A,#N/A,FALSE,"Monthly MAIFI";#N/A,#N/A,FALSE,"Yearly MAIFI";#N/A,#N/A,FALSE,"Monthly Cust &gt;=4 Int"}</definedName>
    <definedName name="FDSDFSF" localSheetId="9" hidden="1">{#N/A,#N/A,FALSE,"Monthly SAIFI";#N/A,#N/A,FALSE,"Yearly SAIFI";#N/A,#N/A,FALSE,"Monthly CAIDI";#N/A,#N/A,FALSE,"Yearly CAIDI";#N/A,#N/A,FALSE,"Monthly SAIDI";#N/A,#N/A,FALSE,"Yearly SAIDI";#N/A,#N/A,FALSE,"Monthly MAIFI";#N/A,#N/A,FALSE,"Yearly MAIFI";#N/A,#N/A,FALSE,"Monthly Cust &gt;=4 Int"}</definedName>
    <definedName name="FDSDFSF" localSheetId="10" hidden="1">{#N/A,#N/A,FALSE,"Monthly SAIFI";#N/A,#N/A,FALSE,"Yearly SAIFI";#N/A,#N/A,FALSE,"Monthly CAIDI";#N/A,#N/A,FALSE,"Yearly CAIDI";#N/A,#N/A,FALSE,"Monthly SAIDI";#N/A,#N/A,FALSE,"Yearly SAIDI";#N/A,#N/A,FALSE,"Monthly MAIFI";#N/A,#N/A,FALSE,"Yearly MAIFI";#N/A,#N/A,FALSE,"Monthly Cust &gt;=4 Int"}</definedName>
    <definedName name="FDSDFSF" localSheetId="11" hidden="1">{#N/A,#N/A,FALSE,"Monthly SAIFI";#N/A,#N/A,FALSE,"Yearly SAIFI";#N/A,#N/A,FALSE,"Monthly CAIDI";#N/A,#N/A,FALSE,"Yearly CAIDI";#N/A,#N/A,FALSE,"Monthly SAIDI";#N/A,#N/A,FALSE,"Yearly SAIDI";#N/A,#N/A,FALSE,"Monthly MAIFI";#N/A,#N/A,FALSE,"Yearly MAIFI";#N/A,#N/A,FALSE,"Monthly Cust &gt;=4 Int"}</definedName>
    <definedName name="FDSDFSF" localSheetId="12" hidden="1">{#N/A,#N/A,FALSE,"Monthly SAIFI";#N/A,#N/A,FALSE,"Yearly SAIFI";#N/A,#N/A,FALSE,"Monthly CAIDI";#N/A,#N/A,FALSE,"Yearly CAIDI";#N/A,#N/A,FALSE,"Monthly SAIDI";#N/A,#N/A,FALSE,"Yearly SAIDI";#N/A,#N/A,FALSE,"Monthly MAIFI";#N/A,#N/A,FALSE,"Yearly MAIFI";#N/A,#N/A,FALSE,"Monthly Cust &gt;=4 Int"}</definedName>
    <definedName name="FDSDFSF" localSheetId="14" hidden="1">{#N/A,#N/A,FALSE,"Monthly SAIFI";#N/A,#N/A,FALSE,"Yearly SAIFI";#N/A,#N/A,FALSE,"Monthly CAIDI";#N/A,#N/A,FALSE,"Yearly CAIDI";#N/A,#N/A,FALSE,"Monthly SAIDI";#N/A,#N/A,FALSE,"Yearly SAIDI";#N/A,#N/A,FALSE,"Monthly MAIFI";#N/A,#N/A,FALSE,"Yearly MAIFI";#N/A,#N/A,FALSE,"Monthly Cust &gt;=4 Int"}</definedName>
    <definedName name="FDSDFSF" localSheetId="13" hidden="1">{#N/A,#N/A,FALSE,"Monthly SAIFI";#N/A,#N/A,FALSE,"Yearly SAIFI";#N/A,#N/A,FALSE,"Monthly CAIDI";#N/A,#N/A,FALSE,"Yearly CAIDI";#N/A,#N/A,FALSE,"Monthly SAIDI";#N/A,#N/A,FALSE,"Yearly SAIDI";#N/A,#N/A,FALSE,"Monthly MAIFI";#N/A,#N/A,FALSE,"Yearly MAIFI";#N/A,#N/A,FALSE,"Monthly Cust &gt;=4 Int"}</definedName>
    <definedName name="FDSDFSF" localSheetId="15" hidden="1">{#N/A,#N/A,FALSE,"Monthly SAIFI";#N/A,#N/A,FALSE,"Yearly SAIFI";#N/A,#N/A,FALSE,"Monthly CAIDI";#N/A,#N/A,FALSE,"Yearly CAIDI";#N/A,#N/A,FALSE,"Monthly SAIDI";#N/A,#N/A,FALSE,"Yearly SAIDI";#N/A,#N/A,FALSE,"Monthly MAIFI";#N/A,#N/A,FALSE,"Yearly MAIFI";#N/A,#N/A,FALSE,"Monthly Cust &gt;=4 Int"}</definedName>
    <definedName name="FDSDFSF" localSheetId="16" hidden="1">{#N/A,#N/A,FALSE,"Monthly SAIFI";#N/A,#N/A,FALSE,"Yearly SAIFI";#N/A,#N/A,FALSE,"Monthly CAIDI";#N/A,#N/A,FALSE,"Yearly CAIDI";#N/A,#N/A,FALSE,"Monthly SAIDI";#N/A,#N/A,FALSE,"Yearly SAIDI";#N/A,#N/A,FALSE,"Monthly MAIFI";#N/A,#N/A,FALSE,"Yearly MAIFI";#N/A,#N/A,FALSE,"Monthly Cust &gt;=4 Int"}</definedName>
    <definedName name="FDSDFSF" localSheetId="17" hidden="1">{#N/A,#N/A,FALSE,"Monthly SAIFI";#N/A,#N/A,FALSE,"Yearly SAIFI";#N/A,#N/A,FALSE,"Monthly CAIDI";#N/A,#N/A,FALSE,"Yearly CAIDI";#N/A,#N/A,FALSE,"Monthly SAIDI";#N/A,#N/A,FALSE,"Yearly SAIDI";#N/A,#N/A,FALSE,"Monthly MAIFI";#N/A,#N/A,FALSE,"Yearly MAIFI";#N/A,#N/A,FALSE,"Monthly Cust &gt;=4 Int"}</definedName>
    <definedName name="FDSDFSF" localSheetId="18" hidden="1">{#N/A,#N/A,FALSE,"Monthly SAIFI";#N/A,#N/A,FALSE,"Yearly SAIFI";#N/A,#N/A,FALSE,"Monthly CAIDI";#N/A,#N/A,FALSE,"Yearly CAIDI";#N/A,#N/A,FALSE,"Monthly SAIDI";#N/A,#N/A,FALSE,"Yearly SAIDI";#N/A,#N/A,FALSE,"Monthly MAIFI";#N/A,#N/A,FALSE,"Yearly MAIFI";#N/A,#N/A,FALSE,"Monthly Cust &gt;=4 Int"}</definedName>
    <definedName name="FDSDFSF" localSheetId="19" hidden="1">{#N/A,#N/A,FALSE,"Monthly SAIFI";#N/A,#N/A,FALSE,"Yearly SAIFI";#N/A,#N/A,FALSE,"Monthly CAIDI";#N/A,#N/A,FALSE,"Yearly CAIDI";#N/A,#N/A,FALSE,"Monthly SAIDI";#N/A,#N/A,FALSE,"Yearly SAIDI";#N/A,#N/A,FALSE,"Monthly MAIFI";#N/A,#N/A,FALSE,"Yearly MAIFI";#N/A,#N/A,FALSE,"Monthly Cust &gt;=4 Int"}</definedName>
    <definedName name="FDSDFSF" localSheetId="20" hidden="1">{#N/A,#N/A,FALSE,"Monthly SAIFI";#N/A,#N/A,FALSE,"Yearly SAIFI";#N/A,#N/A,FALSE,"Monthly CAIDI";#N/A,#N/A,FALSE,"Yearly CAIDI";#N/A,#N/A,FALSE,"Monthly SAIDI";#N/A,#N/A,FALSE,"Yearly SAIDI";#N/A,#N/A,FALSE,"Monthly MAIFI";#N/A,#N/A,FALSE,"Yearly MAIFI";#N/A,#N/A,FALSE,"Monthly Cust &gt;=4 Int"}</definedName>
    <definedName name="FDSDFSF" hidden="1">{#N/A,#N/A,FALSE,"Monthly SAIFI";#N/A,#N/A,FALSE,"Yearly SAIFI";#N/A,#N/A,FALSE,"Monthly CAIDI";#N/A,#N/A,FALSE,"Yearly CAIDI";#N/A,#N/A,FALSE,"Monthly SAIDI";#N/A,#N/A,FALSE,"Yearly SAIDI";#N/A,#N/A,FALSE,"Monthly MAIFI";#N/A,#N/A,FALSE,"Yearly MAIFI";#N/A,#N/A,FALSE,"Monthly Cust &gt;=4 Int"}</definedName>
    <definedName name="February">#REF!</definedName>
    <definedName name="FebruaryBdgt">#REF!</definedName>
    <definedName name="FebruaryYTD">#REF!</definedName>
    <definedName name="Febwbs">#REF!</definedName>
    <definedName name="ff" localSheetId="7" hidden="1">{#N/A,#N/A,FALSE,"Monthly SAIFI";#N/A,#N/A,FALSE,"Yearly SAIFI";#N/A,#N/A,FALSE,"Monthly CAIDI";#N/A,#N/A,FALSE,"Yearly CAIDI";#N/A,#N/A,FALSE,"Monthly SAIDI";#N/A,#N/A,FALSE,"Yearly SAIDI";#N/A,#N/A,FALSE,"Monthly MAIFI";#N/A,#N/A,FALSE,"Yearly MAIFI";#N/A,#N/A,FALSE,"Monthly Cust &gt;=4 Int"}</definedName>
    <definedName name="ff" localSheetId="9" hidden="1">{#N/A,#N/A,FALSE,"Monthly SAIFI";#N/A,#N/A,FALSE,"Yearly SAIFI";#N/A,#N/A,FALSE,"Monthly CAIDI";#N/A,#N/A,FALSE,"Yearly CAIDI";#N/A,#N/A,FALSE,"Monthly SAIDI";#N/A,#N/A,FALSE,"Yearly SAIDI";#N/A,#N/A,FALSE,"Monthly MAIFI";#N/A,#N/A,FALSE,"Yearly MAIFI";#N/A,#N/A,FALSE,"Monthly Cust &gt;=4 Int"}</definedName>
    <definedName name="ff" localSheetId="10" hidden="1">{#N/A,#N/A,FALSE,"Monthly SAIFI";#N/A,#N/A,FALSE,"Yearly SAIFI";#N/A,#N/A,FALSE,"Monthly CAIDI";#N/A,#N/A,FALSE,"Yearly CAIDI";#N/A,#N/A,FALSE,"Monthly SAIDI";#N/A,#N/A,FALSE,"Yearly SAIDI";#N/A,#N/A,FALSE,"Monthly MAIFI";#N/A,#N/A,FALSE,"Yearly MAIFI";#N/A,#N/A,FALSE,"Monthly Cust &gt;=4 Int"}</definedName>
    <definedName name="ff" localSheetId="11" hidden="1">{#N/A,#N/A,FALSE,"Monthly SAIFI";#N/A,#N/A,FALSE,"Yearly SAIFI";#N/A,#N/A,FALSE,"Monthly CAIDI";#N/A,#N/A,FALSE,"Yearly CAIDI";#N/A,#N/A,FALSE,"Monthly SAIDI";#N/A,#N/A,FALSE,"Yearly SAIDI";#N/A,#N/A,FALSE,"Monthly MAIFI";#N/A,#N/A,FALSE,"Yearly MAIFI";#N/A,#N/A,FALSE,"Monthly Cust &gt;=4 Int"}</definedName>
    <definedName name="ff" localSheetId="12" hidden="1">{#N/A,#N/A,FALSE,"Monthly SAIFI";#N/A,#N/A,FALSE,"Yearly SAIFI";#N/A,#N/A,FALSE,"Monthly CAIDI";#N/A,#N/A,FALSE,"Yearly CAIDI";#N/A,#N/A,FALSE,"Monthly SAIDI";#N/A,#N/A,FALSE,"Yearly SAIDI";#N/A,#N/A,FALSE,"Monthly MAIFI";#N/A,#N/A,FALSE,"Yearly MAIFI";#N/A,#N/A,FALSE,"Monthly Cust &gt;=4 Int"}</definedName>
    <definedName name="ff" localSheetId="14" hidden="1">{#N/A,#N/A,FALSE,"Monthly SAIFI";#N/A,#N/A,FALSE,"Yearly SAIFI";#N/A,#N/A,FALSE,"Monthly CAIDI";#N/A,#N/A,FALSE,"Yearly CAIDI";#N/A,#N/A,FALSE,"Monthly SAIDI";#N/A,#N/A,FALSE,"Yearly SAIDI";#N/A,#N/A,FALSE,"Monthly MAIFI";#N/A,#N/A,FALSE,"Yearly MAIFI";#N/A,#N/A,FALSE,"Monthly Cust &gt;=4 Int"}</definedName>
    <definedName name="ff" localSheetId="13" hidden="1">{#N/A,#N/A,FALSE,"Monthly SAIFI";#N/A,#N/A,FALSE,"Yearly SAIFI";#N/A,#N/A,FALSE,"Monthly CAIDI";#N/A,#N/A,FALSE,"Yearly CAIDI";#N/A,#N/A,FALSE,"Monthly SAIDI";#N/A,#N/A,FALSE,"Yearly SAIDI";#N/A,#N/A,FALSE,"Monthly MAIFI";#N/A,#N/A,FALSE,"Yearly MAIFI";#N/A,#N/A,FALSE,"Monthly Cust &gt;=4 Int"}</definedName>
    <definedName name="ff" localSheetId="15" hidden="1">{#N/A,#N/A,FALSE,"Monthly SAIFI";#N/A,#N/A,FALSE,"Yearly SAIFI";#N/A,#N/A,FALSE,"Monthly CAIDI";#N/A,#N/A,FALSE,"Yearly CAIDI";#N/A,#N/A,FALSE,"Monthly SAIDI";#N/A,#N/A,FALSE,"Yearly SAIDI";#N/A,#N/A,FALSE,"Monthly MAIFI";#N/A,#N/A,FALSE,"Yearly MAIFI";#N/A,#N/A,FALSE,"Monthly Cust &gt;=4 Int"}</definedName>
    <definedName name="ff" localSheetId="16" hidden="1">{#N/A,#N/A,FALSE,"Monthly SAIFI";#N/A,#N/A,FALSE,"Yearly SAIFI";#N/A,#N/A,FALSE,"Monthly CAIDI";#N/A,#N/A,FALSE,"Yearly CAIDI";#N/A,#N/A,FALSE,"Monthly SAIDI";#N/A,#N/A,FALSE,"Yearly SAIDI";#N/A,#N/A,FALSE,"Monthly MAIFI";#N/A,#N/A,FALSE,"Yearly MAIFI";#N/A,#N/A,FALSE,"Monthly Cust &gt;=4 Int"}</definedName>
    <definedName name="ff" localSheetId="17" hidden="1">{#N/A,#N/A,FALSE,"Monthly SAIFI";#N/A,#N/A,FALSE,"Yearly SAIFI";#N/A,#N/A,FALSE,"Monthly CAIDI";#N/A,#N/A,FALSE,"Yearly CAIDI";#N/A,#N/A,FALSE,"Monthly SAIDI";#N/A,#N/A,FALSE,"Yearly SAIDI";#N/A,#N/A,FALSE,"Monthly MAIFI";#N/A,#N/A,FALSE,"Yearly MAIFI";#N/A,#N/A,FALSE,"Monthly Cust &gt;=4 Int"}</definedName>
    <definedName name="ff" localSheetId="18" hidden="1">{#N/A,#N/A,FALSE,"Monthly SAIFI";#N/A,#N/A,FALSE,"Yearly SAIFI";#N/A,#N/A,FALSE,"Monthly CAIDI";#N/A,#N/A,FALSE,"Yearly CAIDI";#N/A,#N/A,FALSE,"Monthly SAIDI";#N/A,#N/A,FALSE,"Yearly SAIDI";#N/A,#N/A,FALSE,"Monthly MAIFI";#N/A,#N/A,FALSE,"Yearly MAIFI";#N/A,#N/A,FALSE,"Monthly Cust &gt;=4 Int"}</definedName>
    <definedName name="ff" localSheetId="19" hidden="1">{#N/A,#N/A,FALSE,"Monthly SAIFI";#N/A,#N/A,FALSE,"Yearly SAIFI";#N/A,#N/A,FALSE,"Monthly CAIDI";#N/A,#N/A,FALSE,"Yearly CAIDI";#N/A,#N/A,FALSE,"Monthly SAIDI";#N/A,#N/A,FALSE,"Yearly SAIDI";#N/A,#N/A,FALSE,"Monthly MAIFI";#N/A,#N/A,FALSE,"Yearly MAIFI";#N/A,#N/A,FALSE,"Monthly Cust &gt;=4 Int"}</definedName>
    <definedName name="ff" localSheetId="20" hidden="1">{#N/A,#N/A,FALSE,"Monthly SAIFI";#N/A,#N/A,FALSE,"Yearly SAIFI";#N/A,#N/A,FALSE,"Monthly CAIDI";#N/A,#N/A,FALSE,"Yearly CAIDI";#N/A,#N/A,FALSE,"Monthly SAIDI";#N/A,#N/A,FALSE,"Yearly SAIDI";#N/A,#N/A,FALSE,"Monthly MAIFI";#N/A,#N/A,FALSE,"Yearly MAIFI";#N/A,#N/A,FALSE,"Monthly Cust &gt;=4 Int"}</definedName>
    <definedName name="ff" hidden="1">{#N/A,#N/A,FALSE,"Monthly SAIFI";#N/A,#N/A,FALSE,"Yearly SAIFI";#N/A,#N/A,FALSE,"Monthly CAIDI";#N/A,#N/A,FALSE,"Yearly CAIDI";#N/A,#N/A,FALSE,"Monthly SAIDI";#N/A,#N/A,FALSE,"Yearly SAIDI";#N/A,#N/A,FALSE,"Monthly MAIFI";#N/A,#N/A,FALSE,"Yearly MAIFI";#N/A,#N/A,FALSE,"Monthly Cust &gt;=4 Int"}</definedName>
    <definedName name="fff" localSheetId="7" hidden="1">{#N/A,#N/A,FALSE,"Monthly SAIFI";#N/A,#N/A,FALSE,"Yearly SAIFI";#N/A,#N/A,FALSE,"Monthly CAIDI";#N/A,#N/A,FALSE,"Yearly CAIDI";#N/A,#N/A,FALSE,"Monthly SAIDI";#N/A,#N/A,FALSE,"Yearly SAIDI";#N/A,#N/A,FALSE,"Monthly MAIFI";#N/A,#N/A,FALSE,"Yearly MAIFI";#N/A,#N/A,FALSE,"Monthly Cust &gt;=4 Int"}</definedName>
    <definedName name="fff" localSheetId="9" hidden="1">{#N/A,#N/A,FALSE,"Monthly SAIFI";#N/A,#N/A,FALSE,"Yearly SAIFI";#N/A,#N/A,FALSE,"Monthly CAIDI";#N/A,#N/A,FALSE,"Yearly CAIDI";#N/A,#N/A,FALSE,"Monthly SAIDI";#N/A,#N/A,FALSE,"Yearly SAIDI";#N/A,#N/A,FALSE,"Monthly MAIFI";#N/A,#N/A,FALSE,"Yearly MAIFI";#N/A,#N/A,FALSE,"Monthly Cust &gt;=4 Int"}</definedName>
    <definedName name="fff" localSheetId="10" hidden="1">{#N/A,#N/A,FALSE,"Monthly SAIFI";#N/A,#N/A,FALSE,"Yearly SAIFI";#N/A,#N/A,FALSE,"Monthly CAIDI";#N/A,#N/A,FALSE,"Yearly CAIDI";#N/A,#N/A,FALSE,"Monthly SAIDI";#N/A,#N/A,FALSE,"Yearly SAIDI";#N/A,#N/A,FALSE,"Monthly MAIFI";#N/A,#N/A,FALSE,"Yearly MAIFI";#N/A,#N/A,FALSE,"Monthly Cust &gt;=4 Int"}</definedName>
    <definedName name="fff" localSheetId="11" hidden="1">{#N/A,#N/A,FALSE,"Monthly SAIFI";#N/A,#N/A,FALSE,"Yearly SAIFI";#N/A,#N/A,FALSE,"Monthly CAIDI";#N/A,#N/A,FALSE,"Yearly CAIDI";#N/A,#N/A,FALSE,"Monthly SAIDI";#N/A,#N/A,FALSE,"Yearly SAIDI";#N/A,#N/A,FALSE,"Monthly MAIFI";#N/A,#N/A,FALSE,"Yearly MAIFI";#N/A,#N/A,FALSE,"Monthly Cust &gt;=4 Int"}</definedName>
    <definedName name="fff" localSheetId="12" hidden="1">{#N/A,#N/A,FALSE,"Monthly SAIFI";#N/A,#N/A,FALSE,"Yearly SAIFI";#N/A,#N/A,FALSE,"Monthly CAIDI";#N/A,#N/A,FALSE,"Yearly CAIDI";#N/A,#N/A,FALSE,"Monthly SAIDI";#N/A,#N/A,FALSE,"Yearly SAIDI";#N/A,#N/A,FALSE,"Monthly MAIFI";#N/A,#N/A,FALSE,"Yearly MAIFI";#N/A,#N/A,FALSE,"Monthly Cust &gt;=4 Int"}</definedName>
    <definedName name="fff" localSheetId="14" hidden="1">{#N/A,#N/A,FALSE,"Monthly SAIFI";#N/A,#N/A,FALSE,"Yearly SAIFI";#N/A,#N/A,FALSE,"Monthly CAIDI";#N/A,#N/A,FALSE,"Yearly CAIDI";#N/A,#N/A,FALSE,"Monthly SAIDI";#N/A,#N/A,FALSE,"Yearly SAIDI";#N/A,#N/A,FALSE,"Monthly MAIFI";#N/A,#N/A,FALSE,"Yearly MAIFI";#N/A,#N/A,FALSE,"Monthly Cust &gt;=4 Int"}</definedName>
    <definedName name="fff" localSheetId="13" hidden="1">{#N/A,#N/A,FALSE,"Monthly SAIFI";#N/A,#N/A,FALSE,"Yearly SAIFI";#N/A,#N/A,FALSE,"Monthly CAIDI";#N/A,#N/A,FALSE,"Yearly CAIDI";#N/A,#N/A,FALSE,"Monthly SAIDI";#N/A,#N/A,FALSE,"Yearly SAIDI";#N/A,#N/A,FALSE,"Monthly MAIFI";#N/A,#N/A,FALSE,"Yearly MAIFI";#N/A,#N/A,FALSE,"Monthly Cust &gt;=4 Int"}</definedName>
    <definedName name="fff" localSheetId="15" hidden="1">{#N/A,#N/A,FALSE,"Monthly SAIFI";#N/A,#N/A,FALSE,"Yearly SAIFI";#N/A,#N/A,FALSE,"Monthly CAIDI";#N/A,#N/A,FALSE,"Yearly CAIDI";#N/A,#N/A,FALSE,"Monthly SAIDI";#N/A,#N/A,FALSE,"Yearly SAIDI";#N/A,#N/A,FALSE,"Monthly MAIFI";#N/A,#N/A,FALSE,"Yearly MAIFI";#N/A,#N/A,FALSE,"Monthly Cust &gt;=4 Int"}</definedName>
    <definedName name="fff" localSheetId="16" hidden="1">{#N/A,#N/A,FALSE,"Monthly SAIFI";#N/A,#N/A,FALSE,"Yearly SAIFI";#N/A,#N/A,FALSE,"Monthly CAIDI";#N/A,#N/A,FALSE,"Yearly CAIDI";#N/A,#N/A,FALSE,"Monthly SAIDI";#N/A,#N/A,FALSE,"Yearly SAIDI";#N/A,#N/A,FALSE,"Monthly MAIFI";#N/A,#N/A,FALSE,"Yearly MAIFI";#N/A,#N/A,FALSE,"Monthly Cust &gt;=4 Int"}</definedName>
    <definedName name="fff" localSheetId="17" hidden="1">{#N/A,#N/A,FALSE,"Monthly SAIFI";#N/A,#N/A,FALSE,"Yearly SAIFI";#N/A,#N/A,FALSE,"Monthly CAIDI";#N/A,#N/A,FALSE,"Yearly CAIDI";#N/A,#N/A,FALSE,"Monthly SAIDI";#N/A,#N/A,FALSE,"Yearly SAIDI";#N/A,#N/A,FALSE,"Monthly MAIFI";#N/A,#N/A,FALSE,"Yearly MAIFI";#N/A,#N/A,FALSE,"Monthly Cust &gt;=4 Int"}</definedName>
    <definedName name="fff" localSheetId="18" hidden="1">{#N/A,#N/A,FALSE,"Monthly SAIFI";#N/A,#N/A,FALSE,"Yearly SAIFI";#N/A,#N/A,FALSE,"Monthly CAIDI";#N/A,#N/A,FALSE,"Yearly CAIDI";#N/A,#N/A,FALSE,"Monthly SAIDI";#N/A,#N/A,FALSE,"Yearly SAIDI";#N/A,#N/A,FALSE,"Monthly MAIFI";#N/A,#N/A,FALSE,"Yearly MAIFI";#N/A,#N/A,FALSE,"Monthly Cust &gt;=4 Int"}</definedName>
    <definedName name="fff" localSheetId="19" hidden="1">{#N/A,#N/A,FALSE,"Monthly SAIFI";#N/A,#N/A,FALSE,"Yearly SAIFI";#N/A,#N/A,FALSE,"Monthly CAIDI";#N/A,#N/A,FALSE,"Yearly CAIDI";#N/A,#N/A,FALSE,"Monthly SAIDI";#N/A,#N/A,FALSE,"Yearly SAIDI";#N/A,#N/A,FALSE,"Monthly MAIFI";#N/A,#N/A,FALSE,"Yearly MAIFI";#N/A,#N/A,FALSE,"Monthly Cust &gt;=4 Int"}</definedName>
    <definedName name="fff" localSheetId="20" hidden="1">{#N/A,#N/A,FALSE,"Monthly SAIFI";#N/A,#N/A,FALSE,"Yearly SAIFI";#N/A,#N/A,FALSE,"Monthly CAIDI";#N/A,#N/A,FALSE,"Yearly CAIDI";#N/A,#N/A,FALSE,"Monthly SAIDI";#N/A,#N/A,FALSE,"Yearly SAIDI";#N/A,#N/A,FALSE,"Monthly MAIFI";#N/A,#N/A,FALSE,"Yearly MAIFI";#N/A,#N/A,FALSE,"Monthly Cust &gt;=4 Int"}</definedName>
    <definedName name="fff" hidden="1">{#N/A,#N/A,FALSE,"Monthly SAIFI";#N/A,#N/A,FALSE,"Yearly SAIFI";#N/A,#N/A,FALSE,"Monthly CAIDI";#N/A,#N/A,FALSE,"Yearly CAIDI";#N/A,#N/A,FALSE,"Monthly SAIDI";#N/A,#N/A,FALSE,"Yearly SAIDI";#N/A,#N/A,FALSE,"Monthly MAIFI";#N/A,#N/A,FALSE,"Yearly MAIFI";#N/A,#N/A,FALSE,"Monthly Cust &gt;=4 Int"}</definedName>
    <definedName name="fgh" localSheetId="14"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fgh" localSheetId="13"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fgh" localSheetId="15"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fgh" localSheetId="16"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fgh" localSheetId="17"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fgh" localSheetId="18"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fgh" localSheetId="19"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fgh" localSheetId="20"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fgh"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fghjghjfgjf" localSheetId="7" hidden="1">{#N/A,#N/A,FALSE,"Monthly SAIFI";#N/A,#N/A,FALSE,"Yearly SAIFI";#N/A,#N/A,FALSE,"Monthly CAIDI";#N/A,#N/A,FALSE,"Yearly CAIDI";#N/A,#N/A,FALSE,"Monthly SAIDI";#N/A,#N/A,FALSE,"Yearly SAIDI";#N/A,#N/A,FALSE,"Monthly MAIFI";#N/A,#N/A,FALSE,"Yearly MAIFI";#N/A,#N/A,FALSE,"Monthly Cust &gt;=4 Int"}</definedName>
    <definedName name="fghjghjfgjf" localSheetId="9" hidden="1">{#N/A,#N/A,FALSE,"Monthly SAIFI";#N/A,#N/A,FALSE,"Yearly SAIFI";#N/A,#N/A,FALSE,"Monthly CAIDI";#N/A,#N/A,FALSE,"Yearly CAIDI";#N/A,#N/A,FALSE,"Monthly SAIDI";#N/A,#N/A,FALSE,"Yearly SAIDI";#N/A,#N/A,FALSE,"Monthly MAIFI";#N/A,#N/A,FALSE,"Yearly MAIFI";#N/A,#N/A,FALSE,"Monthly Cust &gt;=4 Int"}</definedName>
    <definedName name="fghjghjfgjf" localSheetId="10" hidden="1">{#N/A,#N/A,FALSE,"Monthly SAIFI";#N/A,#N/A,FALSE,"Yearly SAIFI";#N/A,#N/A,FALSE,"Monthly CAIDI";#N/A,#N/A,FALSE,"Yearly CAIDI";#N/A,#N/A,FALSE,"Monthly SAIDI";#N/A,#N/A,FALSE,"Yearly SAIDI";#N/A,#N/A,FALSE,"Monthly MAIFI";#N/A,#N/A,FALSE,"Yearly MAIFI";#N/A,#N/A,FALSE,"Monthly Cust &gt;=4 Int"}</definedName>
    <definedName name="fghjghjfgjf" localSheetId="11" hidden="1">{#N/A,#N/A,FALSE,"Monthly SAIFI";#N/A,#N/A,FALSE,"Yearly SAIFI";#N/A,#N/A,FALSE,"Monthly CAIDI";#N/A,#N/A,FALSE,"Yearly CAIDI";#N/A,#N/A,FALSE,"Monthly SAIDI";#N/A,#N/A,FALSE,"Yearly SAIDI";#N/A,#N/A,FALSE,"Monthly MAIFI";#N/A,#N/A,FALSE,"Yearly MAIFI";#N/A,#N/A,FALSE,"Monthly Cust &gt;=4 Int"}</definedName>
    <definedName name="fghjghjfgjf" localSheetId="12" hidden="1">{#N/A,#N/A,FALSE,"Monthly SAIFI";#N/A,#N/A,FALSE,"Yearly SAIFI";#N/A,#N/A,FALSE,"Monthly CAIDI";#N/A,#N/A,FALSE,"Yearly CAIDI";#N/A,#N/A,FALSE,"Monthly SAIDI";#N/A,#N/A,FALSE,"Yearly SAIDI";#N/A,#N/A,FALSE,"Monthly MAIFI";#N/A,#N/A,FALSE,"Yearly MAIFI";#N/A,#N/A,FALSE,"Monthly Cust &gt;=4 Int"}</definedName>
    <definedName name="fghjghjfgjf" localSheetId="14" hidden="1">{#N/A,#N/A,FALSE,"Monthly SAIFI";#N/A,#N/A,FALSE,"Yearly SAIFI";#N/A,#N/A,FALSE,"Monthly CAIDI";#N/A,#N/A,FALSE,"Yearly CAIDI";#N/A,#N/A,FALSE,"Monthly SAIDI";#N/A,#N/A,FALSE,"Yearly SAIDI";#N/A,#N/A,FALSE,"Monthly MAIFI";#N/A,#N/A,FALSE,"Yearly MAIFI";#N/A,#N/A,FALSE,"Monthly Cust &gt;=4 Int"}</definedName>
    <definedName name="fghjghjfgjf" localSheetId="13" hidden="1">{#N/A,#N/A,FALSE,"Monthly SAIFI";#N/A,#N/A,FALSE,"Yearly SAIFI";#N/A,#N/A,FALSE,"Monthly CAIDI";#N/A,#N/A,FALSE,"Yearly CAIDI";#N/A,#N/A,FALSE,"Monthly SAIDI";#N/A,#N/A,FALSE,"Yearly SAIDI";#N/A,#N/A,FALSE,"Monthly MAIFI";#N/A,#N/A,FALSE,"Yearly MAIFI";#N/A,#N/A,FALSE,"Monthly Cust &gt;=4 Int"}</definedName>
    <definedName name="fghjghjfgjf" localSheetId="15" hidden="1">{#N/A,#N/A,FALSE,"Monthly SAIFI";#N/A,#N/A,FALSE,"Yearly SAIFI";#N/A,#N/A,FALSE,"Monthly CAIDI";#N/A,#N/A,FALSE,"Yearly CAIDI";#N/A,#N/A,FALSE,"Monthly SAIDI";#N/A,#N/A,FALSE,"Yearly SAIDI";#N/A,#N/A,FALSE,"Monthly MAIFI";#N/A,#N/A,FALSE,"Yearly MAIFI";#N/A,#N/A,FALSE,"Monthly Cust &gt;=4 Int"}</definedName>
    <definedName name="fghjghjfgjf" localSheetId="16" hidden="1">{#N/A,#N/A,FALSE,"Monthly SAIFI";#N/A,#N/A,FALSE,"Yearly SAIFI";#N/A,#N/A,FALSE,"Monthly CAIDI";#N/A,#N/A,FALSE,"Yearly CAIDI";#N/A,#N/A,FALSE,"Monthly SAIDI";#N/A,#N/A,FALSE,"Yearly SAIDI";#N/A,#N/A,FALSE,"Monthly MAIFI";#N/A,#N/A,FALSE,"Yearly MAIFI";#N/A,#N/A,FALSE,"Monthly Cust &gt;=4 Int"}</definedName>
    <definedName name="fghjghjfgjf" localSheetId="17" hidden="1">{#N/A,#N/A,FALSE,"Monthly SAIFI";#N/A,#N/A,FALSE,"Yearly SAIFI";#N/A,#N/A,FALSE,"Monthly CAIDI";#N/A,#N/A,FALSE,"Yearly CAIDI";#N/A,#N/A,FALSE,"Monthly SAIDI";#N/A,#N/A,FALSE,"Yearly SAIDI";#N/A,#N/A,FALSE,"Monthly MAIFI";#N/A,#N/A,FALSE,"Yearly MAIFI";#N/A,#N/A,FALSE,"Monthly Cust &gt;=4 Int"}</definedName>
    <definedName name="fghjghjfgjf" localSheetId="18" hidden="1">{#N/A,#N/A,FALSE,"Monthly SAIFI";#N/A,#N/A,FALSE,"Yearly SAIFI";#N/A,#N/A,FALSE,"Monthly CAIDI";#N/A,#N/A,FALSE,"Yearly CAIDI";#N/A,#N/A,FALSE,"Monthly SAIDI";#N/A,#N/A,FALSE,"Yearly SAIDI";#N/A,#N/A,FALSE,"Monthly MAIFI";#N/A,#N/A,FALSE,"Yearly MAIFI";#N/A,#N/A,FALSE,"Monthly Cust &gt;=4 Int"}</definedName>
    <definedName name="fghjghjfgjf" localSheetId="19" hidden="1">{#N/A,#N/A,FALSE,"Monthly SAIFI";#N/A,#N/A,FALSE,"Yearly SAIFI";#N/A,#N/A,FALSE,"Monthly CAIDI";#N/A,#N/A,FALSE,"Yearly CAIDI";#N/A,#N/A,FALSE,"Monthly SAIDI";#N/A,#N/A,FALSE,"Yearly SAIDI";#N/A,#N/A,FALSE,"Monthly MAIFI";#N/A,#N/A,FALSE,"Yearly MAIFI";#N/A,#N/A,FALSE,"Monthly Cust &gt;=4 Int"}</definedName>
    <definedName name="fghjghjfgjf" localSheetId="20" hidden="1">{#N/A,#N/A,FALSE,"Monthly SAIFI";#N/A,#N/A,FALSE,"Yearly SAIFI";#N/A,#N/A,FALSE,"Monthly CAIDI";#N/A,#N/A,FALSE,"Yearly CAIDI";#N/A,#N/A,FALSE,"Monthly SAIDI";#N/A,#N/A,FALSE,"Yearly SAIDI";#N/A,#N/A,FALSE,"Monthly MAIFI";#N/A,#N/A,FALSE,"Yearly MAIFI";#N/A,#N/A,FALSE,"Monthly Cust &gt;=4 Int"}</definedName>
    <definedName name="fghjghjfgjf" hidden="1">{#N/A,#N/A,FALSE,"Monthly SAIFI";#N/A,#N/A,FALSE,"Yearly SAIFI";#N/A,#N/A,FALSE,"Monthly CAIDI";#N/A,#N/A,FALSE,"Yearly CAIDI";#N/A,#N/A,FALSE,"Monthly SAIDI";#N/A,#N/A,FALSE,"Yearly SAIDI";#N/A,#N/A,FALSE,"Monthly MAIFI";#N/A,#N/A,FALSE,"Yearly MAIFI";#N/A,#N/A,FALSE,"Monthly Cust &gt;=4 Int"}</definedName>
    <definedName name="fjkdslfjds" localSheetId="7" hidden="1">#REF!</definedName>
    <definedName name="fjkdslfjds" localSheetId="9" hidden="1">#REF!</definedName>
    <definedName name="fjkdslfjds" localSheetId="10" hidden="1">#REF!</definedName>
    <definedName name="fjkdslfjds" localSheetId="11" hidden="1">#REF!</definedName>
    <definedName name="fjkdslfjds" localSheetId="14" hidden="1">#REF!</definedName>
    <definedName name="fjkdslfjds" localSheetId="13" hidden="1">#REF!</definedName>
    <definedName name="fjkdslfjds" localSheetId="16" hidden="1">#REF!</definedName>
    <definedName name="fjkdslfjds" localSheetId="17" hidden="1">#REF!</definedName>
    <definedName name="fjkdslfjds" localSheetId="20" hidden="1">#REF!</definedName>
    <definedName name="fjkdslfjds" hidden="1">#REF!</definedName>
    <definedName name="Format">#REF!</definedName>
    <definedName name="FREL" localSheetId="14" hidden="1">#REF!</definedName>
    <definedName name="FREL" localSheetId="13" hidden="1">#REF!</definedName>
    <definedName name="FREL" localSheetId="16" hidden="1">#REF!</definedName>
    <definedName name="FREL" localSheetId="20" hidden="1">#REF!</definedName>
    <definedName name="FREL" hidden="1">#REF!</definedName>
    <definedName name="FREL2" localSheetId="14" hidden="1">#REF!</definedName>
    <definedName name="FREL2" localSheetId="13" hidden="1">#REF!</definedName>
    <definedName name="FREL2" localSheetId="16" hidden="1">#REF!</definedName>
    <definedName name="FREL2" localSheetId="20" hidden="1">#REF!</definedName>
    <definedName name="FREL2" hidden="1">#REF!</definedName>
    <definedName name="FREL3" localSheetId="14" hidden="1">#REF!,#REF!</definedName>
    <definedName name="FREL3" localSheetId="13" hidden="1">#REF!,#REF!</definedName>
    <definedName name="FREL3" localSheetId="16" hidden="1">#REF!,#REF!</definedName>
    <definedName name="FREL3" localSheetId="20" hidden="1">#REF!,#REF!</definedName>
    <definedName name="FREL3" hidden="1">#REF!,#REF!</definedName>
    <definedName name="fsdafasf" localSheetId="7" hidden="1">{#N/A,#N/A,FALSE,"Monthly SAIFI";#N/A,#N/A,FALSE,"Yearly SAIFI";#N/A,#N/A,FALSE,"Monthly CAIDI";#N/A,#N/A,FALSE,"Yearly CAIDI";#N/A,#N/A,FALSE,"Monthly SAIDI";#N/A,#N/A,FALSE,"Yearly SAIDI";#N/A,#N/A,FALSE,"Monthly MAIFI";#N/A,#N/A,FALSE,"Yearly MAIFI";#N/A,#N/A,FALSE,"Monthly Cust &gt;=4 Int"}</definedName>
    <definedName name="fsdafasf" localSheetId="9" hidden="1">{#N/A,#N/A,FALSE,"Monthly SAIFI";#N/A,#N/A,FALSE,"Yearly SAIFI";#N/A,#N/A,FALSE,"Monthly CAIDI";#N/A,#N/A,FALSE,"Yearly CAIDI";#N/A,#N/A,FALSE,"Monthly SAIDI";#N/A,#N/A,FALSE,"Yearly SAIDI";#N/A,#N/A,FALSE,"Monthly MAIFI";#N/A,#N/A,FALSE,"Yearly MAIFI";#N/A,#N/A,FALSE,"Monthly Cust &gt;=4 Int"}</definedName>
    <definedName name="fsdafasf" localSheetId="10" hidden="1">{#N/A,#N/A,FALSE,"Monthly SAIFI";#N/A,#N/A,FALSE,"Yearly SAIFI";#N/A,#N/A,FALSE,"Monthly CAIDI";#N/A,#N/A,FALSE,"Yearly CAIDI";#N/A,#N/A,FALSE,"Monthly SAIDI";#N/A,#N/A,FALSE,"Yearly SAIDI";#N/A,#N/A,FALSE,"Monthly MAIFI";#N/A,#N/A,FALSE,"Yearly MAIFI";#N/A,#N/A,FALSE,"Monthly Cust &gt;=4 Int"}</definedName>
    <definedName name="fsdafasf" localSheetId="11" hidden="1">{#N/A,#N/A,FALSE,"Monthly SAIFI";#N/A,#N/A,FALSE,"Yearly SAIFI";#N/A,#N/A,FALSE,"Monthly CAIDI";#N/A,#N/A,FALSE,"Yearly CAIDI";#N/A,#N/A,FALSE,"Monthly SAIDI";#N/A,#N/A,FALSE,"Yearly SAIDI";#N/A,#N/A,FALSE,"Monthly MAIFI";#N/A,#N/A,FALSE,"Yearly MAIFI";#N/A,#N/A,FALSE,"Monthly Cust &gt;=4 Int"}</definedName>
    <definedName name="fsdafasf" localSheetId="12" hidden="1">{#N/A,#N/A,FALSE,"Monthly SAIFI";#N/A,#N/A,FALSE,"Yearly SAIFI";#N/A,#N/A,FALSE,"Monthly CAIDI";#N/A,#N/A,FALSE,"Yearly CAIDI";#N/A,#N/A,FALSE,"Monthly SAIDI";#N/A,#N/A,FALSE,"Yearly SAIDI";#N/A,#N/A,FALSE,"Monthly MAIFI";#N/A,#N/A,FALSE,"Yearly MAIFI";#N/A,#N/A,FALSE,"Monthly Cust &gt;=4 Int"}</definedName>
    <definedName name="fsdafasf" localSheetId="14" hidden="1">{#N/A,#N/A,FALSE,"Monthly SAIFI";#N/A,#N/A,FALSE,"Yearly SAIFI";#N/A,#N/A,FALSE,"Monthly CAIDI";#N/A,#N/A,FALSE,"Yearly CAIDI";#N/A,#N/A,FALSE,"Monthly SAIDI";#N/A,#N/A,FALSE,"Yearly SAIDI";#N/A,#N/A,FALSE,"Monthly MAIFI";#N/A,#N/A,FALSE,"Yearly MAIFI";#N/A,#N/A,FALSE,"Monthly Cust &gt;=4 Int"}</definedName>
    <definedName name="fsdafasf" localSheetId="13" hidden="1">{#N/A,#N/A,FALSE,"Monthly SAIFI";#N/A,#N/A,FALSE,"Yearly SAIFI";#N/A,#N/A,FALSE,"Monthly CAIDI";#N/A,#N/A,FALSE,"Yearly CAIDI";#N/A,#N/A,FALSE,"Monthly SAIDI";#N/A,#N/A,FALSE,"Yearly SAIDI";#N/A,#N/A,FALSE,"Monthly MAIFI";#N/A,#N/A,FALSE,"Yearly MAIFI";#N/A,#N/A,FALSE,"Monthly Cust &gt;=4 Int"}</definedName>
    <definedName name="fsdafasf" localSheetId="15" hidden="1">{#N/A,#N/A,FALSE,"Monthly SAIFI";#N/A,#N/A,FALSE,"Yearly SAIFI";#N/A,#N/A,FALSE,"Monthly CAIDI";#N/A,#N/A,FALSE,"Yearly CAIDI";#N/A,#N/A,FALSE,"Monthly SAIDI";#N/A,#N/A,FALSE,"Yearly SAIDI";#N/A,#N/A,FALSE,"Monthly MAIFI";#N/A,#N/A,FALSE,"Yearly MAIFI";#N/A,#N/A,FALSE,"Monthly Cust &gt;=4 Int"}</definedName>
    <definedName name="fsdafasf" localSheetId="16" hidden="1">{#N/A,#N/A,FALSE,"Monthly SAIFI";#N/A,#N/A,FALSE,"Yearly SAIFI";#N/A,#N/A,FALSE,"Monthly CAIDI";#N/A,#N/A,FALSE,"Yearly CAIDI";#N/A,#N/A,FALSE,"Monthly SAIDI";#N/A,#N/A,FALSE,"Yearly SAIDI";#N/A,#N/A,FALSE,"Monthly MAIFI";#N/A,#N/A,FALSE,"Yearly MAIFI";#N/A,#N/A,FALSE,"Monthly Cust &gt;=4 Int"}</definedName>
    <definedName name="fsdafasf" localSheetId="17" hidden="1">{#N/A,#N/A,FALSE,"Monthly SAIFI";#N/A,#N/A,FALSE,"Yearly SAIFI";#N/A,#N/A,FALSE,"Monthly CAIDI";#N/A,#N/A,FALSE,"Yearly CAIDI";#N/A,#N/A,FALSE,"Monthly SAIDI";#N/A,#N/A,FALSE,"Yearly SAIDI";#N/A,#N/A,FALSE,"Monthly MAIFI";#N/A,#N/A,FALSE,"Yearly MAIFI";#N/A,#N/A,FALSE,"Monthly Cust &gt;=4 Int"}</definedName>
    <definedName name="fsdafasf" localSheetId="18" hidden="1">{#N/A,#N/A,FALSE,"Monthly SAIFI";#N/A,#N/A,FALSE,"Yearly SAIFI";#N/A,#N/A,FALSE,"Monthly CAIDI";#N/A,#N/A,FALSE,"Yearly CAIDI";#N/A,#N/A,FALSE,"Monthly SAIDI";#N/A,#N/A,FALSE,"Yearly SAIDI";#N/A,#N/A,FALSE,"Monthly MAIFI";#N/A,#N/A,FALSE,"Yearly MAIFI";#N/A,#N/A,FALSE,"Monthly Cust &gt;=4 Int"}</definedName>
    <definedName name="fsdafasf" localSheetId="19" hidden="1">{#N/A,#N/A,FALSE,"Monthly SAIFI";#N/A,#N/A,FALSE,"Yearly SAIFI";#N/A,#N/A,FALSE,"Monthly CAIDI";#N/A,#N/A,FALSE,"Yearly CAIDI";#N/A,#N/A,FALSE,"Monthly SAIDI";#N/A,#N/A,FALSE,"Yearly SAIDI";#N/A,#N/A,FALSE,"Monthly MAIFI";#N/A,#N/A,FALSE,"Yearly MAIFI";#N/A,#N/A,FALSE,"Monthly Cust &gt;=4 Int"}</definedName>
    <definedName name="fsdafasf" localSheetId="20" hidden="1">{#N/A,#N/A,FALSE,"Monthly SAIFI";#N/A,#N/A,FALSE,"Yearly SAIFI";#N/A,#N/A,FALSE,"Monthly CAIDI";#N/A,#N/A,FALSE,"Yearly CAIDI";#N/A,#N/A,FALSE,"Monthly SAIDI";#N/A,#N/A,FALSE,"Yearly SAIDI";#N/A,#N/A,FALSE,"Monthly MAIFI";#N/A,#N/A,FALSE,"Yearly MAIFI";#N/A,#N/A,FALSE,"Monthly Cust &gt;=4 Int"}</definedName>
    <definedName name="fsdafasf" hidden="1">{#N/A,#N/A,FALSE,"Monthly SAIFI";#N/A,#N/A,FALSE,"Yearly SAIFI";#N/A,#N/A,FALSE,"Monthly CAIDI";#N/A,#N/A,FALSE,"Yearly CAIDI";#N/A,#N/A,FALSE,"Monthly SAIDI";#N/A,#N/A,FALSE,"Yearly SAIDI";#N/A,#N/A,FALSE,"Monthly MAIFI";#N/A,#N/A,FALSE,"Yearly MAIFI";#N/A,#N/A,FALSE,"Monthly Cust &gt;=4 Int"}</definedName>
    <definedName name="fsdfsfs" localSheetId="7" hidden="1">{#N/A,#N/A,FALSE,"Monthly SAIFI";#N/A,#N/A,FALSE,"Yearly SAIFI";#N/A,#N/A,FALSE,"Monthly CAIDI";#N/A,#N/A,FALSE,"Yearly CAIDI";#N/A,#N/A,FALSE,"Monthly SAIDI";#N/A,#N/A,FALSE,"Yearly SAIDI";#N/A,#N/A,FALSE,"Monthly MAIFI";#N/A,#N/A,FALSE,"Yearly MAIFI";#N/A,#N/A,FALSE,"Monthly Cust &gt;=4 Int"}</definedName>
    <definedName name="fsdfsfs" localSheetId="9" hidden="1">{#N/A,#N/A,FALSE,"Monthly SAIFI";#N/A,#N/A,FALSE,"Yearly SAIFI";#N/A,#N/A,FALSE,"Monthly CAIDI";#N/A,#N/A,FALSE,"Yearly CAIDI";#N/A,#N/A,FALSE,"Monthly SAIDI";#N/A,#N/A,FALSE,"Yearly SAIDI";#N/A,#N/A,FALSE,"Monthly MAIFI";#N/A,#N/A,FALSE,"Yearly MAIFI";#N/A,#N/A,FALSE,"Monthly Cust &gt;=4 Int"}</definedName>
    <definedName name="fsdfsfs" localSheetId="10" hidden="1">{#N/A,#N/A,FALSE,"Monthly SAIFI";#N/A,#N/A,FALSE,"Yearly SAIFI";#N/A,#N/A,FALSE,"Monthly CAIDI";#N/A,#N/A,FALSE,"Yearly CAIDI";#N/A,#N/A,FALSE,"Monthly SAIDI";#N/A,#N/A,FALSE,"Yearly SAIDI";#N/A,#N/A,FALSE,"Monthly MAIFI";#N/A,#N/A,FALSE,"Yearly MAIFI";#N/A,#N/A,FALSE,"Monthly Cust &gt;=4 Int"}</definedName>
    <definedName name="fsdfsfs" localSheetId="11" hidden="1">{#N/A,#N/A,FALSE,"Monthly SAIFI";#N/A,#N/A,FALSE,"Yearly SAIFI";#N/A,#N/A,FALSE,"Monthly CAIDI";#N/A,#N/A,FALSE,"Yearly CAIDI";#N/A,#N/A,FALSE,"Monthly SAIDI";#N/A,#N/A,FALSE,"Yearly SAIDI";#N/A,#N/A,FALSE,"Monthly MAIFI";#N/A,#N/A,FALSE,"Yearly MAIFI";#N/A,#N/A,FALSE,"Monthly Cust &gt;=4 Int"}</definedName>
    <definedName name="fsdfsfs" localSheetId="12" hidden="1">{#N/A,#N/A,FALSE,"Monthly SAIFI";#N/A,#N/A,FALSE,"Yearly SAIFI";#N/A,#N/A,FALSE,"Monthly CAIDI";#N/A,#N/A,FALSE,"Yearly CAIDI";#N/A,#N/A,FALSE,"Monthly SAIDI";#N/A,#N/A,FALSE,"Yearly SAIDI";#N/A,#N/A,FALSE,"Monthly MAIFI";#N/A,#N/A,FALSE,"Yearly MAIFI";#N/A,#N/A,FALSE,"Monthly Cust &gt;=4 Int"}</definedName>
    <definedName name="fsdfsfs" localSheetId="14" hidden="1">{#N/A,#N/A,FALSE,"Monthly SAIFI";#N/A,#N/A,FALSE,"Yearly SAIFI";#N/A,#N/A,FALSE,"Monthly CAIDI";#N/A,#N/A,FALSE,"Yearly CAIDI";#N/A,#N/A,FALSE,"Monthly SAIDI";#N/A,#N/A,FALSE,"Yearly SAIDI";#N/A,#N/A,FALSE,"Monthly MAIFI";#N/A,#N/A,FALSE,"Yearly MAIFI";#N/A,#N/A,FALSE,"Monthly Cust &gt;=4 Int"}</definedName>
    <definedName name="fsdfsfs" localSheetId="13" hidden="1">{#N/A,#N/A,FALSE,"Monthly SAIFI";#N/A,#N/A,FALSE,"Yearly SAIFI";#N/A,#N/A,FALSE,"Monthly CAIDI";#N/A,#N/A,FALSE,"Yearly CAIDI";#N/A,#N/A,FALSE,"Monthly SAIDI";#N/A,#N/A,FALSE,"Yearly SAIDI";#N/A,#N/A,FALSE,"Monthly MAIFI";#N/A,#N/A,FALSE,"Yearly MAIFI";#N/A,#N/A,FALSE,"Monthly Cust &gt;=4 Int"}</definedName>
    <definedName name="fsdfsfs" localSheetId="15" hidden="1">{#N/A,#N/A,FALSE,"Monthly SAIFI";#N/A,#N/A,FALSE,"Yearly SAIFI";#N/A,#N/A,FALSE,"Monthly CAIDI";#N/A,#N/A,FALSE,"Yearly CAIDI";#N/A,#N/A,FALSE,"Monthly SAIDI";#N/A,#N/A,FALSE,"Yearly SAIDI";#N/A,#N/A,FALSE,"Monthly MAIFI";#N/A,#N/A,FALSE,"Yearly MAIFI";#N/A,#N/A,FALSE,"Monthly Cust &gt;=4 Int"}</definedName>
    <definedName name="fsdfsfs" localSheetId="16" hidden="1">{#N/A,#N/A,FALSE,"Monthly SAIFI";#N/A,#N/A,FALSE,"Yearly SAIFI";#N/A,#N/A,FALSE,"Monthly CAIDI";#N/A,#N/A,FALSE,"Yearly CAIDI";#N/A,#N/A,FALSE,"Monthly SAIDI";#N/A,#N/A,FALSE,"Yearly SAIDI";#N/A,#N/A,FALSE,"Monthly MAIFI";#N/A,#N/A,FALSE,"Yearly MAIFI";#N/A,#N/A,FALSE,"Monthly Cust &gt;=4 Int"}</definedName>
    <definedName name="fsdfsfs" localSheetId="17" hidden="1">{#N/A,#N/A,FALSE,"Monthly SAIFI";#N/A,#N/A,FALSE,"Yearly SAIFI";#N/A,#N/A,FALSE,"Monthly CAIDI";#N/A,#N/A,FALSE,"Yearly CAIDI";#N/A,#N/A,FALSE,"Monthly SAIDI";#N/A,#N/A,FALSE,"Yearly SAIDI";#N/A,#N/A,FALSE,"Monthly MAIFI";#N/A,#N/A,FALSE,"Yearly MAIFI";#N/A,#N/A,FALSE,"Monthly Cust &gt;=4 Int"}</definedName>
    <definedName name="fsdfsfs" localSheetId="18" hidden="1">{#N/A,#N/A,FALSE,"Monthly SAIFI";#N/A,#N/A,FALSE,"Yearly SAIFI";#N/A,#N/A,FALSE,"Monthly CAIDI";#N/A,#N/A,FALSE,"Yearly CAIDI";#N/A,#N/A,FALSE,"Monthly SAIDI";#N/A,#N/A,FALSE,"Yearly SAIDI";#N/A,#N/A,FALSE,"Monthly MAIFI";#N/A,#N/A,FALSE,"Yearly MAIFI";#N/A,#N/A,FALSE,"Monthly Cust &gt;=4 Int"}</definedName>
    <definedName name="fsdfsfs" localSheetId="19" hidden="1">{#N/A,#N/A,FALSE,"Monthly SAIFI";#N/A,#N/A,FALSE,"Yearly SAIFI";#N/A,#N/A,FALSE,"Monthly CAIDI";#N/A,#N/A,FALSE,"Yearly CAIDI";#N/A,#N/A,FALSE,"Monthly SAIDI";#N/A,#N/A,FALSE,"Yearly SAIDI";#N/A,#N/A,FALSE,"Monthly MAIFI";#N/A,#N/A,FALSE,"Yearly MAIFI";#N/A,#N/A,FALSE,"Monthly Cust &gt;=4 Int"}</definedName>
    <definedName name="fsdfsfs" localSheetId="20" hidden="1">{#N/A,#N/A,FALSE,"Monthly SAIFI";#N/A,#N/A,FALSE,"Yearly SAIFI";#N/A,#N/A,FALSE,"Monthly CAIDI";#N/A,#N/A,FALSE,"Yearly CAIDI";#N/A,#N/A,FALSE,"Monthly SAIDI";#N/A,#N/A,FALSE,"Yearly SAIDI";#N/A,#N/A,FALSE,"Monthly MAIFI";#N/A,#N/A,FALSE,"Yearly MAIFI";#N/A,#N/A,FALSE,"Monthly Cust &gt;=4 Int"}</definedName>
    <definedName name="fsdfsfs" hidden="1">{#N/A,#N/A,FALSE,"Monthly SAIFI";#N/A,#N/A,FALSE,"Yearly SAIFI";#N/A,#N/A,FALSE,"Monthly CAIDI";#N/A,#N/A,FALSE,"Yearly CAIDI";#N/A,#N/A,FALSE,"Monthly SAIDI";#N/A,#N/A,FALSE,"Yearly SAIDI";#N/A,#N/A,FALSE,"Monthly MAIFI";#N/A,#N/A,FALSE,"Yearly MAIFI";#N/A,#N/A,FALSE,"Monthly Cust &gt;=4 Int"}</definedName>
    <definedName name="fsdfsfsdfasfa" localSheetId="7" hidden="1">{#N/A,#N/A,FALSE,"Monthly SAIFI";#N/A,#N/A,FALSE,"Yearly SAIFI";#N/A,#N/A,FALSE,"Monthly CAIDI";#N/A,#N/A,FALSE,"Yearly CAIDI";#N/A,#N/A,FALSE,"Monthly SAIDI";#N/A,#N/A,FALSE,"Yearly SAIDI";#N/A,#N/A,FALSE,"Monthly MAIFI";#N/A,#N/A,FALSE,"Yearly MAIFI";#N/A,#N/A,FALSE,"Monthly Cust &gt;=4 Int"}</definedName>
    <definedName name="fsdfsfsdfasfa" localSheetId="9" hidden="1">{#N/A,#N/A,FALSE,"Monthly SAIFI";#N/A,#N/A,FALSE,"Yearly SAIFI";#N/A,#N/A,FALSE,"Monthly CAIDI";#N/A,#N/A,FALSE,"Yearly CAIDI";#N/A,#N/A,FALSE,"Monthly SAIDI";#N/A,#N/A,FALSE,"Yearly SAIDI";#N/A,#N/A,FALSE,"Monthly MAIFI";#N/A,#N/A,FALSE,"Yearly MAIFI";#N/A,#N/A,FALSE,"Monthly Cust &gt;=4 Int"}</definedName>
    <definedName name="fsdfsfsdfasfa" localSheetId="10" hidden="1">{#N/A,#N/A,FALSE,"Monthly SAIFI";#N/A,#N/A,FALSE,"Yearly SAIFI";#N/A,#N/A,FALSE,"Monthly CAIDI";#N/A,#N/A,FALSE,"Yearly CAIDI";#N/A,#N/A,FALSE,"Monthly SAIDI";#N/A,#N/A,FALSE,"Yearly SAIDI";#N/A,#N/A,FALSE,"Monthly MAIFI";#N/A,#N/A,FALSE,"Yearly MAIFI";#N/A,#N/A,FALSE,"Monthly Cust &gt;=4 Int"}</definedName>
    <definedName name="fsdfsfsdfasfa" localSheetId="11" hidden="1">{#N/A,#N/A,FALSE,"Monthly SAIFI";#N/A,#N/A,FALSE,"Yearly SAIFI";#N/A,#N/A,FALSE,"Monthly CAIDI";#N/A,#N/A,FALSE,"Yearly CAIDI";#N/A,#N/A,FALSE,"Monthly SAIDI";#N/A,#N/A,FALSE,"Yearly SAIDI";#N/A,#N/A,FALSE,"Monthly MAIFI";#N/A,#N/A,FALSE,"Yearly MAIFI";#N/A,#N/A,FALSE,"Monthly Cust &gt;=4 Int"}</definedName>
    <definedName name="fsdfsfsdfasfa" localSheetId="12" hidden="1">{#N/A,#N/A,FALSE,"Monthly SAIFI";#N/A,#N/A,FALSE,"Yearly SAIFI";#N/A,#N/A,FALSE,"Monthly CAIDI";#N/A,#N/A,FALSE,"Yearly CAIDI";#N/A,#N/A,FALSE,"Monthly SAIDI";#N/A,#N/A,FALSE,"Yearly SAIDI";#N/A,#N/A,FALSE,"Monthly MAIFI";#N/A,#N/A,FALSE,"Yearly MAIFI";#N/A,#N/A,FALSE,"Monthly Cust &gt;=4 Int"}</definedName>
    <definedName name="fsdfsfsdfasfa" localSheetId="14" hidden="1">{#N/A,#N/A,FALSE,"Monthly SAIFI";#N/A,#N/A,FALSE,"Yearly SAIFI";#N/A,#N/A,FALSE,"Monthly CAIDI";#N/A,#N/A,FALSE,"Yearly CAIDI";#N/A,#N/A,FALSE,"Monthly SAIDI";#N/A,#N/A,FALSE,"Yearly SAIDI";#N/A,#N/A,FALSE,"Monthly MAIFI";#N/A,#N/A,FALSE,"Yearly MAIFI";#N/A,#N/A,FALSE,"Monthly Cust &gt;=4 Int"}</definedName>
    <definedName name="fsdfsfsdfasfa" localSheetId="13" hidden="1">{#N/A,#N/A,FALSE,"Monthly SAIFI";#N/A,#N/A,FALSE,"Yearly SAIFI";#N/A,#N/A,FALSE,"Monthly CAIDI";#N/A,#N/A,FALSE,"Yearly CAIDI";#N/A,#N/A,FALSE,"Monthly SAIDI";#N/A,#N/A,FALSE,"Yearly SAIDI";#N/A,#N/A,FALSE,"Monthly MAIFI";#N/A,#N/A,FALSE,"Yearly MAIFI";#N/A,#N/A,FALSE,"Monthly Cust &gt;=4 Int"}</definedName>
    <definedName name="fsdfsfsdfasfa" localSheetId="15" hidden="1">{#N/A,#N/A,FALSE,"Monthly SAIFI";#N/A,#N/A,FALSE,"Yearly SAIFI";#N/A,#N/A,FALSE,"Monthly CAIDI";#N/A,#N/A,FALSE,"Yearly CAIDI";#N/A,#N/A,FALSE,"Monthly SAIDI";#N/A,#N/A,FALSE,"Yearly SAIDI";#N/A,#N/A,FALSE,"Monthly MAIFI";#N/A,#N/A,FALSE,"Yearly MAIFI";#N/A,#N/A,FALSE,"Monthly Cust &gt;=4 Int"}</definedName>
    <definedName name="fsdfsfsdfasfa" localSheetId="16" hidden="1">{#N/A,#N/A,FALSE,"Monthly SAIFI";#N/A,#N/A,FALSE,"Yearly SAIFI";#N/A,#N/A,FALSE,"Monthly CAIDI";#N/A,#N/A,FALSE,"Yearly CAIDI";#N/A,#N/A,FALSE,"Monthly SAIDI";#N/A,#N/A,FALSE,"Yearly SAIDI";#N/A,#N/A,FALSE,"Monthly MAIFI";#N/A,#N/A,FALSE,"Yearly MAIFI";#N/A,#N/A,FALSE,"Monthly Cust &gt;=4 Int"}</definedName>
    <definedName name="fsdfsfsdfasfa" localSheetId="17" hidden="1">{#N/A,#N/A,FALSE,"Monthly SAIFI";#N/A,#N/A,FALSE,"Yearly SAIFI";#N/A,#N/A,FALSE,"Monthly CAIDI";#N/A,#N/A,FALSE,"Yearly CAIDI";#N/A,#N/A,FALSE,"Monthly SAIDI";#N/A,#N/A,FALSE,"Yearly SAIDI";#N/A,#N/A,FALSE,"Monthly MAIFI";#N/A,#N/A,FALSE,"Yearly MAIFI";#N/A,#N/A,FALSE,"Monthly Cust &gt;=4 Int"}</definedName>
    <definedName name="fsdfsfsdfasfa" localSheetId="18" hidden="1">{#N/A,#N/A,FALSE,"Monthly SAIFI";#N/A,#N/A,FALSE,"Yearly SAIFI";#N/A,#N/A,FALSE,"Monthly CAIDI";#N/A,#N/A,FALSE,"Yearly CAIDI";#N/A,#N/A,FALSE,"Monthly SAIDI";#N/A,#N/A,FALSE,"Yearly SAIDI";#N/A,#N/A,FALSE,"Monthly MAIFI";#N/A,#N/A,FALSE,"Yearly MAIFI";#N/A,#N/A,FALSE,"Monthly Cust &gt;=4 Int"}</definedName>
    <definedName name="fsdfsfsdfasfa" localSheetId="19" hidden="1">{#N/A,#N/A,FALSE,"Monthly SAIFI";#N/A,#N/A,FALSE,"Yearly SAIFI";#N/A,#N/A,FALSE,"Monthly CAIDI";#N/A,#N/A,FALSE,"Yearly CAIDI";#N/A,#N/A,FALSE,"Monthly SAIDI";#N/A,#N/A,FALSE,"Yearly SAIDI";#N/A,#N/A,FALSE,"Monthly MAIFI";#N/A,#N/A,FALSE,"Yearly MAIFI";#N/A,#N/A,FALSE,"Monthly Cust &gt;=4 Int"}</definedName>
    <definedName name="fsdfsfsdfasfa" localSheetId="20" hidden="1">{#N/A,#N/A,FALSE,"Monthly SAIFI";#N/A,#N/A,FALSE,"Yearly SAIFI";#N/A,#N/A,FALSE,"Monthly CAIDI";#N/A,#N/A,FALSE,"Yearly CAIDI";#N/A,#N/A,FALSE,"Monthly SAIDI";#N/A,#N/A,FALSE,"Yearly SAIDI";#N/A,#N/A,FALSE,"Monthly MAIFI";#N/A,#N/A,FALSE,"Yearly MAIFI";#N/A,#N/A,FALSE,"Monthly Cust &gt;=4 Int"}</definedName>
    <definedName name="fsdfsfsdfasfa" hidden="1">{#N/A,#N/A,FALSE,"Monthly SAIFI";#N/A,#N/A,FALSE,"Yearly SAIFI";#N/A,#N/A,FALSE,"Monthly CAIDI";#N/A,#N/A,FALSE,"Yearly CAIDI";#N/A,#N/A,FALSE,"Monthly SAIDI";#N/A,#N/A,FALSE,"Yearly SAIDI";#N/A,#N/A,FALSE,"Monthly MAIFI";#N/A,#N/A,FALSE,"Yearly MAIFI";#N/A,#N/A,FALSE,"Monthly Cust &gt;=4 Int"}</definedName>
    <definedName name="fsfdd" localSheetId="14" hidden="1">#REF!</definedName>
    <definedName name="fsfdd" localSheetId="13" hidden="1">#REF!</definedName>
    <definedName name="fsfdd" localSheetId="16" hidden="1">#REF!</definedName>
    <definedName name="fsfdd" localSheetId="20" hidden="1">#REF!</definedName>
    <definedName name="fsfdd" hidden="1">#REF!</definedName>
    <definedName name="fsfsfsafasf" localSheetId="7" hidden="1">{#N/A,#N/A,FALSE,"Monthly SAIFI";#N/A,#N/A,FALSE,"Yearly SAIFI";#N/A,#N/A,FALSE,"Monthly CAIDI";#N/A,#N/A,FALSE,"Yearly CAIDI";#N/A,#N/A,FALSE,"Monthly SAIDI";#N/A,#N/A,FALSE,"Yearly SAIDI";#N/A,#N/A,FALSE,"Monthly MAIFI";#N/A,#N/A,FALSE,"Yearly MAIFI";#N/A,#N/A,FALSE,"Monthly Cust &gt;=4 Int"}</definedName>
    <definedName name="fsfsfsafasf" localSheetId="9" hidden="1">{#N/A,#N/A,FALSE,"Monthly SAIFI";#N/A,#N/A,FALSE,"Yearly SAIFI";#N/A,#N/A,FALSE,"Monthly CAIDI";#N/A,#N/A,FALSE,"Yearly CAIDI";#N/A,#N/A,FALSE,"Monthly SAIDI";#N/A,#N/A,FALSE,"Yearly SAIDI";#N/A,#N/A,FALSE,"Monthly MAIFI";#N/A,#N/A,FALSE,"Yearly MAIFI";#N/A,#N/A,FALSE,"Monthly Cust &gt;=4 Int"}</definedName>
    <definedName name="fsfsfsafasf" localSheetId="10" hidden="1">{#N/A,#N/A,FALSE,"Monthly SAIFI";#N/A,#N/A,FALSE,"Yearly SAIFI";#N/A,#N/A,FALSE,"Monthly CAIDI";#N/A,#N/A,FALSE,"Yearly CAIDI";#N/A,#N/A,FALSE,"Monthly SAIDI";#N/A,#N/A,FALSE,"Yearly SAIDI";#N/A,#N/A,FALSE,"Monthly MAIFI";#N/A,#N/A,FALSE,"Yearly MAIFI";#N/A,#N/A,FALSE,"Monthly Cust &gt;=4 Int"}</definedName>
    <definedName name="fsfsfsafasf" localSheetId="11" hidden="1">{#N/A,#N/A,FALSE,"Monthly SAIFI";#N/A,#N/A,FALSE,"Yearly SAIFI";#N/A,#N/A,FALSE,"Monthly CAIDI";#N/A,#N/A,FALSE,"Yearly CAIDI";#N/A,#N/A,FALSE,"Monthly SAIDI";#N/A,#N/A,FALSE,"Yearly SAIDI";#N/A,#N/A,FALSE,"Monthly MAIFI";#N/A,#N/A,FALSE,"Yearly MAIFI";#N/A,#N/A,FALSE,"Monthly Cust &gt;=4 Int"}</definedName>
    <definedName name="fsfsfsafasf" localSheetId="12" hidden="1">{#N/A,#N/A,FALSE,"Monthly SAIFI";#N/A,#N/A,FALSE,"Yearly SAIFI";#N/A,#N/A,FALSE,"Monthly CAIDI";#N/A,#N/A,FALSE,"Yearly CAIDI";#N/A,#N/A,FALSE,"Monthly SAIDI";#N/A,#N/A,FALSE,"Yearly SAIDI";#N/A,#N/A,FALSE,"Monthly MAIFI";#N/A,#N/A,FALSE,"Yearly MAIFI";#N/A,#N/A,FALSE,"Monthly Cust &gt;=4 Int"}</definedName>
    <definedName name="fsfsfsafasf" localSheetId="14" hidden="1">{#N/A,#N/A,FALSE,"Monthly SAIFI";#N/A,#N/A,FALSE,"Yearly SAIFI";#N/A,#N/A,FALSE,"Monthly CAIDI";#N/A,#N/A,FALSE,"Yearly CAIDI";#N/A,#N/A,FALSE,"Monthly SAIDI";#N/A,#N/A,FALSE,"Yearly SAIDI";#N/A,#N/A,FALSE,"Monthly MAIFI";#N/A,#N/A,FALSE,"Yearly MAIFI";#N/A,#N/A,FALSE,"Monthly Cust &gt;=4 Int"}</definedName>
    <definedName name="fsfsfsafasf" localSheetId="13" hidden="1">{#N/A,#N/A,FALSE,"Monthly SAIFI";#N/A,#N/A,FALSE,"Yearly SAIFI";#N/A,#N/A,FALSE,"Monthly CAIDI";#N/A,#N/A,FALSE,"Yearly CAIDI";#N/A,#N/A,FALSE,"Monthly SAIDI";#N/A,#N/A,FALSE,"Yearly SAIDI";#N/A,#N/A,FALSE,"Monthly MAIFI";#N/A,#N/A,FALSE,"Yearly MAIFI";#N/A,#N/A,FALSE,"Monthly Cust &gt;=4 Int"}</definedName>
    <definedName name="fsfsfsafasf" localSheetId="15" hidden="1">{#N/A,#N/A,FALSE,"Monthly SAIFI";#N/A,#N/A,FALSE,"Yearly SAIFI";#N/A,#N/A,FALSE,"Monthly CAIDI";#N/A,#N/A,FALSE,"Yearly CAIDI";#N/A,#N/A,FALSE,"Monthly SAIDI";#N/A,#N/A,FALSE,"Yearly SAIDI";#N/A,#N/A,FALSE,"Monthly MAIFI";#N/A,#N/A,FALSE,"Yearly MAIFI";#N/A,#N/A,FALSE,"Monthly Cust &gt;=4 Int"}</definedName>
    <definedName name="fsfsfsafasf" localSheetId="16" hidden="1">{#N/A,#N/A,FALSE,"Monthly SAIFI";#N/A,#N/A,FALSE,"Yearly SAIFI";#N/A,#N/A,FALSE,"Monthly CAIDI";#N/A,#N/A,FALSE,"Yearly CAIDI";#N/A,#N/A,FALSE,"Monthly SAIDI";#N/A,#N/A,FALSE,"Yearly SAIDI";#N/A,#N/A,FALSE,"Monthly MAIFI";#N/A,#N/A,FALSE,"Yearly MAIFI";#N/A,#N/A,FALSE,"Monthly Cust &gt;=4 Int"}</definedName>
    <definedName name="fsfsfsafasf" localSheetId="17" hidden="1">{#N/A,#N/A,FALSE,"Monthly SAIFI";#N/A,#N/A,FALSE,"Yearly SAIFI";#N/A,#N/A,FALSE,"Monthly CAIDI";#N/A,#N/A,FALSE,"Yearly CAIDI";#N/A,#N/A,FALSE,"Monthly SAIDI";#N/A,#N/A,FALSE,"Yearly SAIDI";#N/A,#N/A,FALSE,"Monthly MAIFI";#N/A,#N/A,FALSE,"Yearly MAIFI";#N/A,#N/A,FALSE,"Monthly Cust &gt;=4 Int"}</definedName>
    <definedName name="fsfsfsafasf" localSheetId="18" hidden="1">{#N/A,#N/A,FALSE,"Monthly SAIFI";#N/A,#N/A,FALSE,"Yearly SAIFI";#N/A,#N/A,FALSE,"Monthly CAIDI";#N/A,#N/A,FALSE,"Yearly CAIDI";#N/A,#N/A,FALSE,"Monthly SAIDI";#N/A,#N/A,FALSE,"Yearly SAIDI";#N/A,#N/A,FALSE,"Monthly MAIFI";#N/A,#N/A,FALSE,"Yearly MAIFI";#N/A,#N/A,FALSE,"Monthly Cust &gt;=4 Int"}</definedName>
    <definedName name="fsfsfsafasf" localSheetId="19" hidden="1">{#N/A,#N/A,FALSE,"Monthly SAIFI";#N/A,#N/A,FALSE,"Yearly SAIFI";#N/A,#N/A,FALSE,"Monthly CAIDI";#N/A,#N/A,FALSE,"Yearly CAIDI";#N/A,#N/A,FALSE,"Monthly SAIDI";#N/A,#N/A,FALSE,"Yearly SAIDI";#N/A,#N/A,FALSE,"Monthly MAIFI";#N/A,#N/A,FALSE,"Yearly MAIFI";#N/A,#N/A,FALSE,"Monthly Cust &gt;=4 Int"}</definedName>
    <definedName name="fsfsfsafasf" localSheetId="20" hidden="1">{#N/A,#N/A,FALSE,"Monthly SAIFI";#N/A,#N/A,FALSE,"Yearly SAIFI";#N/A,#N/A,FALSE,"Monthly CAIDI";#N/A,#N/A,FALSE,"Yearly CAIDI";#N/A,#N/A,FALSE,"Monthly SAIDI";#N/A,#N/A,FALSE,"Yearly SAIDI";#N/A,#N/A,FALSE,"Monthly MAIFI";#N/A,#N/A,FALSE,"Yearly MAIFI";#N/A,#N/A,FALSE,"Monthly Cust &gt;=4 Int"}</definedName>
    <definedName name="fsfsfsafasf" hidden="1">{#N/A,#N/A,FALSE,"Monthly SAIFI";#N/A,#N/A,FALSE,"Yearly SAIFI";#N/A,#N/A,FALSE,"Monthly CAIDI";#N/A,#N/A,FALSE,"Yearly CAIDI";#N/A,#N/A,FALSE,"Monthly SAIDI";#N/A,#N/A,FALSE,"Yearly SAIDI";#N/A,#N/A,FALSE,"Monthly MAIFI";#N/A,#N/A,FALSE,"Yearly MAIFI";#N/A,#N/A,FALSE,"Monthly Cust &gt;=4 Int"}</definedName>
    <definedName name="fuch" localSheetId="14" hidden="1">#REF!</definedName>
    <definedName name="fuch" localSheetId="13" hidden="1">#REF!</definedName>
    <definedName name="fuch" localSheetId="16" hidden="1">#REF!</definedName>
    <definedName name="fuch" localSheetId="20" hidden="1">#REF!</definedName>
    <definedName name="fuch" hidden="1">#REF!</definedName>
    <definedName name="fwrwerwerwerwer" localSheetId="7" hidden="1">{#N/A,#N/A,FALSE,"Monthly SAIFI";#N/A,#N/A,FALSE,"Yearly SAIFI";#N/A,#N/A,FALSE,"Monthly CAIDI";#N/A,#N/A,FALSE,"Yearly CAIDI";#N/A,#N/A,FALSE,"Monthly SAIDI";#N/A,#N/A,FALSE,"Yearly SAIDI";#N/A,#N/A,FALSE,"Monthly MAIFI";#N/A,#N/A,FALSE,"Yearly MAIFI";#N/A,#N/A,FALSE,"Monthly Cust &gt;=4 Int"}</definedName>
    <definedName name="fwrwerwerwerwer" localSheetId="9" hidden="1">{#N/A,#N/A,FALSE,"Monthly SAIFI";#N/A,#N/A,FALSE,"Yearly SAIFI";#N/A,#N/A,FALSE,"Monthly CAIDI";#N/A,#N/A,FALSE,"Yearly CAIDI";#N/A,#N/A,FALSE,"Monthly SAIDI";#N/A,#N/A,FALSE,"Yearly SAIDI";#N/A,#N/A,FALSE,"Monthly MAIFI";#N/A,#N/A,FALSE,"Yearly MAIFI";#N/A,#N/A,FALSE,"Monthly Cust &gt;=4 Int"}</definedName>
    <definedName name="fwrwerwerwerwer" localSheetId="10" hidden="1">{#N/A,#N/A,FALSE,"Monthly SAIFI";#N/A,#N/A,FALSE,"Yearly SAIFI";#N/A,#N/A,FALSE,"Monthly CAIDI";#N/A,#N/A,FALSE,"Yearly CAIDI";#N/A,#N/A,FALSE,"Monthly SAIDI";#N/A,#N/A,FALSE,"Yearly SAIDI";#N/A,#N/A,FALSE,"Monthly MAIFI";#N/A,#N/A,FALSE,"Yearly MAIFI";#N/A,#N/A,FALSE,"Monthly Cust &gt;=4 Int"}</definedName>
    <definedName name="fwrwerwerwerwer" localSheetId="11" hidden="1">{#N/A,#N/A,FALSE,"Monthly SAIFI";#N/A,#N/A,FALSE,"Yearly SAIFI";#N/A,#N/A,FALSE,"Monthly CAIDI";#N/A,#N/A,FALSE,"Yearly CAIDI";#N/A,#N/A,FALSE,"Monthly SAIDI";#N/A,#N/A,FALSE,"Yearly SAIDI";#N/A,#N/A,FALSE,"Monthly MAIFI";#N/A,#N/A,FALSE,"Yearly MAIFI";#N/A,#N/A,FALSE,"Monthly Cust &gt;=4 Int"}</definedName>
    <definedName name="fwrwerwerwerwer" localSheetId="12" hidden="1">{#N/A,#N/A,FALSE,"Monthly SAIFI";#N/A,#N/A,FALSE,"Yearly SAIFI";#N/A,#N/A,FALSE,"Monthly CAIDI";#N/A,#N/A,FALSE,"Yearly CAIDI";#N/A,#N/A,FALSE,"Monthly SAIDI";#N/A,#N/A,FALSE,"Yearly SAIDI";#N/A,#N/A,FALSE,"Monthly MAIFI";#N/A,#N/A,FALSE,"Yearly MAIFI";#N/A,#N/A,FALSE,"Monthly Cust &gt;=4 Int"}</definedName>
    <definedName name="fwrwerwerwerwer" localSheetId="14" hidden="1">{#N/A,#N/A,FALSE,"Monthly SAIFI";#N/A,#N/A,FALSE,"Yearly SAIFI";#N/A,#N/A,FALSE,"Monthly CAIDI";#N/A,#N/A,FALSE,"Yearly CAIDI";#N/A,#N/A,FALSE,"Monthly SAIDI";#N/A,#N/A,FALSE,"Yearly SAIDI";#N/A,#N/A,FALSE,"Monthly MAIFI";#N/A,#N/A,FALSE,"Yearly MAIFI";#N/A,#N/A,FALSE,"Monthly Cust &gt;=4 Int"}</definedName>
    <definedName name="fwrwerwerwerwer" localSheetId="13" hidden="1">{#N/A,#N/A,FALSE,"Monthly SAIFI";#N/A,#N/A,FALSE,"Yearly SAIFI";#N/A,#N/A,FALSE,"Monthly CAIDI";#N/A,#N/A,FALSE,"Yearly CAIDI";#N/A,#N/A,FALSE,"Monthly SAIDI";#N/A,#N/A,FALSE,"Yearly SAIDI";#N/A,#N/A,FALSE,"Monthly MAIFI";#N/A,#N/A,FALSE,"Yearly MAIFI";#N/A,#N/A,FALSE,"Monthly Cust &gt;=4 Int"}</definedName>
    <definedName name="fwrwerwerwerwer" localSheetId="15" hidden="1">{#N/A,#N/A,FALSE,"Monthly SAIFI";#N/A,#N/A,FALSE,"Yearly SAIFI";#N/A,#N/A,FALSE,"Monthly CAIDI";#N/A,#N/A,FALSE,"Yearly CAIDI";#N/A,#N/A,FALSE,"Monthly SAIDI";#N/A,#N/A,FALSE,"Yearly SAIDI";#N/A,#N/A,FALSE,"Monthly MAIFI";#N/A,#N/A,FALSE,"Yearly MAIFI";#N/A,#N/A,FALSE,"Monthly Cust &gt;=4 Int"}</definedName>
    <definedName name="fwrwerwerwerwer" localSheetId="16" hidden="1">{#N/A,#N/A,FALSE,"Monthly SAIFI";#N/A,#N/A,FALSE,"Yearly SAIFI";#N/A,#N/A,FALSE,"Monthly CAIDI";#N/A,#N/A,FALSE,"Yearly CAIDI";#N/A,#N/A,FALSE,"Monthly SAIDI";#N/A,#N/A,FALSE,"Yearly SAIDI";#N/A,#N/A,FALSE,"Monthly MAIFI";#N/A,#N/A,FALSE,"Yearly MAIFI";#N/A,#N/A,FALSE,"Monthly Cust &gt;=4 Int"}</definedName>
    <definedName name="fwrwerwerwerwer" localSheetId="17" hidden="1">{#N/A,#N/A,FALSE,"Monthly SAIFI";#N/A,#N/A,FALSE,"Yearly SAIFI";#N/A,#N/A,FALSE,"Monthly CAIDI";#N/A,#N/A,FALSE,"Yearly CAIDI";#N/A,#N/A,FALSE,"Monthly SAIDI";#N/A,#N/A,FALSE,"Yearly SAIDI";#N/A,#N/A,FALSE,"Monthly MAIFI";#N/A,#N/A,FALSE,"Yearly MAIFI";#N/A,#N/A,FALSE,"Monthly Cust &gt;=4 Int"}</definedName>
    <definedName name="fwrwerwerwerwer" localSheetId="18" hidden="1">{#N/A,#N/A,FALSE,"Monthly SAIFI";#N/A,#N/A,FALSE,"Yearly SAIFI";#N/A,#N/A,FALSE,"Monthly CAIDI";#N/A,#N/A,FALSE,"Yearly CAIDI";#N/A,#N/A,FALSE,"Monthly SAIDI";#N/A,#N/A,FALSE,"Yearly SAIDI";#N/A,#N/A,FALSE,"Monthly MAIFI";#N/A,#N/A,FALSE,"Yearly MAIFI";#N/A,#N/A,FALSE,"Monthly Cust &gt;=4 Int"}</definedName>
    <definedName name="fwrwerwerwerwer" localSheetId="19" hidden="1">{#N/A,#N/A,FALSE,"Monthly SAIFI";#N/A,#N/A,FALSE,"Yearly SAIFI";#N/A,#N/A,FALSE,"Monthly CAIDI";#N/A,#N/A,FALSE,"Yearly CAIDI";#N/A,#N/A,FALSE,"Monthly SAIDI";#N/A,#N/A,FALSE,"Yearly SAIDI";#N/A,#N/A,FALSE,"Monthly MAIFI";#N/A,#N/A,FALSE,"Yearly MAIFI";#N/A,#N/A,FALSE,"Monthly Cust &gt;=4 Int"}</definedName>
    <definedName name="fwrwerwerwerwer" localSheetId="20" hidden="1">{#N/A,#N/A,FALSE,"Monthly SAIFI";#N/A,#N/A,FALSE,"Yearly SAIFI";#N/A,#N/A,FALSE,"Monthly CAIDI";#N/A,#N/A,FALSE,"Yearly CAIDI";#N/A,#N/A,FALSE,"Monthly SAIDI";#N/A,#N/A,FALSE,"Yearly SAIDI";#N/A,#N/A,FALSE,"Monthly MAIFI";#N/A,#N/A,FALSE,"Yearly MAIFI";#N/A,#N/A,FALSE,"Monthly Cust &gt;=4 Int"}</definedName>
    <definedName name="fwrwerwerwerwer" hidden="1">{#N/A,#N/A,FALSE,"Monthly SAIFI";#N/A,#N/A,FALSE,"Yearly SAIFI";#N/A,#N/A,FALSE,"Monthly CAIDI";#N/A,#N/A,FALSE,"Yearly CAIDI";#N/A,#N/A,FALSE,"Monthly SAIDI";#N/A,#N/A,FALSE,"Yearly SAIDI";#N/A,#N/A,FALSE,"Monthly MAIFI";#N/A,#N/A,FALSE,"Yearly MAIFI";#N/A,#N/A,FALSE,"Monthly Cust &gt;=4 Int"}</definedName>
    <definedName name="G3911001">#REF!</definedName>
    <definedName name="GasMonth">#REF!</definedName>
    <definedName name="GasYTD">#REF!</definedName>
    <definedName name="GC" localSheetId="14" hidden="1">{#N/A,#N/A,TRUE,"MEMO";#N/A,#N/A,TRUE,"PARAMETROS";#N/A,#N/A,TRUE,"RLI ";#N/A,#N/A,TRUE,"IMPTO.DET.";#N/A,#N/A,TRUE,"FUT-FUNT";#N/A,#N/A,TRUE,"CPI-PATR.";#N/A,#N/A,TRUE,"CM CPI";#N/A,#N/A,TRUE,"PROV";#N/A,#N/A,TRUE,"A FIJO";#N/A,#N/A,TRUE,"LEASING";#N/A,#N/A,TRUE,"VPP";#N/A,#N/A,TRUE,"PPM";#N/A,#N/A,TRUE,"OTROS"}</definedName>
    <definedName name="GC" localSheetId="13" hidden="1">{#N/A,#N/A,TRUE,"MEMO";#N/A,#N/A,TRUE,"PARAMETROS";#N/A,#N/A,TRUE,"RLI ";#N/A,#N/A,TRUE,"IMPTO.DET.";#N/A,#N/A,TRUE,"FUT-FUNT";#N/A,#N/A,TRUE,"CPI-PATR.";#N/A,#N/A,TRUE,"CM CPI";#N/A,#N/A,TRUE,"PROV";#N/A,#N/A,TRUE,"A FIJO";#N/A,#N/A,TRUE,"LEASING";#N/A,#N/A,TRUE,"VPP";#N/A,#N/A,TRUE,"PPM";#N/A,#N/A,TRUE,"OTROS"}</definedName>
    <definedName name="GC" localSheetId="15" hidden="1">{#N/A,#N/A,TRUE,"MEMO";#N/A,#N/A,TRUE,"PARAMETROS";#N/A,#N/A,TRUE,"RLI ";#N/A,#N/A,TRUE,"IMPTO.DET.";#N/A,#N/A,TRUE,"FUT-FUNT";#N/A,#N/A,TRUE,"CPI-PATR.";#N/A,#N/A,TRUE,"CM CPI";#N/A,#N/A,TRUE,"PROV";#N/A,#N/A,TRUE,"A FIJO";#N/A,#N/A,TRUE,"LEASING";#N/A,#N/A,TRUE,"VPP";#N/A,#N/A,TRUE,"PPM";#N/A,#N/A,TRUE,"OTROS"}</definedName>
    <definedName name="GC" localSheetId="16" hidden="1">{#N/A,#N/A,TRUE,"MEMO";#N/A,#N/A,TRUE,"PARAMETROS";#N/A,#N/A,TRUE,"RLI ";#N/A,#N/A,TRUE,"IMPTO.DET.";#N/A,#N/A,TRUE,"FUT-FUNT";#N/A,#N/A,TRUE,"CPI-PATR.";#N/A,#N/A,TRUE,"CM CPI";#N/A,#N/A,TRUE,"PROV";#N/A,#N/A,TRUE,"A FIJO";#N/A,#N/A,TRUE,"LEASING";#N/A,#N/A,TRUE,"VPP";#N/A,#N/A,TRUE,"PPM";#N/A,#N/A,TRUE,"OTROS"}</definedName>
    <definedName name="GC" localSheetId="17" hidden="1">{#N/A,#N/A,TRUE,"MEMO";#N/A,#N/A,TRUE,"PARAMETROS";#N/A,#N/A,TRUE,"RLI ";#N/A,#N/A,TRUE,"IMPTO.DET.";#N/A,#N/A,TRUE,"FUT-FUNT";#N/A,#N/A,TRUE,"CPI-PATR.";#N/A,#N/A,TRUE,"CM CPI";#N/A,#N/A,TRUE,"PROV";#N/A,#N/A,TRUE,"A FIJO";#N/A,#N/A,TRUE,"LEASING";#N/A,#N/A,TRUE,"VPP";#N/A,#N/A,TRUE,"PPM";#N/A,#N/A,TRUE,"OTROS"}</definedName>
    <definedName name="GC" localSheetId="18" hidden="1">{#N/A,#N/A,TRUE,"MEMO";#N/A,#N/A,TRUE,"PARAMETROS";#N/A,#N/A,TRUE,"RLI ";#N/A,#N/A,TRUE,"IMPTO.DET.";#N/A,#N/A,TRUE,"FUT-FUNT";#N/A,#N/A,TRUE,"CPI-PATR.";#N/A,#N/A,TRUE,"CM CPI";#N/A,#N/A,TRUE,"PROV";#N/A,#N/A,TRUE,"A FIJO";#N/A,#N/A,TRUE,"LEASING";#N/A,#N/A,TRUE,"VPP";#N/A,#N/A,TRUE,"PPM";#N/A,#N/A,TRUE,"OTROS"}</definedName>
    <definedName name="GC" localSheetId="19" hidden="1">{#N/A,#N/A,TRUE,"MEMO";#N/A,#N/A,TRUE,"PARAMETROS";#N/A,#N/A,TRUE,"RLI ";#N/A,#N/A,TRUE,"IMPTO.DET.";#N/A,#N/A,TRUE,"FUT-FUNT";#N/A,#N/A,TRUE,"CPI-PATR.";#N/A,#N/A,TRUE,"CM CPI";#N/A,#N/A,TRUE,"PROV";#N/A,#N/A,TRUE,"A FIJO";#N/A,#N/A,TRUE,"LEASING";#N/A,#N/A,TRUE,"VPP";#N/A,#N/A,TRUE,"PPM";#N/A,#N/A,TRUE,"OTROS"}</definedName>
    <definedName name="GC" localSheetId="20" hidden="1">{#N/A,#N/A,TRUE,"MEMO";#N/A,#N/A,TRUE,"PARAMETROS";#N/A,#N/A,TRUE,"RLI ";#N/A,#N/A,TRUE,"IMPTO.DET.";#N/A,#N/A,TRUE,"FUT-FUNT";#N/A,#N/A,TRUE,"CPI-PATR.";#N/A,#N/A,TRUE,"CM CPI";#N/A,#N/A,TRUE,"PROV";#N/A,#N/A,TRUE,"A FIJO";#N/A,#N/A,TRUE,"LEASING";#N/A,#N/A,TRUE,"VPP";#N/A,#N/A,TRUE,"PPM";#N/A,#N/A,TRUE,"OTROS"}</definedName>
    <definedName name="GC" hidden="1">{#N/A,#N/A,TRUE,"MEMO";#N/A,#N/A,TRUE,"PARAMETROS";#N/A,#N/A,TRUE,"RLI ";#N/A,#N/A,TRUE,"IMPTO.DET.";#N/A,#N/A,TRUE,"FUT-FUNT";#N/A,#N/A,TRUE,"CPI-PATR.";#N/A,#N/A,TRUE,"CM CPI";#N/A,#N/A,TRUE,"PROV";#N/A,#N/A,TRUE,"A FIJO";#N/A,#N/A,TRUE,"LEASING";#N/A,#N/A,TRUE,"VPP";#N/A,#N/A,TRUE,"PPM";#N/A,#N/A,TRUE,"OTROS"}</definedName>
    <definedName name="general">#REF!</definedName>
    <definedName name="gg" localSheetId="14" hidden="1">{"TotalGeralDespesasPorArea",#N/A,FALSE,"VinculosAccessEfetivo"}</definedName>
    <definedName name="gg" localSheetId="13" hidden="1">{"TotalGeralDespesasPorArea",#N/A,FALSE,"VinculosAccessEfetivo"}</definedName>
    <definedName name="gg" localSheetId="15" hidden="1">{"TotalGeralDespesasPorArea",#N/A,FALSE,"VinculosAccessEfetivo"}</definedName>
    <definedName name="gg" localSheetId="16" hidden="1">{"TotalGeralDespesasPorArea",#N/A,FALSE,"VinculosAccessEfetivo"}</definedName>
    <definedName name="gg" localSheetId="17" hidden="1">{"TotalGeralDespesasPorArea",#N/A,FALSE,"VinculosAccessEfetivo"}</definedName>
    <definedName name="gg" localSheetId="18" hidden="1">{"TotalGeralDespesasPorArea",#N/A,FALSE,"VinculosAccessEfetivo"}</definedName>
    <definedName name="gg" localSheetId="19" hidden="1">{"TotalGeralDespesasPorArea",#N/A,FALSE,"VinculosAccessEfetivo"}</definedName>
    <definedName name="gg" localSheetId="20" hidden="1">{"TotalGeralDespesasPorArea",#N/A,FALSE,"VinculosAccessEfetivo"}</definedName>
    <definedName name="gg" hidden="1">{"TotalGeralDespesasPorArea",#N/A,FALSE,"VinculosAccessEfetivo"}</definedName>
    <definedName name="ghjgfj" localSheetId="7" hidden="1">{#N/A,#N/A,FALSE,"Monthly SAIFI";#N/A,#N/A,FALSE,"Yearly SAIFI";#N/A,#N/A,FALSE,"Monthly CAIDI";#N/A,#N/A,FALSE,"Yearly CAIDI";#N/A,#N/A,FALSE,"Monthly SAIDI";#N/A,#N/A,FALSE,"Yearly SAIDI";#N/A,#N/A,FALSE,"Monthly MAIFI";#N/A,#N/A,FALSE,"Yearly MAIFI";#N/A,#N/A,FALSE,"Monthly Cust &gt;=4 Int"}</definedName>
    <definedName name="ghjgfj" localSheetId="9" hidden="1">{#N/A,#N/A,FALSE,"Monthly SAIFI";#N/A,#N/A,FALSE,"Yearly SAIFI";#N/A,#N/A,FALSE,"Monthly CAIDI";#N/A,#N/A,FALSE,"Yearly CAIDI";#N/A,#N/A,FALSE,"Monthly SAIDI";#N/A,#N/A,FALSE,"Yearly SAIDI";#N/A,#N/A,FALSE,"Monthly MAIFI";#N/A,#N/A,FALSE,"Yearly MAIFI";#N/A,#N/A,FALSE,"Monthly Cust &gt;=4 Int"}</definedName>
    <definedName name="ghjgfj" localSheetId="10" hidden="1">{#N/A,#N/A,FALSE,"Monthly SAIFI";#N/A,#N/A,FALSE,"Yearly SAIFI";#N/A,#N/A,FALSE,"Monthly CAIDI";#N/A,#N/A,FALSE,"Yearly CAIDI";#N/A,#N/A,FALSE,"Monthly SAIDI";#N/A,#N/A,FALSE,"Yearly SAIDI";#N/A,#N/A,FALSE,"Monthly MAIFI";#N/A,#N/A,FALSE,"Yearly MAIFI";#N/A,#N/A,FALSE,"Monthly Cust &gt;=4 Int"}</definedName>
    <definedName name="ghjgfj" localSheetId="11" hidden="1">{#N/A,#N/A,FALSE,"Monthly SAIFI";#N/A,#N/A,FALSE,"Yearly SAIFI";#N/A,#N/A,FALSE,"Monthly CAIDI";#N/A,#N/A,FALSE,"Yearly CAIDI";#N/A,#N/A,FALSE,"Monthly SAIDI";#N/A,#N/A,FALSE,"Yearly SAIDI";#N/A,#N/A,FALSE,"Monthly MAIFI";#N/A,#N/A,FALSE,"Yearly MAIFI";#N/A,#N/A,FALSE,"Monthly Cust &gt;=4 Int"}</definedName>
    <definedName name="ghjgfj" localSheetId="12" hidden="1">{#N/A,#N/A,FALSE,"Monthly SAIFI";#N/A,#N/A,FALSE,"Yearly SAIFI";#N/A,#N/A,FALSE,"Monthly CAIDI";#N/A,#N/A,FALSE,"Yearly CAIDI";#N/A,#N/A,FALSE,"Monthly SAIDI";#N/A,#N/A,FALSE,"Yearly SAIDI";#N/A,#N/A,FALSE,"Monthly MAIFI";#N/A,#N/A,FALSE,"Yearly MAIFI";#N/A,#N/A,FALSE,"Monthly Cust &gt;=4 Int"}</definedName>
    <definedName name="ghjgfj" localSheetId="14" hidden="1">{#N/A,#N/A,FALSE,"Monthly SAIFI";#N/A,#N/A,FALSE,"Yearly SAIFI";#N/A,#N/A,FALSE,"Monthly CAIDI";#N/A,#N/A,FALSE,"Yearly CAIDI";#N/A,#N/A,FALSE,"Monthly SAIDI";#N/A,#N/A,FALSE,"Yearly SAIDI";#N/A,#N/A,FALSE,"Monthly MAIFI";#N/A,#N/A,FALSE,"Yearly MAIFI";#N/A,#N/A,FALSE,"Monthly Cust &gt;=4 Int"}</definedName>
    <definedName name="ghjgfj" localSheetId="13" hidden="1">{#N/A,#N/A,FALSE,"Monthly SAIFI";#N/A,#N/A,FALSE,"Yearly SAIFI";#N/A,#N/A,FALSE,"Monthly CAIDI";#N/A,#N/A,FALSE,"Yearly CAIDI";#N/A,#N/A,FALSE,"Monthly SAIDI";#N/A,#N/A,FALSE,"Yearly SAIDI";#N/A,#N/A,FALSE,"Monthly MAIFI";#N/A,#N/A,FALSE,"Yearly MAIFI";#N/A,#N/A,FALSE,"Monthly Cust &gt;=4 Int"}</definedName>
    <definedName name="ghjgfj" localSheetId="15" hidden="1">{#N/A,#N/A,FALSE,"Monthly SAIFI";#N/A,#N/A,FALSE,"Yearly SAIFI";#N/A,#N/A,FALSE,"Monthly CAIDI";#N/A,#N/A,FALSE,"Yearly CAIDI";#N/A,#N/A,FALSE,"Monthly SAIDI";#N/A,#N/A,FALSE,"Yearly SAIDI";#N/A,#N/A,FALSE,"Monthly MAIFI";#N/A,#N/A,FALSE,"Yearly MAIFI";#N/A,#N/A,FALSE,"Monthly Cust &gt;=4 Int"}</definedName>
    <definedName name="ghjgfj" localSheetId="16" hidden="1">{#N/A,#N/A,FALSE,"Monthly SAIFI";#N/A,#N/A,FALSE,"Yearly SAIFI";#N/A,#N/A,FALSE,"Monthly CAIDI";#N/A,#N/A,FALSE,"Yearly CAIDI";#N/A,#N/A,FALSE,"Monthly SAIDI";#N/A,#N/A,FALSE,"Yearly SAIDI";#N/A,#N/A,FALSE,"Monthly MAIFI";#N/A,#N/A,FALSE,"Yearly MAIFI";#N/A,#N/A,FALSE,"Monthly Cust &gt;=4 Int"}</definedName>
    <definedName name="ghjgfj" localSheetId="17" hidden="1">{#N/A,#N/A,FALSE,"Monthly SAIFI";#N/A,#N/A,FALSE,"Yearly SAIFI";#N/A,#N/A,FALSE,"Monthly CAIDI";#N/A,#N/A,FALSE,"Yearly CAIDI";#N/A,#N/A,FALSE,"Monthly SAIDI";#N/A,#N/A,FALSE,"Yearly SAIDI";#N/A,#N/A,FALSE,"Monthly MAIFI";#N/A,#N/A,FALSE,"Yearly MAIFI";#N/A,#N/A,FALSE,"Monthly Cust &gt;=4 Int"}</definedName>
    <definedName name="ghjgfj" localSheetId="18" hidden="1">{#N/A,#N/A,FALSE,"Monthly SAIFI";#N/A,#N/A,FALSE,"Yearly SAIFI";#N/A,#N/A,FALSE,"Monthly CAIDI";#N/A,#N/A,FALSE,"Yearly CAIDI";#N/A,#N/A,FALSE,"Monthly SAIDI";#N/A,#N/A,FALSE,"Yearly SAIDI";#N/A,#N/A,FALSE,"Monthly MAIFI";#N/A,#N/A,FALSE,"Yearly MAIFI";#N/A,#N/A,FALSE,"Monthly Cust &gt;=4 Int"}</definedName>
    <definedName name="ghjgfj" localSheetId="19" hidden="1">{#N/A,#N/A,FALSE,"Monthly SAIFI";#N/A,#N/A,FALSE,"Yearly SAIFI";#N/A,#N/A,FALSE,"Monthly CAIDI";#N/A,#N/A,FALSE,"Yearly CAIDI";#N/A,#N/A,FALSE,"Monthly SAIDI";#N/A,#N/A,FALSE,"Yearly SAIDI";#N/A,#N/A,FALSE,"Monthly MAIFI";#N/A,#N/A,FALSE,"Yearly MAIFI";#N/A,#N/A,FALSE,"Monthly Cust &gt;=4 Int"}</definedName>
    <definedName name="ghjgfj" localSheetId="20" hidden="1">{#N/A,#N/A,FALSE,"Monthly SAIFI";#N/A,#N/A,FALSE,"Yearly SAIFI";#N/A,#N/A,FALSE,"Monthly CAIDI";#N/A,#N/A,FALSE,"Yearly CAIDI";#N/A,#N/A,FALSE,"Monthly SAIDI";#N/A,#N/A,FALSE,"Yearly SAIDI";#N/A,#N/A,FALSE,"Monthly MAIFI";#N/A,#N/A,FALSE,"Yearly MAIFI";#N/A,#N/A,FALSE,"Monthly Cust &gt;=4 Int"}</definedName>
    <definedName name="ghjgfj" hidden="1">{#N/A,#N/A,FALSE,"Monthly SAIFI";#N/A,#N/A,FALSE,"Yearly SAIFI";#N/A,#N/A,FALSE,"Monthly CAIDI";#N/A,#N/A,FALSE,"Yearly CAIDI";#N/A,#N/A,FALSE,"Monthly SAIDI";#N/A,#N/A,FALSE,"Yearly SAIDI";#N/A,#N/A,FALSE,"Monthly MAIFI";#N/A,#N/A,FALSE,"Yearly MAIFI";#N/A,#N/A,FALSE,"Monthly Cust &gt;=4 Int"}</definedName>
    <definedName name="ghjgfjfj" localSheetId="7" hidden="1">{#N/A,#N/A,FALSE,"Monthly SAIFI";#N/A,#N/A,FALSE,"Yearly SAIFI";#N/A,#N/A,FALSE,"Monthly CAIDI";#N/A,#N/A,FALSE,"Yearly CAIDI";#N/A,#N/A,FALSE,"Monthly SAIDI";#N/A,#N/A,FALSE,"Yearly SAIDI";#N/A,#N/A,FALSE,"Monthly MAIFI";#N/A,#N/A,FALSE,"Yearly MAIFI";#N/A,#N/A,FALSE,"Monthly Cust &gt;=4 Int"}</definedName>
    <definedName name="ghjgfjfj" localSheetId="9" hidden="1">{#N/A,#N/A,FALSE,"Monthly SAIFI";#N/A,#N/A,FALSE,"Yearly SAIFI";#N/A,#N/A,FALSE,"Monthly CAIDI";#N/A,#N/A,FALSE,"Yearly CAIDI";#N/A,#N/A,FALSE,"Monthly SAIDI";#N/A,#N/A,FALSE,"Yearly SAIDI";#N/A,#N/A,FALSE,"Monthly MAIFI";#N/A,#N/A,FALSE,"Yearly MAIFI";#N/A,#N/A,FALSE,"Monthly Cust &gt;=4 Int"}</definedName>
    <definedName name="ghjgfjfj" localSheetId="10" hidden="1">{#N/A,#N/A,FALSE,"Monthly SAIFI";#N/A,#N/A,FALSE,"Yearly SAIFI";#N/A,#N/A,FALSE,"Monthly CAIDI";#N/A,#N/A,FALSE,"Yearly CAIDI";#N/A,#N/A,FALSE,"Monthly SAIDI";#N/A,#N/A,FALSE,"Yearly SAIDI";#N/A,#N/A,FALSE,"Monthly MAIFI";#N/A,#N/A,FALSE,"Yearly MAIFI";#N/A,#N/A,FALSE,"Monthly Cust &gt;=4 Int"}</definedName>
    <definedName name="ghjgfjfj" localSheetId="11" hidden="1">{#N/A,#N/A,FALSE,"Monthly SAIFI";#N/A,#N/A,FALSE,"Yearly SAIFI";#N/A,#N/A,FALSE,"Monthly CAIDI";#N/A,#N/A,FALSE,"Yearly CAIDI";#N/A,#N/A,FALSE,"Monthly SAIDI";#N/A,#N/A,FALSE,"Yearly SAIDI";#N/A,#N/A,FALSE,"Monthly MAIFI";#N/A,#N/A,FALSE,"Yearly MAIFI";#N/A,#N/A,FALSE,"Monthly Cust &gt;=4 Int"}</definedName>
    <definedName name="ghjgfjfj" localSheetId="12" hidden="1">{#N/A,#N/A,FALSE,"Monthly SAIFI";#N/A,#N/A,FALSE,"Yearly SAIFI";#N/A,#N/A,FALSE,"Monthly CAIDI";#N/A,#N/A,FALSE,"Yearly CAIDI";#N/A,#N/A,FALSE,"Monthly SAIDI";#N/A,#N/A,FALSE,"Yearly SAIDI";#N/A,#N/A,FALSE,"Monthly MAIFI";#N/A,#N/A,FALSE,"Yearly MAIFI";#N/A,#N/A,FALSE,"Monthly Cust &gt;=4 Int"}</definedName>
    <definedName name="ghjgfjfj" localSheetId="14" hidden="1">{#N/A,#N/A,FALSE,"Monthly SAIFI";#N/A,#N/A,FALSE,"Yearly SAIFI";#N/A,#N/A,FALSE,"Monthly CAIDI";#N/A,#N/A,FALSE,"Yearly CAIDI";#N/A,#N/A,FALSE,"Monthly SAIDI";#N/A,#N/A,FALSE,"Yearly SAIDI";#N/A,#N/A,FALSE,"Monthly MAIFI";#N/A,#N/A,FALSE,"Yearly MAIFI";#N/A,#N/A,FALSE,"Monthly Cust &gt;=4 Int"}</definedName>
    <definedName name="ghjgfjfj" localSheetId="13" hidden="1">{#N/A,#N/A,FALSE,"Monthly SAIFI";#N/A,#N/A,FALSE,"Yearly SAIFI";#N/A,#N/A,FALSE,"Monthly CAIDI";#N/A,#N/A,FALSE,"Yearly CAIDI";#N/A,#N/A,FALSE,"Monthly SAIDI";#N/A,#N/A,FALSE,"Yearly SAIDI";#N/A,#N/A,FALSE,"Monthly MAIFI";#N/A,#N/A,FALSE,"Yearly MAIFI";#N/A,#N/A,FALSE,"Monthly Cust &gt;=4 Int"}</definedName>
    <definedName name="ghjgfjfj" localSheetId="15" hidden="1">{#N/A,#N/A,FALSE,"Monthly SAIFI";#N/A,#N/A,FALSE,"Yearly SAIFI";#N/A,#N/A,FALSE,"Monthly CAIDI";#N/A,#N/A,FALSE,"Yearly CAIDI";#N/A,#N/A,FALSE,"Monthly SAIDI";#N/A,#N/A,FALSE,"Yearly SAIDI";#N/A,#N/A,FALSE,"Monthly MAIFI";#N/A,#N/A,FALSE,"Yearly MAIFI";#N/A,#N/A,FALSE,"Monthly Cust &gt;=4 Int"}</definedName>
    <definedName name="ghjgfjfj" localSheetId="16" hidden="1">{#N/A,#N/A,FALSE,"Monthly SAIFI";#N/A,#N/A,FALSE,"Yearly SAIFI";#N/A,#N/A,FALSE,"Monthly CAIDI";#N/A,#N/A,FALSE,"Yearly CAIDI";#N/A,#N/A,FALSE,"Monthly SAIDI";#N/A,#N/A,FALSE,"Yearly SAIDI";#N/A,#N/A,FALSE,"Monthly MAIFI";#N/A,#N/A,FALSE,"Yearly MAIFI";#N/A,#N/A,FALSE,"Monthly Cust &gt;=4 Int"}</definedName>
    <definedName name="ghjgfjfj" localSheetId="17" hidden="1">{#N/A,#N/A,FALSE,"Monthly SAIFI";#N/A,#N/A,FALSE,"Yearly SAIFI";#N/A,#N/A,FALSE,"Monthly CAIDI";#N/A,#N/A,FALSE,"Yearly CAIDI";#N/A,#N/A,FALSE,"Monthly SAIDI";#N/A,#N/A,FALSE,"Yearly SAIDI";#N/A,#N/A,FALSE,"Monthly MAIFI";#N/A,#N/A,FALSE,"Yearly MAIFI";#N/A,#N/A,FALSE,"Monthly Cust &gt;=4 Int"}</definedName>
    <definedName name="ghjgfjfj" localSheetId="18" hidden="1">{#N/A,#N/A,FALSE,"Monthly SAIFI";#N/A,#N/A,FALSE,"Yearly SAIFI";#N/A,#N/A,FALSE,"Monthly CAIDI";#N/A,#N/A,FALSE,"Yearly CAIDI";#N/A,#N/A,FALSE,"Monthly SAIDI";#N/A,#N/A,FALSE,"Yearly SAIDI";#N/A,#N/A,FALSE,"Monthly MAIFI";#N/A,#N/A,FALSE,"Yearly MAIFI";#N/A,#N/A,FALSE,"Monthly Cust &gt;=4 Int"}</definedName>
    <definedName name="ghjgfjfj" localSheetId="19" hidden="1">{#N/A,#N/A,FALSE,"Monthly SAIFI";#N/A,#N/A,FALSE,"Yearly SAIFI";#N/A,#N/A,FALSE,"Monthly CAIDI";#N/A,#N/A,FALSE,"Yearly CAIDI";#N/A,#N/A,FALSE,"Monthly SAIDI";#N/A,#N/A,FALSE,"Yearly SAIDI";#N/A,#N/A,FALSE,"Monthly MAIFI";#N/A,#N/A,FALSE,"Yearly MAIFI";#N/A,#N/A,FALSE,"Monthly Cust &gt;=4 Int"}</definedName>
    <definedName name="ghjgfjfj" localSheetId="20" hidden="1">{#N/A,#N/A,FALSE,"Monthly SAIFI";#N/A,#N/A,FALSE,"Yearly SAIFI";#N/A,#N/A,FALSE,"Monthly CAIDI";#N/A,#N/A,FALSE,"Yearly CAIDI";#N/A,#N/A,FALSE,"Monthly SAIDI";#N/A,#N/A,FALSE,"Yearly SAIDI";#N/A,#N/A,FALSE,"Monthly MAIFI";#N/A,#N/A,FALSE,"Yearly MAIFI";#N/A,#N/A,FALSE,"Monthly Cust &gt;=4 Int"}</definedName>
    <definedName name="ghjgfjfj" hidden="1">{#N/A,#N/A,FALSE,"Monthly SAIFI";#N/A,#N/A,FALSE,"Yearly SAIFI";#N/A,#N/A,FALSE,"Monthly CAIDI";#N/A,#N/A,FALSE,"Yearly CAIDI";#N/A,#N/A,FALSE,"Monthly SAIDI";#N/A,#N/A,FALSE,"Yearly SAIDI";#N/A,#N/A,FALSE,"Monthly MAIFI";#N/A,#N/A,FALSE,"Yearly MAIFI";#N/A,#N/A,FALSE,"Monthly Cust &gt;=4 Int"}</definedName>
    <definedName name="ghjgfjg" localSheetId="7" hidden="1">{#N/A,#N/A,FALSE,"Monthly SAIFI";#N/A,#N/A,FALSE,"Yearly SAIFI";#N/A,#N/A,FALSE,"Monthly CAIDI";#N/A,#N/A,FALSE,"Yearly CAIDI";#N/A,#N/A,FALSE,"Monthly SAIDI";#N/A,#N/A,FALSE,"Yearly SAIDI";#N/A,#N/A,FALSE,"Monthly MAIFI";#N/A,#N/A,FALSE,"Yearly MAIFI";#N/A,#N/A,FALSE,"Monthly Cust &gt;=4 Int"}</definedName>
    <definedName name="ghjgfjg" localSheetId="9" hidden="1">{#N/A,#N/A,FALSE,"Monthly SAIFI";#N/A,#N/A,FALSE,"Yearly SAIFI";#N/A,#N/A,FALSE,"Monthly CAIDI";#N/A,#N/A,FALSE,"Yearly CAIDI";#N/A,#N/A,FALSE,"Monthly SAIDI";#N/A,#N/A,FALSE,"Yearly SAIDI";#N/A,#N/A,FALSE,"Monthly MAIFI";#N/A,#N/A,FALSE,"Yearly MAIFI";#N/A,#N/A,FALSE,"Monthly Cust &gt;=4 Int"}</definedName>
    <definedName name="ghjgfjg" localSheetId="10" hidden="1">{#N/A,#N/A,FALSE,"Monthly SAIFI";#N/A,#N/A,FALSE,"Yearly SAIFI";#N/A,#N/A,FALSE,"Monthly CAIDI";#N/A,#N/A,FALSE,"Yearly CAIDI";#N/A,#N/A,FALSE,"Monthly SAIDI";#N/A,#N/A,FALSE,"Yearly SAIDI";#N/A,#N/A,FALSE,"Monthly MAIFI";#N/A,#N/A,FALSE,"Yearly MAIFI";#N/A,#N/A,FALSE,"Monthly Cust &gt;=4 Int"}</definedName>
    <definedName name="ghjgfjg" localSheetId="11" hidden="1">{#N/A,#N/A,FALSE,"Monthly SAIFI";#N/A,#N/A,FALSE,"Yearly SAIFI";#N/A,#N/A,FALSE,"Monthly CAIDI";#N/A,#N/A,FALSE,"Yearly CAIDI";#N/A,#N/A,FALSE,"Monthly SAIDI";#N/A,#N/A,FALSE,"Yearly SAIDI";#N/A,#N/A,FALSE,"Monthly MAIFI";#N/A,#N/A,FALSE,"Yearly MAIFI";#N/A,#N/A,FALSE,"Monthly Cust &gt;=4 Int"}</definedName>
    <definedName name="ghjgfjg" localSheetId="12" hidden="1">{#N/A,#N/A,FALSE,"Monthly SAIFI";#N/A,#N/A,FALSE,"Yearly SAIFI";#N/A,#N/A,FALSE,"Monthly CAIDI";#N/A,#N/A,FALSE,"Yearly CAIDI";#N/A,#N/A,FALSE,"Monthly SAIDI";#N/A,#N/A,FALSE,"Yearly SAIDI";#N/A,#N/A,FALSE,"Monthly MAIFI";#N/A,#N/A,FALSE,"Yearly MAIFI";#N/A,#N/A,FALSE,"Monthly Cust &gt;=4 Int"}</definedName>
    <definedName name="ghjgfjg" localSheetId="14" hidden="1">{#N/A,#N/A,FALSE,"Monthly SAIFI";#N/A,#N/A,FALSE,"Yearly SAIFI";#N/A,#N/A,FALSE,"Monthly CAIDI";#N/A,#N/A,FALSE,"Yearly CAIDI";#N/A,#N/A,FALSE,"Monthly SAIDI";#N/A,#N/A,FALSE,"Yearly SAIDI";#N/A,#N/A,FALSE,"Monthly MAIFI";#N/A,#N/A,FALSE,"Yearly MAIFI";#N/A,#N/A,FALSE,"Monthly Cust &gt;=4 Int"}</definedName>
    <definedName name="ghjgfjg" localSheetId="13" hidden="1">{#N/A,#N/A,FALSE,"Monthly SAIFI";#N/A,#N/A,FALSE,"Yearly SAIFI";#N/A,#N/A,FALSE,"Monthly CAIDI";#N/A,#N/A,FALSE,"Yearly CAIDI";#N/A,#N/A,FALSE,"Monthly SAIDI";#N/A,#N/A,FALSE,"Yearly SAIDI";#N/A,#N/A,FALSE,"Monthly MAIFI";#N/A,#N/A,FALSE,"Yearly MAIFI";#N/A,#N/A,FALSE,"Monthly Cust &gt;=4 Int"}</definedName>
    <definedName name="ghjgfjg" localSheetId="15" hidden="1">{#N/A,#N/A,FALSE,"Monthly SAIFI";#N/A,#N/A,FALSE,"Yearly SAIFI";#N/A,#N/A,FALSE,"Monthly CAIDI";#N/A,#N/A,FALSE,"Yearly CAIDI";#N/A,#N/A,FALSE,"Monthly SAIDI";#N/A,#N/A,FALSE,"Yearly SAIDI";#N/A,#N/A,FALSE,"Monthly MAIFI";#N/A,#N/A,FALSE,"Yearly MAIFI";#N/A,#N/A,FALSE,"Monthly Cust &gt;=4 Int"}</definedName>
    <definedName name="ghjgfjg" localSheetId="16" hidden="1">{#N/A,#N/A,FALSE,"Monthly SAIFI";#N/A,#N/A,FALSE,"Yearly SAIFI";#N/A,#N/A,FALSE,"Monthly CAIDI";#N/A,#N/A,FALSE,"Yearly CAIDI";#N/A,#N/A,FALSE,"Monthly SAIDI";#N/A,#N/A,FALSE,"Yearly SAIDI";#N/A,#N/A,FALSE,"Monthly MAIFI";#N/A,#N/A,FALSE,"Yearly MAIFI";#N/A,#N/A,FALSE,"Monthly Cust &gt;=4 Int"}</definedName>
    <definedName name="ghjgfjg" localSheetId="17" hidden="1">{#N/A,#N/A,FALSE,"Monthly SAIFI";#N/A,#N/A,FALSE,"Yearly SAIFI";#N/A,#N/A,FALSE,"Monthly CAIDI";#N/A,#N/A,FALSE,"Yearly CAIDI";#N/A,#N/A,FALSE,"Monthly SAIDI";#N/A,#N/A,FALSE,"Yearly SAIDI";#N/A,#N/A,FALSE,"Monthly MAIFI";#N/A,#N/A,FALSE,"Yearly MAIFI";#N/A,#N/A,FALSE,"Monthly Cust &gt;=4 Int"}</definedName>
    <definedName name="ghjgfjg" localSheetId="18" hidden="1">{#N/A,#N/A,FALSE,"Monthly SAIFI";#N/A,#N/A,FALSE,"Yearly SAIFI";#N/A,#N/A,FALSE,"Monthly CAIDI";#N/A,#N/A,FALSE,"Yearly CAIDI";#N/A,#N/A,FALSE,"Monthly SAIDI";#N/A,#N/A,FALSE,"Yearly SAIDI";#N/A,#N/A,FALSE,"Monthly MAIFI";#N/A,#N/A,FALSE,"Yearly MAIFI";#N/A,#N/A,FALSE,"Monthly Cust &gt;=4 Int"}</definedName>
    <definedName name="ghjgfjg" localSheetId="19" hidden="1">{#N/A,#N/A,FALSE,"Monthly SAIFI";#N/A,#N/A,FALSE,"Yearly SAIFI";#N/A,#N/A,FALSE,"Monthly CAIDI";#N/A,#N/A,FALSE,"Yearly CAIDI";#N/A,#N/A,FALSE,"Monthly SAIDI";#N/A,#N/A,FALSE,"Yearly SAIDI";#N/A,#N/A,FALSE,"Monthly MAIFI";#N/A,#N/A,FALSE,"Yearly MAIFI";#N/A,#N/A,FALSE,"Monthly Cust &gt;=4 Int"}</definedName>
    <definedName name="ghjgfjg" localSheetId="20" hidden="1">{#N/A,#N/A,FALSE,"Monthly SAIFI";#N/A,#N/A,FALSE,"Yearly SAIFI";#N/A,#N/A,FALSE,"Monthly CAIDI";#N/A,#N/A,FALSE,"Yearly CAIDI";#N/A,#N/A,FALSE,"Monthly SAIDI";#N/A,#N/A,FALSE,"Yearly SAIDI";#N/A,#N/A,FALSE,"Monthly MAIFI";#N/A,#N/A,FALSE,"Yearly MAIFI";#N/A,#N/A,FALSE,"Monthly Cust &gt;=4 Int"}</definedName>
    <definedName name="ghjgfjg" hidden="1">{#N/A,#N/A,FALSE,"Monthly SAIFI";#N/A,#N/A,FALSE,"Yearly SAIFI";#N/A,#N/A,FALSE,"Monthly CAIDI";#N/A,#N/A,FALSE,"Yearly CAIDI";#N/A,#N/A,FALSE,"Monthly SAIDI";#N/A,#N/A,FALSE,"Yearly SAIDI";#N/A,#N/A,FALSE,"Monthly MAIFI";#N/A,#N/A,FALSE,"Yearly MAIFI";#N/A,#N/A,FALSE,"Monthly Cust &gt;=4 Int"}</definedName>
    <definedName name="ghjgjgfjf" localSheetId="7" hidden="1">{#N/A,#N/A,FALSE,"Monthly SAIFI";#N/A,#N/A,FALSE,"Yearly SAIFI";#N/A,#N/A,FALSE,"Monthly CAIDI";#N/A,#N/A,FALSE,"Yearly CAIDI";#N/A,#N/A,FALSE,"Monthly SAIDI";#N/A,#N/A,FALSE,"Yearly SAIDI";#N/A,#N/A,FALSE,"Monthly MAIFI";#N/A,#N/A,FALSE,"Yearly MAIFI";#N/A,#N/A,FALSE,"Monthly Cust &gt;=4 Int"}</definedName>
    <definedName name="ghjgjgfjf" localSheetId="9" hidden="1">{#N/A,#N/A,FALSE,"Monthly SAIFI";#N/A,#N/A,FALSE,"Yearly SAIFI";#N/A,#N/A,FALSE,"Monthly CAIDI";#N/A,#N/A,FALSE,"Yearly CAIDI";#N/A,#N/A,FALSE,"Monthly SAIDI";#N/A,#N/A,FALSE,"Yearly SAIDI";#N/A,#N/A,FALSE,"Monthly MAIFI";#N/A,#N/A,FALSE,"Yearly MAIFI";#N/A,#N/A,FALSE,"Monthly Cust &gt;=4 Int"}</definedName>
    <definedName name="ghjgjgfjf" localSheetId="10" hidden="1">{#N/A,#N/A,FALSE,"Monthly SAIFI";#N/A,#N/A,FALSE,"Yearly SAIFI";#N/A,#N/A,FALSE,"Monthly CAIDI";#N/A,#N/A,FALSE,"Yearly CAIDI";#N/A,#N/A,FALSE,"Monthly SAIDI";#N/A,#N/A,FALSE,"Yearly SAIDI";#N/A,#N/A,FALSE,"Monthly MAIFI";#N/A,#N/A,FALSE,"Yearly MAIFI";#N/A,#N/A,FALSE,"Monthly Cust &gt;=4 Int"}</definedName>
    <definedName name="ghjgjgfjf" localSheetId="11" hidden="1">{#N/A,#N/A,FALSE,"Monthly SAIFI";#N/A,#N/A,FALSE,"Yearly SAIFI";#N/A,#N/A,FALSE,"Monthly CAIDI";#N/A,#N/A,FALSE,"Yearly CAIDI";#N/A,#N/A,FALSE,"Monthly SAIDI";#N/A,#N/A,FALSE,"Yearly SAIDI";#N/A,#N/A,FALSE,"Monthly MAIFI";#N/A,#N/A,FALSE,"Yearly MAIFI";#N/A,#N/A,FALSE,"Monthly Cust &gt;=4 Int"}</definedName>
    <definedName name="ghjgjgfjf" localSheetId="12" hidden="1">{#N/A,#N/A,FALSE,"Monthly SAIFI";#N/A,#N/A,FALSE,"Yearly SAIFI";#N/A,#N/A,FALSE,"Monthly CAIDI";#N/A,#N/A,FALSE,"Yearly CAIDI";#N/A,#N/A,FALSE,"Monthly SAIDI";#N/A,#N/A,FALSE,"Yearly SAIDI";#N/A,#N/A,FALSE,"Monthly MAIFI";#N/A,#N/A,FALSE,"Yearly MAIFI";#N/A,#N/A,FALSE,"Monthly Cust &gt;=4 Int"}</definedName>
    <definedName name="ghjgjgfjf" localSheetId="14" hidden="1">{#N/A,#N/A,FALSE,"Monthly SAIFI";#N/A,#N/A,FALSE,"Yearly SAIFI";#N/A,#N/A,FALSE,"Monthly CAIDI";#N/A,#N/A,FALSE,"Yearly CAIDI";#N/A,#N/A,FALSE,"Monthly SAIDI";#N/A,#N/A,FALSE,"Yearly SAIDI";#N/A,#N/A,FALSE,"Monthly MAIFI";#N/A,#N/A,FALSE,"Yearly MAIFI";#N/A,#N/A,FALSE,"Monthly Cust &gt;=4 Int"}</definedName>
    <definedName name="ghjgjgfjf" localSheetId="13" hidden="1">{#N/A,#N/A,FALSE,"Monthly SAIFI";#N/A,#N/A,FALSE,"Yearly SAIFI";#N/A,#N/A,FALSE,"Monthly CAIDI";#N/A,#N/A,FALSE,"Yearly CAIDI";#N/A,#N/A,FALSE,"Monthly SAIDI";#N/A,#N/A,FALSE,"Yearly SAIDI";#N/A,#N/A,FALSE,"Monthly MAIFI";#N/A,#N/A,FALSE,"Yearly MAIFI";#N/A,#N/A,FALSE,"Monthly Cust &gt;=4 Int"}</definedName>
    <definedName name="ghjgjgfjf" localSheetId="15" hidden="1">{#N/A,#N/A,FALSE,"Monthly SAIFI";#N/A,#N/A,FALSE,"Yearly SAIFI";#N/A,#N/A,FALSE,"Monthly CAIDI";#N/A,#N/A,FALSE,"Yearly CAIDI";#N/A,#N/A,FALSE,"Monthly SAIDI";#N/A,#N/A,FALSE,"Yearly SAIDI";#N/A,#N/A,FALSE,"Monthly MAIFI";#N/A,#N/A,FALSE,"Yearly MAIFI";#N/A,#N/A,FALSE,"Monthly Cust &gt;=4 Int"}</definedName>
    <definedName name="ghjgjgfjf" localSheetId="16" hidden="1">{#N/A,#N/A,FALSE,"Monthly SAIFI";#N/A,#N/A,FALSE,"Yearly SAIFI";#N/A,#N/A,FALSE,"Monthly CAIDI";#N/A,#N/A,FALSE,"Yearly CAIDI";#N/A,#N/A,FALSE,"Monthly SAIDI";#N/A,#N/A,FALSE,"Yearly SAIDI";#N/A,#N/A,FALSE,"Monthly MAIFI";#N/A,#N/A,FALSE,"Yearly MAIFI";#N/A,#N/A,FALSE,"Monthly Cust &gt;=4 Int"}</definedName>
    <definedName name="ghjgjgfjf" localSheetId="17" hidden="1">{#N/A,#N/A,FALSE,"Monthly SAIFI";#N/A,#N/A,FALSE,"Yearly SAIFI";#N/A,#N/A,FALSE,"Monthly CAIDI";#N/A,#N/A,FALSE,"Yearly CAIDI";#N/A,#N/A,FALSE,"Monthly SAIDI";#N/A,#N/A,FALSE,"Yearly SAIDI";#N/A,#N/A,FALSE,"Monthly MAIFI";#N/A,#N/A,FALSE,"Yearly MAIFI";#N/A,#N/A,FALSE,"Monthly Cust &gt;=4 Int"}</definedName>
    <definedName name="ghjgjgfjf" localSheetId="18" hidden="1">{#N/A,#N/A,FALSE,"Monthly SAIFI";#N/A,#N/A,FALSE,"Yearly SAIFI";#N/A,#N/A,FALSE,"Monthly CAIDI";#N/A,#N/A,FALSE,"Yearly CAIDI";#N/A,#N/A,FALSE,"Monthly SAIDI";#N/A,#N/A,FALSE,"Yearly SAIDI";#N/A,#N/A,FALSE,"Monthly MAIFI";#N/A,#N/A,FALSE,"Yearly MAIFI";#N/A,#N/A,FALSE,"Monthly Cust &gt;=4 Int"}</definedName>
    <definedName name="ghjgjgfjf" localSheetId="19" hidden="1">{#N/A,#N/A,FALSE,"Monthly SAIFI";#N/A,#N/A,FALSE,"Yearly SAIFI";#N/A,#N/A,FALSE,"Monthly CAIDI";#N/A,#N/A,FALSE,"Yearly CAIDI";#N/A,#N/A,FALSE,"Monthly SAIDI";#N/A,#N/A,FALSE,"Yearly SAIDI";#N/A,#N/A,FALSE,"Monthly MAIFI";#N/A,#N/A,FALSE,"Yearly MAIFI";#N/A,#N/A,FALSE,"Monthly Cust &gt;=4 Int"}</definedName>
    <definedName name="ghjgjgfjf" localSheetId="20" hidden="1">{#N/A,#N/A,FALSE,"Monthly SAIFI";#N/A,#N/A,FALSE,"Yearly SAIFI";#N/A,#N/A,FALSE,"Monthly CAIDI";#N/A,#N/A,FALSE,"Yearly CAIDI";#N/A,#N/A,FALSE,"Monthly SAIDI";#N/A,#N/A,FALSE,"Yearly SAIDI";#N/A,#N/A,FALSE,"Monthly MAIFI";#N/A,#N/A,FALSE,"Yearly MAIFI";#N/A,#N/A,FALSE,"Monthly Cust &gt;=4 Int"}</definedName>
    <definedName name="ghjgjgfjf" hidden="1">{#N/A,#N/A,FALSE,"Monthly SAIFI";#N/A,#N/A,FALSE,"Yearly SAIFI";#N/A,#N/A,FALSE,"Monthly CAIDI";#N/A,#N/A,FALSE,"Yearly CAIDI";#N/A,#N/A,FALSE,"Monthly SAIDI";#N/A,#N/A,FALSE,"Yearly SAIDI";#N/A,#N/A,FALSE,"Monthly MAIFI";#N/A,#N/A,FALSE,"Yearly MAIFI";#N/A,#N/A,FALSE,"Monthly Cust &gt;=4 Int"}</definedName>
    <definedName name="gita" localSheetId="7" hidden="1">{#N/A,#N/A,FALSE,"O&amp;M by processes";#N/A,#N/A,FALSE,"Elec Act vs Bud";#N/A,#N/A,FALSE,"G&amp;A";#N/A,#N/A,FALSE,"BGS";#N/A,#N/A,FALSE,"Res Cost"}</definedName>
    <definedName name="gita" localSheetId="9" hidden="1">{#N/A,#N/A,FALSE,"O&amp;M by processes";#N/A,#N/A,FALSE,"Elec Act vs Bud";#N/A,#N/A,FALSE,"G&amp;A";#N/A,#N/A,FALSE,"BGS";#N/A,#N/A,FALSE,"Res Cost"}</definedName>
    <definedName name="gita" localSheetId="10" hidden="1">{#N/A,#N/A,FALSE,"O&amp;M by processes";#N/A,#N/A,FALSE,"Elec Act vs Bud";#N/A,#N/A,FALSE,"G&amp;A";#N/A,#N/A,FALSE,"BGS";#N/A,#N/A,FALSE,"Res Cost"}</definedName>
    <definedName name="gita" localSheetId="11" hidden="1">{#N/A,#N/A,FALSE,"O&amp;M by processes";#N/A,#N/A,FALSE,"Elec Act vs Bud";#N/A,#N/A,FALSE,"G&amp;A";#N/A,#N/A,FALSE,"BGS";#N/A,#N/A,FALSE,"Res Cost"}</definedName>
    <definedName name="gita" localSheetId="12" hidden="1">{#N/A,#N/A,FALSE,"O&amp;M by processes";#N/A,#N/A,FALSE,"Elec Act vs Bud";#N/A,#N/A,FALSE,"G&amp;A";#N/A,#N/A,FALSE,"BGS";#N/A,#N/A,FALSE,"Res Cost"}</definedName>
    <definedName name="gita" localSheetId="14" hidden="1">{#N/A,#N/A,FALSE,"O&amp;M by processes";#N/A,#N/A,FALSE,"Elec Act vs Bud";#N/A,#N/A,FALSE,"G&amp;A";#N/A,#N/A,FALSE,"BGS";#N/A,#N/A,FALSE,"Res Cost"}</definedName>
    <definedName name="gita" localSheetId="13" hidden="1">{#N/A,#N/A,FALSE,"O&amp;M by processes";#N/A,#N/A,FALSE,"Elec Act vs Bud";#N/A,#N/A,FALSE,"G&amp;A";#N/A,#N/A,FALSE,"BGS";#N/A,#N/A,FALSE,"Res Cost"}</definedName>
    <definedName name="gita" localSheetId="15" hidden="1">{#N/A,#N/A,FALSE,"O&amp;M by processes";#N/A,#N/A,FALSE,"Elec Act vs Bud";#N/A,#N/A,FALSE,"G&amp;A";#N/A,#N/A,FALSE,"BGS";#N/A,#N/A,FALSE,"Res Cost"}</definedName>
    <definedName name="gita" localSheetId="16" hidden="1">{#N/A,#N/A,FALSE,"O&amp;M by processes";#N/A,#N/A,FALSE,"Elec Act vs Bud";#N/A,#N/A,FALSE,"G&amp;A";#N/A,#N/A,FALSE,"BGS";#N/A,#N/A,FALSE,"Res Cost"}</definedName>
    <definedName name="gita" localSheetId="17" hidden="1">{#N/A,#N/A,FALSE,"O&amp;M by processes";#N/A,#N/A,FALSE,"Elec Act vs Bud";#N/A,#N/A,FALSE,"G&amp;A";#N/A,#N/A,FALSE,"BGS";#N/A,#N/A,FALSE,"Res Cost"}</definedName>
    <definedName name="gita" localSheetId="18" hidden="1">{#N/A,#N/A,FALSE,"O&amp;M by processes";#N/A,#N/A,FALSE,"Elec Act vs Bud";#N/A,#N/A,FALSE,"G&amp;A";#N/A,#N/A,FALSE,"BGS";#N/A,#N/A,FALSE,"Res Cost"}</definedName>
    <definedName name="gita" localSheetId="19" hidden="1">{#N/A,#N/A,FALSE,"O&amp;M by processes";#N/A,#N/A,FALSE,"Elec Act vs Bud";#N/A,#N/A,FALSE,"G&amp;A";#N/A,#N/A,FALSE,"BGS";#N/A,#N/A,FALSE,"Res Cost"}</definedName>
    <definedName name="gita" localSheetId="20"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7" hidden="1">{#N/A,#N/A,FALSE,"O&amp;M by processes";#N/A,#N/A,FALSE,"Elec Act vs Bud";#N/A,#N/A,FALSE,"G&amp;A";#N/A,#N/A,FALSE,"BGS";#N/A,#N/A,FALSE,"Res Cost"}</definedName>
    <definedName name="gitah" localSheetId="9" hidden="1">{#N/A,#N/A,FALSE,"O&amp;M by processes";#N/A,#N/A,FALSE,"Elec Act vs Bud";#N/A,#N/A,FALSE,"G&amp;A";#N/A,#N/A,FALSE,"BGS";#N/A,#N/A,FALSE,"Res Cost"}</definedName>
    <definedName name="gitah" localSheetId="10" hidden="1">{#N/A,#N/A,FALSE,"O&amp;M by processes";#N/A,#N/A,FALSE,"Elec Act vs Bud";#N/A,#N/A,FALSE,"G&amp;A";#N/A,#N/A,FALSE,"BGS";#N/A,#N/A,FALSE,"Res Cost"}</definedName>
    <definedName name="gitah" localSheetId="11" hidden="1">{#N/A,#N/A,FALSE,"O&amp;M by processes";#N/A,#N/A,FALSE,"Elec Act vs Bud";#N/A,#N/A,FALSE,"G&amp;A";#N/A,#N/A,FALSE,"BGS";#N/A,#N/A,FALSE,"Res Cost"}</definedName>
    <definedName name="gitah" localSheetId="12" hidden="1">{#N/A,#N/A,FALSE,"O&amp;M by processes";#N/A,#N/A,FALSE,"Elec Act vs Bud";#N/A,#N/A,FALSE,"G&amp;A";#N/A,#N/A,FALSE,"BGS";#N/A,#N/A,FALSE,"Res Cost"}</definedName>
    <definedName name="gitah" localSheetId="14" hidden="1">{#N/A,#N/A,FALSE,"O&amp;M by processes";#N/A,#N/A,FALSE,"Elec Act vs Bud";#N/A,#N/A,FALSE,"G&amp;A";#N/A,#N/A,FALSE,"BGS";#N/A,#N/A,FALSE,"Res Cost"}</definedName>
    <definedName name="gitah" localSheetId="13" hidden="1">{#N/A,#N/A,FALSE,"O&amp;M by processes";#N/A,#N/A,FALSE,"Elec Act vs Bud";#N/A,#N/A,FALSE,"G&amp;A";#N/A,#N/A,FALSE,"BGS";#N/A,#N/A,FALSE,"Res Cost"}</definedName>
    <definedName name="gitah" localSheetId="15" hidden="1">{#N/A,#N/A,FALSE,"O&amp;M by processes";#N/A,#N/A,FALSE,"Elec Act vs Bud";#N/A,#N/A,FALSE,"G&amp;A";#N/A,#N/A,FALSE,"BGS";#N/A,#N/A,FALSE,"Res Cost"}</definedName>
    <definedName name="gitah" localSheetId="16" hidden="1">{#N/A,#N/A,FALSE,"O&amp;M by processes";#N/A,#N/A,FALSE,"Elec Act vs Bud";#N/A,#N/A,FALSE,"G&amp;A";#N/A,#N/A,FALSE,"BGS";#N/A,#N/A,FALSE,"Res Cost"}</definedName>
    <definedName name="gitah" localSheetId="17" hidden="1">{#N/A,#N/A,FALSE,"O&amp;M by processes";#N/A,#N/A,FALSE,"Elec Act vs Bud";#N/A,#N/A,FALSE,"G&amp;A";#N/A,#N/A,FALSE,"BGS";#N/A,#N/A,FALSE,"Res Cost"}</definedName>
    <definedName name="gitah" localSheetId="18" hidden="1">{#N/A,#N/A,FALSE,"O&amp;M by processes";#N/A,#N/A,FALSE,"Elec Act vs Bud";#N/A,#N/A,FALSE,"G&amp;A";#N/A,#N/A,FALSE,"BGS";#N/A,#N/A,FALSE,"Res Cost"}</definedName>
    <definedName name="gitah" localSheetId="19" hidden="1">{#N/A,#N/A,FALSE,"O&amp;M by processes";#N/A,#N/A,FALSE,"Elec Act vs Bud";#N/A,#N/A,FALSE,"G&amp;A";#N/A,#N/A,FALSE,"BGS";#N/A,#N/A,FALSE,"Res Cost"}</definedName>
    <definedName name="gitah" localSheetId="20" hidden="1">{#N/A,#N/A,FALSE,"O&amp;M by processes";#N/A,#N/A,FALSE,"Elec Act vs Bud";#N/A,#N/A,FALSE,"G&amp;A";#N/A,#N/A,FALSE,"BGS";#N/A,#N/A,FALSE,"Res Cost"}</definedName>
    <definedName name="gitah" hidden="1">{#N/A,#N/A,FALSE,"O&amp;M by processes";#N/A,#N/A,FALSE,"Elec Act vs Bud";#N/A,#N/A,FALSE,"G&amp;A";#N/A,#N/A,FALSE,"BGS";#N/A,#N/A,FALSE,"Res Cost"}</definedName>
    <definedName name="GL_Name">#REF!</definedName>
    <definedName name="GreenEnergyCOpsMonth">#REF!</definedName>
    <definedName name="GreenEnergyEDMonth">#REF!</definedName>
    <definedName name="GreenEnergyGasMonth">#REF!</definedName>
    <definedName name="GreenEnergyMonth">#REF!</definedName>
    <definedName name="GreenEnergyYTD">#REF!</definedName>
    <definedName name="gro" localSheetId="14" hidden="1">{#N/A,#N/A,FALSE,"Aging Summary";#N/A,#N/A,FALSE,"Ratio Analysis";#N/A,#N/A,FALSE,"Test 120 Day Accts";#N/A,#N/A,FALSE,"Tickmarks"}</definedName>
    <definedName name="gro" localSheetId="13" hidden="1">{#N/A,#N/A,FALSE,"Aging Summary";#N/A,#N/A,FALSE,"Ratio Analysis";#N/A,#N/A,FALSE,"Test 120 Day Accts";#N/A,#N/A,FALSE,"Tickmarks"}</definedName>
    <definedName name="gro" localSheetId="15" hidden="1">{#N/A,#N/A,FALSE,"Aging Summary";#N/A,#N/A,FALSE,"Ratio Analysis";#N/A,#N/A,FALSE,"Test 120 Day Accts";#N/A,#N/A,FALSE,"Tickmarks"}</definedName>
    <definedName name="gro" localSheetId="16" hidden="1">{#N/A,#N/A,FALSE,"Aging Summary";#N/A,#N/A,FALSE,"Ratio Analysis";#N/A,#N/A,FALSE,"Test 120 Day Accts";#N/A,#N/A,FALSE,"Tickmarks"}</definedName>
    <definedName name="gro" localSheetId="17" hidden="1">{#N/A,#N/A,FALSE,"Aging Summary";#N/A,#N/A,FALSE,"Ratio Analysis";#N/A,#N/A,FALSE,"Test 120 Day Accts";#N/A,#N/A,FALSE,"Tickmarks"}</definedName>
    <definedName name="gro" localSheetId="18" hidden="1">{#N/A,#N/A,FALSE,"Aging Summary";#N/A,#N/A,FALSE,"Ratio Analysis";#N/A,#N/A,FALSE,"Test 120 Day Accts";#N/A,#N/A,FALSE,"Tickmarks"}</definedName>
    <definedName name="gro" localSheetId="19" hidden="1">{#N/A,#N/A,FALSE,"Aging Summary";#N/A,#N/A,FALSE,"Ratio Analysis";#N/A,#N/A,FALSE,"Test 120 Day Accts";#N/A,#N/A,FALSE,"Tickmarks"}</definedName>
    <definedName name="gro" localSheetId="20" hidden="1">{#N/A,#N/A,FALSE,"Aging Summary";#N/A,#N/A,FALSE,"Ratio Analysis";#N/A,#N/A,FALSE,"Test 120 Day Accts";#N/A,#N/A,FALSE,"Tickmarks"}</definedName>
    <definedName name="gro" hidden="1">{#N/A,#N/A,FALSE,"Aging Summary";#N/A,#N/A,FALSE,"Ratio Analysis";#N/A,#N/A,FALSE,"Test 120 Day Accts";#N/A,#N/A,FALSE,"Tickmarks"}</definedName>
    <definedName name="gy" localSheetId="14" hidden="1">{#N/A,#N/A,FALSE,"CONTROLE";#N/A,#N/A,FALSE,"CONTROLE"}</definedName>
    <definedName name="gy" localSheetId="13" hidden="1">{#N/A,#N/A,FALSE,"CONTROLE";#N/A,#N/A,FALSE,"CONTROLE"}</definedName>
    <definedName name="gy" localSheetId="15" hidden="1">{#N/A,#N/A,FALSE,"CONTROLE";#N/A,#N/A,FALSE,"CONTROLE"}</definedName>
    <definedName name="gy" localSheetId="16" hidden="1">{#N/A,#N/A,FALSE,"CONTROLE";#N/A,#N/A,FALSE,"CONTROLE"}</definedName>
    <definedName name="gy" localSheetId="17" hidden="1">{#N/A,#N/A,FALSE,"CONTROLE";#N/A,#N/A,FALSE,"CONTROLE"}</definedName>
    <definedName name="gy" localSheetId="18" hidden="1">{#N/A,#N/A,FALSE,"CONTROLE";#N/A,#N/A,FALSE,"CONTROLE"}</definedName>
    <definedName name="gy" localSheetId="19" hidden="1">{#N/A,#N/A,FALSE,"CONTROLE";#N/A,#N/A,FALSE,"CONTROLE"}</definedName>
    <definedName name="gy" localSheetId="20" hidden="1">{#N/A,#N/A,FALSE,"CONTROLE";#N/A,#N/A,FALSE,"CONTROLE"}</definedName>
    <definedName name="gy" hidden="1">{#N/A,#N/A,FALSE,"CONTROLE";#N/A,#N/A,FALSE,"CONTROLE"}</definedName>
    <definedName name="h" localSheetId="7" hidden="1">{#N/A,#N/A,FALSE,"Monthly SAIFI";#N/A,#N/A,FALSE,"Yearly SAIFI";#N/A,#N/A,FALSE,"Monthly CAIDI";#N/A,#N/A,FALSE,"Yearly CAIDI";#N/A,#N/A,FALSE,"Monthly SAIDI";#N/A,#N/A,FALSE,"Yearly SAIDI";#N/A,#N/A,FALSE,"Monthly MAIFI";#N/A,#N/A,FALSE,"Yearly MAIFI";#N/A,#N/A,FALSE,"Monthly Cust &gt;=4 Int"}</definedName>
    <definedName name="h" localSheetId="9" hidden="1">{#N/A,#N/A,FALSE,"Monthly SAIFI";#N/A,#N/A,FALSE,"Yearly SAIFI";#N/A,#N/A,FALSE,"Monthly CAIDI";#N/A,#N/A,FALSE,"Yearly CAIDI";#N/A,#N/A,FALSE,"Monthly SAIDI";#N/A,#N/A,FALSE,"Yearly SAIDI";#N/A,#N/A,FALSE,"Monthly MAIFI";#N/A,#N/A,FALSE,"Yearly MAIFI";#N/A,#N/A,FALSE,"Monthly Cust &gt;=4 Int"}</definedName>
    <definedName name="h" localSheetId="10" hidden="1">{#N/A,#N/A,FALSE,"Monthly SAIFI";#N/A,#N/A,FALSE,"Yearly SAIFI";#N/A,#N/A,FALSE,"Monthly CAIDI";#N/A,#N/A,FALSE,"Yearly CAIDI";#N/A,#N/A,FALSE,"Monthly SAIDI";#N/A,#N/A,FALSE,"Yearly SAIDI";#N/A,#N/A,FALSE,"Monthly MAIFI";#N/A,#N/A,FALSE,"Yearly MAIFI";#N/A,#N/A,FALSE,"Monthly Cust &gt;=4 Int"}</definedName>
    <definedName name="h" localSheetId="11" hidden="1">{#N/A,#N/A,FALSE,"Monthly SAIFI";#N/A,#N/A,FALSE,"Yearly SAIFI";#N/A,#N/A,FALSE,"Monthly CAIDI";#N/A,#N/A,FALSE,"Yearly CAIDI";#N/A,#N/A,FALSE,"Monthly SAIDI";#N/A,#N/A,FALSE,"Yearly SAIDI";#N/A,#N/A,FALSE,"Monthly MAIFI";#N/A,#N/A,FALSE,"Yearly MAIFI";#N/A,#N/A,FALSE,"Monthly Cust &gt;=4 Int"}</definedName>
    <definedName name="h" localSheetId="12" hidden="1">{#N/A,#N/A,FALSE,"Monthly SAIFI";#N/A,#N/A,FALSE,"Yearly SAIFI";#N/A,#N/A,FALSE,"Monthly CAIDI";#N/A,#N/A,FALSE,"Yearly CAIDI";#N/A,#N/A,FALSE,"Monthly SAIDI";#N/A,#N/A,FALSE,"Yearly SAIDI";#N/A,#N/A,FALSE,"Monthly MAIFI";#N/A,#N/A,FALSE,"Yearly MAIFI";#N/A,#N/A,FALSE,"Monthly Cust &gt;=4 Int"}</definedName>
    <definedName name="h" localSheetId="14" hidden="1">{#N/A,#N/A,FALSE,"Monthly SAIFI";#N/A,#N/A,FALSE,"Yearly SAIFI";#N/A,#N/A,FALSE,"Monthly CAIDI";#N/A,#N/A,FALSE,"Yearly CAIDI";#N/A,#N/A,FALSE,"Monthly SAIDI";#N/A,#N/A,FALSE,"Yearly SAIDI";#N/A,#N/A,FALSE,"Monthly MAIFI";#N/A,#N/A,FALSE,"Yearly MAIFI";#N/A,#N/A,FALSE,"Monthly Cust &gt;=4 Int"}</definedName>
    <definedName name="h" localSheetId="13" hidden="1">{#N/A,#N/A,FALSE,"Monthly SAIFI";#N/A,#N/A,FALSE,"Yearly SAIFI";#N/A,#N/A,FALSE,"Monthly CAIDI";#N/A,#N/A,FALSE,"Yearly CAIDI";#N/A,#N/A,FALSE,"Monthly SAIDI";#N/A,#N/A,FALSE,"Yearly SAIDI";#N/A,#N/A,FALSE,"Monthly MAIFI";#N/A,#N/A,FALSE,"Yearly MAIFI";#N/A,#N/A,FALSE,"Monthly Cust &gt;=4 Int"}</definedName>
    <definedName name="h" localSheetId="15" hidden="1">{#N/A,#N/A,FALSE,"Monthly SAIFI";#N/A,#N/A,FALSE,"Yearly SAIFI";#N/A,#N/A,FALSE,"Monthly CAIDI";#N/A,#N/A,FALSE,"Yearly CAIDI";#N/A,#N/A,FALSE,"Monthly SAIDI";#N/A,#N/A,FALSE,"Yearly SAIDI";#N/A,#N/A,FALSE,"Monthly MAIFI";#N/A,#N/A,FALSE,"Yearly MAIFI";#N/A,#N/A,FALSE,"Monthly Cust &gt;=4 Int"}</definedName>
    <definedName name="h" localSheetId="16" hidden="1">{#N/A,#N/A,FALSE,"Monthly SAIFI";#N/A,#N/A,FALSE,"Yearly SAIFI";#N/A,#N/A,FALSE,"Monthly CAIDI";#N/A,#N/A,FALSE,"Yearly CAIDI";#N/A,#N/A,FALSE,"Monthly SAIDI";#N/A,#N/A,FALSE,"Yearly SAIDI";#N/A,#N/A,FALSE,"Monthly MAIFI";#N/A,#N/A,FALSE,"Yearly MAIFI";#N/A,#N/A,FALSE,"Monthly Cust &gt;=4 Int"}</definedName>
    <definedName name="h" localSheetId="17" hidden="1">{#N/A,#N/A,FALSE,"Monthly SAIFI";#N/A,#N/A,FALSE,"Yearly SAIFI";#N/A,#N/A,FALSE,"Monthly CAIDI";#N/A,#N/A,FALSE,"Yearly CAIDI";#N/A,#N/A,FALSE,"Monthly SAIDI";#N/A,#N/A,FALSE,"Yearly SAIDI";#N/A,#N/A,FALSE,"Monthly MAIFI";#N/A,#N/A,FALSE,"Yearly MAIFI";#N/A,#N/A,FALSE,"Monthly Cust &gt;=4 Int"}</definedName>
    <definedName name="h" localSheetId="18" hidden="1">{#N/A,#N/A,FALSE,"Monthly SAIFI";#N/A,#N/A,FALSE,"Yearly SAIFI";#N/A,#N/A,FALSE,"Monthly CAIDI";#N/A,#N/A,FALSE,"Yearly CAIDI";#N/A,#N/A,FALSE,"Monthly SAIDI";#N/A,#N/A,FALSE,"Yearly SAIDI";#N/A,#N/A,FALSE,"Monthly MAIFI";#N/A,#N/A,FALSE,"Yearly MAIFI";#N/A,#N/A,FALSE,"Monthly Cust &gt;=4 Int"}</definedName>
    <definedName name="h" localSheetId="19" hidden="1">{#N/A,#N/A,FALSE,"Monthly SAIFI";#N/A,#N/A,FALSE,"Yearly SAIFI";#N/A,#N/A,FALSE,"Monthly CAIDI";#N/A,#N/A,FALSE,"Yearly CAIDI";#N/A,#N/A,FALSE,"Monthly SAIDI";#N/A,#N/A,FALSE,"Yearly SAIDI";#N/A,#N/A,FALSE,"Monthly MAIFI";#N/A,#N/A,FALSE,"Yearly MAIFI";#N/A,#N/A,FALSE,"Monthly Cust &gt;=4 Int"}</definedName>
    <definedName name="h" localSheetId="20" hidden="1">{#N/A,#N/A,FALSE,"Monthly SAIFI";#N/A,#N/A,FALSE,"Yearly SAIFI";#N/A,#N/A,FALSE,"Monthly CAIDI";#N/A,#N/A,FALSE,"Yearly CAIDI";#N/A,#N/A,FALSE,"Monthly SAIDI";#N/A,#N/A,FALSE,"Yearly SAIDI";#N/A,#N/A,FALSE,"Monthly MAIFI";#N/A,#N/A,FALSE,"Yearly MAIFI";#N/A,#N/A,FALSE,"Monthly Cust &gt;=4 Int"}</definedName>
    <definedName name="h" hidden="1">{#N/A,#N/A,FALSE,"Monthly SAIFI";#N/A,#N/A,FALSE,"Yearly SAIFI";#N/A,#N/A,FALSE,"Monthly CAIDI";#N/A,#N/A,FALSE,"Yearly CAIDI";#N/A,#N/A,FALSE,"Monthly SAIDI";#N/A,#N/A,FALSE,"Yearly SAIDI";#N/A,#N/A,FALSE,"Monthly MAIFI";#N/A,#N/A,FALSE,"Yearly MAIFI";#N/A,#N/A,FALSE,"Monthly Cust &gt;=4 Int"}</definedName>
    <definedName name="help" localSheetId="14" hidden="1">{"TotalGeralDespesasPorArea",#N/A,FALSE,"VinculosAccessEfetivo"}</definedName>
    <definedName name="help" localSheetId="13" hidden="1">{"TotalGeralDespesasPorArea",#N/A,FALSE,"VinculosAccessEfetivo"}</definedName>
    <definedName name="help" localSheetId="15" hidden="1">{"TotalGeralDespesasPorArea",#N/A,FALSE,"VinculosAccessEfetivo"}</definedName>
    <definedName name="help" localSheetId="16" hidden="1">{"TotalGeralDespesasPorArea",#N/A,FALSE,"VinculosAccessEfetivo"}</definedName>
    <definedName name="help" localSheetId="17" hidden="1">{"TotalGeralDespesasPorArea",#N/A,FALSE,"VinculosAccessEfetivo"}</definedName>
    <definedName name="help" localSheetId="18" hidden="1">{"TotalGeralDespesasPorArea",#N/A,FALSE,"VinculosAccessEfetivo"}</definedName>
    <definedName name="help" localSheetId="19" hidden="1">{"TotalGeralDespesasPorArea",#N/A,FALSE,"VinculosAccessEfetivo"}</definedName>
    <definedName name="help" localSheetId="20" hidden="1">{"TotalGeralDespesasPorArea",#N/A,FALSE,"VinculosAccessEfetivo"}</definedName>
    <definedName name="help" hidden="1">{"TotalGeralDespesasPorArea",#N/A,FALSE,"VinculosAccessEfetivo"}</definedName>
    <definedName name="hh" localSheetId="7" hidden="1">{#N/A,#N/A,FALSE,"Monthly SAIFI";#N/A,#N/A,FALSE,"Yearly SAIFI";#N/A,#N/A,FALSE,"Monthly CAIDI";#N/A,#N/A,FALSE,"Yearly CAIDI";#N/A,#N/A,FALSE,"Monthly SAIDI";#N/A,#N/A,FALSE,"Yearly SAIDI";#N/A,#N/A,FALSE,"Monthly MAIFI";#N/A,#N/A,FALSE,"Yearly MAIFI";#N/A,#N/A,FALSE,"Monthly Cust &gt;=4 Int"}</definedName>
    <definedName name="hh" localSheetId="9" hidden="1">{#N/A,#N/A,FALSE,"Monthly SAIFI";#N/A,#N/A,FALSE,"Yearly SAIFI";#N/A,#N/A,FALSE,"Monthly CAIDI";#N/A,#N/A,FALSE,"Yearly CAIDI";#N/A,#N/A,FALSE,"Monthly SAIDI";#N/A,#N/A,FALSE,"Yearly SAIDI";#N/A,#N/A,FALSE,"Monthly MAIFI";#N/A,#N/A,FALSE,"Yearly MAIFI";#N/A,#N/A,FALSE,"Monthly Cust &gt;=4 Int"}</definedName>
    <definedName name="hh" localSheetId="10" hidden="1">{#N/A,#N/A,FALSE,"Monthly SAIFI";#N/A,#N/A,FALSE,"Yearly SAIFI";#N/A,#N/A,FALSE,"Monthly CAIDI";#N/A,#N/A,FALSE,"Yearly CAIDI";#N/A,#N/A,FALSE,"Monthly SAIDI";#N/A,#N/A,FALSE,"Yearly SAIDI";#N/A,#N/A,FALSE,"Monthly MAIFI";#N/A,#N/A,FALSE,"Yearly MAIFI";#N/A,#N/A,FALSE,"Monthly Cust &gt;=4 Int"}</definedName>
    <definedName name="hh" localSheetId="11" hidden="1">{#N/A,#N/A,FALSE,"Monthly SAIFI";#N/A,#N/A,FALSE,"Yearly SAIFI";#N/A,#N/A,FALSE,"Monthly CAIDI";#N/A,#N/A,FALSE,"Yearly CAIDI";#N/A,#N/A,FALSE,"Monthly SAIDI";#N/A,#N/A,FALSE,"Yearly SAIDI";#N/A,#N/A,FALSE,"Monthly MAIFI";#N/A,#N/A,FALSE,"Yearly MAIFI";#N/A,#N/A,FALSE,"Monthly Cust &gt;=4 Int"}</definedName>
    <definedName name="hh" localSheetId="12" hidden="1">{#N/A,#N/A,FALSE,"Monthly SAIFI";#N/A,#N/A,FALSE,"Yearly SAIFI";#N/A,#N/A,FALSE,"Monthly CAIDI";#N/A,#N/A,FALSE,"Yearly CAIDI";#N/A,#N/A,FALSE,"Monthly SAIDI";#N/A,#N/A,FALSE,"Yearly SAIDI";#N/A,#N/A,FALSE,"Monthly MAIFI";#N/A,#N/A,FALSE,"Yearly MAIFI";#N/A,#N/A,FALSE,"Monthly Cust &gt;=4 Int"}</definedName>
    <definedName name="hh" localSheetId="14" hidden="1">{#N/A,#N/A,FALSE,"Monthly SAIFI";#N/A,#N/A,FALSE,"Yearly SAIFI";#N/A,#N/A,FALSE,"Monthly CAIDI";#N/A,#N/A,FALSE,"Yearly CAIDI";#N/A,#N/A,FALSE,"Monthly SAIDI";#N/A,#N/A,FALSE,"Yearly SAIDI";#N/A,#N/A,FALSE,"Monthly MAIFI";#N/A,#N/A,FALSE,"Yearly MAIFI";#N/A,#N/A,FALSE,"Monthly Cust &gt;=4 Int"}</definedName>
    <definedName name="hh" localSheetId="13" hidden="1">{#N/A,#N/A,FALSE,"Monthly SAIFI";#N/A,#N/A,FALSE,"Yearly SAIFI";#N/A,#N/A,FALSE,"Monthly CAIDI";#N/A,#N/A,FALSE,"Yearly CAIDI";#N/A,#N/A,FALSE,"Monthly SAIDI";#N/A,#N/A,FALSE,"Yearly SAIDI";#N/A,#N/A,FALSE,"Monthly MAIFI";#N/A,#N/A,FALSE,"Yearly MAIFI";#N/A,#N/A,FALSE,"Monthly Cust &gt;=4 Int"}</definedName>
    <definedName name="hh" localSheetId="15" hidden="1">{#N/A,#N/A,FALSE,"Monthly SAIFI";#N/A,#N/A,FALSE,"Yearly SAIFI";#N/A,#N/A,FALSE,"Monthly CAIDI";#N/A,#N/A,FALSE,"Yearly CAIDI";#N/A,#N/A,FALSE,"Monthly SAIDI";#N/A,#N/A,FALSE,"Yearly SAIDI";#N/A,#N/A,FALSE,"Monthly MAIFI";#N/A,#N/A,FALSE,"Yearly MAIFI";#N/A,#N/A,FALSE,"Monthly Cust &gt;=4 Int"}</definedName>
    <definedName name="hh" localSheetId="16" hidden="1">{#N/A,#N/A,FALSE,"Monthly SAIFI";#N/A,#N/A,FALSE,"Yearly SAIFI";#N/A,#N/A,FALSE,"Monthly CAIDI";#N/A,#N/A,FALSE,"Yearly CAIDI";#N/A,#N/A,FALSE,"Monthly SAIDI";#N/A,#N/A,FALSE,"Yearly SAIDI";#N/A,#N/A,FALSE,"Monthly MAIFI";#N/A,#N/A,FALSE,"Yearly MAIFI";#N/A,#N/A,FALSE,"Monthly Cust &gt;=4 Int"}</definedName>
    <definedName name="hh" localSheetId="17" hidden="1">{#N/A,#N/A,FALSE,"Monthly SAIFI";#N/A,#N/A,FALSE,"Yearly SAIFI";#N/A,#N/A,FALSE,"Monthly CAIDI";#N/A,#N/A,FALSE,"Yearly CAIDI";#N/A,#N/A,FALSE,"Monthly SAIDI";#N/A,#N/A,FALSE,"Yearly SAIDI";#N/A,#N/A,FALSE,"Monthly MAIFI";#N/A,#N/A,FALSE,"Yearly MAIFI";#N/A,#N/A,FALSE,"Monthly Cust &gt;=4 Int"}</definedName>
    <definedName name="hh" localSheetId="18" hidden="1">{#N/A,#N/A,FALSE,"Monthly SAIFI";#N/A,#N/A,FALSE,"Yearly SAIFI";#N/A,#N/A,FALSE,"Monthly CAIDI";#N/A,#N/A,FALSE,"Yearly CAIDI";#N/A,#N/A,FALSE,"Monthly SAIDI";#N/A,#N/A,FALSE,"Yearly SAIDI";#N/A,#N/A,FALSE,"Monthly MAIFI";#N/A,#N/A,FALSE,"Yearly MAIFI";#N/A,#N/A,FALSE,"Monthly Cust &gt;=4 Int"}</definedName>
    <definedName name="hh" localSheetId="19" hidden="1">{#N/A,#N/A,FALSE,"Monthly SAIFI";#N/A,#N/A,FALSE,"Yearly SAIFI";#N/A,#N/A,FALSE,"Monthly CAIDI";#N/A,#N/A,FALSE,"Yearly CAIDI";#N/A,#N/A,FALSE,"Monthly SAIDI";#N/A,#N/A,FALSE,"Yearly SAIDI";#N/A,#N/A,FALSE,"Monthly MAIFI";#N/A,#N/A,FALSE,"Yearly MAIFI";#N/A,#N/A,FALSE,"Monthly Cust &gt;=4 Int"}</definedName>
    <definedName name="hh" localSheetId="20" hidden="1">{#N/A,#N/A,FALSE,"Monthly SAIFI";#N/A,#N/A,FALSE,"Yearly SAIFI";#N/A,#N/A,FALSE,"Monthly CAIDI";#N/A,#N/A,FALSE,"Yearly CAIDI";#N/A,#N/A,FALSE,"Monthly SAIDI";#N/A,#N/A,FALSE,"Yearly SAIDI";#N/A,#N/A,FALSE,"Monthly MAIFI";#N/A,#N/A,FALSE,"Yearly MAIFI";#N/A,#N/A,FALSE,"Monthly Cust &gt;=4 Int"}</definedName>
    <definedName name="hh" hidden="1">{#N/A,#N/A,FALSE,"Monthly SAIFI";#N/A,#N/A,FALSE,"Yearly SAIFI";#N/A,#N/A,FALSE,"Monthly CAIDI";#N/A,#N/A,FALSE,"Yearly CAIDI";#N/A,#N/A,FALSE,"Monthly SAIDI";#N/A,#N/A,FALSE,"Yearly SAIDI";#N/A,#N/A,FALSE,"Monthly MAIFI";#N/A,#N/A,FALSE,"Yearly MAIFI";#N/A,#N/A,FALSE,"Monthly Cust &gt;=4 Int"}</definedName>
    <definedName name="hjfjghjgfjgj" localSheetId="7" hidden="1">{#N/A,#N/A,FALSE,"Monthly SAIFI";#N/A,#N/A,FALSE,"Yearly SAIFI";#N/A,#N/A,FALSE,"Monthly CAIDI";#N/A,#N/A,FALSE,"Yearly CAIDI";#N/A,#N/A,FALSE,"Monthly SAIDI";#N/A,#N/A,FALSE,"Yearly SAIDI";#N/A,#N/A,FALSE,"Monthly MAIFI";#N/A,#N/A,FALSE,"Yearly MAIFI";#N/A,#N/A,FALSE,"Monthly Cust &gt;=4 Int"}</definedName>
    <definedName name="hjfjghjgfjgj" localSheetId="9" hidden="1">{#N/A,#N/A,FALSE,"Monthly SAIFI";#N/A,#N/A,FALSE,"Yearly SAIFI";#N/A,#N/A,FALSE,"Monthly CAIDI";#N/A,#N/A,FALSE,"Yearly CAIDI";#N/A,#N/A,FALSE,"Monthly SAIDI";#N/A,#N/A,FALSE,"Yearly SAIDI";#N/A,#N/A,FALSE,"Monthly MAIFI";#N/A,#N/A,FALSE,"Yearly MAIFI";#N/A,#N/A,FALSE,"Monthly Cust &gt;=4 Int"}</definedName>
    <definedName name="hjfjghjgfjgj" localSheetId="10" hidden="1">{#N/A,#N/A,FALSE,"Monthly SAIFI";#N/A,#N/A,FALSE,"Yearly SAIFI";#N/A,#N/A,FALSE,"Monthly CAIDI";#N/A,#N/A,FALSE,"Yearly CAIDI";#N/A,#N/A,FALSE,"Monthly SAIDI";#N/A,#N/A,FALSE,"Yearly SAIDI";#N/A,#N/A,FALSE,"Monthly MAIFI";#N/A,#N/A,FALSE,"Yearly MAIFI";#N/A,#N/A,FALSE,"Monthly Cust &gt;=4 Int"}</definedName>
    <definedName name="hjfjghjgfjgj" localSheetId="11" hidden="1">{#N/A,#N/A,FALSE,"Monthly SAIFI";#N/A,#N/A,FALSE,"Yearly SAIFI";#N/A,#N/A,FALSE,"Monthly CAIDI";#N/A,#N/A,FALSE,"Yearly CAIDI";#N/A,#N/A,FALSE,"Monthly SAIDI";#N/A,#N/A,FALSE,"Yearly SAIDI";#N/A,#N/A,FALSE,"Monthly MAIFI";#N/A,#N/A,FALSE,"Yearly MAIFI";#N/A,#N/A,FALSE,"Monthly Cust &gt;=4 Int"}</definedName>
    <definedName name="hjfjghjgfjgj" localSheetId="12" hidden="1">{#N/A,#N/A,FALSE,"Monthly SAIFI";#N/A,#N/A,FALSE,"Yearly SAIFI";#N/A,#N/A,FALSE,"Monthly CAIDI";#N/A,#N/A,FALSE,"Yearly CAIDI";#N/A,#N/A,FALSE,"Monthly SAIDI";#N/A,#N/A,FALSE,"Yearly SAIDI";#N/A,#N/A,FALSE,"Monthly MAIFI";#N/A,#N/A,FALSE,"Yearly MAIFI";#N/A,#N/A,FALSE,"Monthly Cust &gt;=4 Int"}</definedName>
    <definedName name="hjfjghjgfjgj" localSheetId="14" hidden="1">{#N/A,#N/A,FALSE,"Monthly SAIFI";#N/A,#N/A,FALSE,"Yearly SAIFI";#N/A,#N/A,FALSE,"Monthly CAIDI";#N/A,#N/A,FALSE,"Yearly CAIDI";#N/A,#N/A,FALSE,"Monthly SAIDI";#N/A,#N/A,FALSE,"Yearly SAIDI";#N/A,#N/A,FALSE,"Monthly MAIFI";#N/A,#N/A,FALSE,"Yearly MAIFI";#N/A,#N/A,FALSE,"Monthly Cust &gt;=4 Int"}</definedName>
    <definedName name="hjfjghjgfjgj" localSheetId="13" hidden="1">{#N/A,#N/A,FALSE,"Monthly SAIFI";#N/A,#N/A,FALSE,"Yearly SAIFI";#N/A,#N/A,FALSE,"Monthly CAIDI";#N/A,#N/A,FALSE,"Yearly CAIDI";#N/A,#N/A,FALSE,"Monthly SAIDI";#N/A,#N/A,FALSE,"Yearly SAIDI";#N/A,#N/A,FALSE,"Monthly MAIFI";#N/A,#N/A,FALSE,"Yearly MAIFI";#N/A,#N/A,FALSE,"Monthly Cust &gt;=4 Int"}</definedName>
    <definedName name="hjfjghjgfjgj" localSheetId="15" hidden="1">{#N/A,#N/A,FALSE,"Monthly SAIFI";#N/A,#N/A,FALSE,"Yearly SAIFI";#N/A,#N/A,FALSE,"Monthly CAIDI";#N/A,#N/A,FALSE,"Yearly CAIDI";#N/A,#N/A,FALSE,"Monthly SAIDI";#N/A,#N/A,FALSE,"Yearly SAIDI";#N/A,#N/A,FALSE,"Monthly MAIFI";#N/A,#N/A,FALSE,"Yearly MAIFI";#N/A,#N/A,FALSE,"Monthly Cust &gt;=4 Int"}</definedName>
    <definedName name="hjfjghjgfjgj" localSheetId="16" hidden="1">{#N/A,#N/A,FALSE,"Monthly SAIFI";#N/A,#N/A,FALSE,"Yearly SAIFI";#N/A,#N/A,FALSE,"Monthly CAIDI";#N/A,#N/A,FALSE,"Yearly CAIDI";#N/A,#N/A,FALSE,"Monthly SAIDI";#N/A,#N/A,FALSE,"Yearly SAIDI";#N/A,#N/A,FALSE,"Monthly MAIFI";#N/A,#N/A,FALSE,"Yearly MAIFI";#N/A,#N/A,FALSE,"Monthly Cust &gt;=4 Int"}</definedName>
    <definedName name="hjfjghjgfjgj" localSheetId="17" hidden="1">{#N/A,#N/A,FALSE,"Monthly SAIFI";#N/A,#N/A,FALSE,"Yearly SAIFI";#N/A,#N/A,FALSE,"Monthly CAIDI";#N/A,#N/A,FALSE,"Yearly CAIDI";#N/A,#N/A,FALSE,"Monthly SAIDI";#N/A,#N/A,FALSE,"Yearly SAIDI";#N/A,#N/A,FALSE,"Monthly MAIFI";#N/A,#N/A,FALSE,"Yearly MAIFI";#N/A,#N/A,FALSE,"Monthly Cust &gt;=4 Int"}</definedName>
    <definedName name="hjfjghjgfjgj" localSheetId="18" hidden="1">{#N/A,#N/A,FALSE,"Monthly SAIFI";#N/A,#N/A,FALSE,"Yearly SAIFI";#N/A,#N/A,FALSE,"Monthly CAIDI";#N/A,#N/A,FALSE,"Yearly CAIDI";#N/A,#N/A,FALSE,"Monthly SAIDI";#N/A,#N/A,FALSE,"Yearly SAIDI";#N/A,#N/A,FALSE,"Monthly MAIFI";#N/A,#N/A,FALSE,"Yearly MAIFI";#N/A,#N/A,FALSE,"Monthly Cust &gt;=4 Int"}</definedName>
    <definedName name="hjfjghjgfjgj" localSheetId="19" hidden="1">{#N/A,#N/A,FALSE,"Monthly SAIFI";#N/A,#N/A,FALSE,"Yearly SAIFI";#N/A,#N/A,FALSE,"Monthly CAIDI";#N/A,#N/A,FALSE,"Yearly CAIDI";#N/A,#N/A,FALSE,"Monthly SAIDI";#N/A,#N/A,FALSE,"Yearly SAIDI";#N/A,#N/A,FALSE,"Monthly MAIFI";#N/A,#N/A,FALSE,"Yearly MAIFI";#N/A,#N/A,FALSE,"Monthly Cust &gt;=4 Int"}</definedName>
    <definedName name="hjfjghjgfjgj" localSheetId="20" hidden="1">{#N/A,#N/A,FALSE,"Monthly SAIFI";#N/A,#N/A,FALSE,"Yearly SAIFI";#N/A,#N/A,FALSE,"Monthly CAIDI";#N/A,#N/A,FALSE,"Yearly CAIDI";#N/A,#N/A,FALSE,"Monthly SAIDI";#N/A,#N/A,FALSE,"Yearly SAIDI";#N/A,#N/A,FALSE,"Monthly MAIFI";#N/A,#N/A,FALSE,"Yearly MAIFI";#N/A,#N/A,FALSE,"Monthly Cust &gt;=4 Int"}</definedName>
    <definedName name="hjfjghjgfjgj" hidden="1">{#N/A,#N/A,FALSE,"Monthly SAIFI";#N/A,#N/A,FALSE,"Yearly SAIFI";#N/A,#N/A,FALSE,"Monthly CAIDI";#N/A,#N/A,FALSE,"Yearly CAIDI";#N/A,#N/A,FALSE,"Monthly SAIDI";#N/A,#N/A,FALSE,"Yearly SAIDI";#N/A,#N/A,FALSE,"Monthly MAIFI";#N/A,#N/A,FALSE,"Yearly MAIFI";#N/A,#N/A,FALSE,"Monthly Cust &gt;=4 Int"}</definedName>
    <definedName name="hjghjgf" localSheetId="7" hidden="1">{#N/A,#N/A,FALSE,"Monthly SAIFI";#N/A,#N/A,FALSE,"Yearly SAIFI";#N/A,#N/A,FALSE,"Monthly CAIDI";#N/A,#N/A,FALSE,"Yearly CAIDI";#N/A,#N/A,FALSE,"Monthly SAIDI";#N/A,#N/A,FALSE,"Yearly SAIDI";#N/A,#N/A,FALSE,"Monthly MAIFI";#N/A,#N/A,FALSE,"Yearly MAIFI";#N/A,#N/A,FALSE,"Monthly Cust &gt;=4 Int"}</definedName>
    <definedName name="hjghjgf" localSheetId="9" hidden="1">{#N/A,#N/A,FALSE,"Monthly SAIFI";#N/A,#N/A,FALSE,"Yearly SAIFI";#N/A,#N/A,FALSE,"Monthly CAIDI";#N/A,#N/A,FALSE,"Yearly CAIDI";#N/A,#N/A,FALSE,"Monthly SAIDI";#N/A,#N/A,FALSE,"Yearly SAIDI";#N/A,#N/A,FALSE,"Monthly MAIFI";#N/A,#N/A,FALSE,"Yearly MAIFI";#N/A,#N/A,FALSE,"Monthly Cust &gt;=4 Int"}</definedName>
    <definedName name="hjghjgf" localSheetId="10" hidden="1">{#N/A,#N/A,FALSE,"Monthly SAIFI";#N/A,#N/A,FALSE,"Yearly SAIFI";#N/A,#N/A,FALSE,"Monthly CAIDI";#N/A,#N/A,FALSE,"Yearly CAIDI";#N/A,#N/A,FALSE,"Monthly SAIDI";#N/A,#N/A,FALSE,"Yearly SAIDI";#N/A,#N/A,FALSE,"Monthly MAIFI";#N/A,#N/A,FALSE,"Yearly MAIFI";#N/A,#N/A,FALSE,"Monthly Cust &gt;=4 Int"}</definedName>
    <definedName name="hjghjgf" localSheetId="11" hidden="1">{#N/A,#N/A,FALSE,"Monthly SAIFI";#N/A,#N/A,FALSE,"Yearly SAIFI";#N/A,#N/A,FALSE,"Monthly CAIDI";#N/A,#N/A,FALSE,"Yearly CAIDI";#N/A,#N/A,FALSE,"Monthly SAIDI";#N/A,#N/A,FALSE,"Yearly SAIDI";#N/A,#N/A,FALSE,"Monthly MAIFI";#N/A,#N/A,FALSE,"Yearly MAIFI";#N/A,#N/A,FALSE,"Monthly Cust &gt;=4 Int"}</definedName>
    <definedName name="hjghjgf" localSheetId="12" hidden="1">{#N/A,#N/A,FALSE,"Monthly SAIFI";#N/A,#N/A,FALSE,"Yearly SAIFI";#N/A,#N/A,FALSE,"Monthly CAIDI";#N/A,#N/A,FALSE,"Yearly CAIDI";#N/A,#N/A,FALSE,"Monthly SAIDI";#N/A,#N/A,FALSE,"Yearly SAIDI";#N/A,#N/A,FALSE,"Monthly MAIFI";#N/A,#N/A,FALSE,"Yearly MAIFI";#N/A,#N/A,FALSE,"Monthly Cust &gt;=4 Int"}</definedName>
    <definedName name="hjghjgf" localSheetId="14" hidden="1">{#N/A,#N/A,FALSE,"Monthly SAIFI";#N/A,#N/A,FALSE,"Yearly SAIFI";#N/A,#N/A,FALSE,"Monthly CAIDI";#N/A,#N/A,FALSE,"Yearly CAIDI";#N/A,#N/A,FALSE,"Monthly SAIDI";#N/A,#N/A,FALSE,"Yearly SAIDI";#N/A,#N/A,FALSE,"Monthly MAIFI";#N/A,#N/A,FALSE,"Yearly MAIFI";#N/A,#N/A,FALSE,"Monthly Cust &gt;=4 Int"}</definedName>
    <definedName name="hjghjgf" localSheetId="13" hidden="1">{#N/A,#N/A,FALSE,"Monthly SAIFI";#N/A,#N/A,FALSE,"Yearly SAIFI";#N/A,#N/A,FALSE,"Monthly CAIDI";#N/A,#N/A,FALSE,"Yearly CAIDI";#N/A,#N/A,FALSE,"Monthly SAIDI";#N/A,#N/A,FALSE,"Yearly SAIDI";#N/A,#N/A,FALSE,"Monthly MAIFI";#N/A,#N/A,FALSE,"Yearly MAIFI";#N/A,#N/A,FALSE,"Monthly Cust &gt;=4 Int"}</definedName>
    <definedName name="hjghjgf" localSheetId="15" hidden="1">{#N/A,#N/A,FALSE,"Monthly SAIFI";#N/A,#N/A,FALSE,"Yearly SAIFI";#N/A,#N/A,FALSE,"Monthly CAIDI";#N/A,#N/A,FALSE,"Yearly CAIDI";#N/A,#N/A,FALSE,"Monthly SAIDI";#N/A,#N/A,FALSE,"Yearly SAIDI";#N/A,#N/A,FALSE,"Monthly MAIFI";#N/A,#N/A,FALSE,"Yearly MAIFI";#N/A,#N/A,FALSE,"Monthly Cust &gt;=4 Int"}</definedName>
    <definedName name="hjghjgf" localSheetId="16" hidden="1">{#N/A,#N/A,FALSE,"Monthly SAIFI";#N/A,#N/A,FALSE,"Yearly SAIFI";#N/A,#N/A,FALSE,"Monthly CAIDI";#N/A,#N/A,FALSE,"Yearly CAIDI";#N/A,#N/A,FALSE,"Monthly SAIDI";#N/A,#N/A,FALSE,"Yearly SAIDI";#N/A,#N/A,FALSE,"Monthly MAIFI";#N/A,#N/A,FALSE,"Yearly MAIFI";#N/A,#N/A,FALSE,"Monthly Cust &gt;=4 Int"}</definedName>
    <definedName name="hjghjgf" localSheetId="17" hidden="1">{#N/A,#N/A,FALSE,"Monthly SAIFI";#N/A,#N/A,FALSE,"Yearly SAIFI";#N/A,#N/A,FALSE,"Monthly CAIDI";#N/A,#N/A,FALSE,"Yearly CAIDI";#N/A,#N/A,FALSE,"Monthly SAIDI";#N/A,#N/A,FALSE,"Yearly SAIDI";#N/A,#N/A,FALSE,"Monthly MAIFI";#N/A,#N/A,FALSE,"Yearly MAIFI";#N/A,#N/A,FALSE,"Monthly Cust &gt;=4 Int"}</definedName>
    <definedName name="hjghjgf" localSheetId="18" hidden="1">{#N/A,#N/A,FALSE,"Monthly SAIFI";#N/A,#N/A,FALSE,"Yearly SAIFI";#N/A,#N/A,FALSE,"Monthly CAIDI";#N/A,#N/A,FALSE,"Yearly CAIDI";#N/A,#N/A,FALSE,"Monthly SAIDI";#N/A,#N/A,FALSE,"Yearly SAIDI";#N/A,#N/A,FALSE,"Monthly MAIFI";#N/A,#N/A,FALSE,"Yearly MAIFI";#N/A,#N/A,FALSE,"Monthly Cust &gt;=4 Int"}</definedName>
    <definedName name="hjghjgf" localSheetId="19" hidden="1">{#N/A,#N/A,FALSE,"Monthly SAIFI";#N/A,#N/A,FALSE,"Yearly SAIFI";#N/A,#N/A,FALSE,"Monthly CAIDI";#N/A,#N/A,FALSE,"Yearly CAIDI";#N/A,#N/A,FALSE,"Monthly SAIDI";#N/A,#N/A,FALSE,"Yearly SAIDI";#N/A,#N/A,FALSE,"Monthly MAIFI";#N/A,#N/A,FALSE,"Yearly MAIFI";#N/A,#N/A,FALSE,"Monthly Cust &gt;=4 Int"}</definedName>
    <definedName name="hjghjgf" localSheetId="20" hidden="1">{#N/A,#N/A,FALSE,"Monthly SAIFI";#N/A,#N/A,FALSE,"Yearly SAIFI";#N/A,#N/A,FALSE,"Monthly CAIDI";#N/A,#N/A,FALSE,"Yearly CAIDI";#N/A,#N/A,FALSE,"Monthly SAIDI";#N/A,#N/A,FALSE,"Yearly SAIDI";#N/A,#N/A,FALSE,"Monthly MAIFI";#N/A,#N/A,FALSE,"Yearly MAIFI";#N/A,#N/A,FALSE,"Monthly Cust &gt;=4 Int"}</definedName>
    <definedName name="hjghjgf" hidden="1">{#N/A,#N/A,FALSE,"Monthly SAIFI";#N/A,#N/A,FALSE,"Yearly SAIFI";#N/A,#N/A,FALSE,"Monthly CAIDI";#N/A,#N/A,FALSE,"Yearly CAIDI";#N/A,#N/A,FALSE,"Monthly SAIDI";#N/A,#N/A,FALSE,"Yearly SAIDI";#N/A,#N/A,FALSE,"Monthly MAIFI";#N/A,#N/A,FALSE,"Yearly MAIFI";#N/A,#N/A,FALSE,"Monthly Cust &gt;=4 Int"}</definedName>
    <definedName name="hjk" localSheetId="14"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hjk" localSheetId="13"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hjk" localSheetId="15"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hjk" localSheetId="16"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hjk" localSheetId="17"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hjk" localSheetId="18"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hjk" localSheetId="19"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hjk" localSheetId="20"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hjk"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hn._I006" localSheetId="14" hidden="1">#REF!</definedName>
    <definedName name="hn._I006" localSheetId="13" hidden="1">#REF!</definedName>
    <definedName name="hn._I006" localSheetId="16" hidden="1">#REF!</definedName>
    <definedName name="hn._I006" localSheetId="20" hidden="1">#REF!</definedName>
    <definedName name="hn._I006" hidden="1">#REF!</definedName>
    <definedName name="hn._I018" localSheetId="14" hidden="1">#REF!</definedName>
    <definedName name="hn._I018" localSheetId="13" hidden="1">#REF!</definedName>
    <definedName name="hn._I018" localSheetId="16" hidden="1">#REF!</definedName>
    <definedName name="hn._I018" localSheetId="20" hidden="1">#REF!</definedName>
    <definedName name="hn._I018" hidden="1">#REF!</definedName>
    <definedName name="hn._I024" localSheetId="14" hidden="1">#REF!</definedName>
    <definedName name="hn._I024" localSheetId="13" hidden="1">#REF!</definedName>
    <definedName name="hn._I024" localSheetId="16" hidden="1">#REF!</definedName>
    <definedName name="hn._I024" localSheetId="20" hidden="1">#REF!</definedName>
    <definedName name="hn._I024" hidden="1">#REF!</definedName>
    <definedName name="hn._I028" localSheetId="14" hidden="1">#REF!</definedName>
    <definedName name="hn._I028" localSheetId="13" hidden="1">#REF!</definedName>
    <definedName name="hn._I028" localSheetId="16" hidden="1">#REF!</definedName>
    <definedName name="hn._I028" localSheetId="20" hidden="1">#REF!</definedName>
    <definedName name="hn._I028" hidden="1">#REF!</definedName>
    <definedName name="hn._I029" localSheetId="14" hidden="1">#REF!</definedName>
    <definedName name="hn._I029" localSheetId="13" hidden="1">#REF!</definedName>
    <definedName name="hn._I029" localSheetId="16" hidden="1">#REF!</definedName>
    <definedName name="hn._I029" localSheetId="20" hidden="1">#REF!</definedName>
    <definedName name="hn._I029" hidden="1">#REF!</definedName>
    <definedName name="hn._I030" localSheetId="14" hidden="1">#REF!</definedName>
    <definedName name="hn._I030" localSheetId="13" hidden="1">#REF!</definedName>
    <definedName name="hn._I030" localSheetId="16" hidden="1">#REF!</definedName>
    <definedName name="hn._I030" localSheetId="20" hidden="1">#REF!</definedName>
    <definedName name="hn._I030" hidden="1">#REF!</definedName>
    <definedName name="hn._I031" localSheetId="14" hidden="1">#REF!</definedName>
    <definedName name="hn._I031" localSheetId="13" hidden="1">#REF!</definedName>
    <definedName name="hn._I031" localSheetId="16" hidden="1">#REF!</definedName>
    <definedName name="hn._I031" localSheetId="20" hidden="1">#REF!</definedName>
    <definedName name="hn._I031" hidden="1">#REF!</definedName>
    <definedName name="hn._I044" localSheetId="14" hidden="1">#REF!</definedName>
    <definedName name="hn._I044" localSheetId="13" hidden="1">#REF!</definedName>
    <definedName name="hn._I044" localSheetId="16" hidden="1">#REF!</definedName>
    <definedName name="hn._I044" localSheetId="20" hidden="1">#REF!</definedName>
    <definedName name="hn._I044" hidden="1">#REF!</definedName>
    <definedName name="hn._I051" localSheetId="14" hidden="1">#REF!</definedName>
    <definedName name="hn._I051" localSheetId="13" hidden="1">#REF!</definedName>
    <definedName name="hn._I051" localSheetId="16" hidden="1">#REF!</definedName>
    <definedName name="hn._I051" localSheetId="20" hidden="1">#REF!</definedName>
    <definedName name="hn._I051" hidden="1">#REF!</definedName>
    <definedName name="hn._I059" localSheetId="14" hidden="1">#REF!</definedName>
    <definedName name="hn._I059" localSheetId="13" hidden="1">#REF!</definedName>
    <definedName name="hn._I059" localSheetId="16" hidden="1">#REF!</definedName>
    <definedName name="hn._I059" localSheetId="20" hidden="1">#REF!</definedName>
    <definedName name="hn._I059" hidden="1">#REF!</definedName>
    <definedName name="hn._I062" localSheetId="14" hidden="1">#REF!</definedName>
    <definedName name="hn._I062" localSheetId="13" hidden="1">#REF!</definedName>
    <definedName name="hn._I062" localSheetId="16" hidden="1">#REF!</definedName>
    <definedName name="hn._I062" localSheetId="20" hidden="1">#REF!</definedName>
    <definedName name="hn._I062" hidden="1">#REF!</definedName>
    <definedName name="hn._I070" localSheetId="14" hidden="1">#REF!</definedName>
    <definedName name="hn._I070" localSheetId="13" hidden="1">#REF!</definedName>
    <definedName name="hn._I070" localSheetId="16" hidden="1">#REF!</definedName>
    <definedName name="hn._I070" localSheetId="20" hidden="1">#REF!</definedName>
    <definedName name="hn._I070" hidden="1">#REF!</definedName>
    <definedName name="hn._I071" localSheetId="14" hidden="1">#REF!</definedName>
    <definedName name="hn._I071" localSheetId="13" hidden="1">#REF!</definedName>
    <definedName name="hn._I071" localSheetId="16" hidden="1">#REF!</definedName>
    <definedName name="hn._I071" localSheetId="20" hidden="1">#REF!</definedName>
    <definedName name="hn._I071" hidden="1">#REF!</definedName>
    <definedName name="hn._I075" localSheetId="14" hidden="1">#REF!</definedName>
    <definedName name="hn._I075" localSheetId="13" hidden="1">#REF!</definedName>
    <definedName name="hn._I075" localSheetId="16" hidden="1">#REF!</definedName>
    <definedName name="hn._I075" localSheetId="20" hidden="1">#REF!</definedName>
    <definedName name="hn._I075" hidden="1">#REF!</definedName>
    <definedName name="hn._I077" localSheetId="14" hidden="1">#REF!</definedName>
    <definedName name="hn._I077" localSheetId="13" hidden="1">#REF!</definedName>
    <definedName name="hn._I077" localSheetId="16" hidden="1">#REF!</definedName>
    <definedName name="hn._I077" localSheetId="20" hidden="1">#REF!</definedName>
    <definedName name="hn._I077" hidden="1">#REF!</definedName>
    <definedName name="hn._I083" localSheetId="14" hidden="1">#REF!</definedName>
    <definedName name="hn._I083" localSheetId="13" hidden="1">#REF!</definedName>
    <definedName name="hn._I083" localSheetId="16" hidden="1">#REF!</definedName>
    <definedName name="hn._I083" localSheetId="20" hidden="1">#REF!</definedName>
    <definedName name="hn._I083" hidden="1">#REF!</definedName>
    <definedName name="hn._I085" localSheetId="14" hidden="1">#REF!</definedName>
    <definedName name="hn._I085" localSheetId="13" hidden="1">#REF!</definedName>
    <definedName name="hn._I085" localSheetId="16" hidden="1">#REF!</definedName>
    <definedName name="hn._I085" localSheetId="20" hidden="1">#REF!</definedName>
    <definedName name="hn._I085" hidden="1">#REF!</definedName>
    <definedName name="hn._P001" localSheetId="14" hidden="1">#REF!</definedName>
    <definedName name="hn._P001" localSheetId="13" hidden="1">#REF!</definedName>
    <definedName name="hn._P001" localSheetId="16" hidden="1">#REF!</definedName>
    <definedName name="hn._P001" localSheetId="20" hidden="1">#REF!</definedName>
    <definedName name="hn._P001" hidden="1">#REF!</definedName>
    <definedName name="hn._P002" localSheetId="14" hidden="1">#REF!</definedName>
    <definedName name="hn._P002" localSheetId="13" hidden="1">#REF!</definedName>
    <definedName name="hn._P002" localSheetId="16" hidden="1">#REF!</definedName>
    <definedName name="hn._P002" localSheetId="20" hidden="1">#REF!</definedName>
    <definedName name="hn._P002" hidden="1">#REF!</definedName>
    <definedName name="hn._P004" localSheetId="14" hidden="1">#REF!</definedName>
    <definedName name="hn._P004" localSheetId="13" hidden="1">#REF!</definedName>
    <definedName name="hn._P004" localSheetId="16" hidden="1">#REF!</definedName>
    <definedName name="hn._P004" localSheetId="20" hidden="1">#REF!</definedName>
    <definedName name="hn._P004" hidden="1">#REF!</definedName>
    <definedName name="hn._P014" localSheetId="14" hidden="1">#REF!</definedName>
    <definedName name="hn._P014" localSheetId="13" hidden="1">#REF!</definedName>
    <definedName name="hn._P014" localSheetId="16" hidden="1">#REF!</definedName>
    <definedName name="hn._P014" localSheetId="20" hidden="1">#REF!</definedName>
    <definedName name="hn._P014" hidden="1">#REF!</definedName>
    <definedName name="hn._P016" localSheetId="14" hidden="1">#REF!</definedName>
    <definedName name="hn._P016" localSheetId="13" hidden="1">#REF!</definedName>
    <definedName name="hn._P016" localSheetId="16" hidden="1">#REF!</definedName>
    <definedName name="hn._P016" localSheetId="20" hidden="1">#REF!</definedName>
    <definedName name="hn._P016" hidden="1">#REF!</definedName>
    <definedName name="hn._P017" localSheetId="14" hidden="1">#REF!</definedName>
    <definedName name="hn._P017" localSheetId="13" hidden="1">#REF!</definedName>
    <definedName name="hn._P017" localSheetId="16" hidden="1">#REF!</definedName>
    <definedName name="hn._P017" localSheetId="20" hidden="1">#REF!</definedName>
    <definedName name="hn._P017" hidden="1">#REF!</definedName>
    <definedName name="hn._P017g" localSheetId="14" hidden="1">#REF!</definedName>
    <definedName name="hn._P017g" localSheetId="13" hidden="1">#REF!</definedName>
    <definedName name="hn._P017g" localSheetId="16" hidden="1">#REF!</definedName>
    <definedName name="hn._P017g" localSheetId="20" hidden="1">#REF!</definedName>
    <definedName name="hn._P017g" hidden="1">#REF!</definedName>
    <definedName name="hn._P021" localSheetId="14" hidden="1">#REF!</definedName>
    <definedName name="hn._P021" localSheetId="13" hidden="1">#REF!</definedName>
    <definedName name="hn._P021" localSheetId="16" hidden="1">#REF!</definedName>
    <definedName name="hn._P021" localSheetId="20" hidden="1">#REF!</definedName>
    <definedName name="hn._P021" hidden="1">#REF!</definedName>
    <definedName name="hn._P024" localSheetId="14" hidden="1">#REF!</definedName>
    <definedName name="hn._P024" localSheetId="13" hidden="1">#REF!</definedName>
    <definedName name="hn._P024" localSheetId="16" hidden="1">#REF!</definedName>
    <definedName name="hn._P024" localSheetId="20" hidden="1">#REF!</definedName>
    <definedName name="hn._P024" hidden="1">#REF!</definedName>
    <definedName name="hn.Add015" localSheetId="14" hidden="1">#REF!</definedName>
    <definedName name="hn.Add015" localSheetId="13" hidden="1">#REF!</definedName>
    <definedName name="hn.Add015" localSheetId="16" hidden="1">#REF!</definedName>
    <definedName name="hn.Add015" localSheetId="20" hidden="1">#REF!</definedName>
    <definedName name="hn.Add015" hidden="1">#REF!</definedName>
    <definedName name="hn.Aggregate" localSheetId="14" hidden="1">#REF!</definedName>
    <definedName name="hn.Aggregate" localSheetId="13" hidden="1">#REF!</definedName>
    <definedName name="hn.Aggregate" localSheetId="16" hidden="1">#REF!</definedName>
    <definedName name="hn.Aggregate" localSheetId="20" hidden="1">#REF!</definedName>
    <definedName name="hn.Aggregate" hidden="1">#REF!</definedName>
    <definedName name="hn.CompanyInfo" localSheetId="14" hidden="1">#REF!</definedName>
    <definedName name="hn.CompanyInfo" localSheetId="13" hidden="1">#REF!</definedName>
    <definedName name="hn.CompanyInfo" localSheetId="16" hidden="1">#REF!</definedName>
    <definedName name="hn.CompanyInfo" localSheetId="20" hidden="1">#REF!</definedName>
    <definedName name="hn.CompanyInfo" hidden="1">#REF!</definedName>
    <definedName name="hn.CompanyName" localSheetId="14" hidden="1">#REF!</definedName>
    <definedName name="hn.CompanyName" localSheetId="13" hidden="1">#REF!</definedName>
    <definedName name="hn.CompanyName" localSheetId="16" hidden="1">#REF!</definedName>
    <definedName name="hn.CompanyName" localSheetId="20" hidden="1">#REF!</definedName>
    <definedName name="hn.CompanyName" hidden="1">#REF!</definedName>
    <definedName name="hn.CompanyUCN" localSheetId="14" hidden="1">#REF!</definedName>
    <definedName name="hn.CompanyUCN" localSheetId="13" hidden="1">#REF!</definedName>
    <definedName name="hn.CompanyUCN" localSheetId="16" hidden="1">#REF!</definedName>
    <definedName name="hn.CompanyUCN" localSheetId="20" hidden="1">#REF!</definedName>
    <definedName name="hn.CompanyUCN" hidden="1">#REF!</definedName>
    <definedName name="hn.ConvertVal1" localSheetId="14" hidden="1">#REF!</definedName>
    <definedName name="hn.ConvertVal1" localSheetId="13" hidden="1">#REF!</definedName>
    <definedName name="hn.ConvertVal1" localSheetId="16" hidden="1">#REF!</definedName>
    <definedName name="hn.ConvertVal1" localSheetId="20" hidden="1">#REF!</definedName>
    <definedName name="hn.ConvertVal1" hidden="1">#REF!</definedName>
    <definedName name="hn.ConvertZero1" localSheetId="14" hidden="1">#REF!,#REF!,#REF!,#REF!,#REF!,#REF!,#REF!,#REF!,#REF!,#REF!</definedName>
    <definedName name="hn.ConvertZero1" localSheetId="13" hidden="1">#REF!,#REF!,#REF!,#REF!,#REF!,#REF!,#REF!,#REF!,#REF!,#REF!</definedName>
    <definedName name="hn.ConvertZero1" localSheetId="16" hidden="1">#REF!,#REF!,#REF!,#REF!,#REF!,#REF!,#REF!,#REF!,#REF!,#REF!</definedName>
    <definedName name="hn.ConvertZero1" localSheetId="20" hidden="1">#REF!,#REF!,#REF!,#REF!,#REF!,#REF!,#REF!,#REF!,#REF!,#REF!</definedName>
    <definedName name="hn.ConvertZero1" hidden="1">#REF!,#REF!,#REF!,#REF!,#REF!,#REF!,#REF!,#REF!,#REF!,#REF!</definedName>
    <definedName name="hn.ConvertZero2" localSheetId="14" hidden="1">#REF!,#REF!,#REF!,#REF!,#REF!,#REF!,#REF!,#REF!</definedName>
    <definedName name="hn.ConvertZero2" localSheetId="13" hidden="1">#REF!,#REF!,#REF!,#REF!,#REF!,#REF!,#REF!,#REF!</definedName>
    <definedName name="hn.ConvertZero2" localSheetId="16" hidden="1">#REF!,#REF!,#REF!,#REF!,#REF!,#REF!,#REF!,#REF!</definedName>
    <definedName name="hn.ConvertZero2" localSheetId="20" hidden="1">#REF!,#REF!,#REF!,#REF!,#REF!,#REF!,#REF!,#REF!</definedName>
    <definedName name="hn.ConvertZero2" hidden="1">#REF!,#REF!,#REF!,#REF!,#REF!,#REF!,#REF!,#REF!</definedName>
    <definedName name="hn.ConvertZero3" localSheetId="14" hidden="1">#REF!,#REF!,#REF!,#REF!,#REF!</definedName>
    <definedName name="hn.ConvertZero3" localSheetId="13" hidden="1">#REF!,#REF!,#REF!,#REF!,#REF!</definedName>
    <definedName name="hn.ConvertZero3" localSheetId="16" hidden="1">#REF!,#REF!,#REF!,#REF!,#REF!</definedName>
    <definedName name="hn.ConvertZero3" localSheetId="20" hidden="1">#REF!,#REF!,#REF!,#REF!,#REF!</definedName>
    <definedName name="hn.ConvertZero3" hidden="1">#REF!,#REF!,#REF!,#REF!,#REF!</definedName>
    <definedName name="hn.ConvertZero4" localSheetId="14" hidden="1">#REF!,#REF!,#REF!,#REF!,#REF!,#REF!,#REF!,#REF!</definedName>
    <definedName name="hn.ConvertZero4" localSheetId="13" hidden="1">#REF!,#REF!,#REF!,#REF!,#REF!,#REF!,#REF!,#REF!</definedName>
    <definedName name="hn.ConvertZero4" localSheetId="16" hidden="1">#REF!,#REF!,#REF!,#REF!,#REF!,#REF!,#REF!,#REF!</definedName>
    <definedName name="hn.ConvertZero4" localSheetId="20" hidden="1">#REF!,#REF!,#REF!,#REF!,#REF!,#REF!,#REF!,#REF!</definedName>
    <definedName name="hn.ConvertZero4" hidden="1">#REF!,#REF!,#REF!,#REF!,#REF!,#REF!,#REF!,#REF!</definedName>
    <definedName name="hn.ConvertZeroUnhide1" localSheetId="14" hidden="1">#REF!,#REF!,#REF!</definedName>
    <definedName name="hn.ConvertZeroUnhide1" localSheetId="13" hidden="1">#REF!,#REF!,#REF!</definedName>
    <definedName name="hn.ConvertZeroUnhide1" localSheetId="16" hidden="1">#REF!,#REF!,#REF!</definedName>
    <definedName name="hn.ConvertZeroUnhide1" localSheetId="20" hidden="1">#REF!,#REF!,#REF!</definedName>
    <definedName name="hn.ConvertZeroUnhide1" hidden="1">#REF!,#REF!,#REF!</definedName>
    <definedName name="hn.CopyforPR" localSheetId="14" hidden="1">#REF!</definedName>
    <definedName name="hn.CopyforPR" localSheetId="13" hidden="1">#REF!</definedName>
    <definedName name="hn.CopyforPR" localSheetId="16" hidden="1">#REF!</definedName>
    <definedName name="hn.CopyforPR" localSheetId="20" hidden="1">#REF!</definedName>
    <definedName name="hn.CopyforPR" hidden="1">#REF!</definedName>
    <definedName name="hn.Delete015" localSheetId="14" hidden="1">#REF!,#REF!,#REF!,#REF!</definedName>
    <definedName name="hn.Delete015" localSheetId="13" hidden="1">#REF!,#REF!,#REF!,#REF!</definedName>
    <definedName name="hn.Delete015" localSheetId="16" hidden="1">#REF!,#REF!,#REF!,#REF!</definedName>
    <definedName name="hn.Delete015" localSheetId="20" hidden="1">#REF!,#REF!,#REF!,#REF!</definedName>
    <definedName name="hn.Delete015" hidden="1">#REF!,#REF!,#REF!,#REF!</definedName>
    <definedName name="hn.domestic" localSheetId="14" hidden="1">#REF!</definedName>
    <definedName name="hn.domestic" localSheetId="13" hidden="1">#REF!</definedName>
    <definedName name="hn.domestic" localSheetId="16" hidden="1">#REF!</definedName>
    <definedName name="hn.domestic" localSheetId="20" hidden="1">#REF!</definedName>
    <definedName name="hn.domestic" hidden="1">#REF!</definedName>
    <definedName name="hn.DomesticFlag" localSheetId="14" hidden="1">#REF!</definedName>
    <definedName name="hn.DomesticFlag" localSheetId="13" hidden="1">#REF!</definedName>
    <definedName name="hn.DomesticFlag" localSheetId="16" hidden="1">#REF!</definedName>
    <definedName name="hn.DomesticFlag" localSheetId="20" hidden="1">#REF!</definedName>
    <definedName name="hn.DomesticFlag" hidden="1">#REF!</definedName>
    <definedName name="hn.DZ_MultByFXRates" localSheetId="14" hidden="1">#REF!,#REF!,#REF!,#REF!</definedName>
    <definedName name="hn.DZ_MultByFXRates" localSheetId="13" hidden="1">#REF!,#REF!,#REF!,#REF!</definedName>
    <definedName name="hn.DZ_MultByFXRates" localSheetId="16" hidden="1">#REF!,#REF!,#REF!,#REF!</definedName>
    <definedName name="hn.DZ_MultByFXRates" localSheetId="20" hidden="1">#REF!,#REF!,#REF!,#REF!</definedName>
    <definedName name="hn.DZ_MultByFXRates" hidden="1">#REF!,#REF!,#REF!,#REF!</definedName>
    <definedName name="hn.DZdata" localSheetId="14" hidden="1">#REF!</definedName>
    <definedName name="hn.DZdata" localSheetId="13" hidden="1">#REF!</definedName>
    <definedName name="hn.DZdata" localSheetId="16" hidden="1">#REF!</definedName>
    <definedName name="hn.DZdata" localSheetId="20" hidden="1">#REF!</definedName>
    <definedName name="hn.DZdata" hidden="1">#REF!</definedName>
    <definedName name="hn.ExtDb" hidden="1">FALSE</definedName>
    <definedName name="hn.FromMain" localSheetId="14" hidden="1">#REF!</definedName>
    <definedName name="hn.FromMain" localSheetId="13" hidden="1">#REF!</definedName>
    <definedName name="hn.FromMain" localSheetId="16" hidden="1">#REF!</definedName>
    <definedName name="hn.FromMain" localSheetId="20" hidden="1">#REF!</definedName>
    <definedName name="hn.FromMain" hidden="1">#REF!</definedName>
    <definedName name="hn.FromMain1" localSheetId="14" hidden="1">#REF!</definedName>
    <definedName name="hn.FromMain1" localSheetId="13" hidden="1">#REF!</definedName>
    <definedName name="hn.FromMain1" localSheetId="16" hidden="1">#REF!</definedName>
    <definedName name="hn.FromMain1" localSheetId="20" hidden="1">#REF!</definedName>
    <definedName name="hn.FromMain1" hidden="1">#REF!</definedName>
    <definedName name="hn.FromMain2" localSheetId="14" hidden="1">#REF!</definedName>
    <definedName name="hn.FromMain2" localSheetId="13" hidden="1">#REF!</definedName>
    <definedName name="hn.FromMain2" localSheetId="16" hidden="1">#REF!</definedName>
    <definedName name="hn.FromMain2" localSheetId="20" hidden="1">#REF!</definedName>
    <definedName name="hn.FromMain2" hidden="1">#REF!</definedName>
    <definedName name="hn.FromMain3" localSheetId="14" hidden="1">#REF!</definedName>
    <definedName name="hn.FromMain3" localSheetId="13" hidden="1">#REF!</definedName>
    <definedName name="hn.FromMain3" localSheetId="16" hidden="1">#REF!</definedName>
    <definedName name="hn.FromMain3" localSheetId="20" hidden="1">#REF!</definedName>
    <definedName name="hn.FromMain3" hidden="1">#REF!</definedName>
    <definedName name="hn.FromMain4" localSheetId="14" hidden="1">#REF!</definedName>
    <definedName name="hn.FromMain4" localSheetId="13" hidden="1">#REF!</definedName>
    <definedName name="hn.FromMain4" localSheetId="16" hidden="1">#REF!</definedName>
    <definedName name="hn.FromMain4" localSheetId="20" hidden="1">#REF!</definedName>
    <definedName name="hn.FromMain4" hidden="1">#REF!</definedName>
    <definedName name="hn.FromMain5" localSheetId="14" hidden="1">#REF!</definedName>
    <definedName name="hn.FromMain5" localSheetId="13" hidden="1">#REF!</definedName>
    <definedName name="hn.FromMain5" localSheetId="16" hidden="1">#REF!</definedName>
    <definedName name="hn.FromMain5" localSheetId="20" hidden="1">#REF!</definedName>
    <definedName name="hn.FromMain5" hidden="1">#REF!</definedName>
    <definedName name="hn.Global" localSheetId="14" hidden="1">#REF!</definedName>
    <definedName name="hn.Global" localSheetId="13" hidden="1">#REF!</definedName>
    <definedName name="hn.Global" localSheetId="16" hidden="1">#REF!</definedName>
    <definedName name="hn.Global" localSheetId="20" hidden="1">#REF!</definedName>
    <definedName name="hn.Global" hidden="1">#REF!</definedName>
    <definedName name="hn.IssuerID" localSheetId="14" hidden="1">#REF!</definedName>
    <definedName name="hn.IssuerID" localSheetId="13" hidden="1">#REF!</definedName>
    <definedName name="hn.IssuerID" localSheetId="16" hidden="1">#REF!</definedName>
    <definedName name="hn.IssuerID" localSheetId="20" hidden="1">#REF!</definedName>
    <definedName name="hn.IssuerID" hidden="1">#REF!</definedName>
    <definedName name="hn.IssuerNameShort" localSheetId="14" hidden="1">#REF!</definedName>
    <definedName name="hn.IssuerNameShort" localSheetId="13" hidden="1">#REF!</definedName>
    <definedName name="hn.IssuerNameShort" localSheetId="16" hidden="1">#REF!</definedName>
    <definedName name="hn.IssuerNameShort" localSheetId="20" hidden="1">#REF!</definedName>
    <definedName name="hn.IssuerNameShort" hidden="1">#REF!</definedName>
    <definedName name="hn.LTM_MultByFXRates" localSheetId="14" hidden="1">#REF!,#REF!,#REF!,#REF!,#REF!,#REF!,#REF!</definedName>
    <definedName name="hn.LTM_MultByFXRates" localSheetId="13" hidden="1">#REF!,#REF!,#REF!,#REF!,#REF!,#REF!,#REF!</definedName>
    <definedName name="hn.LTM_MultByFXRates" localSheetId="16" hidden="1">#REF!,#REF!,#REF!,#REF!,#REF!,#REF!,#REF!</definedName>
    <definedName name="hn.LTM_MultByFXRates" localSheetId="20" hidden="1">#REF!,#REF!,#REF!,#REF!,#REF!,#REF!,#REF!</definedName>
    <definedName name="hn.LTM_MultByFXRates" hidden="1">#REF!,#REF!,#REF!,#REF!,#REF!,#REF!,#REF!</definedName>
    <definedName name="hn.LTMData" localSheetId="14" hidden="1">#REF!</definedName>
    <definedName name="hn.LTMData" localSheetId="13" hidden="1">#REF!</definedName>
    <definedName name="hn.LTMData" localSheetId="16" hidden="1">#REF!</definedName>
    <definedName name="hn.LTMData" localSheetId="20" hidden="1">#REF!</definedName>
    <definedName name="hn.LTMData" hidden="1">#REF!</definedName>
    <definedName name="hn.ModelType" hidden="1">"DEAL"</definedName>
    <definedName name="hn.ModelVersion" hidden="1">1</definedName>
    <definedName name="hn.MultbyFXRates" localSheetId="14" hidden="1">#REF!,#REF!,#REF!,#REF!,#REF!,#REF!,#REF!</definedName>
    <definedName name="hn.MultbyFXRates" localSheetId="13" hidden="1">#REF!,#REF!,#REF!,#REF!,#REF!,#REF!,#REF!</definedName>
    <definedName name="hn.MultbyFXRates" localSheetId="16" hidden="1">#REF!,#REF!,#REF!,#REF!,#REF!,#REF!,#REF!</definedName>
    <definedName name="hn.MultbyFXRates" localSheetId="20" hidden="1">#REF!,#REF!,#REF!,#REF!,#REF!,#REF!,#REF!</definedName>
    <definedName name="hn.MultbyFXRates" hidden="1">#REF!,#REF!,#REF!,#REF!,#REF!,#REF!,#REF!</definedName>
    <definedName name="hn.MultByFXRates1" localSheetId="14" hidden="1">#REF!,#REF!,#REF!,#REF!,#REF!</definedName>
    <definedName name="hn.MultByFXRates1" localSheetId="13" hidden="1">#REF!,#REF!,#REF!,#REF!,#REF!</definedName>
    <definedName name="hn.MultByFXRates1" localSheetId="16" hidden="1">#REF!,#REF!,#REF!,#REF!,#REF!</definedName>
    <definedName name="hn.MultByFXRates1" localSheetId="20" hidden="1">#REF!,#REF!,#REF!,#REF!,#REF!</definedName>
    <definedName name="hn.MultByFXRates1" hidden="1">#REF!,#REF!,#REF!,#REF!,#REF!</definedName>
    <definedName name="hn.MultByFXRates2" localSheetId="14" hidden="1">#REF!,#REF!,#REF!,#REF!,#REF!</definedName>
    <definedName name="hn.MultByFXRates2" localSheetId="13" hidden="1">#REF!,#REF!,#REF!,#REF!,#REF!</definedName>
    <definedName name="hn.MultByFXRates2" localSheetId="16" hidden="1">#REF!,#REF!,#REF!,#REF!,#REF!</definedName>
    <definedName name="hn.MultByFXRates2" localSheetId="20" hidden="1">#REF!,#REF!,#REF!,#REF!,#REF!</definedName>
    <definedName name="hn.MultByFXRates2" hidden="1">#REF!,#REF!,#REF!,#REF!,#REF!</definedName>
    <definedName name="hn.MultByFXRates3" localSheetId="14" hidden="1">#REF!,#REF!,#REF!,#REF!,#REF!</definedName>
    <definedName name="hn.MultByFXRates3" localSheetId="13" hidden="1">#REF!,#REF!,#REF!,#REF!,#REF!</definedName>
    <definedName name="hn.MultByFXRates3" localSheetId="16" hidden="1">#REF!,#REF!,#REF!,#REF!,#REF!</definedName>
    <definedName name="hn.MultByFXRates3" localSheetId="20" hidden="1">#REF!,#REF!,#REF!,#REF!,#REF!</definedName>
    <definedName name="hn.MultByFXRates3" hidden="1">#REF!,#REF!,#REF!,#REF!,#REF!</definedName>
    <definedName name="hn.MultbyFxrates4" localSheetId="14" hidden="1">#REF!,#REF!,#REF!,#REF!,#REF!,#REF!,#REF!</definedName>
    <definedName name="hn.MultbyFxrates4" localSheetId="13" hidden="1">#REF!,#REF!,#REF!,#REF!,#REF!,#REF!,#REF!</definedName>
    <definedName name="hn.MultbyFxrates4" localSheetId="16" hidden="1">#REF!,#REF!,#REF!,#REF!,#REF!,#REF!,#REF!</definedName>
    <definedName name="hn.MultbyFxrates4" localSheetId="20" hidden="1">#REF!,#REF!,#REF!,#REF!,#REF!,#REF!,#REF!</definedName>
    <definedName name="hn.MultbyFxrates4" hidden="1">#REF!,#REF!,#REF!,#REF!,#REF!,#REF!,#REF!</definedName>
    <definedName name="hn.multbyfxrates5" localSheetId="14" hidden="1">#REF!,#REF!,#REF!,#REF!,#REF!</definedName>
    <definedName name="hn.multbyfxrates5" localSheetId="13" hidden="1">#REF!,#REF!,#REF!,#REF!,#REF!</definedName>
    <definedName name="hn.multbyfxrates5" localSheetId="16" hidden="1">#REF!,#REF!,#REF!,#REF!,#REF!</definedName>
    <definedName name="hn.multbyfxrates5" localSheetId="20" hidden="1">#REF!,#REF!,#REF!,#REF!,#REF!</definedName>
    <definedName name="hn.multbyfxrates5" hidden="1">#REF!,#REF!,#REF!,#REF!,#REF!</definedName>
    <definedName name="hn.multbyfxrates6" localSheetId="14" hidden="1">#REF!,#REF!,#REF!,#REF!,#REF!</definedName>
    <definedName name="hn.multbyfxrates6" localSheetId="13" hidden="1">#REF!,#REF!,#REF!,#REF!,#REF!</definedName>
    <definedName name="hn.multbyfxrates6" localSheetId="16" hidden="1">#REF!,#REF!,#REF!,#REF!,#REF!</definedName>
    <definedName name="hn.multbyfxrates6" localSheetId="20" hidden="1">#REF!,#REF!,#REF!,#REF!,#REF!</definedName>
    <definedName name="hn.multbyfxrates6" hidden="1">#REF!,#REF!,#REF!,#REF!,#REF!</definedName>
    <definedName name="hn.multbyfxrates7" localSheetId="14" hidden="1">#REF!,#REF!,#REF!,#REF!,#REF!</definedName>
    <definedName name="hn.multbyfxrates7" localSheetId="13" hidden="1">#REF!,#REF!,#REF!,#REF!,#REF!</definedName>
    <definedName name="hn.multbyfxrates7" localSheetId="16" hidden="1">#REF!,#REF!,#REF!,#REF!,#REF!</definedName>
    <definedName name="hn.multbyfxrates7" localSheetId="20" hidden="1">#REF!,#REF!,#REF!,#REF!,#REF!</definedName>
    <definedName name="hn.multbyfxrates7" hidden="1">#REF!,#REF!,#REF!,#REF!,#REF!</definedName>
    <definedName name="hn.MultByFXRatesBot1" localSheetId="14" hidden="1">#REF!,#REF!,#REF!,#REF!,#REF!,#REF!,#REF!,#REF!,#REF!,#REF!,#REF!,#REF!</definedName>
    <definedName name="hn.MultByFXRatesBot1" localSheetId="13" hidden="1">#REF!,#REF!,#REF!,#REF!,#REF!,#REF!,#REF!,#REF!,#REF!,#REF!,#REF!,#REF!</definedName>
    <definedName name="hn.MultByFXRatesBot1" localSheetId="16" hidden="1">#REF!,#REF!,#REF!,#REF!,#REF!,#REF!,#REF!,#REF!,#REF!,#REF!,#REF!,#REF!</definedName>
    <definedName name="hn.MultByFXRatesBot1" localSheetId="20" hidden="1">#REF!,#REF!,#REF!,#REF!,#REF!,#REF!,#REF!,#REF!,#REF!,#REF!,#REF!,#REF!</definedName>
    <definedName name="hn.MultByFXRatesBot1" hidden="1">#REF!,#REF!,#REF!,#REF!,#REF!,#REF!,#REF!,#REF!,#REF!,#REF!,#REF!,#REF!</definedName>
    <definedName name="hn.MultByFXRatesBot2" localSheetId="14" hidden="1">#REF!,#REF!,#REF!,#REF!,#REF!,#REF!,#REF!,#REF!,#REF!,#REF!,#REF!,#REF!</definedName>
    <definedName name="hn.MultByFXRatesBot2" localSheetId="13" hidden="1">#REF!,#REF!,#REF!,#REF!,#REF!,#REF!,#REF!,#REF!,#REF!,#REF!,#REF!,#REF!</definedName>
    <definedName name="hn.MultByFXRatesBot2" localSheetId="16" hidden="1">#REF!,#REF!,#REF!,#REF!,#REF!,#REF!,#REF!,#REF!,#REF!,#REF!,#REF!,#REF!</definedName>
    <definedName name="hn.MultByFXRatesBot2" localSheetId="20" hidden="1">#REF!,#REF!,#REF!,#REF!,#REF!,#REF!,#REF!,#REF!,#REF!,#REF!,#REF!,#REF!</definedName>
    <definedName name="hn.MultByFXRatesBot2" hidden="1">#REF!,#REF!,#REF!,#REF!,#REF!,#REF!,#REF!,#REF!,#REF!,#REF!,#REF!,#REF!</definedName>
    <definedName name="hn.MultByFXRatesBot3" localSheetId="14" hidden="1">#REF!,#REF!,#REF!,#REF!,#REF!,#REF!,#REF!,#REF!,#REF!,#REF!,#REF!,#REF!</definedName>
    <definedName name="hn.MultByFXRatesBot3" localSheetId="13" hidden="1">#REF!,#REF!,#REF!,#REF!,#REF!,#REF!,#REF!,#REF!,#REF!,#REF!,#REF!,#REF!</definedName>
    <definedName name="hn.MultByFXRatesBot3" localSheetId="16" hidden="1">#REF!,#REF!,#REF!,#REF!,#REF!,#REF!,#REF!,#REF!,#REF!,#REF!,#REF!,#REF!</definedName>
    <definedName name="hn.MultByFXRatesBot3" localSheetId="20" hidden="1">#REF!,#REF!,#REF!,#REF!,#REF!,#REF!,#REF!,#REF!,#REF!,#REF!,#REF!,#REF!</definedName>
    <definedName name="hn.MultByFXRatesBot3" hidden="1">#REF!,#REF!,#REF!,#REF!,#REF!,#REF!,#REF!,#REF!,#REF!,#REF!,#REF!,#REF!</definedName>
    <definedName name="hn.MultByFXRatesBot4" localSheetId="14" hidden="1">#REF!,#REF!,#REF!,#REF!,#REF!,#REF!,#REF!,#REF!,#REF!,#REF!,#REF!,#REF!,#REF!</definedName>
    <definedName name="hn.MultByFXRatesBot4" localSheetId="13" hidden="1">#REF!,#REF!,#REF!,#REF!,#REF!,#REF!,#REF!,#REF!,#REF!,#REF!,#REF!,#REF!,#REF!</definedName>
    <definedName name="hn.MultByFXRatesBot4" localSheetId="16" hidden="1">#REF!,#REF!,#REF!,#REF!,#REF!,#REF!,#REF!,#REF!,#REF!,#REF!,#REF!,#REF!,#REF!</definedName>
    <definedName name="hn.MultByFXRatesBot4" localSheetId="20" hidden="1">#REF!,#REF!,#REF!,#REF!,#REF!,#REF!,#REF!,#REF!,#REF!,#REF!,#REF!,#REF!,#REF!</definedName>
    <definedName name="hn.MultByFXRatesBot4" hidden="1">#REF!,#REF!,#REF!,#REF!,#REF!,#REF!,#REF!,#REF!,#REF!,#REF!,#REF!,#REF!,#REF!</definedName>
    <definedName name="hn.MultByFXRatesBot5" localSheetId="14" hidden="1">#REF!,#REF!,#REF!,#REF!,#REF!,#REF!,#REF!,#REF!,#REF!,#REF!,#REF!</definedName>
    <definedName name="hn.MultByFXRatesBot5" localSheetId="13" hidden="1">#REF!,#REF!,#REF!,#REF!,#REF!,#REF!,#REF!,#REF!,#REF!,#REF!,#REF!</definedName>
    <definedName name="hn.MultByFXRatesBot5" localSheetId="16" hidden="1">#REF!,#REF!,#REF!,#REF!,#REF!,#REF!,#REF!,#REF!,#REF!,#REF!,#REF!</definedName>
    <definedName name="hn.MultByFXRatesBot5" localSheetId="20" hidden="1">#REF!,#REF!,#REF!,#REF!,#REF!,#REF!,#REF!,#REF!,#REF!,#REF!,#REF!</definedName>
    <definedName name="hn.MultByFXRatesBot5" hidden="1">#REF!,#REF!,#REF!,#REF!,#REF!,#REF!,#REF!,#REF!,#REF!,#REF!,#REF!</definedName>
    <definedName name="hn.MultByFXRatesBot6" localSheetId="14" hidden="1">#REF!,#REF!,#REF!,#REF!,#REF!,#REF!,#REF!,#REF!,#REF!,#REF!,#REF!</definedName>
    <definedName name="hn.MultByFXRatesBot6" localSheetId="13" hidden="1">#REF!,#REF!,#REF!,#REF!,#REF!,#REF!,#REF!,#REF!,#REF!,#REF!,#REF!</definedName>
    <definedName name="hn.MultByFXRatesBot6" localSheetId="16" hidden="1">#REF!,#REF!,#REF!,#REF!,#REF!,#REF!,#REF!,#REF!,#REF!,#REF!,#REF!</definedName>
    <definedName name="hn.MultByFXRatesBot6" localSheetId="20" hidden="1">#REF!,#REF!,#REF!,#REF!,#REF!,#REF!,#REF!,#REF!,#REF!,#REF!,#REF!</definedName>
    <definedName name="hn.MultByFXRatesBot6" hidden="1">#REF!,#REF!,#REF!,#REF!,#REF!,#REF!,#REF!,#REF!,#REF!,#REF!,#REF!</definedName>
    <definedName name="hn.MultByFXRatesBot7" localSheetId="14" hidden="1">#REF!,#REF!,#REF!,#REF!,#REF!,#REF!,#REF!,#REF!,#REF!,#REF!,#REF!</definedName>
    <definedName name="hn.MultByFXRatesBot7" localSheetId="13" hidden="1">#REF!,#REF!,#REF!,#REF!,#REF!,#REF!,#REF!,#REF!,#REF!,#REF!,#REF!</definedName>
    <definedName name="hn.MultByFXRatesBot7" localSheetId="16" hidden="1">#REF!,#REF!,#REF!,#REF!,#REF!,#REF!,#REF!,#REF!,#REF!,#REF!,#REF!</definedName>
    <definedName name="hn.MultByFXRatesBot7" localSheetId="20" hidden="1">#REF!,#REF!,#REF!,#REF!,#REF!,#REF!,#REF!,#REF!,#REF!,#REF!,#REF!</definedName>
    <definedName name="hn.MultByFXRatesBot7" hidden="1">#REF!,#REF!,#REF!,#REF!,#REF!,#REF!,#REF!,#REF!,#REF!,#REF!,#REF!</definedName>
    <definedName name="hn.MultByFXRatesTop1" localSheetId="14" hidden="1">#REF!,#REF!,#REF!,#REF!,#REF!,#REF!,#REF!,#REF!,#REF!,#REF!,#REF!,#REF!</definedName>
    <definedName name="hn.MultByFXRatesTop1" localSheetId="13" hidden="1">#REF!,#REF!,#REF!,#REF!,#REF!,#REF!,#REF!,#REF!,#REF!,#REF!,#REF!,#REF!</definedName>
    <definedName name="hn.MultByFXRatesTop1" localSheetId="16" hidden="1">#REF!,#REF!,#REF!,#REF!,#REF!,#REF!,#REF!,#REF!,#REF!,#REF!,#REF!,#REF!</definedName>
    <definedName name="hn.MultByFXRatesTop1" localSheetId="20" hidden="1">#REF!,#REF!,#REF!,#REF!,#REF!,#REF!,#REF!,#REF!,#REF!,#REF!,#REF!,#REF!</definedName>
    <definedName name="hn.MultByFXRatesTop1" hidden="1">#REF!,#REF!,#REF!,#REF!,#REF!,#REF!,#REF!,#REF!,#REF!,#REF!,#REF!,#REF!</definedName>
    <definedName name="hn.MultByFXRatesTop2" localSheetId="14" hidden="1">#REF!,#REF!,#REF!,#REF!,#REF!,#REF!,#REF!,#REF!,#REF!,#REF!,#REF!,#REF!,#REF!,#REF!,#REF!</definedName>
    <definedName name="hn.MultByFXRatesTop2" localSheetId="13" hidden="1">#REF!,#REF!,#REF!,#REF!,#REF!,#REF!,#REF!,#REF!,#REF!,#REF!,#REF!,#REF!,#REF!,#REF!,#REF!</definedName>
    <definedName name="hn.MultByFXRatesTop2" localSheetId="16" hidden="1">#REF!,#REF!,#REF!,#REF!,#REF!,#REF!,#REF!,#REF!,#REF!,#REF!,#REF!,#REF!,#REF!,#REF!,#REF!</definedName>
    <definedName name="hn.MultByFXRatesTop2" localSheetId="20" hidden="1">#REF!,#REF!,#REF!,#REF!,#REF!,#REF!,#REF!,#REF!,#REF!,#REF!,#REF!,#REF!,#REF!,#REF!,#REF!</definedName>
    <definedName name="hn.MultByFXRatesTop2" hidden="1">#REF!,#REF!,#REF!,#REF!,#REF!,#REF!,#REF!,#REF!,#REF!,#REF!,#REF!,#REF!,#REF!,#REF!,#REF!</definedName>
    <definedName name="hn.MultByFXRatesTop3" localSheetId="14" hidden="1">#REF!,#REF!,#REF!,#REF!,#REF!,#REF!,#REF!,#REF!,#REF!,#REF!,#REF!,#REF!,#REF!,#REF!,#REF!</definedName>
    <definedName name="hn.MultByFXRatesTop3" localSheetId="13" hidden="1">#REF!,#REF!,#REF!,#REF!,#REF!,#REF!,#REF!,#REF!,#REF!,#REF!,#REF!,#REF!,#REF!,#REF!,#REF!</definedName>
    <definedName name="hn.MultByFXRatesTop3" localSheetId="16" hidden="1">#REF!,#REF!,#REF!,#REF!,#REF!,#REF!,#REF!,#REF!,#REF!,#REF!,#REF!,#REF!,#REF!,#REF!,#REF!</definedName>
    <definedName name="hn.MultByFXRatesTop3" localSheetId="20" hidden="1">#REF!,#REF!,#REF!,#REF!,#REF!,#REF!,#REF!,#REF!,#REF!,#REF!,#REF!,#REF!,#REF!,#REF!,#REF!</definedName>
    <definedName name="hn.MultByFXRatesTop3" hidden="1">#REF!,#REF!,#REF!,#REF!,#REF!,#REF!,#REF!,#REF!,#REF!,#REF!,#REF!,#REF!,#REF!,#REF!,#REF!</definedName>
    <definedName name="hn.MultByFXRatesTop4" localSheetId="14" hidden="1">#REF!,#REF!,#REF!,#REF!,#REF!,#REF!,#REF!,#REF!,#REF!,#REF!,#REF!,#REF!,#REF!,#REF!,#REF!</definedName>
    <definedName name="hn.MultByFXRatesTop4" localSheetId="13" hidden="1">#REF!,#REF!,#REF!,#REF!,#REF!,#REF!,#REF!,#REF!,#REF!,#REF!,#REF!,#REF!,#REF!,#REF!,#REF!</definedName>
    <definedName name="hn.MultByFXRatesTop4" localSheetId="16" hidden="1">#REF!,#REF!,#REF!,#REF!,#REF!,#REF!,#REF!,#REF!,#REF!,#REF!,#REF!,#REF!,#REF!,#REF!,#REF!</definedName>
    <definedName name="hn.MultByFXRatesTop4" localSheetId="20" hidden="1">#REF!,#REF!,#REF!,#REF!,#REF!,#REF!,#REF!,#REF!,#REF!,#REF!,#REF!,#REF!,#REF!,#REF!,#REF!</definedName>
    <definedName name="hn.MultByFXRatesTop4" hidden="1">#REF!,#REF!,#REF!,#REF!,#REF!,#REF!,#REF!,#REF!,#REF!,#REF!,#REF!,#REF!,#REF!,#REF!,#REF!</definedName>
    <definedName name="hn.MultByFXRatesTop5" localSheetId="14" hidden="1">#REF!,#REF!,#REF!,#REF!,#REF!,#REF!,#REF!,#REF!,#REF!,#REF!,#REF!,#REF!</definedName>
    <definedName name="hn.MultByFXRatesTop5" localSheetId="13" hidden="1">#REF!,#REF!,#REF!,#REF!,#REF!,#REF!,#REF!,#REF!,#REF!,#REF!,#REF!,#REF!</definedName>
    <definedName name="hn.MultByFXRatesTop5" localSheetId="16" hidden="1">#REF!,#REF!,#REF!,#REF!,#REF!,#REF!,#REF!,#REF!,#REF!,#REF!,#REF!,#REF!</definedName>
    <definedName name="hn.MultByFXRatesTop5" localSheetId="20" hidden="1">#REF!,#REF!,#REF!,#REF!,#REF!,#REF!,#REF!,#REF!,#REF!,#REF!,#REF!,#REF!</definedName>
    <definedName name="hn.MultByFXRatesTop5" hidden="1">#REF!,#REF!,#REF!,#REF!,#REF!,#REF!,#REF!,#REF!,#REF!,#REF!,#REF!,#REF!</definedName>
    <definedName name="hn.MultByFXRatesTop6" localSheetId="14" hidden="1">#REF!,#REF!,#REF!,#REF!,#REF!,#REF!,#REF!,#REF!,#REF!,#REF!,#REF!,#REF!,#REF!,#REF!,#REF!</definedName>
    <definedName name="hn.MultByFXRatesTop6" localSheetId="13" hidden="1">#REF!,#REF!,#REF!,#REF!,#REF!,#REF!,#REF!,#REF!,#REF!,#REF!,#REF!,#REF!,#REF!,#REF!,#REF!</definedName>
    <definedName name="hn.MultByFXRatesTop6" localSheetId="16" hidden="1">#REF!,#REF!,#REF!,#REF!,#REF!,#REF!,#REF!,#REF!,#REF!,#REF!,#REF!,#REF!,#REF!,#REF!,#REF!</definedName>
    <definedName name="hn.MultByFXRatesTop6" localSheetId="20" hidden="1">#REF!,#REF!,#REF!,#REF!,#REF!,#REF!,#REF!,#REF!,#REF!,#REF!,#REF!,#REF!,#REF!,#REF!,#REF!</definedName>
    <definedName name="hn.MultByFXRatesTop6" hidden="1">#REF!,#REF!,#REF!,#REF!,#REF!,#REF!,#REF!,#REF!,#REF!,#REF!,#REF!,#REF!,#REF!,#REF!,#REF!</definedName>
    <definedName name="hn.MultByFXRatesTop7" localSheetId="14" hidden="1">#REF!,#REF!,#REF!,#REF!,#REF!,#REF!,#REF!,#REF!,#REF!,#REF!,#REF!,#REF!,#REF!,#REF!,#REF!</definedName>
    <definedName name="hn.MultByFXRatesTop7" localSheetId="13" hidden="1">#REF!,#REF!,#REF!,#REF!,#REF!,#REF!,#REF!,#REF!,#REF!,#REF!,#REF!,#REF!,#REF!,#REF!,#REF!</definedName>
    <definedName name="hn.MultByFXRatesTop7" localSheetId="16" hidden="1">#REF!,#REF!,#REF!,#REF!,#REF!,#REF!,#REF!,#REF!,#REF!,#REF!,#REF!,#REF!,#REF!,#REF!,#REF!</definedName>
    <definedName name="hn.MultByFXRatesTop7" localSheetId="20" hidden="1">#REF!,#REF!,#REF!,#REF!,#REF!,#REF!,#REF!,#REF!,#REF!,#REF!,#REF!,#REF!,#REF!,#REF!,#REF!</definedName>
    <definedName name="hn.MultByFXRatesTop7" hidden="1">#REF!,#REF!,#REF!,#REF!,#REF!,#REF!,#REF!,#REF!,#REF!,#REF!,#REF!,#REF!,#REF!,#REF!,#REF!</definedName>
    <definedName name="hn.NoUpload" hidden="1">0</definedName>
    <definedName name="hn.ObligorGrade" localSheetId="14" hidden="1">#REF!</definedName>
    <definedName name="hn.ObligorGrade" localSheetId="13" hidden="1">#REF!</definedName>
    <definedName name="hn.ObligorGrade" localSheetId="16" hidden="1">#REF!</definedName>
    <definedName name="hn.ObligorGrade" localSheetId="20" hidden="1">#REF!</definedName>
    <definedName name="hn.ObligorGrade" hidden="1">#REF!</definedName>
    <definedName name="hn.ParentName" localSheetId="14" hidden="1">#REF!</definedName>
    <definedName name="hn.ParentName" localSheetId="13" hidden="1">#REF!</definedName>
    <definedName name="hn.ParentName" localSheetId="16" hidden="1">#REF!</definedName>
    <definedName name="hn.ParentName" localSheetId="20" hidden="1">#REF!</definedName>
    <definedName name="hn.ParentName" hidden="1">#REF!</definedName>
    <definedName name="hn.ParentUCN" localSheetId="14" hidden="1">#REF!</definedName>
    <definedName name="hn.ParentUCN" localSheetId="13" hidden="1">#REF!</definedName>
    <definedName name="hn.ParentUCN" localSheetId="16" hidden="1">#REF!</definedName>
    <definedName name="hn.ParentUCN" localSheetId="20" hidden="1">#REF!</definedName>
    <definedName name="hn.ParentUCN" hidden="1">#REF!</definedName>
    <definedName name="hn.ParityCheck" localSheetId="14" hidden="1">#REF!</definedName>
    <definedName name="hn.ParityCheck" localSheetId="13" hidden="1">#REF!</definedName>
    <definedName name="hn.ParityCheck" localSheetId="16" hidden="1">#REF!</definedName>
    <definedName name="hn.ParityCheck" localSheetId="20" hidden="1">#REF!</definedName>
    <definedName name="hn.ParityCheck" hidden="1">#REF!</definedName>
    <definedName name="hn.PrivateEndMonth" localSheetId="14" hidden="1">#REF!</definedName>
    <definedName name="hn.PrivateEndMonth" localSheetId="13" hidden="1">#REF!</definedName>
    <definedName name="hn.PrivateEndMonth" localSheetId="16" hidden="1">#REF!</definedName>
    <definedName name="hn.PrivateEndMonth" localSheetId="20" hidden="1">#REF!</definedName>
    <definedName name="hn.PrivateEndMonth" hidden="1">#REF!</definedName>
    <definedName name="hn.PrivateLTM" localSheetId="14" hidden="1">#REF!</definedName>
    <definedName name="hn.PrivateLTM" localSheetId="13" hidden="1">#REF!</definedName>
    <definedName name="hn.PrivateLTM" localSheetId="16" hidden="1">#REF!</definedName>
    <definedName name="hn.PrivateLTM" localSheetId="20" hidden="1">#REF!</definedName>
    <definedName name="hn.PrivateLTM" hidden="1">#REF!</definedName>
    <definedName name="hn.PrivateLTMYear" localSheetId="14" hidden="1">#REF!</definedName>
    <definedName name="hn.PrivateLTMYear" localSheetId="13" hidden="1">#REF!</definedName>
    <definedName name="hn.PrivateLTMYear" localSheetId="16" hidden="1">#REF!</definedName>
    <definedName name="hn.PrivateLTMYear" localSheetId="20" hidden="1">#REF!</definedName>
    <definedName name="hn.PrivateLTMYear" hidden="1">#REF!</definedName>
    <definedName name="hn.PrivateQuarter" localSheetId="14" hidden="1">#REF!</definedName>
    <definedName name="hn.PrivateQuarter" localSheetId="13" hidden="1">#REF!</definedName>
    <definedName name="hn.PrivateQuarter" localSheetId="16" hidden="1">#REF!</definedName>
    <definedName name="hn.PrivateQuarter" localSheetId="20" hidden="1">#REF!</definedName>
    <definedName name="hn.PrivateQuarter" hidden="1">#REF!</definedName>
    <definedName name="hn.PrivateYear" localSheetId="14" hidden="1">#REF!</definedName>
    <definedName name="hn.PrivateYear" localSheetId="13" hidden="1">#REF!</definedName>
    <definedName name="hn.PrivateYear" localSheetId="16" hidden="1">#REF!</definedName>
    <definedName name="hn.PrivateYear" localSheetId="20" hidden="1">#REF!</definedName>
    <definedName name="hn.PrivateYear" hidden="1">#REF!</definedName>
    <definedName name="hn.PrivateYearEnd" localSheetId="14" hidden="1">#REF!</definedName>
    <definedName name="hn.PrivateYearEnd" localSheetId="13" hidden="1">#REF!</definedName>
    <definedName name="hn.PrivateYearEnd" localSheetId="16" hidden="1">#REF!</definedName>
    <definedName name="hn.PrivateYearEnd" localSheetId="20" hidden="1">#REF!</definedName>
    <definedName name="hn.PrivateYearEnd" hidden="1">#REF!</definedName>
    <definedName name="hn.PublicFlag" localSheetId="14" hidden="1">#REF!</definedName>
    <definedName name="hn.PublicFlag" localSheetId="13" hidden="1">#REF!</definedName>
    <definedName name="hn.PublicFlag" localSheetId="16" hidden="1">#REF!</definedName>
    <definedName name="hn.PublicFlag" localSheetId="20" hidden="1">#REF!</definedName>
    <definedName name="hn.PublicFlag" hidden="1">#REF!</definedName>
    <definedName name="hn.ReviewDescription" localSheetId="14" hidden="1">#REF!</definedName>
    <definedName name="hn.ReviewDescription" localSheetId="13" hidden="1">#REF!</definedName>
    <definedName name="hn.ReviewDescription" localSheetId="16" hidden="1">#REF!</definedName>
    <definedName name="hn.ReviewDescription" localSheetId="20" hidden="1">#REF!</definedName>
    <definedName name="hn.ReviewDescription" hidden="1">#REF!</definedName>
    <definedName name="hn.ReviewID" localSheetId="14" hidden="1">#REF!</definedName>
    <definedName name="hn.ReviewID" localSheetId="13" hidden="1">#REF!</definedName>
    <definedName name="hn.ReviewID" localSheetId="16" hidden="1">#REF!</definedName>
    <definedName name="hn.ReviewID" localSheetId="20" hidden="1">#REF!</definedName>
    <definedName name="hn.ReviewID" hidden="1">#REF!</definedName>
    <definedName name="hn.ReviewYear" localSheetId="14" hidden="1">#REF!</definedName>
    <definedName name="hn.ReviewYear" localSheetId="13" hidden="1">#REF!</definedName>
    <definedName name="hn.ReviewYear" localSheetId="16" hidden="1">#REF!</definedName>
    <definedName name="hn.ReviewYear" localSheetId="20" hidden="1">#REF!</definedName>
    <definedName name="hn.ReviewYear" hidden="1">#REF!</definedName>
    <definedName name="hn.Segment" localSheetId="14" hidden="1">#REF!</definedName>
    <definedName name="hn.Segment" localSheetId="13" hidden="1">#REF!</definedName>
    <definedName name="hn.Segment" localSheetId="16" hidden="1">#REF!</definedName>
    <definedName name="hn.Segment" localSheetId="20" hidden="1">#REF!</definedName>
    <definedName name="hn.Segment" hidden="1">#REF!</definedName>
    <definedName name="hn.SegmentDesc" localSheetId="14" hidden="1">#REF!</definedName>
    <definedName name="hn.SegmentDesc" localSheetId="13" hidden="1">#REF!</definedName>
    <definedName name="hn.SegmentDesc" localSheetId="16" hidden="1">#REF!</definedName>
    <definedName name="hn.SegmentDesc" localSheetId="20" hidden="1">#REF!</definedName>
    <definedName name="hn.SegmentDesc" hidden="1">#REF!</definedName>
    <definedName name="hn.SegmentID" localSheetId="14" hidden="1">#REF!</definedName>
    <definedName name="hn.SegmentID" localSheetId="13" hidden="1">#REF!</definedName>
    <definedName name="hn.SegmentID" localSheetId="16" hidden="1">#REF!</definedName>
    <definedName name="hn.SegmentID" localSheetId="20" hidden="1">#REF!</definedName>
    <definedName name="hn.SegmentID" hidden="1">#REF!</definedName>
    <definedName name="hn.Ticker" localSheetId="14" hidden="1">#REF!</definedName>
    <definedName name="hn.Ticker" localSheetId="13" hidden="1">#REF!</definedName>
    <definedName name="hn.Ticker" localSheetId="16" hidden="1">#REF!</definedName>
    <definedName name="hn.Ticker" localSheetId="20" hidden="1">#REF!</definedName>
    <definedName name="hn.Ticker" hidden="1">#REF!</definedName>
    <definedName name="hn.UserLogin" localSheetId="14" hidden="1">#REF!</definedName>
    <definedName name="hn.UserLogin" localSheetId="13" hidden="1">#REF!</definedName>
    <definedName name="hn.UserLogin" localSheetId="16" hidden="1">#REF!</definedName>
    <definedName name="hn.UserLogin" localSheetId="20" hidden="1">#REF!</definedName>
    <definedName name="hn.UserLogin" hidden="1">#REF!</definedName>
    <definedName name="hn.USLast" localSheetId="14" hidden="1">#REF!</definedName>
    <definedName name="hn.USLast" localSheetId="13" hidden="1">#REF!</definedName>
    <definedName name="hn.USLast" localSheetId="16" hidden="1">#REF!</definedName>
    <definedName name="hn.USLast" localSheetId="20" hidden="1">#REF!</definedName>
    <definedName name="hn.USLast" hidden="1">#REF!</definedName>
    <definedName name="hn.YearLabel" localSheetId="14" hidden="1">#REF!</definedName>
    <definedName name="hn.YearLabel" localSheetId="13" hidden="1">#REF!</definedName>
    <definedName name="hn.YearLabel" localSheetId="16" hidden="1">#REF!</definedName>
    <definedName name="hn.YearLabel" localSheetId="20" hidden="1">#REF!</definedName>
    <definedName name="hn.YearLabel" hidden="1">#REF!</definedName>
    <definedName name="HTML_CodePage" hidden="1">1252</definedName>
    <definedName name="HTML_Control" localSheetId="7" hidden="1">{"'Metretek HTML'!$A$7:$W$42"}</definedName>
    <definedName name="HTML_Control" localSheetId="9" hidden="1">{"'Metretek HTML'!$A$7:$W$42"}</definedName>
    <definedName name="HTML_Control" localSheetId="10" hidden="1">{"'Metretek HTML'!$A$7:$W$42"}</definedName>
    <definedName name="HTML_Control" localSheetId="11" hidden="1">{"'Metretek HTML'!$A$7:$W$42"}</definedName>
    <definedName name="HTML_Control" localSheetId="12" hidden="1">{"'Metretek HTML'!$A$7:$W$42"}</definedName>
    <definedName name="HTML_Control" localSheetId="14" hidden="1">{"'Metretek HTML'!$A$7:$W$42"}</definedName>
    <definedName name="HTML_Control" localSheetId="13" hidden="1">{"'Metretek HTML'!$A$7:$W$42"}</definedName>
    <definedName name="HTML_Control" localSheetId="15" hidden="1">{"'Metretek HTML'!$A$7:$W$42"}</definedName>
    <definedName name="HTML_Control" localSheetId="16" hidden="1">{"'Metretek HTML'!$A$7:$W$42"}</definedName>
    <definedName name="HTML_Control" localSheetId="17" hidden="1">{"'Metretek HTML'!$A$7:$W$42"}</definedName>
    <definedName name="HTML_Control" localSheetId="18" hidden="1">{"'Metretek HTML'!$A$7:$W$42"}</definedName>
    <definedName name="HTML_Control" localSheetId="19" hidden="1">{"'Metretek HTML'!$A$7:$W$42"}</definedName>
    <definedName name="HTML_Control" localSheetId="20" hidden="1">{"'Metretek HTML'!$A$7:$W$42"}</definedName>
    <definedName name="HTML_Control" hidden="1">{"'Metretek HTML'!$A$7:$W$42"}</definedName>
    <definedName name="HTML_Description" hidden="1">"volumes shown are sendout = sales + line loss (KDths - wet)"</definedName>
    <definedName name="HTML_Email" hidden="1">""</definedName>
    <definedName name="HTML_Header" hidden="1">"Firm &amp; Interruptible Delivery Service &amp; Bundled Sales"</definedName>
    <definedName name="HTML_LastUpdate" hidden="1">"1/18/01"</definedName>
    <definedName name="HTML_LineAfter" hidden="1">FALSE</definedName>
    <definedName name="HTML_LineBefore" hidden="1">FALSE</definedName>
    <definedName name="HTML_Name" hidden="1">"Dispatch Operations  --  7-4371"</definedName>
    <definedName name="HTML_OBDlg2" hidden="1">TRUE</definedName>
    <definedName name="HTML_OBDlg4" hidden="1">TRUE</definedName>
    <definedName name="HTML_OS" hidden="1">0</definedName>
    <definedName name="HTML_PathFile" hidden="1">"I:\COMMON\DISPATCH\Daily Reports\HTML files FY 2000\metretekDec00.htm"</definedName>
    <definedName name="HTML_Title" hidden="1">"Metretek Readings - December 2000"</definedName>
    <definedName name="IDS" localSheetId="14" hidden="1">#REF!</definedName>
    <definedName name="IDS" localSheetId="13" hidden="1">#REF!</definedName>
    <definedName name="IDS" localSheetId="16" hidden="1">#REF!</definedName>
    <definedName name="IDS" localSheetId="20" hidden="1">#REF!</definedName>
    <definedName name="IDS" hidden="1">#REF!</definedName>
    <definedName name="IFD" localSheetId="14" hidden="1">#REF!</definedName>
    <definedName name="IFD" localSheetId="13" hidden="1">#REF!</definedName>
    <definedName name="IFD" localSheetId="16" hidden="1">#REF!</definedName>
    <definedName name="IFD" localSheetId="20" hidden="1">#REF!</definedName>
    <definedName name="IFD" hidden="1">#REF!</definedName>
    <definedName name="IN_SERVICE_TRANSFER">#REF!</definedName>
    <definedName name="info">#REF!</definedName>
    <definedName name="IOLD" localSheetId="14" hidden="1">#REF!</definedName>
    <definedName name="IOLD" localSheetId="13" hidden="1">#REF!</definedName>
    <definedName name="IOLD" localSheetId="16" hidden="1">#REF!</definedName>
    <definedName name="IOLD" localSheetId="20" hidden="1">#REF!</definedName>
    <definedName name="IOLD" hidden="1">#REF!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"XLL"</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localSheetId="17" hidden="1">"c3460"</definedName>
    <definedName name="IQ_CAPITALIZED_INTEREST" localSheetId="20" hidden="1">"c3460"</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localSheetId="17" hidden="1">"c116"</definedName>
    <definedName name="IQ_CASH_ACQUIRE_CF" localSheetId="20" hidden="1">"c116"</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localSheetId="17" hidden="1">"c2205"</definedName>
    <definedName name="IQ_DIV_PAYMENT_DATE" localSheetId="20" hidden="1">"c2205"</definedName>
    <definedName name="IQ_DIV_PAYMENT_DATE" hidden="1">"c2205"</definedName>
    <definedName name="IQ_DIV_RECORD_DATE" localSheetId="17" hidden="1">"c2204"</definedName>
    <definedName name="IQ_DIV_RECORD_DATE" localSheetId="20" hidden="1">"c2204"</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41143.5067939815</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localSheetId="17" hidden="1">"c1023"</definedName>
    <definedName name="IQ_OUTSTANDING_FILING_DATE" localSheetId="20" hidden="1">"c1023"</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39420.5644328704</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XDIV_DATE" localSheetId="17" hidden="1">"c2203"</definedName>
    <definedName name="IQ_XDIV_DATE" localSheetId="20" hidden="1">"c2203"</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ColHidden" hidden="1">FALSE</definedName>
    <definedName name="IsLTMColHidden" hidden="1">FALSE</definedName>
    <definedName name="jamakr" localSheetId="14" hidden="1">{#N/A,#N/A,FALSE,"95Bud"}</definedName>
    <definedName name="jamakr" localSheetId="13" hidden="1">{#N/A,#N/A,FALSE,"95Bud"}</definedName>
    <definedName name="jamakr" localSheetId="15" hidden="1">{#N/A,#N/A,FALSE,"95Bud"}</definedName>
    <definedName name="jamakr" localSheetId="16" hidden="1">{#N/A,#N/A,FALSE,"95Bud"}</definedName>
    <definedName name="jamakr" localSheetId="17" hidden="1">{#N/A,#N/A,FALSE,"95Bud"}</definedName>
    <definedName name="jamakr" localSheetId="18" hidden="1">{#N/A,#N/A,FALSE,"95Bud"}</definedName>
    <definedName name="jamakr" localSheetId="19" hidden="1">{#N/A,#N/A,FALSE,"95Bud"}</definedName>
    <definedName name="jamakr" localSheetId="20" hidden="1">{#N/A,#N/A,FALSE,"95Bud"}</definedName>
    <definedName name="jamakr" hidden="1">{#N/A,#N/A,FALSE,"95Bud"}</definedName>
    <definedName name="jamakr_1" localSheetId="14" hidden="1">{#N/A,#N/A,FALSE,"95Bud"}</definedName>
    <definedName name="jamakr_1" localSheetId="13" hidden="1">{#N/A,#N/A,FALSE,"95Bud"}</definedName>
    <definedName name="jamakr_1" localSheetId="15" hidden="1">{#N/A,#N/A,FALSE,"95Bud"}</definedName>
    <definedName name="jamakr_1" localSheetId="16" hidden="1">{#N/A,#N/A,FALSE,"95Bud"}</definedName>
    <definedName name="jamakr_1" localSheetId="17" hidden="1">{#N/A,#N/A,FALSE,"95Bud"}</definedName>
    <definedName name="jamakr_1" localSheetId="18" hidden="1">{#N/A,#N/A,FALSE,"95Bud"}</definedName>
    <definedName name="jamakr_1" localSheetId="19" hidden="1">{#N/A,#N/A,FALSE,"95Bud"}</definedName>
    <definedName name="jamakr_1" localSheetId="20" hidden="1">{#N/A,#N/A,FALSE,"95Bud"}</definedName>
    <definedName name="jamakr_1" hidden="1">{#N/A,#N/A,FALSE,"95Bud"}</definedName>
    <definedName name="jamakr1" localSheetId="14" hidden="1">{#N/A,#N/A,FALSE,"95Bud"}</definedName>
    <definedName name="jamakr1" localSheetId="13" hidden="1">{#N/A,#N/A,FALSE,"95Bud"}</definedName>
    <definedName name="jamakr1" localSheetId="15" hidden="1">{#N/A,#N/A,FALSE,"95Bud"}</definedName>
    <definedName name="jamakr1" localSheetId="16" hidden="1">{#N/A,#N/A,FALSE,"95Bud"}</definedName>
    <definedName name="jamakr1" localSheetId="17" hidden="1">{#N/A,#N/A,FALSE,"95Bud"}</definedName>
    <definedName name="jamakr1" localSheetId="18" hidden="1">{#N/A,#N/A,FALSE,"95Bud"}</definedName>
    <definedName name="jamakr1" localSheetId="19" hidden="1">{#N/A,#N/A,FALSE,"95Bud"}</definedName>
    <definedName name="jamakr1" localSheetId="20" hidden="1">{#N/A,#N/A,FALSE,"95Bud"}</definedName>
    <definedName name="jamakr1" hidden="1">{#N/A,#N/A,FALSE,"95Bud"}</definedName>
    <definedName name="January">#REF!</definedName>
    <definedName name="JanuaryBdgt">#REF!</definedName>
    <definedName name="JanuaryYTD">#REF!</definedName>
    <definedName name="jeff" localSheetId="7" hidden="1">{#N/A,#N/A,FALSE,"Monthly SAIFI";#N/A,#N/A,FALSE,"Yearly SAIFI";#N/A,#N/A,FALSE,"Monthly CAIDI";#N/A,#N/A,FALSE,"Yearly CAIDI";#N/A,#N/A,FALSE,"Monthly SAIDI";#N/A,#N/A,FALSE,"Yearly SAIDI";#N/A,#N/A,FALSE,"Monthly MAIFI";#N/A,#N/A,FALSE,"Yearly MAIFI";#N/A,#N/A,FALSE,"Monthly Cust &gt;=4 Int"}</definedName>
    <definedName name="jeff" localSheetId="9" hidden="1">{#N/A,#N/A,FALSE,"Monthly SAIFI";#N/A,#N/A,FALSE,"Yearly SAIFI";#N/A,#N/A,FALSE,"Monthly CAIDI";#N/A,#N/A,FALSE,"Yearly CAIDI";#N/A,#N/A,FALSE,"Monthly SAIDI";#N/A,#N/A,FALSE,"Yearly SAIDI";#N/A,#N/A,FALSE,"Monthly MAIFI";#N/A,#N/A,FALSE,"Yearly MAIFI";#N/A,#N/A,FALSE,"Monthly Cust &gt;=4 Int"}</definedName>
    <definedName name="jeff" localSheetId="10" hidden="1">{#N/A,#N/A,FALSE,"Monthly SAIFI";#N/A,#N/A,FALSE,"Yearly SAIFI";#N/A,#N/A,FALSE,"Monthly CAIDI";#N/A,#N/A,FALSE,"Yearly CAIDI";#N/A,#N/A,FALSE,"Monthly SAIDI";#N/A,#N/A,FALSE,"Yearly SAIDI";#N/A,#N/A,FALSE,"Monthly MAIFI";#N/A,#N/A,FALSE,"Yearly MAIFI";#N/A,#N/A,FALSE,"Monthly Cust &gt;=4 Int"}</definedName>
    <definedName name="jeff" localSheetId="11" hidden="1">{#N/A,#N/A,FALSE,"Monthly SAIFI";#N/A,#N/A,FALSE,"Yearly SAIFI";#N/A,#N/A,FALSE,"Monthly CAIDI";#N/A,#N/A,FALSE,"Yearly CAIDI";#N/A,#N/A,FALSE,"Monthly SAIDI";#N/A,#N/A,FALSE,"Yearly SAIDI";#N/A,#N/A,FALSE,"Monthly MAIFI";#N/A,#N/A,FALSE,"Yearly MAIFI";#N/A,#N/A,FALSE,"Monthly Cust &gt;=4 Int"}</definedName>
    <definedName name="jeff" localSheetId="12" hidden="1">{#N/A,#N/A,FALSE,"Monthly SAIFI";#N/A,#N/A,FALSE,"Yearly SAIFI";#N/A,#N/A,FALSE,"Monthly CAIDI";#N/A,#N/A,FALSE,"Yearly CAIDI";#N/A,#N/A,FALSE,"Monthly SAIDI";#N/A,#N/A,FALSE,"Yearly SAIDI";#N/A,#N/A,FALSE,"Monthly MAIFI";#N/A,#N/A,FALSE,"Yearly MAIFI";#N/A,#N/A,FALSE,"Monthly Cust &gt;=4 Int"}</definedName>
    <definedName name="jeff" localSheetId="14" hidden="1">{#N/A,#N/A,FALSE,"Monthly SAIFI";#N/A,#N/A,FALSE,"Yearly SAIFI";#N/A,#N/A,FALSE,"Monthly CAIDI";#N/A,#N/A,FALSE,"Yearly CAIDI";#N/A,#N/A,FALSE,"Monthly SAIDI";#N/A,#N/A,FALSE,"Yearly SAIDI";#N/A,#N/A,FALSE,"Monthly MAIFI";#N/A,#N/A,FALSE,"Yearly MAIFI";#N/A,#N/A,FALSE,"Monthly Cust &gt;=4 Int"}</definedName>
    <definedName name="jeff" localSheetId="13" hidden="1">{#N/A,#N/A,FALSE,"Monthly SAIFI";#N/A,#N/A,FALSE,"Yearly SAIFI";#N/A,#N/A,FALSE,"Monthly CAIDI";#N/A,#N/A,FALSE,"Yearly CAIDI";#N/A,#N/A,FALSE,"Monthly SAIDI";#N/A,#N/A,FALSE,"Yearly SAIDI";#N/A,#N/A,FALSE,"Monthly MAIFI";#N/A,#N/A,FALSE,"Yearly MAIFI";#N/A,#N/A,FALSE,"Monthly Cust &gt;=4 Int"}</definedName>
    <definedName name="jeff" localSheetId="15" hidden="1">{#N/A,#N/A,FALSE,"Monthly SAIFI";#N/A,#N/A,FALSE,"Yearly SAIFI";#N/A,#N/A,FALSE,"Monthly CAIDI";#N/A,#N/A,FALSE,"Yearly CAIDI";#N/A,#N/A,FALSE,"Monthly SAIDI";#N/A,#N/A,FALSE,"Yearly SAIDI";#N/A,#N/A,FALSE,"Monthly MAIFI";#N/A,#N/A,FALSE,"Yearly MAIFI";#N/A,#N/A,FALSE,"Monthly Cust &gt;=4 Int"}</definedName>
    <definedName name="jeff" localSheetId="16" hidden="1">{#N/A,#N/A,FALSE,"Monthly SAIFI";#N/A,#N/A,FALSE,"Yearly SAIFI";#N/A,#N/A,FALSE,"Monthly CAIDI";#N/A,#N/A,FALSE,"Yearly CAIDI";#N/A,#N/A,FALSE,"Monthly SAIDI";#N/A,#N/A,FALSE,"Yearly SAIDI";#N/A,#N/A,FALSE,"Monthly MAIFI";#N/A,#N/A,FALSE,"Yearly MAIFI";#N/A,#N/A,FALSE,"Monthly Cust &gt;=4 Int"}</definedName>
    <definedName name="jeff" localSheetId="17" hidden="1">{#N/A,#N/A,FALSE,"Monthly SAIFI";#N/A,#N/A,FALSE,"Yearly SAIFI";#N/A,#N/A,FALSE,"Monthly CAIDI";#N/A,#N/A,FALSE,"Yearly CAIDI";#N/A,#N/A,FALSE,"Monthly SAIDI";#N/A,#N/A,FALSE,"Yearly SAIDI";#N/A,#N/A,FALSE,"Monthly MAIFI";#N/A,#N/A,FALSE,"Yearly MAIFI";#N/A,#N/A,FALSE,"Monthly Cust &gt;=4 Int"}</definedName>
    <definedName name="jeff" localSheetId="18" hidden="1">{#N/A,#N/A,FALSE,"Monthly SAIFI";#N/A,#N/A,FALSE,"Yearly SAIFI";#N/A,#N/A,FALSE,"Monthly CAIDI";#N/A,#N/A,FALSE,"Yearly CAIDI";#N/A,#N/A,FALSE,"Monthly SAIDI";#N/A,#N/A,FALSE,"Yearly SAIDI";#N/A,#N/A,FALSE,"Monthly MAIFI";#N/A,#N/A,FALSE,"Yearly MAIFI";#N/A,#N/A,FALSE,"Monthly Cust &gt;=4 Int"}</definedName>
    <definedName name="jeff" localSheetId="19" hidden="1">{#N/A,#N/A,FALSE,"Monthly SAIFI";#N/A,#N/A,FALSE,"Yearly SAIFI";#N/A,#N/A,FALSE,"Monthly CAIDI";#N/A,#N/A,FALSE,"Yearly CAIDI";#N/A,#N/A,FALSE,"Monthly SAIDI";#N/A,#N/A,FALSE,"Yearly SAIDI";#N/A,#N/A,FALSE,"Monthly MAIFI";#N/A,#N/A,FALSE,"Yearly MAIFI";#N/A,#N/A,FALSE,"Monthly Cust &gt;=4 Int"}</definedName>
    <definedName name="jeff" localSheetId="20" hidden="1">{#N/A,#N/A,FALSE,"Monthly SAIFI";#N/A,#N/A,FALSE,"Yearly SAIFI";#N/A,#N/A,FALSE,"Monthly CAIDI";#N/A,#N/A,FALSE,"Yearly CAIDI";#N/A,#N/A,FALSE,"Monthly SAIDI";#N/A,#N/A,FALSE,"Yearly SAIDI";#N/A,#N/A,FALSE,"Monthly MAIFI";#N/A,#N/A,FALSE,"Yearly MAIFI";#N/A,#N/A,FALSE,"Monthly Cust &gt;=4 Int"}</definedName>
    <definedName name="jeff" hidden="1">{#N/A,#N/A,FALSE,"Monthly SAIFI";#N/A,#N/A,FALSE,"Yearly SAIFI";#N/A,#N/A,FALSE,"Monthly CAIDI";#N/A,#N/A,FALSE,"Yearly CAIDI";#N/A,#N/A,FALSE,"Monthly SAIDI";#N/A,#N/A,FALSE,"Yearly SAIDI";#N/A,#N/A,FALSE,"Monthly MAIFI";#N/A,#N/A,FALSE,"Yearly MAIFI";#N/A,#N/A,FALSE,"Monthly Cust &gt;=4 Int"}</definedName>
    <definedName name="jghjgjgfjgj" localSheetId="7" hidden="1">{#N/A,#N/A,FALSE,"Monthly SAIFI";#N/A,#N/A,FALSE,"Yearly SAIFI";#N/A,#N/A,FALSE,"Monthly CAIDI";#N/A,#N/A,FALSE,"Yearly CAIDI";#N/A,#N/A,FALSE,"Monthly SAIDI";#N/A,#N/A,FALSE,"Yearly SAIDI";#N/A,#N/A,FALSE,"Monthly MAIFI";#N/A,#N/A,FALSE,"Yearly MAIFI";#N/A,#N/A,FALSE,"Monthly Cust &gt;=4 Int"}</definedName>
    <definedName name="jghjgjgfjgj" localSheetId="9" hidden="1">{#N/A,#N/A,FALSE,"Monthly SAIFI";#N/A,#N/A,FALSE,"Yearly SAIFI";#N/A,#N/A,FALSE,"Monthly CAIDI";#N/A,#N/A,FALSE,"Yearly CAIDI";#N/A,#N/A,FALSE,"Monthly SAIDI";#N/A,#N/A,FALSE,"Yearly SAIDI";#N/A,#N/A,FALSE,"Monthly MAIFI";#N/A,#N/A,FALSE,"Yearly MAIFI";#N/A,#N/A,FALSE,"Monthly Cust &gt;=4 Int"}</definedName>
    <definedName name="jghjgjgfjgj" localSheetId="10" hidden="1">{#N/A,#N/A,FALSE,"Monthly SAIFI";#N/A,#N/A,FALSE,"Yearly SAIFI";#N/A,#N/A,FALSE,"Monthly CAIDI";#N/A,#N/A,FALSE,"Yearly CAIDI";#N/A,#N/A,FALSE,"Monthly SAIDI";#N/A,#N/A,FALSE,"Yearly SAIDI";#N/A,#N/A,FALSE,"Monthly MAIFI";#N/A,#N/A,FALSE,"Yearly MAIFI";#N/A,#N/A,FALSE,"Monthly Cust &gt;=4 Int"}</definedName>
    <definedName name="jghjgjgfjgj" localSheetId="11" hidden="1">{#N/A,#N/A,FALSE,"Monthly SAIFI";#N/A,#N/A,FALSE,"Yearly SAIFI";#N/A,#N/A,FALSE,"Monthly CAIDI";#N/A,#N/A,FALSE,"Yearly CAIDI";#N/A,#N/A,FALSE,"Monthly SAIDI";#N/A,#N/A,FALSE,"Yearly SAIDI";#N/A,#N/A,FALSE,"Monthly MAIFI";#N/A,#N/A,FALSE,"Yearly MAIFI";#N/A,#N/A,FALSE,"Monthly Cust &gt;=4 Int"}</definedName>
    <definedName name="jghjgjgfjgj" localSheetId="12" hidden="1">{#N/A,#N/A,FALSE,"Monthly SAIFI";#N/A,#N/A,FALSE,"Yearly SAIFI";#N/A,#N/A,FALSE,"Monthly CAIDI";#N/A,#N/A,FALSE,"Yearly CAIDI";#N/A,#N/A,FALSE,"Monthly SAIDI";#N/A,#N/A,FALSE,"Yearly SAIDI";#N/A,#N/A,FALSE,"Monthly MAIFI";#N/A,#N/A,FALSE,"Yearly MAIFI";#N/A,#N/A,FALSE,"Monthly Cust &gt;=4 Int"}</definedName>
    <definedName name="jghjgjgfjgj" localSheetId="14" hidden="1">{#N/A,#N/A,FALSE,"Monthly SAIFI";#N/A,#N/A,FALSE,"Yearly SAIFI";#N/A,#N/A,FALSE,"Monthly CAIDI";#N/A,#N/A,FALSE,"Yearly CAIDI";#N/A,#N/A,FALSE,"Monthly SAIDI";#N/A,#N/A,FALSE,"Yearly SAIDI";#N/A,#N/A,FALSE,"Monthly MAIFI";#N/A,#N/A,FALSE,"Yearly MAIFI";#N/A,#N/A,FALSE,"Monthly Cust &gt;=4 Int"}</definedName>
    <definedName name="jghjgjgfjgj" localSheetId="13" hidden="1">{#N/A,#N/A,FALSE,"Monthly SAIFI";#N/A,#N/A,FALSE,"Yearly SAIFI";#N/A,#N/A,FALSE,"Monthly CAIDI";#N/A,#N/A,FALSE,"Yearly CAIDI";#N/A,#N/A,FALSE,"Monthly SAIDI";#N/A,#N/A,FALSE,"Yearly SAIDI";#N/A,#N/A,FALSE,"Monthly MAIFI";#N/A,#N/A,FALSE,"Yearly MAIFI";#N/A,#N/A,FALSE,"Monthly Cust &gt;=4 Int"}</definedName>
    <definedName name="jghjgjgfjgj" localSheetId="15" hidden="1">{#N/A,#N/A,FALSE,"Monthly SAIFI";#N/A,#N/A,FALSE,"Yearly SAIFI";#N/A,#N/A,FALSE,"Monthly CAIDI";#N/A,#N/A,FALSE,"Yearly CAIDI";#N/A,#N/A,FALSE,"Monthly SAIDI";#N/A,#N/A,FALSE,"Yearly SAIDI";#N/A,#N/A,FALSE,"Monthly MAIFI";#N/A,#N/A,FALSE,"Yearly MAIFI";#N/A,#N/A,FALSE,"Monthly Cust &gt;=4 Int"}</definedName>
    <definedName name="jghjgjgfjgj" localSheetId="16" hidden="1">{#N/A,#N/A,FALSE,"Monthly SAIFI";#N/A,#N/A,FALSE,"Yearly SAIFI";#N/A,#N/A,FALSE,"Monthly CAIDI";#N/A,#N/A,FALSE,"Yearly CAIDI";#N/A,#N/A,FALSE,"Monthly SAIDI";#N/A,#N/A,FALSE,"Yearly SAIDI";#N/A,#N/A,FALSE,"Monthly MAIFI";#N/A,#N/A,FALSE,"Yearly MAIFI";#N/A,#N/A,FALSE,"Monthly Cust &gt;=4 Int"}</definedName>
    <definedName name="jghjgjgfjgj" localSheetId="17" hidden="1">{#N/A,#N/A,FALSE,"Monthly SAIFI";#N/A,#N/A,FALSE,"Yearly SAIFI";#N/A,#N/A,FALSE,"Monthly CAIDI";#N/A,#N/A,FALSE,"Yearly CAIDI";#N/A,#N/A,FALSE,"Monthly SAIDI";#N/A,#N/A,FALSE,"Yearly SAIDI";#N/A,#N/A,FALSE,"Monthly MAIFI";#N/A,#N/A,FALSE,"Yearly MAIFI";#N/A,#N/A,FALSE,"Monthly Cust &gt;=4 Int"}</definedName>
    <definedName name="jghjgjgfjgj" localSheetId="18" hidden="1">{#N/A,#N/A,FALSE,"Monthly SAIFI";#N/A,#N/A,FALSE,"Yearly SAIFI";#N/A,#N/A,FALSE,"Monthly CAIDI";#N/A,#N/A,FALSE,"Yearly CAIDI";#N/A,#N/A,FALSE,"Monthly SAIDI";#N/A,#N/A,FALSE,"Yearly SAIDI";#N/A,#N/A,FALSE,"Monthly MAIFI";#N/A,#N/A,FALSE,"Yearly MAIFI";#N/A,#N/A,FALSE,"Monthly Cust &gt;=4 Int"}</definedName>
    <definedName name="jghjgjgfjgj" localSheetId="19" hidden="1">{#N/A,#N/A,FALSE,"Monthly SAIFI";#N/A,#N/A,FALSE,"Yearly SAIFI";#N/A,#N/A,FALSE,"Monthly CAIDI";#N/A,#N/A,FALSE,"Yearly CAIDI";#N/A,#N/A,FALSE,"Monthly SAIDI";#N/A,#N/A,FALSE,"Yearly SAIDI";#N/A,#N/A,FALSE,"Monthly MAIFI";#N/A,#N/A,FALSE,"Yearly MAIFI";#N/A,#N/A,FALSE,"Monthly Cust &gt;=4 Int"}</definedName>
    <definedName name="jghjgjgfjgj" localSheetId="20" hidden="1">{#N/A,#N/A,FALSE,"Monthly SAIFI";#N/A,#N/A,FALSE,"Yearly SAIFI";#N/A,#N/A,FALSE,"Monthly CAIDI";#N/A,#N/A,FALSE,"Yearly CAIDI";#N/A,#N/A,FALSE,"Monthly SAIDI";#N/A,#N/A,FALSE,"Yearly SAIDI";#N/A,#N/A,FALSE,"Monthly MAIFI";#N/A,#N/A,FALSE,"Yearly MAIFI";#N/A,#N/A,FALSE,"Monthly Cust &gt;=4 Int"}</definedName>
    <definedName name="jghjgjgfjgj" hidden="1">{#N/A,#N/A,FALSE,"Monthly SAIFI";#N/A,#N/A,FALSE,"Yearly SAIFI";#N/A,#N/A,FALSE,"Monthly CAIDI";#N/A,#N/A,FALSE,"Yearly CAIDI";#N/A,#N/A,FALSE,"Monthly SAIDI";#N/A,#N/A,FALSE,"Yearly SAIDI";#N/A,#N/A,FALSE,"Monthly MAIFI";#N/A,#N/A,FALSE,"Yearly MAIFI";#N/A,#N/A,FALSE,"Monthly Cust &gt;=4 Int"}</definedName>
    <definedName name="John" localSheetId="7" hidden="1">{#N/A,#N/A,FALSE,"Monthly SAIFI";#N/A,#N/A,FALSE,"Yearly SAIFI";#N/A,#N/A,FALSE,"Monthly CAIDI";#N/A,#N/A,FALSE,"Yearly CAIDI";#N/A,#N/A,FALSE,"Monthly SAIDI";#N/A,#N/A,FALSE,"Yearly SAIDI";#N/A,#N/A,FALSE,"Monthly MAIFI";#N/A,#N/A,FALSE,"Yearly MAIFI";#N/A,#N/A,FALSE,"Monthly Cust &gt;=4 Int"}</definedName>
    <definedName name="John" localSheetId="9" hidden="1">{#N/A,#N/A,FALSE,"Monthly SAIFI";#N/A,#N/A,FALSE,"Yearly SAIFI";#N/A,#N/A,FALSE,"Monthly CAIDI";#N/A,#N/A,FALSE,"Yearly CAIDI";#N/A,#N/A,FALSE,"Monthly SAIDI";#N/A,#N/A,FALSE,"Yearly SAIDI";#N/A,#N/A,FALSE,"Monthly MAIFI";#N/A,#N/A,FALSE,"Yearly MAIFI";#N/A,#N/A,FALSE,"Monthly Cust &gt;=4 Int"}</definedName>
    <definedName name="John" localSheetId="10" hidden="1">{#N/A,#N/A,FALSE,"Monthly SAIFI";#N/A,#N/A,FALSE,"Yearly SAIFI";#N/A,#N/A,FALSE,"Monthly CAIDI";#N/A,#N/A,FALSE,"Yearly CAIDI";#N/A,#N/A,FALSE,"Monthly SAIDI";#N/A,#N/A,FALSE,"Yearly SAIDI";#N/A,#N/A,FALSE,"Monthly MAIFI";#N/A,#N/A,FALSE,"Yearly MAIFI";#N/A,#N/A,FALSE,"Monthly Cust &gt;=4 Int"}</definedName>
    <definedName name="John" localSheetId="11" hidden="1">{#N/A,#N/A,FALSE,"Monthly SAIFI";#N/A,#N/A,FALSE,"Yearly SAIFI";#N/A,#N/A,FALSE,"Monthly CAIDI";#N/A,#N/A,FALSE,"Yearly CAIDI";#N/A,#N/A,FALSE,"Monthly SAIDI";#N/A,#N/A,FALSE,"Yearly SAIDI";#N/A,#N/A,FALSE,"Monthly MAIFI";#N/A,#N/A,FALSE,"Yearly MAIFI";#N/A,#N/A,FALSE,"Monthly Cust &gt;=4 Int"}</definedName>
    <definedName name="John" localSheetId="12" hidden="1">{#N/A,#N/A,FALSE,"Monthly SAIFI";#N/A,#N/A,FALSE,"Yearly SAIFI";#N/A,#N/A,FALSE,"Monthly CAIDI";#N/A,#N/A,FALSE,"Yearly CAIDI";#N/A,#N/A,FALSE,"Monthly SAIDI";#N/A,#N/A,FALSE,"Yearly SAIDI";#N/A,#N/A,FALSE,"Monthly MAIFI";#N/A,#N/A,FALSE,"Yearly MAIFI";#N/A,#N/A,FALSE,"Monthly Cust &gt;=4 Int"}</definedName>
    <definedName name="John" localSheetId="14" hidden="1">{#N/A,#N/A,FALSE,"Monthly SAIFI";#N/A,#N/A,FALSE,"Yearly SAIFI";#N/A,#N/A,FALSE,"Monthly CAIDI";#N/A,#N/A,FALSE,"Yearly CAIDI";#N/A,#N/A,FALSE,"Monthly SAIDI";#N/A,#N/A,FALSE,"Yearly SAIDI";#N/A,#N/A,FALSE,"Monthly MAIFI";#N/A,#N/A,FALSE,"Yearly MAIFI";#N/A,#N/A,FALSE,"Monthly Cust &gt;=4 Int"}</definedName>
    <definedName name="John" localSheetId="13" hidden="1">{#N/A,#N/A,FALSE,"Monthly SAIFI";#N/A,#N/A,FALSE,"Yearly SAIFI";#N/A,#N/A,FALSE,"Monthly CAIDI";#N/A,#N/A,FALSE,"Yearly CAIDI";#N/A,#N/A,FALSE,"Monthly SAIDI";#N/A,#N/A,FALSE,"Yearly SAIDI";#N/A,#N/A,FALSE,"Monthly MAIFI";#N/A,#N/A,FALSE,"Yearly MAIFI";#N/A,#N/A,FALSE,"Monthly Cust &gt;=4 Int"}</definedName>
    <definedName name="John" localSheetId="15" hidden="1">{#N/A,#N/A,FALSE,"Monthly SAIFI";#N/A,#N/A,FALSE,"Yearly SAIFI";#N/A,#N/A,FALSE,"Monthly CAIDI";#N/A,#N/A,FALSE,"Yearly CAIDI";#N/A,#N/A,FALSE,"Monthly SAIDI";#N/A,#N/A,FALSE,"Yearly SAIDI";#N/A,#N/A,FALSE,"Monthly MAIFI";#N/A,#N/A,FALSE,"Yearly MAIFI";#N/A,#N/A,FALSE,"Monthly Cust &gt;=4 Int"}</definedName>
    <definedName name="John" localSheetId="16" hidden="1">{#N/A,#N/A,FALSE,"Monthly SAIFI";#N/A,#N/A,FALSE,"Yearly SAIFI";#N/A,#N/A,FALSE,"Monthly CAIDI";#N/A,#N/A,FALSE,"Yearly CAIDI";#N/A,#N/A,FALSE,"Monthly SAIDI";#N/A,#N/A,FALSE,"Yearly SAIDI";#N/A,#N/A,FALSE,"Monthly MAIFI";#N/A,#N/A,FALSE,"Yearly MAIFI";#N/A,#N/A,FALSE,"Monthly Cust &gt;=4 Int"}</definedName>
    <definedName name="John" localSheetId="17" hidden="1">{#N/A,#N/A,FALSE,"Monthly SAIFI";#N/A,#N/A,FALSE,"Yearly SAIFI";#N/A,#N/A,FALSE,"Monthly CAIDI";#N/A,#N/A,FALSE,"Yearly CAIDI";#N/A,#N/A,FALSE,"Monthly SAIDI";#N/A,#N/A,FALSE,"Yearly SAIDI";#N/A,#N/A,FALSE,"Monthly MAIFI";#N/A,#N/A,FALSE,"Yearly MAIFI";#N/A,#N/A,FALSE,"Monthly Cust &gt;=4 Int"}</definedName>
    <definedName name="John" localSheetId="18" hidden="1">{#N/A,#N/A,FALSE,"Monthly SAIFI";#N/A,#N/A,FALSE,"Yearly SAIFI";#N/A,#N/A,FALSE,"Monthly CAIDI";#N/A,#N/A,FALSE,"Yearly CAIDI";#N/A,#N/A,FALSE,"Monthly SAIDI";#N/A,#N/A,FALSE,"Yearly SAIDI";#N/A,#N/A,FALSE,"Monthly MAIFI";#N/A,#N/A,FALSE,"Yearly MAIFI";#N/A,#N/A,FALSE,"Monthly Cust &gt;=4 Int"}</definedName>
    <definedName name="John" localSheetId="19" hidden="1">{#N/A,#N/A,FALSE,"Monthly SAIFI";#N/A,#N/A,FALSE,"Yearly SAIFI";#N/A,#N/A,FALSE,"Monthly CAIDI";#N/A,#N/A,FALSE,"Yearly CAIDI";#N/A,#N/A,FALSE,"Monthly SAIDI";#N/A,#N/A,FALSE,"Yearly SAIDI";#N/A,#N/A,FALSE,"Monthly MAIFI";#N/A,#N/A,FALSE,"Yearly MAIFI";#N/A,#N/A,FALSE,"Monthly Cust &gt;=4 Int"}</definedName>
    <definedName name="John" localSheetId="20" hidden="1">{#N/A,#N/A,FALSE,"Monthly SAIFI";#N/A,#N/A,FALSE,"Yearly SAIFI";#N/A,#N/A,FALSE,"Monthly CAIDI";#N/A,#N/A,FALSE,"Yearly CAIDI";#N/A,#N/A,FALSE,"Monthly SAIDI";#N/A,#N/A,FALSE,"Yearly SAIDI";#N/A,#N/A,FALSE,"Monthly MAIFI";#N/A,#N/A,FALSE,"Yearly MAIFI";#N/A,#N/A,FALSE,"Monthly Cust &gt;=4 Int"}</definedName>
    <definedName name="John" hidden="1">{#N/A,#N/A,FALSE,"Monthly SAIFI";#N/A,#N/A,FALSE,"Yearly SAIFI";#N/A,#N/A,FALSE,"Monthly CAIDI";#N/A,#N/A,FALSE,"Yearly CAIDI";#N/A,#N/A,FALSE,"Monthly SAIDI";#N/A,#N/A,FALSE,"Yearly SAIDI";#N/A,#N/A,FALSE,"Monthly MAIFI";#N/A,#N/A,FALSE,"Yearly MAIFI";#N/A,#N/A,FALSE,"Monthly Cust &gt;=4 Int"}</definedName>
    <definedName name="JR" localSheetId="7" hidden="1">{"Cash - Products",#N/A,FALSE,"SUB BS Flux"}</definedName>
    <definedName name="JR" localSheetId="9" hidden="1">{"Cash - Products",#N/A,FALSE,"SUB BS Flux"}</definedName>
    <definedName name="JR" localSheetId="10" hidden="1">{"Cash - Products",#N/A,FALSE,"SUB BS Flux"}</definedName>
    <definedName name="JR" localSheetId="11" hidden="1">{"Cash - Products",#N/A,FALSE,"SUB BS Flux"}</definedName>
    <definedName name="JR" localSheetId="12" hidden="1">{"Cash - Products",#N/A,FALSE,"SUB BS Flux"}</definedName>
    <definedName name="JR" localSheetId="14" hidden="1">{"Cash - Products",#N/A,FALSE,"SUB BS Flux"}</definedName>
    <definedName name="JR" localSheetId="13" hidden="1">{"Cash - Products",#N/A,FALSE,"SUB BS Flux"}</definedName>
    <definedName name="JR" localSheetId="15" hidden="1">{"Cash - Products",#N/A,FALSE,"SUB BS Flux"}</definedName>
    <definedName name="JR" localSheetId="16" hidden="1">{"Cash - Products",#N/A,FALSE,"SUB BS Flux"}</definedName>
    <definedName name="JR" localSheetId="17" hidden="1">{"Cash - Products",#N/A,FALSE,"SUB BS Flux"}</definedName>
    <definedName name="JR" localSheetId="18" hidden="1">{"Cash - Products",#N/A,FALSE,"SUB BS Flux"}</definedName>
    <definedName name="JR" localSheetId="19" hidden="1">{"Cash - Products",#N/A,FALSE,"SUB BS Flux"}</definedName>
    <definedName name="JR" localSheetId="20" hidden="1">{"Cash - Products",#N/A,FALSE,"SUB BS Flux"}</definedName>
    <definedName name="JR" hidden="1">{"Cash - Products",#N/A,FALSE,"SUB BS Flux"}</definedName>
    <definedName name="July">#REF!</definedName>
    <definedName name="JulyBdgt">#REF!</definedName>
    <definedName name="JulyYTD">#REF!</definedName>
    <definedName name="June">#REF!</definedName>
    <definedName name="JuneBdgt">#REF!</definedName>
    <definedName name="JuneYTD">#REF!</definedName>
    <definedName name="jutyurt">#REF!</definedName>
    <definedName name="k" localSheetId="7" hidden="1">{#N/A,#N/A,FALSE,"Monthly SAIFI";#N/A,#N/A,FALSE,"Yearly SAIFI";#N/A,#N/A,FALSE,"Monthly CAIDI";#N/A,#N/A,FALSE,"Yearly CAIDI";#N/A,#N/A,FALSE,"Monthly SAIDI";#N/A,#N/A,FALSE,"Yearly SAIDI";#N/A,#N/A,FALSE,"Monthly MAIFI";#N/A,#N/A,FALSE,"Yearly MAIFI";#N/A,#N/A,FALSE,"Monthly Cust &gt;=4 Int"}</definedName>
    <definedName name="k" localSheetId="9" hidden="1">{#N/A,#N/A,FALSE,"Monthly SAIFI";#N/A,#N/A,FALSE,"Yearly SAIFI";#N/A,#N/A,FALSE,"Monthly CAIDI";#N/A,#N/A,FALSE,"Yearly CAIDI";#N/A,#N/A,FALSE,"Monthly SAIDI";#N/A,#N/A,FALSE,"Yearly SAIDI";#N/A,#N/A,FALSE,"Monthly MAIFI";#N/A,#N/A,FALSE,"Yearly MAIFI";#N/A,#N/A,FALSE,"Monthly Cust &gt;=4 Int"}</definedName>
    <definedName name="k" localSheetId="10" hidden="1">{#N/A,#N/A,FALSE,"Monthly SAIFI";#N/A,#N/A,FALSE,"Yearly SAIFI";#N/A,#N/A,FALSE,"Monthly CAIDI";#N/A,#N/A,FALSE,"Yearly CAIDI";#N/A,#N/A,FALSE,"Monthly SAIDI";#N/A,#N/A,FALSE,"Yearly SAIDI";#N/A,#N/A,FALSE,"Monthly MAIFI";#N/A,#N/A,FALSE,"Yearly MAIFI";#N/A,#N/A,FALSE,"Monthly Cust &gt;=4 Int"}</definedName>
    <definedName name="k" localSheetId="11" hidden="1">{#N/A,#N/A,FALSE,"Monthly SAIFI";#N/A,#N/A,FALSE,"Yearly SAIFI";#N/A,#N/A,FALSE,"Monthly CAIDI";#N/A,#N/A,FALSE,"Yearly CAIDI";#N/A,#N/A,FALSE,"Monthly SAIDI";#N/A,#N/A,FALSE,"Yearly SAIDI";#N/A,#N/A,FALSE,"Monthly MAIFI";#N/A,#N/A,FALSE,"Yearly MAIFI";#N/A,#N/A,FALSE,"Monthly Cust &gt;=4 Int"}</definedName>
    <definedName name="k" localSheetId="12" hidden="1">{#N/A,#N/A,FALSE,"Monthly SAIFI";#N/A,#N/A,FALSE,"Yearly SAIFI";#N/A,#N/A,FALSE,"Monthly CAIDI";#N/A,#N/A,FALSE,"Yearly CAIDI";#N/A,#N/A,FALSE,"Monthly SAIDI";#N/A,#N/A,FALSE,"Yearly SAIDI";#N/A,#N/A,FALSE,"Monthly MAIFI";#N/A,#N/A,FALSE,"Yearly MAIFI";#N/A,#N/A,FALSE,"Monthly Cust &gt;=4 Int"}</definedName>
    <definedName name="k" localSheetId="14" hidden="1">{#N/A,#N/A,FALSE,"Monthly SAIFI";#N/A,#N/A,FALSE,"Yearly SAIFI";#N/A,#N/A,FALSE,"Monthly CAIDI";#N/A,#N/A,FALSE,"Yearly CAIDI";#N/A,#N/A,FALSE,"Monthly SAIDI";#N/A,#N/A,FALSE,"Yearly SAIDI";#N/A,#N/A,FALSE,"Monthly MAIFI";#N/A,#N/A,FALSE,"Yearly MAIFI";#N/A,#N/A,FALSE,"Monthly Cust &gt;=4 Int"}</definedName>
    <definedName name="k" localSheetId="13" hidden="1">{#N/A,#N/A,FALSE,"Monthly SAIFI";#N/A,#N/A,FALSE,"Yearly SAIFI";#N/A,#N/A,FALSE,"Monthly CAIDI";#N/A,#N/A,FALSE,"Yearly CAIDI";#N/A,#N/A,FALSE,"Monthly SAIDI";#N/A,#N/A,FALSE,"Yearly SAIDI";#N/A,#N/A,FALSE,"Monthly MAIFI";#N/A,#N/A,FALSE,"Yearly MAIFI";#N/A,#N/A,FALSE,"Monthly Cust &gt;=4 Int"}</definedName>
    <definedName name="k" localSheetId="15" hidden="1">{#N/A,#N/A,FALSE,"Monthly SAIFI";#N/A,#N/A,FALSE,"Yearly SAIFI";#N/A,#N/A,FALSE,"Monthly CAIDI";#N/A,#N/A,FALSE,"Yearly CAIDI";#N/A,#N/A,FALSE,"Monthly SAIDI";#N/A,#N/A,FALSE,"Yearly SAIDI";#N/A,#N/A,FALSE,"Monthly MAIFI";#N/A,#N/A,FALSE,"Yearly MAIFI";#N/A,#N/A,FALSE,"Monthly Cust &gt;=4 Int"}</definedName>
    <definedName name="k" localSheetId="16" hidden="1">{#N/A,#N/A,FALSE,"Monthly SAIFI";#N/A,#N/A,FALSE,"Yearly SAIFI";#N/A,#N/A,FALSE,"Monthly CAIDI";#N/A,#N/A,FALSE,"Yearly CAIDI";#N/A,#N/A,FALSE,"Monthly SAIDI";#N/A,#N/A,FALSE,"Yearly SAIDI";#N/A,#N/A,FALSE,"Monthly MAIFI";#N/A,#N/A,FALSE,"Yearly MAIFI";#N/A,#N/A,FALSE,"Monthly Cust &gt;=4 Int"}</definedName>
    <definedName name="k" localSheetId="17" hidden="1">{#N/A,#N/A,FALSE,"Monthly SAIFI";#N/A,#N/A,FALSE,"Yearly SAIFI";#N/A,#N/A,FALSE,"Monthly CAIDI";#N/A,#N/A,FALSE,"Yearly CAIDI";#N/A,#N/A,FALSE,"Monthly SAIDI";#N/A,#N/A,FALSE,"Yearly SAIDI";#N/A,#N/A,FALSE,"Monthly MAIFI";#N/A,#N/A,FALSE,"Yearly MAIFI";#N/A,#N/A,FALSE,"Monthly Cust &gt;=4 Int"}</definedName>
    <definedName name="k" localSheetId="18" hidden="1">{#N/A,#N/A,FALSE,"Monthly SAIFI";#N/A,#N/A,FALSE,"Yearly SAIFI";#N/A,#N/A,FALSE,"Monthly CAIDI";#N/A,#N/A,FALSE,"Yearly CAIDI";#N/A,#N/A,FALSE,"Monthly SAIDI";#N/A,#N/A,FALSE,"Yearly SAIDI";#N/A,#N/A,FALSE,"Monthly MAIFI";#N/A,#N/A,FALSE,"Yearly MAIFI";#N/A,#N/A,FALSE,"Monthly Cust &gt;=4 Int"}</definedName>
    <definedName name="k" localSheetId="19" hidden="1">{#N/A,#N/A,FALSE,"Monthly SAIFI";#N/A,#N/A,FALSE,"Yearly SAIFI";#N/A,#N/A,FALSE,"Monthly CAIDI";#N/A,#N/A,FALSE,"Yearly CAIDI";#N/A,#N/A,FALSE,"Monthly SAIDI";#N/A,#N/A,FALSE,"Yearly SAIDI";#N/A,#N/A,FALSE,"Monthly MAIFI";#N/A,#N/A,FALSE,"Yearly MAIFI";#N/A,#N/A,FALSE,"Monthly Cust &gt;=4 Int"}</definedName>
    <definedName name="k" localSheetId="20" hidden="1">{#N/A,#N/A,FALSE,"Monthly SAIFI";#N/A,#N/A,FALSE,"Yearly SAIFI";#N/A,#N/A,FALSE,"Monthly CAIDI";#N/A,#N/A,FALSE,"Yearly CAIDI";#N/A,#N/A,FALSE,"Monthly SAIDI";#N/A,#N/A,FALSE,"Yearly SAIDI";#N/A,#N/A,FALSE,"Monthly MAIFI";#N/A,#N/A,FALSE,"Yearly MAIFI";#N/A,#N/A,FALSE,"Monthly Cust &gt;=4 Int"}</definedName>
    <definedName name="k" hidden="1">{#N/A,#N/A,FALSE,"Monthly SAIFI";#N/A,#N/A,FALSE,"Yearly SAIFI";#N/A,#N/A,FALSE,"Monthly CAIDI";#N/A,#N/A,FALSE,"Yearly CAIDI";#N/A,#N/A,FALSE,"Monthly SAIDI";#N/A,#N/A,FALSE,"Yearly SAIDI";#N/A,#N/A,FALSE,"Monthly MAIFI";#N/A,#N/A,FALSE,"Yearly MAIFI";#N/A,#N/A,FALSE,"Monthly Cust &gt;=4 Int"}</definedName>
    <definedName name="K2_WBEVMODE" hidden="1">-1</definedName>
    <definedName name="kfhjukuyikuyi">#REF!</definedName>
    <definedName name="kjgh">#REF!</definedName>
    <definedName name="kk" localSheetId="7" hidden="1">{#N/A,#N/A,FALSE,"Monthly SAIFI";#N/A,#N/A,FALSE,"Yearly SAIFI";#N/A,#N/A,FALSE,"Monthly CAIDI";#N/A,#N/A,FALSE,"Yearly CAIDI";#N/A,#N/A,FALSE,"Monthly SAIDI";#N/A,#N/A,FALSE,"Yearly SAIDI";#N/A,#N/A,FALSE,"Monthly MAIFI";#N/A,#N/A,FALSE,"Yearly MAIFI";#N/A,#N/A,FALSE,"Monthly Cust &gt;=4 Int"}</definedName>
    <definedName name="kk" localSheetId="9" hidden="1">{#N/A,#N/A,FALSE,"Monthly SAIFI";#N/A,#N/A,FALSE,"Yearly SAIFI";#N/A,#N/A,FALSE,"Monthly CAIDI";#N/A,#N/A,FALSE,"Yearly CAIDI";#N/A,#N/A,FALSE,"Monthly SAIDI";#N/A,#N/A,FALSE,"Yearly SAIDI";#N/A,#N/A,FALSE,"Monthly MAIFI";#N/A,#N/A,FALSE,"Yearly MAIFI";#N/A,#N/A,FALSE,"Monthly Cust &gt;=4 Int"}</definedName>
    <definedName name="kk" localSheetId="10" hidden="1">{#N/A,#N/A,FALSE,"Monthly SAIFI";#N/A,#N/A,FALSE,"Yearly SAIFI";#N/A,#N/A,FALSE,"Monthly CAIDI";#N/A,#N/A,FALSE,"Yearly CAIDI";#N/A,#N/A,FALSE,"Monthly SAIDI";#N/A,#N/A,FALSE,"Yearly SAIDI";#N/A,#N/A,FALSE,"Monthly MAIFI";#N/A,#N/A,FALSE,"Yearly MAIFI";#N/A,#N/A,FALSE,"Monthly Cust &gt;=4 Int"}</definedName>
    <definedName name="kk" localSheetId="11" hidden="1">{#N/A,#N/A,FALSE,"Monthly SAIFI";#N/A,#N/A,FALSE,"Yearly SAIFI";#N/A,#N/A,FALSE,"Monthly CAIDI";#N/A,#N/A,FALSE,"Yearly CAIDI";#N/A,#N/A,FALSE,"Monthly SAIDI";#N/A,#N/A,FALSE,"Yearly SAIDI";#N/A,#N/A,FALSE,"Monthly MAIFI";#N/A,#N/A,FALSE,"Yearly MAIFI";#N/A,#N/A,FALSE,"Monthly Cust &gt;=4 Int"}</definedName>
    <definedName name="kk" localSheetId="12" hidden="1">{#N/A,#N/A,FALSE,"Monthly SAIFI";#N/A,#N/A,FALSE,"Yearly SAIFI";#N/A,#N/A,FALSE,"Monthly CAIDI";#N/A,#N/A,FALSE,"Yearly CAIDI";#N/A,#N/A,FALSE,"Monthly SAIDI";#N/A,#N/A,FALSE,"Yearly SAIDI";#N/A,#N/A,FALSE,"Monthly MAIFI";#N/A,#N/A,FALSE,"Yearly MAIFI";#N/A,#N/A,FALSE,"Monthly Cust &gt;=4 Int"}</definedName>
    <definedName name="kk" localSheetId="14" hidden="1">{#N/A,#N/A,FALSE,"Monthly SAIFI";#N/A,#N/A,FALSE,"Yearly SAIFI";#N/A,#N/A,FALSE,"Monthly CAIDI";#N/A,#N/A,FALSE,"Yearly CAIDI";#N/A,#N/A,FALSE,"Monthly SAIDI";#N/A,#N/A,FALSE,"Yearly SAIDI";#N/A,#N/A,FALSE,"Monthly MAIFI";#N/A,#N/A,FALSE,"Yearly MAIFI";#N/A,#N/A,FALSE,"Monthly Cust &gt;=4 Int"}</definedName>
    <definedName name="kk" localSheetId="13" hidden="1">{#N/A,#N/A,FALSE,"Monthly SAIFI";#N/A,#N/A,FALSE,"Yearly SAIFI";#N/A,#N/A,FALSE,"Monthly CAIDI";#N/A,#N/A,FALSE,"Yearly CAIDI";#N/A,#N/A,FALSE,"Monthly SAIDI";#N/A,#N/A,FALSE,"Yearly SAIDI";#N/A,#N/A,FALSE,"Monthly MAIFI";#N/A,#N/A,FALSE,"Yearly MAIFI";#N/A,#N/A,FALSE,"Monthly Cust &gt;=4 Int"}</definedName>
    <definedName name="kk" localSheetId="15" hidden="1">{#N/A,#N/A,FALSE,"Monthly SAIFI";#N/A,#N/A,FALSE,"Yearly SAIFI";#N/A,#N/A,FALSE,"Monthly CAIDI";#N/A,#N/A,FALSE,"Yearly CAIDI";#N/A,#N/A,FALSE,"Monthly SAIDI";#N/A,#N/A,FALSE,"Yearly SAIDI";#N/A,#N/A,FALSE,"Monthly MAIFI";#N/A,#N/A,FALSE,"Yearly MAIFI";#N/A,#N/A,FALSE,"Monthly Cust &gt;=4 Int"}</definedName>
    <definedName name="kk" localSheetId="16" hidden="1">{#N/A,#N/A,FALSE,"Monthly SAIFI";#N/A,#N/A,FALSE,"Yearly SAIFI";#N/A,#N/A,FALSE,"Monthly CAIDI";#N/A,#N/A,FALSE,"Yearly CAIDI";#N/A,#N/A,FALSE,"Monthly SAIDI";#N/A,#N/A,FALSE,"Yearly SAIDI";#N/A,#N/A,FALSE,"Monthly MAIFI";#N/A,#N/A,FALSE,"Yearly MAIFI";#N/A,#N/A,FALSE,"Monthly Cust &gt;=4 Int"}</definedName>
    <definedName name="kk" localSheetId="17" hidden="1">{#N/A,#N/A,FALSE,"Monthly SAIFI";#N/A,#N/A,FALSE,"Yearly SAIFI";#N/A,#N/A,FALSE,"Monthly CAIDI";#N/A,#N/A,FALSE,"Yearly CAIDI";#N/A,#N/A,FALSE,"Monthly SAIDI";#N/A,#N/A,FALSE,"Yearly SAIDI";#N/A,#N/A,FALSE,"Monthly MAIFI";#N/A,#N/A,FALSE,"Yearly MAIFI";#N/A,#N/A,FALSE,"Monthly Cust &gt;=4 Int"}</definedName>
    <definedName name="kk" localSheetId="18" hidden="1">{#N/A,#N/A,FALSE,"Monthly SAIFI";#N/A,#N/A,FALSE,"Yearly SAIFI";#N/A,#N/A,FALSE,"Monthly CAIDI";#N/A,#N/A,FALSE,"Yearly CAIDI";#N/A,#N/A,FALSE,"Monthly SAIDI";#N/A,#N/A,FALSE,"Yearly SAIDI";#N/A,#N/A,FALSE,"Monthly MAIFI";#N/A,#N/A,FALSE,"Yearly MAIFI";#N/A,#N/A,FALSE,"Monthly Cust &gt;=4 Int"}</definedName>
    <definedName name="kk" localSheetId="19" hidden="1">{#N/A,#N/A,FALSE,"Monthly SAIFI";#N/A,#N/A,FALSE,"Yearly SAIFI";#N/A,#N/A,FALSE,"Monthly CAIDI";#N/A,#N/A,FALSE,"Yearly CAIDI";#N/A,#N/A,FALSE,"Monthly SAIDI";#N/A,#N/A,FALSE,"Yearly SAIDI";#N/A,#N/A,FALSE,"Monthly MAIFI";#N/A,#N/A,FALSE,"Yearly MAIFI";#N/A,#N/A,FALSE,"Monthly Cust &gt;=4 Int"}</definedName>
    <definedName name="kk" localSheetId="20" hidden="1">{#N/A,#N/A,FALSE,"Monthly SAIFI";#N/A,#N/A,FALSE,"Yearly SAIFI";#N/A,#N/A,FALSE,"Monthly CAIDI";#N/A,#N/A,FALSE,"Yearly CAIDI";#N/A,#N/A,FALSE,"Monthly SAIDI";#N/A,#N/A,FALSE,"Yearly SAIDI";#N/A,#N/A,FALSE,"Monthly MAIFI";#N/A,#N/A,FALSE,"Yearly MAIFI";#N/A,#N/A,FALSE,"Monthly Cust &gt;=4 Int"}</definedName>
    <definedName name="kk" hidden="1">{#N/A,#N/A,FALSE,"Monthly SAIFI";#N/A,#N/A,FALSE,"Yearly SAIFI";#N/A,#N/A,FALSE,"Monthly CAIDI";#N/A,#N/A,FALSE,"Yearly CAIDI";#N/A,#N/A,FALSE,"Monthly SAIDI";#N/A,#N/A,FALSE,"Yearly SAIDI";#N/A,#N/A,FALSE,"Monthly MAIFI";#N/A,#N/A,FALSE,"Yearly MAIFI";#N/A,#N/A,FALSE,"Monthly Cust &gt;=4 Int"}</definedName>
    <definedName name="kkk" localSheetId="7" hidden="1">{#N/A,#N/A,FALSE,"Monthly SAIFI";#N/A,#N/A,FALSE,"Yearly SAIFI";#N/A,#N/A,FALSE,"Monthly CAIDI";#N/A,#N/A,FALSE,"Yearly CAIDI";#N/A,#N/A,FALSE,"Monthly SAIDI";#N/A,#N/A,FALSE,"Yearly SAIDI";#N/A,#N/A,FALSE,"Monthly MAIFI";#N/A,#N/A,FALSE,"Yearly MAIFI";#N/A,#N/A,FALSE,"Monthly Cust &gt;=4 Int"}</definedName>
    <definedName name="kkk" localSheetId="9" hidden="1">{#N/A,#N/A,FALSE,"Monthly SAIFI";#N/A,#N/A,FALSE,"Yearly SAIFI";#N/A,#N/A,FALSE,"Monthly CAIDI";#N/A,#N/A,FALSE,"Yearly CAIDI";#N/A,#N/A,FALSE,"Monthly SAIDI";#N/A,#N/A,FALSE,"Yearly SAIDI";#N/A,#N/A,FALSE,"Monthly MAIFI";#N/A,#N/A,FALSE,"Yearly MAIFI";#N/A,#N/A,FALSE,"Monthly Cust &gt;=4 Int"}</definedName>
    <definedName name="kkk" localSheetId="10" hidden="1">{#N/A,#N/A,FALSE,"Monthly SAIFI";#N/A,#N/A,FALSE,"Yearly SAIFI";#N/A,#N/A,FALSE,"Monthly CAIDI";#N/A,#N/A,FALSE,"Yearly CAIDI";#N/A,#N/A,FALSE,"Monthly SAIDI";#N/A,#N/A,FALSE,"Yearly SAIDI";#N/A,#N/A,FALSE,"Monthly MAIFI";#N/A,#N/A,FALSE,"Yearly MAIFI";#N/A,#N/A,FALSE,"Monthly Cust &gt;=4 Int"}</definedName>
    <definedName name="kkk" localSheetId="11" hidden="1">{#N/A,#N/A,FALSE,"Monthly SAIFI";#N/A,#N/A,FALSE,"Yearly SAIFI";#N/A,#N/A,FALSE,"Monthly CAIDI";#N/A,#N/A,FALSE,"Yearly CAIDI";#N/A,#N/A,FALSE,"Monthly SAIDI";#N/A,#N/A,FALSE,"Yearly SAIDI";#N/A,#N/A,FALSE,"Monthly MAIFI";#N/A,#N/A,FALSE,"Yearly MAIFI";#N/A,#N/A,FALSE,"Monthly Cust &gt;=4 Int"}</definedName>
    <definedName name="kkk" localSheetId="12" hidden="1">{#N/A,#N/A,FALSE,"Monthly SAIFI";#N/A,#N/A,FALSE,"Yearly SAIFI";#N/A,#N/A,FALSE,"Monthly CAIDI";#N/A,#N/A,FALSE,"Yearly CAIDI";#N/A,#N/A,FALSE,"Monthly SAIDI";#N/A,#N/A,FALSE,"Yearly SAIDI";#N/A,#N/A,FALSE,"Monthly MAIFI";#N/A,#N/A,FALSE,"Yearly MAIFI";#N/A,#N/A,FALSE,"Monthly Cust &gt;=4 Int"}</definedName>
    <definedName name="kkk" localSheetId="14" hidden="1">{#N/A,#N/A,FALSE,"Monthly SAIFI";#N/A,#N/A,FALSE,"Yearly SAIFI";#N/A,#N/A,FALSE,"Monthly CAIDI";#N/A,#N/A,FALSE,"Yearly CAIDI";#N/A,#N/A,FALSE,"Monthly SAIDI";#N/A,#N/A,FALSE,"Yearly SAIDI";#N/A,#N/A,FALSE,"Monthly MAIFI";#N/A,#N/A,FALSE,"Yearly MAIFI";#N/A,#N/A,FALSE,"Monthly Cust &gt;=4 Int"}</definedName>
    <definedName name="kkk" localSheetId="13" hidden="1">{#N/A,#N/A,FALSE,"Monthly SAIFI";#N/A,#N/A,FALSE,"Yearly SAIFI";#N/A,#N/A,FALSE,"Monthly CAIDI";#N/A,#N/A,FALSE,"Yearly CAIDI";#N/A,#N/A,FALSE,"Monthly SAIDI";#N/A,#N/A,FALSE,"Yearly SAIDI";#N/A,#N/A,FALSE,"Monthly MAIFI";#N/A,#N/A,FALSE,"Yearly MAIFI";#N/A,#N/A,FALSE,"Monthly Cust &gt;=4 Int"}</definedName>
    <definedName name="kkk" localSheetId="15" hidden="1">{#N/A,#N/A,FALSE,"Monthly SAIFI";#N/A,#N/A,FALSE,"Yearly SAIFI";#N/A,#N/A,FALSE,"Monthly CAIDI";#N/A,#N/A,FALSE,"Yearly CAIDI";#N/A,#N/A,FALSE,"Monthly SAIDI";#N/A,#N/A,FALSE,"Yearly SAIDI";#N/A,#N/A,FALSE,"Monthly MAIFI";#N/A,#N/A,FALSE,"Yearly MAIFI";#N/A,#N/A,FALSE,"Monthly Cust &gt;=4 Int"}</definedName>
    <definedName name="kkk" localSheetId="16" hidden="1">{#N/A,#N/A,FALSE,"Monthly SAIFI";#N/A,#N/A,FALSE,"Yearly SAIFI";#N/A,#N/A,FALSE,"Monthly CAIDI";#N/A,#N/A,FALSE,"Yearly CAIDI";#N/A,#N/A,FALSE,"Monthly SAIDI";#N/A,#N/A,FALSE,"Yearly SAIDI";#N/A,#N/A,FALSE,"Monthly MAIFI";#N/A,#N/A,FALSE,"Yearly MAIFI";#N/A,#N/A,FALSE,"Monthly Cust &gt;=4 Int"}</definedName>
    <definedName name="kkk" localSheetId="17" hidden="1">{#N/A,#N/A,FALSE,"Monthly SAIFI";#N/A,#N/A,FALSE,"Yearly SAIFI";#N/A,#N/A,FALSE,"Monthly CAIDI";#N/A,#N/A,FALSE,"Yearly CAIDI";#N/A,#N/A,FALSE,"Monthly SAIDI";#N/A,#N/A,FALSE,"Yearly SAIDI";#N/A,#N/A,FALSE,"Monthly MAIFI";#N/A,#N/A,FALSE,"Yearly MAIFI";#N/A,#N/A,FALSE,"Monthly Cust &gt;=4 Int"}</definedName>
    <definedName name="kkk" localSheetId="18" hidden="1">{#N/A,#N/A,FALSE,"Monthly SAIFI";#N/A,#N/A,FALSE,"Yearly SAIFI";#N/A,#N/A,FALSE,"Monthly CAIDI";#N/A,#N/A,FALSE,"Yearly CAIDI";#N/A,#N/A,FALSE,"Monthly SAIDI";#N/A,#N/A,FALSE,"Yearly SAIDI";#N/A,#N/A,FALSE,"Monthly MAIFI";#N/A,#N/A,FALSE,"Yearly MAIFI";#N/A,#N/A,FALSE,"Monthly Cust &gt;=4 Int"}</definedName>
    <definedName name="kkk" localSheetId="19" hidden="1">{#N/A,#N/A,FALSE,"Monthly SAIFI";#N/A,#N/A,FALSE,"Yearly SAIFI";#N/A,#N/A,FALSE,"Monthly CAIDI";#N/A,#N/A,FALSE,"Yearly CAIDI";#N/A,#N/A,FALSE,"Monthly SAIDI";#N/A,#N/A,FALSE,"Yearly SAIDI";#N/A,#N/A,FALSE,"Monthly MAIFI";#N/A,#N/A,FALSE,"Yearly MAIFI";#N/A,#N/A,FALSE,"Monthly Cust &gt;=4 Int"}</definedName>
    <definedName name="kkk" localSheetId="20" hidden="1">{#N/A,#N/A,FALSE,"Monthly SAIFI";#N/A,#N/A,FALSE,"Yearly SAIFI";#N/A,#N/A,FALSE,"Monthly CAIDI";#N/A,#N/A,FALSE,"Yearly CAIDI";#N/A,#N/A,FALSE,"Monthly SAIDI";#N/A,#N/A,FALSE,"Yearly SAIDI";#N/A,#N/A,FALSE,"Monthly MAIFI";#N/A,#N/A,FALSE,"Yearly MAIFI";#N/A,#N/A,FALSE,"Monthly Cust &gt;=4 Int"}</definedName>
    <definedName name="kkk" hidden="1">{#N/A,#N/A,FALSE,"Monthly SAIFI";#N/A,#N/A,FALSE,"Yearly SAIFI";#N/A,#N/A,FALSE,"Monthly CAIDI";#N/A,#N/A,FALSE,"Yearly CAIDI";#N/A,#N/A,FALSE,"Monthly SAIDI";#N/A,#N/A,FALSE,"Yearly SAIDI";#N/A,#N/A,FALSE,"Monthly MAIFI";#N/A,#N/A,FALSE,"Yearly MAIFI";#N/A,#N/A,FALSE,"Monthly Cust &gt;=4 Int"}</definedName>
    <definedName name="klio" localSheetId="7" hidden="1">{"'Metretek HTML'!$A$7:$W$42"}</definedName>
    <definedName name="klio" localSheetId="9" hidden="1">{"'Metretek HTML'!$A$7:$W$42"}</definedName>
    <definedName name="klio" localSheetId="10" hidden="1">{"'Metretek HTML'!$A$7:$W$42"}</definedName>
    <definedName name="klio" localSheetId="11" hidden="1">{"'Metretek HTML'!$A$7:$W$42"}</definedName>
    <definedName name="klio" localSheetId="12" hidden="1">{"'Metretek HTML'!$A$7:$W$42"}</definedName>
    <definedName name="klio" localSheetId="14" hidden="1">{"'Metretek HTML'!$A$7:$W$42"}</definedName>
    <definedName name="klio" localSheetId="13" hidden="1">{"'Metretek HTML'!$A$7:$W$42"}</definedName>
    <definedName name="klio" localSheetId="15" hidden="1">{"'Metretek HTML'!$A$7:$W$42"}</definedName>
    <definedName name="klio" localSheetId="16" hidden="1">{"'Metretek HTML'!$A$7:$W$42"}</definedName>
    <definedName name="klio" localSheetId="17" hidden="1">{"'Metretek HTML'!$A$7:$W$42"}</definedName>
    <definedName name="klio" localSheetId="18" hidden="1">{"'Metretek HTML'!$A$7:$W$42"}</definedName>
    <definedName name="klio" localSheetId="19" hidden="1">{"'Metretek HTML'!$A$7:$W$42"}</definedName>
    <definedName name="klio" localSheetId="20" hidden="1">{"'Metretek HTML'!$A$7:$W$42"}</definedName>
    <definedName name="klio" hidden="1">{"'Metretek HTML'!$A$7:$W$42"}</definedName>
    <definedName name="ListOffset" hidden="1">1</definedName>
    <definedName name="LK" localSheetId="7" hidden="1">{"'Metretek HTML'!$A$7:$W$42"}</definedName>
    <definedName name="LK" localSheetId="9" hidden="1">{"'Metretek HTML'!$A$7:$W$42"}</definedName>
    <definedName name="LK" localSheetId="10" hidden="1">{"'Metretek HTML'!$A$7:$W$42"}</definedName>
    <definedName name="LK" localSheetId="11" hidden="1">{"'Metretek HTML'!$A$7:$W$42"}</definedName>
    <definedName name="LK" localSheetId="12" hidden="1">{"'Metretek HTML'!$A$7:$W$42"}</definedName>
    <definedName name="LK" localSheetId="14" hidden="1">{"'Metretek HTML'!$A$7:$W$42"}</definedName>
    <definedName name="LK" localSheetId="13" hidden="1">{"'Metretek HTML'!$A$7:$W$42"}</definedName>
    <definedName name="LK" localSheetId="15" hidden="1">{"'Metretek HTML'!$A$7:$W$42"}</definedName>
    <definedName name="LK" localSheetId="16" hidden="1">{"'Metretek HTML'!$A$7:$W$42"}</definedName>
    <definedName name="LK" localSheetId="17" hidden="1">{"'Metretek HTML'!$A$7:$W$42"}</definedName>
    <definedName name="LK" localSheetId="18" hidden="1">{"'Metretek HTML'!$A$7:$W$42"}</definedName>
    <definedName name="LK" localSheetId="19" hidden="1">{"'Metretek HTML'!$A$7:$W$42"}</definedName>
    <definedName name="LK" localSheetId="20" hidden="1">{"'Metretek HTML'!$A$7:$W$42"}</definedName>
    <definedName name="LK" hidden="1">{"'Metretek HTML'!$A$7:$W$42"}</definedName>
    <definedName name="ll" localSheetId="14"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ll" localSheetId="13"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ll" localSheetId="15"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ll" localSheetId="16"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ll" localSheetId="17"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ll" localSheetId="18"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ll" localSheetId="19"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ll" localSheetId="20"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ll"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LNE" localSheetId="14" hidden="1">{#N/A,#N/A,TRUE,"Income Statement";#N/A,#N/A,TRUE,"Balance Sheet";#N/A,#N/A,TRUE,"Cash Flow";#N/A,#N/A,TRUE,"Interest Schedule";#N/A,#N/A,TRUE,"Ratios"}</definedName>
    <definedName name="LNE" localSheetId="13" hidden="1">{#N/A,#N/A,TRUE,"Income Statement";#N/A,#N/A,TRUE,"Balance Sheet";#N/A,#N/A,TRUE,"Cash Flow";#N/A,#N/A,TRUE,"Interest Schedule";#N/A,#N/A,TRUE,"Ratios"}</definedName>
    <definedName name="LNE" localSheetId="15" hidden="1">{#N/A,#N/A,TRUE,"Income Statement";#N/A,#N/A,TRUE,"Balance Sheet";#N/A,#N/A,TRUE,"Cash Flow";#N/A,#N/A,TRUE,"Interest Schedule";#N/A,#N/A,TRUE,"Ratios"}</definedName>
    <definedName name="LNE" localSheetId="16" hidden="1">{#N/A,#N/A,TRUE,"Income Statement";#N/A,#N/A,TRUE,"Balance Sheet";#N/A,#N/A,TRUE,"Cash Flow";#N/A,#N/A,TRUE,"Interest Schedule";#N/A,#N/A,TRUE,"Ratios"}</definedName>
    <definedName name="LNE" localSheetId="17" hidden="1">{#N/A,#N/A,TRUE,"Income Statement";#N/A,#N/A,TRUE,"Balance Sheet";#N/A,#N/A,TRUE,"Cash Flow";#N/A,#N/A,TRUE,"Interest Schedule";#N/A,#N/A,TRUE,"Ratios"}</definedName>
    <definedName name="LNE" localSheetId="18" hidden="1">{#N/A,#N/A,TRUE,"Income Statement";#N/A,#N/A,TRUE,"Balance Sheet";#N/A,#N/A,TRUE,"Cash Flow";#N/A,#N/A,TRUE,"Interest Schedule";#N/A,#N/A,TRUE,"Ratios"}</definedName>
    <definedName name="LNE" localSheetId="19" hidden="1">{#N/A,#N/A,TRUE,"Income Statement";#N/A,#N/A,TRUE,"Balance Sheet";#N/A,#N/A,TRUE,"Cash Flow";#N/A,#N/A,TRUE,"Interest Schedule";#N/A,#N/A,TRUE,"Ratios"}</definedName>
    <definedName name="LNE" localSheetId="20" hidden="1">{#N/A,#N/A,TRUE,"Income Statement";#N/A,#N/A,TRUE,"Balance Sheet";#N/A,#N/A,TRUE,"Cash Flow";#N/A,#N/A,TRUE,"Interest Schedule";#N/A,#N/A,TRUE,"Ratios"}</definedName>
    <definedName name="LNE" hidden="1">{#N/A,#N/A,TRUE,"Income Statement";#N/A,#N/A,TRUE,"Balance Sheet";#N/A,#N/A,TRUE,"Cash Flow";#N/A,#N/A,TRUE,"Interest Schedule";#N/A,#N/A,TRUE,"Ratios"}</definedName>
    <definedName name="loilpuioopy" localSheetId="7" hidden="1">{#N/A,#N/A,FALSE,"Monthly SAIFI";#N/A,#N/A,FALSE,"Yearly SAIFI";#N/A,#N/A,FALSE,"Monthly CAIDI";#N/A,#N/A,FALSE,"Yearly CAIDI";#N/A,#N/A,FALSE,"Monthly SAIDI";#N/A,#N/A,FALSE,"Yearly SAIDI";#N/A,#N/A,FALSE,"Monthly MAIFI";#N/A,#N/A,FALSE,"Yearly MAIFI";#N/A,#N/A,FALSE,"Monthly Cust &gt;=4 Int"}</definedName>
    <definedName name="loilpuioopy" localSheetId="9" hidden="1">{#N/A,#N/A,FALSE,"Monthly SAIFI";#N/A,#N/A,FALSE,"Yearly SAIFI";#N/A,#N/A,FALSE,"Monthly CAIDI";#N/A,#N/A,FALSE,"Yearly CAIDI";#N/A,#N/A,FALSE,"Monthly SAIDI";#N/A,#N/A,FALSE,"Yearly SAIDI";#N/A,#N/A,FALSE,"Monthly MAIFI";#N/A,#N/A,FALSE,"Yearly MAIFI";#N/A,#N/A,FALSE,"Monthly Cust &gt;=4 Int"}</definedName>
    <definedName name="loilpuioopy" localSheetId="10" hidden="1">{#N/A,#N/A,FALSE,"Monthly SAIFI";#N/A,#N/A,FALSE,"Yearly SAIFI";#N/A,#N/A,FALSE,"Monthly CAIDI";#N/A,#N/A,FALSE,"Yearly CAIDI";#N/A,#N/A,FALSE,"Monthly SAIDI";#N/A,#N/A,FALSE,"Yearly SAIDI";#N/A,#N/A,FALSE,"Monthly MAIFI";#N/A,#N/A,FALSE,"Yearly MAIFI";#N/A,#N/A,FALSE,"Monthly Cust &gt;=4 Int"}</definedName>
    <definedName name="loilpuioopy" localSheetId="11" hidden="1">{#N/A,#N/A,FALSE,"Monthly SAIFI";#N/A,#N/A,FALSE,"Yearly SAIFI";#N/A,#N/A,FALSE,"Monthly CAIDI";#N/A,#N/A,FALSE,"Yearly CAIDI";#N/A,#N/A,FALSE,"Monthly SAIDI";#N/A,#N/A,FALSE,"Yearly SAIDI";#N/A,#N/A,FALSE,"Monthly MAIFI";#N/A,#N/A,FALSE,"Yearly MAIFI";#N/A,#N/A,FALSE,"Monthly Cust &gt;=4 Int"}</definedName>
    <definedName name="loilpuioopy" localSheetId="12" hidden="1">{#N/A,#N/A,FALSE,"Monthly SAIFI";#N/A,#N/A,FALSE,"Yearly SAIFI";#N/A,#N/A,FALSE,"Monthly CAIDI";#N/A,#N/A,FALSE,"Yearly CAIDI";#N/A,#N/A,FALSE,"Monthly SAIDI";#N/A,#N/A,FALSE,"Yearly SAIDI";#N/A,#N/A,FALSE,"Monthly MAIFI";#N/A,#N/A,FALSE,"Yearly MAIFI";#N/A,#N/A,FALSE,"Monthly Cust &gt;=4 Int"}</definedName>
    <definedName name="loilpuioopy" localSheetId="14" hidden="1">{#N/A,#N/A,FALSE,"Monthly SAIFI";#N/A,#N/A,FALSE,"Yearly SAIFI";#N/A,#N/A,FALSE,"Monthly CAIDI";#N/A,#N/A,FALSE,"Yearly CAIDI";#N/A,#N/A,FALSE,"Monthly SAIDI";#N/A,#N/A,FALSE,"Yearly SAIDI";#N/A,#N/A,FALSE,"Monthly MAIFI";#N/A,#N/A,FALSE,"Yearly MAIFI";#N/A,#N/A,FALSE,"Monthly Cust &gt;=4 Int"}</definedName>
    <definedName name="loilpuioopy" localSheetId="13" hidden="1">{#N/A,#N/A,FALSE,"Monthly SAIFI";#N/A,#N/A,FALSE,"Yearly SAIFI";#N/A,#N/A,FALSE,"Monthly CAIDI";#N/A,#N/A,FALSE,"Yearly CAIDI";#N/A,#N/A,FALSE,"Monthly SAIDI";#N/A,#N/A,FALSE,"Yearly SAIDI";#N/A,#N/A,FALSE,"Monthly MAIFI";#N/A,#N/A,FALSE,"Yearly MAIFI";#N/A,#N/A,FALSE,"Monthly Cust &gt;=4 Int"}</definedName>
    <definedName name="loilpuioopy" localSheetId="15" hidden="1">{#N/A,#N/A,FALSE,"Monthly SAIFI";#N/A,#N/A,FALSE,"Yearly SAIFI";#N/A,#N/A,FALSE,"Monthly CAIDI";#N/A,#N/A,FALSE,"Yearly CAIDI";#N/A,#N/A,FALSE,"Monthly SAIDI";#N/A,#N/A,FALSE,"Yearly SAIDI";#N/A,#N/A,FALSE,"Monthly MAIFI";#N/A,#N/A,FALSE,"Yearly MAIFI";#N/A,#N/A,FALSE,"Monthly Cust &gt;=4 Int"}</definedName>
    <definedName name="loilpuioopy" localSheetId="16" hidden="1">{#N/A,#N/A,FALSE,"Monthly SAIFI";#N/A,#N/A,FALSE,"Yearly SAIFI";#N/A,#N/A,FALSE,"Monthly CAIDI";#N/A,#N/A,FALSE,"Yearly CAIDI";#N/A,#N/A,FALSE,"Monthly SAIDI";#N/A,#N/A,FALSE,"Yearly SAIDI";#N/A,#N/A,FALSE,"Monthly MAIFI";#N/A,#N/A,FALSE,"Yearly MAIFI";#N/A,#N/A,FALSE,"Monthly Cust &gt;=4 Int"}</definedName>
    <definedName name="loilpuioopy" localSheetId="17" hidden="1">{#N/A,#N/A,FALSE,"Monthly SAIFI";#N/A,#N/A,FALSE,"Yearly SAIFI";#N/A,#N/A,FALSE,"Monthly CAIDI";#N/A,#N/A,FALSE,"Yearly CAIDI";#N/A,#N/A,FALSE,"Monthly SAIDI";#N/A,#N/A,FALSE,"Yearly SAIDI";#N/A,#N/A,FALSE,"Monthly MAIFI";#N/A,#N/A,FALSE,"Yearly MAIFI";#N/A,#N/A,FALSE,"Monthly Cust &gt;=4 Int"}</definedName>
    <definedName name="loilpuioopy" localSheetId="18" hidden="1">{#N/A,#N/A,FALSE,"Monthly SAIFI";#N/A,#N/A,FALSE,"Yearly SAIFI";#N/A,#N/A,FALSE,"Monthly CAIDI";#N/A,#N/A,FALSE,"Yearly CAIDI";#N/A,#N/A,FALSE,"Monthly SAIDI";#N/A,#N/A,FALSE,"Yearly SAIDI";#N/A,#N/A,FALSE,"Monthly MAIFI";#N/A,#N/A,FALSE,"Yearly MAIFI";#N/A,#N/A,FALSE,"Monthly Cust &gt;=4 Int"}</definedName>
    <definedName name="loilpuioopy" localSheetId="19" hidden="1">{#N/A,#N/A,FALSE,"Monthly SAIFI";#N/A,#N/A,FALSE,"Yearly SAIFI";#N/A,#N/A,FALSE,"Monthly CAIDI";#N/A,#N/A,FALSE,"Yearly CAIDI";#N/A,#N/A,FALSE,"Monthly SAIDI";#N/A,#N/A,FALSE,"Yearly SAIDI";#N/A,#N/A,FALSE,"Monthly MAIFI";#N/A,#N/A,FALSE,"Yearly MAIFI";#N/A,#N/A,FALSE,"Monthly Cust &gt;=4 Int"}</definedName>
    <definedName name="loilpuioopy" localSheetId="20" hidden="1">{#N/A,#N/A,FALSE,"Monthly SAIFI";#N/A,#N/A,FALSE,"Yearly SAIFI";#N/A,#N/A,FALSE,"Monthly CAIDI";#N/A,#N/A,FALSE,"Yearly CAIDI";#N/A,#N/A,FALSE,"Monthly SAIDI";#N/A,#N/A,FALSE,"Yearly SAIDI";#N/A,#N/A,FALSE,"Monthly MAIFI";#N/A,#N/A,FALSE,"Yearly MAIFI";#N/A,#N/A,FALSE,"Monthly Cust &gt;=4 Int"}</definedName>
    <definedName name="loilpuioopy" hidden="1">{#N/A,#N/A,FALSE,"Monthly SAIFI";#N/A,#N/A,FALSE,"Yearly SAIFI";#N/A,#N/A,FALSE,"Monthly CAIDI";#N/A,#N/A,FALSE,"Yearly CAIDI";#N/A,#N/A,FALSE,"Monthly SAIDI";#N/A,#N/A,FALSE,"Yearly SAIDI";#N/A,#N/A,FALSE,"Monthly MAIFI";#N/A,#N/A,FALSE,"Yearly MAIFI";#N/A,#N/A,FALSE,"Monthly Cust &gt;=4 Int"}</definedName>
    <definedName name="lsdfj" localSheetId="7" hidden="1">{#N/A,#N/A,FALSE,"Monthly SAIFI";#N/A,#N/A,FALSE,"Yearly SAIFI";#N/A,#N/A,FALSE,"Monthly CAIDI";#N/A,#N/A,FALSE,"Yearly CAIDI";#N/A,#N/A,FALSE,"Monthly SAIDI";#N/A,#N/A,FALSE,"Yearly SAIDI";#N/A,#N/A,FALSE,"Monthly MAIFI";#N/A,#N/A,FALSE,"Yearly MAIFI";#N/A,#N/A,FALSE,"Monthly Cust &gt;=4 Int"}</definedName>
    <definedName name="lsdfj" localSheetId="9" hidden="1">{#N/A,#N/A,FALSE,"Monthly SAIFI";#N/A,#N/A,FALSE,"Yearly SAIFI";#N/A,#N/A,FALSE,"Monthly CAIDI";#N/A,#N/A,FALSE,"Yearly CAIDI";#N/A,#N/A,FALSE,"Monthly SAIDI";#N/A,#N/A,FALSE,"Yearly SAIDI";#N/A,#N/A,FALSE,"Monthly MAIFI";#N/A,#N/A,FALSE,"Yearly MAIFI";#N/A,#N/A,FALSE,"Monthly Cust &gt;=4 Int"}</definedName>
    <definedName name="lsdfj" localSheetId="10" hidden="1">{#N/A,#N/A,FALSE,"Monthly SAIFI";#N/A,#N/A,FALSE,"Yearly SAIFI";#N/A,#N/A,FALSE,"Monthly CAIDI";#N/A,#N/A,FALSE,"Yearly CAIDI";#N/A,#N/A,FALSE,"Monthly SAIDI";#N/A,#N/A,FALSE,"Yearly SAIDI";#N/A,#N/A,FALSE,"Monthly MAIFI";#N/A,#N/A,FALSE,"Yearly MAIFI";#N/A,#N/A,FALSE,"Monthly Cust &gt;=4 Int"}</definedName>
    <definedName name="lsdfj" localSheetId="11" hidden="1">{#N/A,#N/A,FALSE,"Monthly SAIFI";#N/A,#N/A,FALSE,"Yearly SAIFI";#N/A,#N/A,FALSE,"Monthly CAIDI";#N/A,#N/A,FALSE,"Yearly CAIDI";#N/A,#N/A,FALSE,"Monthly SAIDI";#N/A,#N/A,FALSE,"Yearly SAIDI";#N/A,#N/A,FALSE,"Monthly MAIFI";#N/A,#N/A,FALSE,"Yearly MAIFI";#N/A,#N/A,FALSE,"Monthly Cust &gt;=4 Int"}</definedName>
    <definedName name="lsdfj" localSheetId="12" hidden="1">{#N/A,#N/A,FALSE,"Monthly SAIFI";#N/A,#N/A,FALSE,"Yearly SAIFI";#N/A,#N/A,FALSE,"Monthly CAIDI";#N/A,#N/A,FALSE,"Yearly CAIDI";#N/A,#N/A,FALSE,"Monthly SAIDI";#N/A,#N/A,FALSE,"Yearly SAIDI";#N/A,#N/A,FALSE,"Monthly MAIFI";#N/A,#N/A,FALSE,"Yearly MAIFI";#N/A,#N/A,FALSE,"Monthly Cust &gt;=4 Int"}</definedName>
    <definedName name="lsdfj" localSheetId="14" hidden="1">{#N/A,#N/A,FALSE,"Monthly SAIFI";#N/A,#N/A,FALSE,"Yearly SAIFI";#N/A,#N/A,FALSE,"Monthly CAIDI";#N/A,#N/A,FALSE,"Yearly CAIDI";#N/A,#N/A,FALSE,"Monthly SAIDI";#N/A,#N/A,FALSE,"Yearly SAIDI";#N/A,#N/A,FALSE,"Monthly MAIFI";#N/A,#N/A,FALSE,"Yearly MAIFI";#N/A,#N/A,FALSE,"Monthly Cust &gt;=4 Int"}</definedName>
    <definedName name="lsdfj" localSheetId="13" hidden="1">{#N/A,#N/A,FALSE,"Monthly SAIFI";#N/A,#N/A,FALSE,"Yearly SAIFI";#N/A,#N/A,FALSE,"Monthly CAIDI";#N/A,#N/A,FALSE,"Yearly CAIDI";#N/A,#N/A,FALSE,"Monthly SAIDI";#N/A,#N/A,FALSE,"Yearly SAIDI";#N/A,#N/A,FALSE,"Monthly MAIFI";#N/A,#N/A,FALSE,"Yearly MAIFI";#N/A,#N/A,FALSE,"Monthly Cust &gt;=4 Int"}</definedName>
    <definedName name="lsdfj" localSheetId="15" hidden="1">{#N/A,#N/A,FALSE,"Monthly SAIFI";#N/A,#N/A,FALSE,"Yearly SAIFI";#N/A,#N/A,FALSE,"Monthly CAIDI";#N/A,#N/A,FALSE,"Yearly CAIDI";#N/A,#N/A,FALSE,"Monthly SAIDI";#N/A,#N/A,FALSE,"Yearly SAIDI";#N/A,#N/A,FALSE,"Monthly MAIFI";#N/A,#N/A,FALSE,"Yearly MAIFI";#N/A,#N/A,FALSE,"Monthly Cust &gt;=4 Int"}</definedName>
    <definedName name="lsdfj" localSheetId="16" hidden="1">{#N/A,#N/A,FALSE,"Monthly SAIFI";#N/A,#N/A,FALSE,"Yearly SAIFI";#N/A,#N/A,FALSE,"Monthly CAIDI";#N/A,#N/A,FALSE,"Yearly CAIDI";#N/A,#N/A,FALSE,"Monthly SAIDI";#N/A,#N/A,FALSE,"Yearly SAIDI";#N/A,#N/A,FALSE,"Monthly MAIFI";#N/A,#N/A,FALSE,"Yearly MAIFI";#N/A,#N/A,FALSE,"Monthly Cust &gt;=4 Int"}</definedName>
    <definedName name="lsdfj" localSheetId="17" hidden="1">{#N/A,#N/A,FALSE,"Monthly SAIFI";#N/A,#N/A,FALSE,"Yearly SAIFI";#N/A,#N/A,FALSE,"Monthly CAIDI";#N/A,#N/A,FALSE,"Yearly CAIDI";#N/A,#N/A,FALSE,"Monthly SAIDI";#N/A,#N/A,FALSE,"Yearly SAIDI";#N/A,#N/A,FALSE,"Monthly MAIFI";#N/A,#N/A,FALSE,"Yearly MAIFI";#N/A,#N/A,FALSE,"Monthly Cust &gt;=4 Int"}</definedName>
    <definedName name="lsdfj" localSheetId="18" hidden="1">{#N/A,#N/A,FALSE,"Monthly SAIFI";#N/A,#N/A,FALSE,"Yearly SAIFI";#N/A,#N/A,FALSE,"Monthly CAIDI";#N/A,#N/A,FALSE,"Yearly CAIDI";#N/A,#N/A,FALSE,"Monthly SAIDI";#N/A,#N/A,FALSE,"Yearly SAIDI";#N/A,#N/A,FALSE,"Monthly MAIFI";#N/A,#N/A,FALSE,"Yearly MAIFI";#N/A,#N/A,FALSE,"Monthly Cust &gt;=4 Int"}</definedName>
    <definedName name="lsdfj" localSheetId="19" hidden="1">{#N/A,#N/A,FALSE,"Monthly SAIFI";#N/A,#N/A,FALSE,"Yearly SAIFI";#N/A,#N/A,FALSE,"Monthly CAIDI";#N/A,#N/A,FALSE,"Yearly CAIDI";#N/A,#N/A,FALSE,"Monthly SAIDI";#N/A,#N/A,FALSE,"Yearly SAIDI";#N/A,#N/A,FALSE,"Monthly MAIFI";#N/A,#N/A,FALSE,"Yearly MAIFI";#N/A,#N/A,FALSE,"Monthly Cust &gt;=4 Int"}</definedName>
    <definedName name="lsdfj" localSheetId="20" hidden="1">{#N/A,#N/A,FALSE,"Monthly SAIFI";#N/A,#N/A,FALSE,"Yearly SAIFI";#N/A,#N/A,FALSE,"Monthly CAIDI";#N/A,#N/A,FALSE,"Yearly CAIDI";#N/A,#N/A,FALSE,"Monthly SAIDI";#N/A,#N/A,FALSE,"Yearly SAIDI";#N/A,#N/A,FALSE,"Monthly MAIFI";#N/A,#N/A,FALSE,"Yearly MAIFI";#N/A,#N/A,FALSE,"Monthly Cust &gt;=4 Int"}</definedName>
    <definedName name="lsdfj" hidden="1">{#N/A,#N/A,FALSE,"Monthly SAIFI";#N/A,#N/A,FALSE,"Yearly SAIFI";#N/A,#N/A,FALSE,"Monthly CAIDI";#N/A,#N/A,FALSE,"Yearly CAIDI";#N/A,#N/A,FALSE,"Monthly SAIDI";#N/A,#N/A,FALSE,"Yearly SAIDI";#N/A,#N/A,FALSE,"Monthly MAIFI";#N/A,#N/A,FALSE,"Yearly MAIFI";#N/A,#N/A,FALSE,"Monthly Cust &gt;=4 Int"}</definedName>
    <definedName name="lsdjf" localSheetId="7" hidden="1">{#N/A,#N/A,FALSE,"Monthly SAIFI";#N/A,#N/A,FALSE,"Yearly SAIFI";#N/A,#N/A,FALSE,"Monthly CAIDI";#N/A,#N/A,FALSE,"Yearly CAIDI";#N/A,#N/A,FALSE,"Monthly SAIDI";#N/A,#N/A,FALSE,"Yearly SAIDI";#N/A,#N/A,FALSE,"Monthly MAIFI";#N/A,#N/A,FALSE,"Yearly MAIFI";#N/A,#N/A,FALSE,"Monthly Cust &gt;=4 Int"}</definedName>
    <definedName name="lsdjf" localSheetId="9" hidden="1">{#N/A,#N/A,FALSE,"Monthly SAIFI";#N/A,#N/A,FALSE,"Yearly SAIFI";#N/A,#N/A,FALSE,"Monthly CAIDI";#N/A,#N/A,FALSE,"Yearly CAIDI";#N/A,#N/A,FALSE,"Monthly SAIDI";#N/A,#N/A,FALSE,"Yearly SAIDI";#N/A,#N/A,FALSE,"Monthly MAIFI";#N/A,#N/A,FALSE,"Yearly MAIFI";#N/A,#N/A,FALSE,"Monthly Cust &gt;=4 Int"}</definedName>
    <definedName name="lsdjf" localSheetId="10" hidden="1">{#N/A,#N/A,FALSE,"Monthly SAIFI";#N/A,#N/A,FALSE,"Yearly SAIFI";#N/A,#N/A,FALSE,"Monthly CAIDI";#N/A,#N/A,FALSE,"Yearly CAIDI";#N/A,#N/A,FALSE,"Monthly SAIDI";#N/A,#N/A,FALSE,"Yearly SAIDI";#N/A,#N/A,FALSE,"Monthly MAIFI";#N/A,#N/A,FALSE,"Yearly MAIFI";#N/A,#N/A,FALSE,"Monthly Cust &gt;=4 Int"}</definedName>
    <definedName name="lsdjf" localSheetId="11" hidden="1">{#N/A,#N/A,FALSE,"Monthly SAIFI";#N/A,#N/A,FALSE,"Yearly SAIFI";#N/A,#N/A,FALSE,"Monthly CAIDI";#N/A,#N/A,FALSE,"Yearly CAIDI";#N/A,#N/A,FALSE,"Monthly SAIDI";#N/A,#N/A,FALSE,"Yearly SAIDI";#N/A,#N/A,FALSE,"Monthly MAIFI";#N/A,#N/A,FALSE,"Yearly MAIFI";#N/A,#N/A,FALSE,"Monthly Cust &gt;=4 Int"}</definedName>
    <definedName name="lsdjf" localSheetId="12" hidden="1">{#N/A,#N/A,FALSE,"Monthly SAIFI";#N/A,#N/A,FALSE,"Yearly SAIFI";#N/A,#N/A,FALSE,"Monthly CAIDI";#N/A,#N/A,FALSE,"Yearly CAIDI";#N/A,#N/A,FALSE,"Monthly SAIDI";#N/A,#N/A,FALSE,"Yearly SAIDI";#N/A,#N/A,FALSE,"Monthly MAIFI";#N/A,#N/A,FALSE,"Yearly MAIFI";#N/A,#N/A,FALSE,"Monthly Cust &gt;=4 Int"}</definedName>
    <definedName name="lsdjf" localSheetId="14" hidden="1">{#N/A,#N/A,FALSE,"Monthly SAIFI";#N/A,#N/A,FALSE,"Yearly SAIFI";#N/A,#N/A,FALSE,"Monthly CAIDI";#N/A,#N/A,FALSE,"Yearly CAIDI";#N/A,#N/A,FALSE,"Monthly SAIDI";#N/A,#N/A,FALSE,"Yearly SAIDI";#N/A,#N/A,FALSE,"Monthly MAIFI";#N/A,#N/A,FALSE,"Yearly MAIFI";#N/A,#N/A,FALSE,"Monthly Cust &gt;=4 Int"}</definedName>
    <definedName name="lsdjf" localSheetId="13" hidden="1">{#N/A,#N/A,FALSE,"Monthly SAIFI";#N/A,#N/A,FALSE,"Yearly SAIFI";#N/A,#N/A,FALSE,"Monthly CAIDI";#N/A,#N/A,FALSE,"Yearly CAIDI";#N/A,#N/A,FALSE,"Monthly SAIDI";#N/A,#N/A,FALSE,"Yearly SAIDI";#N/A,#N/A,FALSE,"Monthly MAIFI";#N/A,#N/A,FALSE,"Yearly MAIFI";#N/A,#N/A,FALSE,"Monthly Cust &gt;=4 Int"}</definedName>
    <definedName name="lsdjf" localSheetId="15" hidden="1">{#N/A,#N/A,FALSE,"Monthly SAIFI";#N/A,#N/A,FALSE,"Yearly SAIFI";#N/A,#N/A,FALSE,"Monthly CAIDI";#N/A,#N/A,FALSE,"Yearly CAIDI";#N/A,#N/A,FALSE,"Monthly SAIDI";#N/A,#N/A,FALSE,"Yearly SAIDI";#N/A,#N/A,FALSE,"Monthly MAIFI";#N/A,#N/A,FALSE,"Yearly MAIFI";#N/A,#N/A,FALSE,"Monthly Cust &gt;=4 Int"}</definedName>
    <definedName name="lsdjf" localSheetId="16" hidden="1">{#N/A,#N/A,FALSE,"Monthly SAIFI";#N/A,#N/A,FALSE,"Yearly SAIFI";#N/A,#N/A,FALSE,"Monthly CAIDI";#N/A,#N/A,FALSE,"Yearly CAIDI";#N/A,#N/A,FALSE,"Monthly SAIDI";#N/A,#N/A,FALSE,"Yearly SAIDI";#N/A,#N/A,FALSE,"Monthly MAIFI";#N/A,#N/A,FALSE,"Yearly MAIFI";#N/A,#N/A,FALSE,"Monthly Cust &gt;=4 Int"}</definedName>
    <definedName name="lsdjf" localSheetId="17" hidden="1">{#N/A,#N/A,FALSE,"Monthly SAIFI";#N/A,#N/A,FALSE,"Yearly SAIFI";#N/A,#N/A,FALSE,"Monthly CAIDI";#N/A,#N/A,FALSE,"Yearly CAIDI";#N/A,#N/A,FALSE,"Monthly SAIDI";#N/A,#N/A,FALSE,"Yearly SAIDI";#N/A,#N/A,FALSE,"Monthly MAIFI";#N/A,#N/A,FALSE,"Yearly MAIFI";#N/A,#N/A,FALSE,"Monthly Cust &gt;=4 Int"}</definedName>
    <definedName name="lsdjf" localSheetId="18" hidden="1">{#N/A,#N/A,FALSE,"Monthly SAIFI";#N/A,#N/A,FALSE,"Yearly SAIFI";#N/A,#N/A,FALSE,"Monthly CAIDI";#N/A,#N/A,FALSE,"Yearly CAIDI";#N/A,#N/A,FALSE,"Monthly SAIDI";#N/A,#N/A,FALSE,"Yearly SAIDI";#N/A,#N/A,FALSE,"Monthly MAIFI";#N/A,#N/A,FALSE,"Yearly MAIFI";#N/A,#N/A,FALSE,"Monthly Cust &gt;=4 Int"}</definedName>
    <definedName name="lsdjf" localSheetId="19" hidden="1">{#N/A,#N/A,FALSE,"Monthly SAIFI";#N/A,#N/A,FALSE,"Yearly SAIFI";#N/A,#N/A,FALSE,"Monthly CAIDI";#N/A,#N/A,FALSE,"Yearly CAIDI";#N/A,#N/A,FALSE,"Monthly SAIDI";#N/A,#N/A,FALSE,"Yearly SAIDI";#N/A,#N/A,FALSE,"Monthly MAIFI";#N/A,#N/A,FALSE,"Yearly MAIFI";#N/A,#N/A,FALSE,"Monthly Cust &gt;=4 Int"}</definedName>
    <definedName name="lsdjf" localSheetId="20" hidden="1">{#N/A,#N/A,FALSE,"Monthly SAIFI";#N/A,#N/A,FALSE,"Yearly SAIFI";#N/A,#N/A,FALSE,"Monthly CAIDI";#N/A,#N/A,FALSE,"Yearly CAIDI";#N/A,#N/A,FALSE,"Monthly SAIDI";#N/A,#N/A,FALSE,"Yearly SAIDI";#N/A,#N/A,FALSE,"Monthly MAIFI";#N/A,#N/A,FALSE,"Yearly MAIFI";#N/A,#N/A,FALSE,"Monthly Cust &gt;=4 Int"}</definedName>
    <definedName name="lsdjf" hidden="1">{#N/A,#N/A,FALSE,"Monthly SAIFI";#N/A,#N/A,FALSE,"Yearly SAIFI";#N/A,#N/A,FALSE,"Monthly CAIDI";#N/A,#N/A,FALSE,"Yearly CAIDI";#N/A,#N/A,FALSE,"Monthly SAIDI";#N/A,#N/A,FALSE,"Yearly SAIDI";#N/A,#N/A,FALSE,"Monthly MAIFI";#N/A,#N/A,FALSE,"Yearly MAIFI";#N/A,#N/A,FALSE,"Monthly Cust &gt;=4 Int"}</definedName>
    <definedName name="lsdjfl" localSheetId="7" hidden="1">{#N/A,#N/A,FALSE,"Monthly SAIFI";#N/A,#N/A,FALSE,"Yearly SAIFI";#N/A,#N/A,FALSE,"Monthly CAIDI";#N/A,#N/A,FALSE,"Yearly CAIDI";#N/A,#N/A,FALSE,"Monthly SAIDI";#N/A,#N/A,FALSE,"Yearly SAIDI";#N/A,#N/A,FALSE,"Monthly MAIFI";#N/A,#N/A,FALSE,"Yearly MAIFI";#N/A,#N/A,FALSE,"Monthly Cust &gt;=4 Int"}</definedName>
    <definedName name="lsdjfl" localSheetId="9" hidden="1">{#N/A,#N/A,FALSE,"Monthly SAIFI";#N/A,#N/A,FALSE,"Yearly SAIFI";#N/A,#N/A,FALSE,"Monthly CAIDI";#N/A,#N/A,FALSE,"Yearly CAIDI";#N/A,#N/A,FALSE,"Monthly SAIDI";#N/A,#N/A,FALSE,"Yearly SAIDI";#N/A,#N/A,FALSE,"Monthly MAIFI";#N/A,#N/A,FALSE,"Yearly MAIFI";#N/A,#N/A,FALSE,"Monthly Cust &gt;=4 Int"}</definedName>
    <definedName name="lsdjfl" localSheetId="10" hidden="1">{#N/A,#N/A,FALSE,"Monthly SAIFI";#N/A,#N/A,FALSE,"Yearly SAIFI";#N/A,#N/A,FALSE,"Monthly CAIDI";#N/A,#N/A,FALSE,"Yearly CAIDI";#N/A,#N/A,FALSE,"Monthly SAIDI";#N/A,#N/A,FALSE,"Yearly SAIDI";#N/A,#N/A,FALSE,"Monthly MAIFI";#N/A,#N/A,FALSE,"Yearly MAIFI";#N/A,#N/A,FALSE,"Monthly Cust &gt;=4 Int"}</definedName>
    <definedName name="lsdjfl" localSheetId="11" hidden="1">{#N/A,#N/A,FALSE,"Monthly SAIFI";#N/A,#N/A,FALSE,"Yearly SAIFI";#N/A,#N/A,FALSE,"Monthly CAIDI";#N/A,#N/A,FALSE,"Yearly CAIDI";#N/A,#N/A,FALSE,"Monthly SAIDI";#N/A,#N/A,FALSE,"Yearly SAIDI";#N/A,#N/A,FALSE,"Monthly MAIFI";#N/A,#N/A,FALSE,"Yearly MAIFI";#N/A,#N/A,FALSE,"Monthly Cust &gt;=4 Int"}</definedName>
    <definedName name="lsdjfl" localSheetId="12" hidden="1">{#N/A,#N/A,FALSE,"Monthly SAIFI";#N/A,#N/A,FALSE,"Yearly SAIFI";#N/A,#N/A,FALSE,"Monthly CAIDI";#N/A,#N/A,FALSE,"Yearly CAIDI";#N/A,#N/A,FALSE,"Monthly SAIDI";#N/A,#N/A,FALSE,"Yearly SAIDI";#N/A,#N/A,FALSE,"Monthly MAIFI";#N/A,#N/A,FALSE,"Yearly MAIFI";#N/A,#N/A,FALSE,"Monthly Cust &gt;=4 Int"}</definedName>
    <definedName name="lsdjfl" localSheetId="14" hidden="1">{#N/A,#N/A,FALSE,"Monthly SAIFI";#N/A,#N/A,FALSE,"Yearly SAIFI";#N/A,#N/A,FALSE,"Monthly CAIDI";#N/A,#N/A,FALSE,"Yearly CAIDI";#N/A,#N/A,FALSE,"Monthly SAIDI";#N/A,#N/A,FALSE,"Yearly SAIDI";#N/A,#N/A,FALSE,"Monthly MAIFI";#N/A,#N/A,FALSE,"Yearly MAIFI";#N/A,#N/A,FALSE,"Monthly Cust &gt;=4 Int"}</definedName>
    <definedName name="lsdjfl" localSheetId="13" hidden="1">{#N/A,#N/A,FALSE,"Monthly SAIFI";#N/A,#N/A,FALSE,"Yearly SAIFI";#N/A,#N/A,FALSE,"Monthly CAIDI";#N/A,#N/A,FALSE,"Yearly CAIDI";#N/A,#N/A,FALSE,"Monthly SAIDI";#N/A,#N/A,FALSE,"Yearly SAIDI";#N/A,#N/A,FALSE,"Monthly MAIFI";#N/A,#N/A,FALSE,"Yearly MAIFI";#N/A,#N/A,FALSE,"Monthly Cust &gt;=4 Int"}</definedName>
    <definedName name="lsdjfl" localSheetId="15" hidden="1">{#N/A,#N/A,FALSE,"Monthly SAIFI";#N/A,#N/A,FALSE,"Yearly SAIFI";#N/A,#N/A,FALSE,"Monthly CAIDI";#N/A,#N/A,FALSE,"Yearly CAIDI";#N/A,#N/A,FALSE,"Monthly SAIDI";#N/A,#N/A,FALSE,"Yearly SAIDI";#N/A,#N/A,FALSE,"Monthly MAIFI";#N/A,#N/A,FALSE,"Yearly MAIFI";#N/A,#N/A,FALSE,"Monthly Cust &gt;=4 Int"}</definedName>
    <definedName name="lsdjfl" localSheetId="16" hidden="1">{#N/A,#N/A,FALSE,"Monthly SAIFI";#N/A,#N/A,FALSE,"Yearly SAIFI";#N/A,#N/A,FALSE,"Monthly CAIDI";#N/A,#N/A,FALSE,"Yearly CAIDI";#N/A,#N/A,FALSE,"Monthly SAIDI";#N/A,#N/A,FALSE,"Yearly SAIDI";#N/A,#N/A,FALSE,"Monthly MAIFI";#N/A,#N/A,FALSE,"Yearly MAIFI";#N/A,#N/A,FALSE,"Monthly Cust &gt;=4 Int"}</definedName>
    <definedName name="lsdjfl" localSheetId="17" hidden="1">{#N/A,#N/A,FALSE,"Monthly SAIFI";#N/A,#N/A,FALSE,"Yearly SAIFI";#N/A,#N/A,FALSE,"Monthly CAIDI";#N/A,#N/A,FALSE,"Yearly CAIDI";#N/A,#N/A,FALSE,"Monthly SAIDI";#N/A,#N/A,FALSE,"Yearly SAIDI";#N/A,#N/A,FALSE,"Monthly MAIFI";#N/A,#N/A,FALSE,"Yearly MAIFI";#N/A,#N/A,FALSE,"Monthly Cust &gt;=4 Int"}</definedName>
    <definedName name="lsdjfl" localSheetId="18" hidden="1">{#N/A,#N/A,FALSE,"Monthly SAIFI";#N/A,#N/A,FALSE,"Yearly SAIFI";#N/A,#N/A,FALSE,"Monthly CAIDI";#N/A,#N/A,FALSE,"Yearly CAIDI";#N/A,#N/A,FALSE,"Monthly SAIDI";#N/A,#N/A,FALSE,"Yearly SAIDI";#N/A,#N/A,FALSE,"Monthly MAIFI";#N/A,#N/A,FALSE,"Yearly MAIFI";#N/A,#N/A,FALSE,"Monthly Cust &gt;=4 Int"}</definedName>
    <definedName name="lsdjfl" localSheetId="19" hidden="1">{#N/A,#N/A,FALSE,"Monthly SAIFI";#N/A,#N/A,FALSE,"Yearly SAIFI";#N/A,#N/A,FALSE,"Monthly CAIDI";#N/A,#N/A,FALSE,"Yearly CAIDI";#N/A,#N/A,FALSE,"Monthly SAIDI";#N/A,#N/A,FALSE,"Yearly SAIDI";#N/A,#N/A,FALSE,"Monthly MAIFI";#N/A,#N/A,FALSE,"Yearly MAIFI";#N/A,#N/A,FALSE,"Monthly Cust &gt;=4 Int"}</definedName>
    <definedName name="lsdjfl" localSheetId="20" hidden="1">{#N/A,#N/A,FALSE,"Monthly SAIFI";#N/A,#N/A,FALSE,"Yearly SAIFI";#N/A,#N/A,FALSE,"Monthly CAIDI";#N/A,#N/A,FALSE,"Yearly CAIDI";#N/A,#N/A,FALSE,"Monthly SAIDI";#N/A,#N/A,FALSE,"Yearly SAIDI";#N/A,#N/A,FALSE,"Monthly MAIFI";#N/A,#N/A,FALSE,"Yearly MAIFI";#N/A,#N/A,FALSE,"Monthly Cust &gt;=4 Int"}</definedName>
    <definedName name="lsdjfl" hidden="1">{#N/A,#N/A,FALSE,"Monthly SAIFI";#N/A,#N/A,FALSE,"Yearly SAIFI";#N/A,#N/A,FALSE,"Monthly CAIDI";#N/A,#N/A,FALSE,"Yearly CAIDI";#N/A,#N/A,FALSE,"Monthly SAIDI";#N/A,#N/A,FALSE,"Yearly SAIDI";#N/A,#N/A,FALSE,"Monthly MAIFI";#N/A,#N/A,FALSE,"Yearly MAIFI";#N/A,#N/A,FALSE,"Monthly Cust &gt;=4 Int"}</definedName>
    <definedName name="lsdjfls" localSheetId="7" hidden="1">{#N/A,#N/A,FALSE,"Monthly SAIFI";#N/A,#N/A,FALSE,"Yearly SAIFI";#N/A,#N/A,FALSE,"Monthly CAIDI";#N/A,#N/A,FALSE,"Yearly CAIDI";#N/A,#N/A,FALSE,"Monthly SAIDI";#N/A,#N/A,FALSE,"Yearly SAIDI";#N/A,#N/A,FALSE,"Monthly MAIFI";#N/A,#N/A,FALSE,"Yearly MAIFI";#N/A,#N/A,FALSE,"Monthly Cust &gt;=4 Int"}</definedName>
    <definedName name="lsdjfls" localSheetId="9" hidden="1">{#N/A,#N/A,FALSE,"Monthly SAIFI";#N/A,#N/A,FALSE,"Yearly SAIFI";#N/A,#N/A,FALSE,"Monthly CAIDI";#N/A,#N/A,FALSE,"Yearly CAIDI";#N/A,#N/A,FALSE,"Monthly SAIDI";#N/A,#N/A,FALSE,"Yearly SAIDI";#N/A,#N/A,FALSE,"Monthly MAIFI";#N/A,#N/A,FALSE,"Yearly MAIFI";#N/A,#N/A,FALSE,"Monthly Cust &gt;=4 Int"}</definedName>
    <definedName name="lsdjfls" localSheetId="10" hidden="1">{#N/A,#N/A,FALSE,"Monthly SAIFI";#N/A,#N/A,FALSE,"Yearly SAIFI";#N/A,#N/A,FALSE,"Monthly CAIDI";#N/A,#N/A,FALSE,"Yearly CAIDI";#N/A,#N/A,FALSE,"Monthly SAIDI";#N/A,#N/A,FALSE,"Yearly SAIDI";#N/A,#N/A,FALSE,"Monthly MAIFI";#N/A,#N/A,FALSE,"Yearly MAIFI";#N/A,#N/A,FALSE,"Monthly Cust &gt;=4 Int"}</definedName>
    <definedName name="lsdjfls" localSheetId="11" hidden="1">{#N/A,#N/A,FALSE,"Monthly SAIFI";#N/A,#N/A,FALSE,"Yearly SAIFI";#N/A,#N/A,FALSE,"Monthly CAIDI";#N/A,#N/A,FALSE,"Yearly CAIDI";#N/A,#N/A,FALSE,"Monthly SAIDI";#N/A,#N/A,FALSE,"Yearly SAIDI";#N/A,#N/A,FALSE,"Monthly MAIFI";#N/A,#N/A,FALSE,"Yearly MAIFI";#N/A,#N/A,FALSE,"Monthly Cust &gt;=4 Int"}</definedName>
    <definedName name="lsdjfls" localSheetId="12" hidden="1">{#N/A,#N/A,FALSE,"Monthly SAIFI";#N/A,#N/A,FALSE,"Yearly SAIFI";#N/A,#N/A,FALSE,"Monthly CAIDI";#N/A,#N/A,FALSE,"Yearly CAIDI";#N/A,#N/A,FALSE,"Monthly SAIDI";#N/A,#N/A,FALSE,"Yearly SAIDI";#N/A,#N/A,FALSE,"Monthly MAIFI";#N/A,#N/A,FALSE,"Yearly MAIFI";#N/A,#N/A,FALSE,"Monthly Cust &gt;=4 Int"}</definedName>
    <definedName name="lsdjfls" localSheetId="14" hidden="1">{#N/A,#N/A,FALSE,"Monthly SAIFI";#N/A,#N/A,FALSE,"Yearly SAIFI";#N/A,#N/A,FALSE,"Monthly CAIDI";#N/A,#N/A,FALSE,"Yearly CAIDI";#N/A,#N/A,FALSE,"Monthly SAIDI";#N/A,#N/A,FALSE,"Yearly SAIDI";#N/A,#N/A,FALSE,"Monthly MAIFI";#N/A,#N/A,FALSE,"Yearly MAIFI";#N/A,#N/A,FALSE,"Monthly Cust &gt;=4 Int"}</definedName>
    <definedName name="lsdjfls" localSheetId="13" hidden="1">{#N/A,#N/A,FALSE,"Monthly SAIFI";#N/A,#N/A,FALSE,"Yearly SAIFI";#N/A,#N/A,FALSE,"Monthly CAIDI";#N/A,#N/A,FALSE,"Yearly CAIDI";#N/A,#N/A,FALSE,"Monthly SAIDI";#N/A,#N/A,FALSE,"Yearly SAIDI";#N/A,#N/A,FALSE,"Monthly MAIFI";#N/A,#N/A,FALSE,"Yearly MAIFI";#N/A,#N/A,FALSE,"Monthly Cust &gt;=4 Int"}</definedName>
    <definedName name="lsdjfls" localSheetId="15" hidden="1">{#N/A,#N/A,FALSE,"Monthly SAIFI";#N/A,#N/A,FALSE,"Yearly SAIFI";#N/A,#N/A,FALSE,"Monthly CAIDI";#N/A,#N/A,FALSE,"Yearly CAIDI";#N/A,#N/A,FALSE,"Monthly SAIDI";#N/A,#N/A,FALSE,"Yearly SAIDI";#N/A,#N/A,FALSE,"Monthly MAIFI";#N/A,#N/A,FALSE,"Yearly MAIFI";#N/A,#N/A,FALSE,"Monthly Cust &gt;=4 Int"}</definedName>
    <definedName name="lsdjfls" localSheetId="16" hidden="1">{#N/A,#N/A,FALSE,"Monthly SAIFI";#N/A,#N/A,FALSE,"Yearly SAIFI";#N/A,#N/A,FALSE,"Monthly CAIDI";#N/A,#N/A,FALSE,"Yearly CAIDI";#N/A,#N/A,FALSE,"Monthly SAIDI";#N/A,#N/A,FALSE,"Yearly SAIDI";#N/A,#N/A,FALSE,"Monthly MAIFI";#N/A,#N/A,FALSE,"Yearly MAIFI";#N/A,#N/A,FALSE,"Monthly Cust &gt;=4 Int"}</definedName>
    <definedName name="lsdjfls" localSheetId="17" hidden="1">{#N/A,#N/A,FALSE,"Monthly SAIFI";#N/A,#N/A,FALSE,"Yearly SAIFI";#N/A,#N/A,FALSE,"Monthly CAIDI";#N/A,#N/A,FALSE,"Yearly CAIDI";#N/A,#N/A,FALSE,"Monthly SAIDI";#N/A,#N/A,FALSE,"Yearly SAIDI";#N/A,#N/A,FALSE,"Monthly MAIFI";#N/A,#N/A,FALSE,"Yearly MAIFI";#N/A,#N/A,FALSE,"Monthly Cust &gt;=4 Int"}</definedName>
    <definedName name="lsdjfls" localSheetId="18" hidden="1">{#N/A,#N/A,FALSE,"Monthly SAIFI";#N/A,#N/A,FALSE,"Yearly SAIFI";#N/A,#N/A,FALSE,"Monthly CAIDI";#N/A,#N/A,FALSE,"Yearly CAIDI";#N/A,#N/A,FALSE,"Monthly SAIDI";#N/A,#N/A,FALSE,"Yearly SAIDI";#N/A,#N/A,FALSE,"Monthly MAIFI";#N/A,#N/A,FALSE,"Yearly MAIFI";#N/A,#N/A,FALSE,"Monthly Cust &gt;=4 Int"}</definedName>
    <definedName name="lsdjfls" localSheetId="19" hidden="1">{#N/A,#N/A,FALSE,"Monthly SAIFI";#N/A,#N/A,FALSE,"Yearly SAIFI";#N/A,#N/A,FALSE,"Monthly CAIDI";#N/A,#N/A,FALSE,"Yearly CAIDI";#N/A,#N/A,FALSE,"Monthly SAIDI";#N/A,#N/A,FALSE,"Yearly SAIDI";#N/A,#N/A,FALSE,"Monthly MAIFI";#N/A,#N/A,FALSE,"Yearly MAIFI";#N/A,#N/A,FALSE,"Monthly Cust &gt;=4 Int"}</definedName>
    <definedName name="lsdjfls" localSheetId="20" hidden="1">{#N/A,#N/A,FALSE,"Monthly SAIFI";#N/A,#N/A,FALSE,"Yearly SAIFI";#N/A,#N/A,FALSE,"Monthly CAIDI";#N/A,#N/A,FALSE,"Yearly CAIDI";#N/A,#N/A,FALSE,"Monthly SAIDI";#N/A,#N/A,FALSE,"Yearly SAIDI";#N/A,#N/A,FALSE,"Monthly MAIFI";#N/A,#N/A,FALSE,"Yearly MAIFI";#N/A,#N/A,FALSE,"Monthly Cust &gt;=4 Int"}</definedName>
    <definedName name="lsdjfls" hidden="1">{#N/A,#N/A,FALSE,"Monthly SAIFI";#N/A,#N/A,FALSE,"Yearly SAIFI";#N/A,#N/A,FALSE,"Monthly CAIDI";#N/A,#N/A,FALSE,"Yearly CAIDI";#N/A,#N/A,FALSE,"Monthly SAIDI";#N/A,#N/A,FALSE,"Yearly SAIDI";#N/A,#N/A,FALSE,"Monthly MAIFI";#N/A,#N/A,FALSE,"Yearly MAIFI";#N/A,#N/A,FALSE,"Monthly Cust &gt;=4 Int"}</definedName>
    <definedName name="lsdjfsdl" localSheetId="7" hidden="1">{#N/A,#N/A,FALSE,"Monthly SAIFI";#N/A,#N/A,FALSE,"Yearly SAIFI";#N/A,#N/A,FALSE,"Monthly CAIDI";#N/A,#N/A,FALSE,"Yearly CAIDI";#N/A,#N/A,FALSE,"Monthly SAIDI";#N/A,#N/A,FALSE,"Yearly SAIDI";#N/A,#N/A,FALSE,"Monthly MAIFI";#N/A,#N/A,FALSE,"Yearly MAIFI";#N/A,#N/A,FALSE,"Monthly Cust &gt;=4 Int"}</definedName>
    <definedName name="lsdjfsdl" localSheetId="9" hidden="1">{#N/A,#N/A,FALSE,"Monthly SAIFI";#N/A,#N/A,FALSE,"Yearly SAIFI";#N/A,#N/A,FALSE,"Monthly CAIDI";#N/A,#N/A,FALSE,"Yearly CAIDI";#N/A,#N/A,FALSE,"Monthly SAIDI";#N/A,#N/A,FALSE,"Yearly SAIDI";#N/A,#N/A,FALSE,"Monthly MAIFI";#N/A,#N/A,FALSE,"Yearly MAIFI";#N/A,#N/A,FALSE,"Monthly Cust &gt;=4 Int"}</definedName>
    <definedName name="lsdjfsdl" localSheetId="10" hidden="1">{#N/A,#N/A,FALSE,"Monthly SAIFI";#N/A,#N/A,FALSE,"Yearly SAIFI";#N/A,#N/A,FALSE,"Monthly CAIDI";#N/A,#N/A,FALSE,"Yearly CAIDI";#N/A,#N/A,FALSE,"Monthly SAIDI";#N/A,#N/A,FALSE,"Yearly SAIDI";#N/A,#N/A,FALSE,"Monthly MAIFI";#N/A,#N/A,FALSE,"Yearly MAIFI";#N/A,#N/A,FALSE,"Monthly Cust &gt;=4 Int"}</definedName>
    <definedName name="lsdjfsdl" localSheetId="11" hidden="1">{#N/A,#N/A,FALSE,"Monthly SAIFI";#N/A,#N/A,FALSE,"Yearly SAIFI";#N/A,#N/A,FALSE,"Monthly CAIDI";#N/A,#N/A,FALSE,"Yearly CAIDI";#N/A,#N/A,FALSE,"Monthly SAIDI";#N/A,#N/A,FALSE,"Yearly SAIDI";#N/A,#N/A,FALSE,"Monthly MAIFI";#N/A,#N/A,FALSE,"Yearly MAIFI";#N/A,#N/A,FALSE,"Monthly Cust &gt;=4 Int"}</definedName>
    <definedName name="lsdjfsdl" localSheetId="12" hidden="1">{#N/A,#N/A,FALSE,"Monthly SAIFI";#N/A,#N/A,FALSE,"Yearly SAIFI";#N/A,#N/A,FALSE,"Monthly CAIDI";#N/A,#N/A,FALSE,"Yearly CAIDI";#N/A,#N/A,FALSE,"Monthly SAIDI";#N/A,#N/A,FALSE,"Yearly SAIDI";#N/A,#N/A,FALSE,"Monthly MAIFI";#N/A,#N/A,FALSE,"Yearly MAIFI";#N/A,#N/A,FALSE,"Monthly Cust &gt;=4 Int"}</definedName>
    <definedName name="lsdjfsdl" localSheetId="14" hidden="1">{#N/A,#N/A,FALSE,"Monthly SAIFI";#N/A,#N/A,FALSE,"Yearly SAIFI";#N/A,#N/A,FALSE,"Monthly CAIDI";#N/A,#N/A,FALSE,"Yearly CAIDI";#N/A,#N/A,FALSE,"Monthly SAIDI";#N/A,#N/A,FALSE,"Yearly SAIDI";#N/A,#N/A,FALSE,"Monthly MAIFI";#N/A,#N/A,FALSE,"Yearly MAIFI";#N/A,#N/A,FALSE,"Monthly Cust &gt;=4 Int"}</definedName>
    <definedName name="lsdjfsdl" localSheetId="13" hidden="1">{#N/A,#N/A,FALSE,"Monthly SAIFI";#N/A,#N/A,FALSE,"Yearly SAIFI";#N/A,#N/A,FALSE,"Monthly CAIDI";#N/A,#N/A,FALSE,"Yearly CAIDI";#N/A,#N/A,FALSE,"Monthly SAIDI";#N/A,#N/A,FALSE,"Yearly SAIDI";#N/A,#N/A,FALSE,"Monthly MAIFI";#N/A,#N/A,FALSE,"Yearly MAIFI";#N/A,#N/A,FALSE,"Monthly Cust &gt;=4 Int"}</definedName>
    <definedName name="lsdjfsdl" localSheetId="15" hidden="1">{#N/A,#N/A,FALSE,"Monthly SAIFI";#N/A,#N/A,FALSE,"Yearly SAIFI";#N/A,#N/A,FALSE,"Monthly CAIDI";#N/A,#N/A,FALSE,"Yearly CAIDI";#N/A,#N/A,FALSE,"Monthly SAIDI";#N/A,#N/A,FALSE,"Yearly SAIDI";#N/A,#N/A,FALSE,"Monthly MAIFI";#N/A,#N/A,FALSE,"Yearly MAIFI";#N/A,#N/A,FALSE,"Monthly Cust &gt;=4 Int"}</definedName>
    <definedName name="lsdjfsdl" localSheetId="16" hidden="1">{#N/A,#N/A,FALSE,"Monthly SAIFI";#N/A,#N/A,FALSE,"Yearly SAIFI";#N/A,#N/A,FALSE,"Monthly CAIDI";#N/A,#N/A,FALSE,"Yearly CAIDI";#N/A,#N/A,FALSE,"Monthly SAIDI";#N/A,#N/A,FALSE,"Yearly SAIDI";#N/A,#N/A,FALSE,"Monthly MAIFI";#N/A,#N/A,FALSE,"Yearly MAIFI";#N/A,#N/A,FALSE,"Monthly Cust &gt;=4 Int"}</definedName>
    <definedName name="lsdjfsdl" localSheetId="17" hidden="1">{#N/A,#N/A,FALSE,"Monthly SAIFI";#N/A,#N/A,FALSE,"Yearly SAIFI";#N/A,#N/A,FALSE,"Monthly CAIDI";#N/A,#N/A,FALSE,"Yearly CAIDI";#N/A,#N/A,FALSE,"Monthly SAIDI";#N/A,#N/A,FALSE,"Yearly SAIDI";#N/A,#N/A,FALSE,"Monthly MAIFI";#N/A,#N/A,FALSE,"Yearly MAIFI";#N/A,#N/A,FALSE,"Monthly Cust &gt;=4 Int"}</definedName>
    <definedName name="lsdjfsdl" localSheetId="18" hidden="1">{#N/A,#N/A,FALSE,"Monthly SAIFI";#N/A,#N/A,FALSE,"Yearly SAIFI";#N/A,#N/A,FALSE,"Monthly CAIDI";#N/A,#N/A,FALSE,"Yearly CAIDI";#N/A,#N/A,FALSE,"Monthly SAIDI";#N/A,#N/A,FALSE,"Yearly SAIDI";#N/A,#N/A,FALSE,"Monthly MAIFI";#N/A,#N/A,FALSE,"Yearly MAIFI";#N/A,#N/A,FALSE,"Monthly Cust &gt;=4 Int"}</definedName>
    <definedName name="lsdjfsdl" localSheetId="19" hidden="1">{#N/A,#N/A,FALSE,"Monthly SAIFI";#N/A,#N/A,FALSE,"Yearly SAIFI";#N/A,#N/A,FALSE,"Monthly CAIDI";#N/A,#N/A,FALSE,"Yearly CAIDI";#N/A,#N/A,FALSE,"Monthly SAIDI";#N/A,#N/A,FALSE,"Yearly SAIDI";#N/A,#N/A,FALSE,"Monthly MAIFI";#N/A,#N/A,FALSE,"Yearly MAIFI";#N/A,#N/A,FALSE,"Monthly Cust &gt;=4 Int"}</definedName>
    <definedName name="lsdjfsdl" localSheetId="20" hidden="1">{#N/A,#N/A,FALSE,"Monthly SAIFI";#N/A,#N/A,FALSE,"Yearly SAIFI";#N/A,#N/A,FALSE,"Monthly CAIDI";#N/A,#N/A,FALSE,"Yearly CAIDI";#N/A,#N/A,FALSE,"Monthly SAIDI";#N/A,#N/A,FALSE,"Yearly SAIDI";#N/A,#N/A,FALSE,"Monthly MAIFI";#N/A,#N/A,FALSE,"Yearly MAIFI";#N/A,#N/A,FALSE,"Monthly Cust &gt;=4 Int"}</definedName>
    <definedName name="lsdjfsdl" hidden="1">{#N/A,#N/A,FALSE,"Monthly SAIFI";#N/A,#N/A,FALSE,"Yearly SAIFI";#N/A,#N/A,FALSE,"Monthly CAIDI";#N/A,#N/A,FALSE,"Yearly CAIDI";#N/A,#N/A,FALSE,"Monthly SAIDI";#N/A,#N/A,FALSE,"Yearly SAIDI";#N/A,#N/A,FALSE,"Monthly MAIFI";#N/A,#N/A,FALSE,"Yearly MAIFI";#N/A,#N/A,FALSE,"Monthly Cust &gt;=4 Int"}</definedName>
    <definedName name="lsdjfsl" localSheetId="7" hidden="1">{#N/A,#N/A,FALSE,"Monthly SAIFI";#N/A,#N/A,FALSE,"Yearly SAIFI";#N/A,#N/A,FALSE,"Monthly CAIDI";#N/A,#N/A,FALSE,"Yearly CAIDI";#N/A,#N/A,FALSE,"Monthly SAIDI";#N/A,#N/A,FALSE,"Yearly SAIDI";#N/A,#N/A,FALSE,"Monthly MAIFI";#N/A,#N/A,FALSE,"Yearly MAIFI";#N/A,#N/A,FALSE,"Monthly Cust &gt;=4 Int"}</definedName>
    <definedName name="lsdjfsl" localSheetId="9" hidden="1">{#N/A,#N/A,FALSE,"Monthly SAIFI";#N/A,#N/A,FALSE,"Yearly SAIFI";#N/A,#N/A,FALSE,"Monthly CAIDI";#N/A,#N/A,FALSE,"Yearly CAIDI";#N/A,#N/A,FALSE,"Monthly SAIDI";#N/A,#N/A,FALSE,"Yearly SAIDI";#N/A,#N/A,FALSE,"Monthly MAIFI";#N/A,#N/A,FALSE,"Yearly MAIFI";#N/A,#N/A,FALSE,"Monthly Cust &gt;=4 Int"}</definedName>
    <definedName name="lsdjfsl" localSheetId="10" hidden="1">{#N/A,#N/A,FALSE,"Monthly SAIFI";#N/A,#N/A,FALSE,"Yearly SAIFI";#N/A,#N/A,FALSE,"Monthly CAIDI";#N/A,#N/A,FALSE,"Yearly CAIDI";#N/A,#N/A,FALSE,"Monthly SAIDI";#N/A,#N/A,FALSE,"Yearly SAIDI";#N/A,#N/A,FALSE,"Monthly MAIFI";#N/A,#N/A,FALSE,"Yearly MAIFI";#N/A,#N/A,FALSE,"Monthly Cust &gt;=4 Int"}</definedName>
    <definedName name="lsdjfsl" localSheetId="11" hidden="1">{#N/A,#N/A,FALSE,"Monthly SAIFI";#N/A,#N/A,FALSE,"Yearly SAIFI";#N/A,#N/A,FALSE,"Monthly CAIDI";#N/A,#N/A,FALSE,"Yearly CAIDI";#N/A,#N/A,FALSE,"Monthly SAIDI";#N/A,#N/A,FALSE,"Yearly SAIDI";#N/A,#N/A,FALSE,"Monthly MAIFI";#N/A,#N/A,FALSE,"Yearly MAIFI";#N/A,#N/A,FALSE,"Monthly Cust &gt;=4 Int"}</definedName>
    <definedName name="lsdjfsl" localSheetId="12" hidden="1">{#N/A,#N/A,FALSE,"Monthly SAIFI";#N/A,#N/A,FALSE,"Yearly SAIFI";#N/A,#N/A,FALSE,"Monthly CAIDI";#N/A,#N/A,FALSE,"Yearly CAIDI";#N/A,#N/A,FALSE,"Monthly SAIDI";#N/A,#N/A,FALSE,"Yearly SAIDI";#N/A,#N/A,FALSE,"Monthly MAIFI";#N/A,#N/A,FALSE,"Yearly MAIFI";#N/A,#N/A,FALSE,"Monthly Cust &gt;=4 Int"}</definedName>
    <definedName name="lsdjfsl" localSheetId="14" hidden="1">{#N/A,#N/A,FALSE,"Monthly SAIFI";#N/A,#N/A,FALSE,"Yearly SAIFI";#N/A,#N/A,FALSE,"Monthly CAIDI";#N/A,#N/A,FALSE,"Yearly CAIDI";#N/A,#N/A,FALSE,"Monthly SAIDI";#N/A,#N/A,FALSE,"Yearly SAIDI";#N/A,#N/A,FALSE,"Monthly MAIFI";#N/A,#N/A,FALSE,"Yearly MAIFI";#N/A,#N/A,FALSE,"Monthly Cust &gt;=4 Int"}</definedName>
    <definedName name="lsdjfsl" localSheetId="13" hidden="1">{#N/A,#N/A,FALSE,"Monthly SAIFI";#N/A,#N/A,FALSE,"Yearly SAIFI";#N/A,#N/A,FALSE,"Monthly CAIDI";#N/A,#N/A,FALSE,"Yearly CAIDI";#N/A,#N/A,FALSE,"Monthly SAIDI";#N/A,#N/A,FALSE,"Yearly SAIDI";#N/A,#N/A,FALSE,"Monthly MAIFI";#N/A,#N/A,FALSE,"Yearly MAIFI";#N/A,#N/A,FALSE,"Monthly Cust &gt;=4 Int"}</definedName>
    <definedName name="lsdjfsl" localSheetId="15" hidden="1">{#N/A,#N/A,FALSE,"Monthly SAIFI";#N/A,#N/A,FALSE,"Yearly SAIFI";#N/A,#N/A,FALSE,"Monthly CAIDI";#N/A,#N/A,FALSE,"Yearly CAIDI";#N/A,#N/A,FALSE,"Monthly SAIDI";#N/A,#N/A,FALSE,"Yearly SAIDI";#N/A,#N/A,FALSE,"Monthly MAIFI";#N/A,#N/A,FALSE,"Yearly MAIFI";#N/A,#N/A,FALSE,"Monthly Cust &gt;=4 Int"}</definedName>
    <definedName name="lsdjfsl" localSheetId="16" hidden="1">{#N/A,#N/A,FALSE,"Monthly SAIFI";#N/A,#N/A,FALSE,"Yearly SAIFI";#N/A,#N/A,FALSE,"Monthly CAIDI";#N/A,#N/A,FALSE,"Yearly CAIDI";#N/A,#N/A,FALSE,"Monthly SAIDI";#N/A,#N/A,FALSE,"Yearly SAIDI";#N/A,#N/A,FALSE,"Monthly MAIFI";#N/A,#N/A,FALSE,"Yearly MAIFI";#N/A,#N/A,FALSE,"Monthly Cust &gt;=4 Int"}</definedName>
    <definedName name="lsdjfsl" localSheetId="17" hidden="1">{#N/A,#N/A,FALSE,"Monthly SAIFI";#N/A,#N/A,FALSE,"Yearly SAIFI";#N/A,#N/A,FALSE,"Monthly CAIDI";#N/A,#N/A,FALSE,"Yearly CAIDI";#N/A,#N/A,FALSE,"Monthly SAIDI";#N/A,#N/A,FALSE,"Yearly SAIDI";#N/A,#N/A,FALSE,"Monthly MAIFI";#N/A,#N/A,FALSE,"Yearly MAIFI";#N/A,#N/A,FALSE,"Monthly Cust &gt;=4 Int"}</definedName>
    <definedName name="lsdjfsl" localSheetId="18" hidden="1">{#N/A,#N/A,FALSE,"Monthly SAIFI";#N/A,#N/A,FALSE,"Yearly SAIFI";#N/A,#N/A,FALSE,"Monthly CAIDI";#N/A,#N/A,FALSE,"Yearly CAIDI";#N/A,#N/A,FALSE,"Monthly SAIDI";#N/A,#N/A,FALSE,"Yearly SAIDI";#N/A,#N/A,FALSE,"Monthly MAIFI";#N/A,#N/A,FALSE,"Yearly MAIFI";#N/A,#N/A,FALSE,"Monthly Cust &gt;=4 Int"}</definedName>
    <definedName name="lsdjfsl" localSheetId="19" hidden="1">{#N/A,#N/A,FALSE,"Monthly SAIFI";#N/A,#N/A,FALSE,"Yearly SAIFI";#N/A,#N/A,FALSE,"Monthly CAIDI";#N/A,#N/A,FALSE,"Yearly CAIDI";#N/A,#N/A,FALSE,"Monthly SAIDI";#N/A,#N/A,FALSE,"Yearly SAIDI";#N/A,#N/A,FALSE,"Monthly MAIFI";#N/A,#N/A,FALSE,"Yearly MAIFI";#N/A,#N/A,FALSE,"Monthly Cust &gt;=4 Int"}</definedName>
    <definedName name="lsdjfsl" localSheetId="20" hidden="1">{#N/A,#N/A,FALSE,"Monthly SAIFI";#N/A,#N/A,FALSE,"Yearly SAIFI";#N/A,#N/A,FALSE,"Monthly CAIDI";#N/A,#N/A,FALSE,"Yearly CAIDI";#N/A,#N/A,FALSE,"Monthly SAIDI";#N/A,#N/A,FALSE,"Yearly SAIDI";#N/A,#N/A,FALSE,"Monthly MAIFI";#N/A,#N/A,FALSE,"Yearly MAIFI";#N/A,#N/A,FALSE,"Monthly Cust &gt;=4 Int"}</definedName>
    <definedName name="lsdjfsl" hidden="1">{#N/A,#N/A,FALSE,"Monthly SAIFI";#N/A,#N/A,FALSE,"Yearly SAIFI";#N/A,#N/A,FALSE,"Monthly CAIDI";#N/A,#N/A,FALSE,"Yearly CAIDI";#N/A,#N/A,FALSE,"Monthly SAIDI";#N/A,#N/A,FALSE,"Yearly SAIDI";#N/A,#N/A,FALSE,"Monthly MAIFI";#N/A,#N/A,FALSE,"Yearly MAIFI";#N/A,#N/A,FALSE,"Monthly Cust &gt;=4 Int"}</definedName>
    <definedName name="lsjfls" localSheetId="7" hidden="1">{#N/A,#N/A,FALSE,"Monthly SAIFI";#N/A,#N/A,FALSE,"Yearly SAIFI";#N/A,#N/A,FALSE,"Monthly CAIDI";#N/A,#N/A,FALSE,"Yearly CAIDI";#N/A,#N/A,FALSE,"Monthly SAIDI";#N/A,#N/A,FALSE,"Yearly SAIDI";#N/A,#N/A,FALSE,"Monthly MAIFI";#N/A,#N/A,FALSE,"Yearly MAIFI";#N/A,#N/A,FALSE,"Monthly Cust &gt;=4 Int"}</definedName>
    <definedName name="lsjfls" localSheetId="9" hidden="1">{#N/A,#N/A,FALSE,"Monthly SAIFI";#N/A,#N/A,FALSE,"Yearly SAIFI";#N/A,#N/A,FALSE,"Monthly CAIDI";#N/A,#N/A,FALSE,"Yearly CAIDI";#N/A,#N/A,FALSE,"Monthly SAIDI";#N/A,#N/A,FALSE,"Yearly SAIDI";#N/A,#N/A,FALSE,"Monthly MAIFI";#N/A,#N/A,FALSE,"Yearly MAIFI";#N/A,#N/A,FALSE,"Monthly Cust &gt;=4 Int"}</definedName>
    <definedName name="lsjfls" localSheetId="10" hidden="1">{#N/A,#N/A,FALSE,"Monthly SAIFI";#N/A,#N/A,FALSE,"Yearly SAIFI";#N/A,#N/A,FALSE,"Monthly CAIDI";#N/A,#N/A,FALSE,"Yearly CAIDI";#N/A,#N/A,FALSE,"Monthly SAIDI";#N/A,#N/A,FALSE,"Yearly SAIDI";#N/A,#N/A,FALSE,"Monthly MAIFI";#N/A,#N/A,FALSE,"Yearly MAIFI";#N/A,#N/A,FALSE,"Monthly Cust &gt;=4 Int"}</definedName>
    <definedName name="lsjfls" localSheetId="11" hidden="1">{#N/A,#N/A,FALSE,"Monthly SAIFI";#N/A,#N/A,FALSE,"Yearly SAIFI";#N/A,#N/A,FALSE,"Monthly CAIDI";#N/A,#N/A,FALSE,"Yearly CAIDI";#N/A,#N/A,FALSE,"Monthly SAIDI";#N/A,#N/A,FALSE,"Yearly SAIDI";#N/A,#N/A,FALSE,"Monthly MAIFI";#N/A,#N/A,FALSE,"Yearly MAIFI";#N/A,#N/A,FALSE,"Monthly Cust &gt;=4 Int"}</definedName>
    <definedName name="lsjfls" localSheetId="12" hidden="1">{#N/A,#N/A,FALSE,"Monthly SAIFI";#N/A,#N/A,FALSE,"Yearly SAIFI";#N/A,#N/A,FALSE,"Monthly CAIDI";#N/A,#N/A,FALSE,"Yearly CAIDI";#N/A,#N/A,FALSE,"Monthly SAIDI";#N/A,#N/A,FALSE,"Yearly SAIDI";#N/A,#N/A,FALSE,"Monthly MAIFI";#N/A,#N/A,FALSE,"Yearly MAIFI";#N/A,#N/A,FALSE,"Monthly Cust &gt;=4 Int"}</definedName>
    <definedName name="lsjfls" localSheetId="14" hidden="1">{#N/A,#N/A,FALSE,"Monthly SAIFI";#N/A,#N/A,FALSE,"Yearly SAIFI";#N/A,#N/A,FALSE,"Monthly CAIDI";#N/A,#N/A,FALSE,"Yearly CAIDI";#N/A,#N/A,FALSE,"Monthly SAIDI";#N/A,#N/A,FALSE,"Yearly SAIDI";#N/A,#N/A,FALSE,"Monthly MAIFI";#N/A,#N/A,FALSE,"Yearly MAIFI";#N/A,#N/A,FALSE,"Monthly Cust &gt;=4 Int"}</definedName>
    <definedName name="lsjfls" localSheetId="13" hidden="1">{#N/A,#N/A,FALSE,"Monthly SAIFI";#N/A,#N/A,FALSE,"Yearly SAIFI";#N/A,#N/A,FALSE,"Monthly CAIDI";#N/A,#N/A,FALSE,"Yearly CAIDI";#N/A,#N/A,FALSE,"Monthly SAIDI";#N/A,#N/A,FALSE,"Yearly SAIDI";#N/A,#N/A,FALSE,"Monthly MAIFI";#N/A,#N/A,FALSE,"Yearly MAIFI";#N/A,#N/A,FALSE,"Monthly Cust &gt;=4 Int"}</definedName>
    <definedName name="lsjfls" localSheetId="15" hidden="1">{#N/A,#N/A,FALSE,"Monthly SAIFI";#N/A,#N/A,FALSE,"Yearly SAIFI";#N/A,#N/A,FALSE,"Monthly CAIDI";#N/A,#N/A,FALSE,"Yearly CAIDI";#N/A,#N/A,FALSE,"Monthly SAIDI";#N/A,#N/A,FALSE,"Yearly SAIDI";#N/A,#N/A,FALSE,"Monthly MAIFI";#N/A,#N/A,FALSE,"Yearly MAIFI";#N/A,#N/A,FALSE,"Monthly Cust &gt;=4 Int"}</definedName>
    <definedName name="lsjfls" localSheetId="16" hidden="1">{#N/A,#N/A,FALSE,"Monthly SAIFI";#N/A,#N/A,FALSE,"Yearly SAIFI";#N/A,#N/A,FALSE,"Monthly CAIDI";#N/A,#N/A,FALSE,"Yearly CAIDI";#N/A,#N/A,FALSE,"Monthly SAIDI";#N/A,#N/A,FALSE,"Yearly SAIDI";#N/A,#N/A,FALSE,"Monthly MAIFI";#N/A,#N/A,FALSE,"Yearly MAIFI";#N/A,#N/A,FALSE,"Monthly Cust &gt;=4 Int"}</definedName>
    <definedName name="lsjfls" localSheetId="17" hidden="1">{#N/A,#N/A,FALSE,"Monthly SAIFI";#N/A,#N/A,FALSE,"Yearly SAIFI";#N/A,#N/A,FALSE,"Monthly CAIDI";#N/A,#N/A,FALSE,"Yearly CAIDI";#N/A,#N/A,FALSE,"Monthly SAIDI";#N/A,#N/A,FALSE,"Yearly SAIDI";#N/A,#N/A,FALSE,"Monthly MAIFI";#N/A,#N/A,FALSE,"Yearly MAIFI";#N/A,#N/A,FALSE,"Monthly Cust &gt;=4 Int"}</definedName>
    <definedName name="lsjfls" localSheetId="18" hidden="1">{#N/A,#N/A,FALSE,"Monthly SAIFI";#N/A,#N/A,FALSE,"Yearly SAIFI";#N/A,#N/A,FALSE,"Monthly CAIDI";#N/A,#N/A,FALSE,"Yearly CAIDI";#N/A,#N/A,FALSE,"Monthly SAIDI";#N/A,#N/A,FALSE,"Yearly SAIDI";#N/A,#N/A,FALSE,"Monthly MAIFI";#N/A,#N/A,FALSE,"Yearly MAIFI";#N/A,#N/A,FALSE,"Monthly Cust &gt;=4 Int"}</definedName>
    <definedName name="lsjfls" localSheetId="19" hidden="1">{#N/A,#N/A,FALSE,"Monthly SAIFI";#N/A,#N/A,FALSE,"Yearly SAIFI";#N/A,#N/A,FALSE,"Monthly CAIDI";#N/A,#N/A,FALSE,"Yearly CAIDI";#N/A,#N/A,FALSE,"Monthly SAIDI";#N/A,#N/A,FALSE,"Yearly SAIDI";#N/A,#N/A,FALSE,"Monthly MAIFI";#N/A,#N/A,FALSE,"Yearly MAIFI";#N/A,#N/A,FALSE,"Monthly Cust &gt;=4 Int"}</definedName>
    <definedName name="lsjfls" localSheetId="20" hidden="1">{#N/A,#N/A,FALSE,"Monthly SAIFI";#N/A,#N/A,FALSE,"Yearly SAIFI";#N/A,#N/A,FALSE,"Monthly CAIDI";#N/A,#N/A,FALSE,"Yearly CAIDI";#N/A,#N/A,FALSE,"Monthly SAIDI";#N/A,#N/A,FALSE,"Yearly SAIDI";#N/A,#N/A,FALSE,"Monthly MAIFI";#N/A,#N/A,FALSE,"Yearly MAIFI";#N/A,#N/A,FALSE,"Monthly Cust &gt;=4 Int"}</definedName>
    <definedName name="lsjfls" hidden="1">{#N/A,#N/A,FALSE,"Monthly SAIFI";#N/A,#N/A,FALSE,"Yearly SAIFI";#N/A,#N/A,FALSE,"Monthly CAIDI";#N/A,#N/A,FALSE,"Yearly CAIDI";#N/A,#N/A,FALSE,"Monthly SAIDI";#N/A,#N/A,FALSE,"Yearly SAIDI";#N/A,#N/A,FALSE,"Monthly MAIFI";#N/A,#N/A,FALSE,"Yearly MAIFI";#N/A,#N/A,FALSE,"Monthly Cust &gt;=4 Int"}</definedName>
    <definedName name="ltm_BalanceSheet" localSheetId="14" hidden="1">#REF!</definedName>
    <definedName name="ltm_BalanceSheet" localSheetId="13" hidden="1">#REF!</definedName>
    <definedName name="ltm_BalanceSheet" localSheetId="16" hidden="1">#REF!</definedName>
    <definedName name="ltm_BalanceSheet" localSheetId="20" hidden="1">#REF!</definedName>
    <definedName name="ltm_BalanceSheet" hidden="1">#REF!</definedName>
    <definedName name="ltm_IncomeStatement" localSheetId="14" hidden="1">#REF!</definedName>
    <definedName name="ltm_IncomeStatement" localSheetId="13" hidden="1">#REF!</definedName>
    <definedName name="ltm_IncomeStatement" localSheetId="16" hidden="1">#REF!</definedName>
    <definedName name="ltm_IncomeStatement" localSheetId="20" hidden="1">#REF!</definedName>
    <definedName name="ltm_IncomeStatement" hidden="1">#REF!</definedName>
    <definedName name="March">#REF!</definedName>
    <definedName name="MarchBdgt">#REF!</definedName>
    <definedName name="MarchYTD">#REF!</definedName>
    <definedName name="May">#REF!</definedName>
    <definedName name="MayBdgt">#REF!</definedName>
    <definedName name="MayYTD">#REF!</definedName>
    <definedName name="metro">#REF!</definedName>
    <definedName name="Metropolitan">#REF!</definedName>
    <definedName name="mm" localSheetId="7" hidden="1">{#N/A,#N/A,FALSE,"Monthly SAIFI";#N/A,#N/A,FALSE,"Yearly SAIFI";#N/A,#N/A,FALSE,"Monthly CAIDI";#N/A,#N/A,FALSE,"Yearly CAIDI";#N/A,#N/A,FALSE,"Monthly SAIDI";#N/A,#N/A,FALSE,"Yearly SAIDI";#N/A,#N/A,FALSE,"Monthly MAIFI";#N/A,#N/A,FALSE,"Yearly MAIFI";#N/A,#N/A,FALSE,"Monthly Cust &gt;=4 Int"}</definedName>
    <definedName name="mm" localSheetId="9" hidden="1">{#N/A,#N/A,FALSE,"Monthly SAIFI";#N/A,#N/A,FALSE,"Yearly SAIFI";#N/A,#N/A,FALSE,"Monthly CAIDI";#N/A,#N/A,FALSE,"Yearly CAIDI";#N/A,#N/A,FALSE,"Monthly SAIDI";#N/A,#N/A,FALSE,"Yearly SAIDI";#N/A,#N/A,FALSE,"Monthly MAIFI";#N/A,#N/A,FALSE,"Yearly MAIFI";#N/A,#N/A,FALSE,"Monthly Cust &gt;=4 Int"}</definedName>
    <definedName name="mm" localSheetId="10" hidden="1">{#N/A,#N/A,FALSE,"Monthly SAIFI";#N/A,#N/A,FALSE,"Yearly SAIFI";#N/A,#N/A,FALSE,"Monthly CAIDI";#N/A,#N/A,FALSE,"Yearly CAIDI";#N/A,#N/A,FALSE,"Monthly SAIDI";#N/A,#N/A,FALSE,"Yearly SAIDI";#N/A,#N/A,FALSE,"Monthly MAIFI";#N/A,#N/A,FALSE,"Yearly MAIFI";#N/A,#N/A,FALSE,"Monthly Cust &gt;=4 Int"}</definedName>
    <definedName name="mm" localSheetId="11" hidden="1">{#N/A,#N/A,FALSE,"Monthly SAIFI";#N/A,#N/A,FALSE,"Yearly SAIFI";#N/A,#N/A,FALSE,"Monthly CAIDI";#N/A,#N/A,FALSE,"Yearly CAIDI";#N/A,#N/A,FALSE,"Monthly SAIDI";#N/A,#N/A,FALSE,"Yearly SAIDI";#N/A,#N/A,FALSE,"Monthly MAIFI";#N/A,#N/A,FALSE,"Yearly MAIFI";#N/A,#N/A,FALSE,"Monthly Cust &gt;=4 Int"}</definedName>
    <definedName name="mm" localSheetId="12" hidden="1">{#N/A,#N/A,FALSE,"Monthly SAIFI";#N/A,#N/A,FALSE,"Yearly SAIFI";#N/A,#N/A,FALSE,"Monthly CAIDI";#N/A,#N/A,FALSE,"Yearly CAIDI";#N/A,#N/A,FALSE,"Monthly SAIDI";#N/A,#N/A,FALSE,"Yearly SAIDI";#N/A,#N/A,FALSE,"Monthly MAIFI";#N/A,#N/A,FALSE,"Yearly MAIFI";#N/A,#N/A,FALSE,"Monthly Cust &gt;=4 Int"}</definedName>
    <definedName name="mm" localSheetId="14" hidden="1">{#N/A,#N/A,FALSE,"Monthly SAIFI";#N/A,#N/A,FALSE,"Yearly SAIFI";#N/A,#N/A,FALSE,"Monthly CAIDI";#N/A,#N/A,FALSE,"Yearly CAIDI";#N/A,#N/A,FALSE,"Monthly SAIDI";#N/A,#N/A,FALSE,"Yearly SAIDI";#N/A,#N/A,FALSE,"Monthly MAIFI";#N/A,#N/A,FALSE,"Yearly MAIFI";#N/A,#N/A,FALSE,"Monthly Cust &gt;=4 Int"}</definedName>
    <definedName name="mm" localSheetId="13" hidden="1">{#N/A,#N/A,FALSE,"Monthly SAIFI";#N/A,#N/A,FALSE,"Yearly SAIFI";#N/A,#N/A,FALSE,"Monthly CAIDI";#N/A,#N/A,FALSE,"Yearly CAIDI";#N/A,#N/A,FALSE,"Monthly SAIDI";#N/A,#N/A,FALSE,"Yearly SAIDI";#N/A,#N/A,FALSE,"Monthly MAIFI";#N/A,#N/A,FALSE,"Yearly MAIFI";#N/A,#N/A,FALSE,"Monthly Cust &gt;=4 Int"}</definedName>
    <definedName name="mm" localSheetId="15" hidden="1">{#N/A,#N/A,FALSE,"Monthly SAIFI";#N/A,#N/A,FALSE,"Yearly SAIFI";#N/A,#N/A,FALSE,"Monthly CAIDI";#N/A,#N/A,FALSE,"Yearly CAIDI";#N/A,#N/A,FALSE,"Monthly SAIDI";#N/A,#N/A,FALSE,"Yearly SAIDI";#N/A,#N/A,FALSE,"Monthly MAIFI";#N/A,#N/A,FALSE,"Yearly MAIFI";#N/A,#N/A,FALSE,"Monthly Cust &gt;=4 Int"}</definedName>
    <definedName name="mm" localSheetId="16" hidden="1">{#N/A,#N/A,FALSE,"Monthly SAIFI";#N/A,#N/A,FALSE,"Yearly SAIFI";#N/A,#N/A,FALSE,"Monthly CAIDI";#N/A,#N/A,FALSE,"Yearly CAIDI";#N/A,#N/A,FALSE,"Monthly SAIDI";#N/A,#N/A,FALSE,"Yearly SAIDI";#N/A,#N/A,FALSE,"Monthly MAIFI";#N/A,#N/A,FALSE,"Yearly MAIFI";#N/A,#N/A,FALSE,"Monthly Cust &gt;=4 Int"}</definedName>
    <definedName name="mm" localSheetId="17" hidden="1">{#N/A,#N/A,FALSE,"Monthly SAIFI";#N/A,#N/A,FALSE,"Yearly SAIFI";#N/A,#N/A,FALSE,"Monthly CAIDI";#N/A,#N/A,FALSE,"Yearly CAIDI";#N/A,#N/A,FALSE,"Monthly SAIDI";#N/A,#N/A,FALSE,"Yearly SAIDI";#N/A,#N/A,FALSE,"Monthly MAIFI";#N/A,#N/A,FALSE,"Yearly MAIFI";#N/A,#N/A,FALSE,"Monthly Cust &gt;=4 Int"}</definedName>
    <definedName name="mm" localSheetId="18" hidden="1">{#N/A,#N/A,FALSE,"Monthly SAIFI";#N/A,#N/A,FALSE,"Yearly SAIFI";#N/A,#N/A,FALSE,"Monthly CAIDI";#N/A,#N/A,FALSE,"Yearly CAIDI";#N/A,#N/A,FALSE,"Monthly SAIDI";#N/A,#N/A,FALSE,"Yearly SAIDI";#N/A,#N/A,FALSE,"Monthly MAIFI";#N/A,#N/A,FALSE,"Yearly MAIFI";#N/A,#N/A,FALSE,"Monthly Cust &gt;=4 Int"}</definedName>
    <definedName name="mm" localSheetId="19" hidden="1">{#N/A,#N/A,FALSE,"Monthly SAIFI";#N/A,#N/A,FALSE,"Yearly SAIFI";#N/A,#N/A,FALSE,"Monthly CAIDI";#N/A,#N/A,FALSE,"Yearly CAIDI";#N/A,#N/A,FALSE,"Monthly SAIDI";#N/A,#N/A,FALSE,"Yearly SAIDI";#N/A,#N/A,FALSE,"Monthly MAIFI";#N/A,#N/A,FALSE,"Yearly MAIFI";#N/A,#N/A,FALSE,"Monthly Cust &gt;=4 Int"}</definedName>
    <definedName name="mm" localSheetId="20" hidden="1">{#N/A,#N/A,FALSE,"Monthly SAIFI";#N/A,#N/A,FALSE,"Yearly SAIFI";#N/A,#N/A,FALSE,"Monthly CAIDI";#N/A,#N/A,FALSE,"Yearly CAIDI";#N/A,#N/A,FALSE,"Monthly SAIDI";#N/A,#N/A,FALSE,"Yearly SAIDI";#N/A,#N/A,FALSE,"Monthly MAIFI";#N/A,#N/A,FALSE,"Yearly MAIFI";#N/A,#N/A,FALSE,"Monthly Cust &gt;=4 Int"}</definedName>
    <definedName name="mm" hidden="1">{#N/A,#N/A,FALSE,"Monthly SAIFI";#N/A,#N/A,FALSE,"Yearly SAIFI";#N/A,#N/A,FALSE,"Monthly CAIDI";#N/A,#N/A,FALSE,"Yearly CAIDI";#N/A,#N/A,FALSE,"Monthly SAIDI";#N/A,#N/A,FALSE,"Yearly SAIDI";#N/A,#N/A,FALSE,"Monthly MAIFI";#N/A,#N/A,FALSE,"Yearly MAIFI";#N/A,#N/A,FALSE,"Monthly Cust &gt;=4 Int"}</definedName>
    <definedName name="mmmm" localSheetId="7" hidden="1">{#N/A,#N/A,FALSE,"Monthly SAIFI";#N/A,#N/A,FALSE,"Yearly SAIFI";#N/A,#N/A,FALSE,"Monthly CAIDI";#N/A,#N/A,FALSE,"Yearly CAIDI";#N/A,#N/A,FALSE,"Monthly SAIDI";#N/A,#N/A,FALSE,"Yearly SAIDI";#N/A,#N/A,FALSE,"Monthly MAIFI";#N/A,#N/A,FALSE,"Yearly MAIFI";#N/A,#N/A,FALSE,"Monthly Cust &gt;=4 Int"}</definedName>
    <definedName name="mmmm" localSheetId="9" hidden="1">{#N/A,#N/A,FALSE,"Monthly SAIFI";#N/A,#N/A,FALSE,"Yearly SAIFI";#N/A,#N/A,FALSE,"Monthly CAIDI";#N/A,#N/A,FALSE,"Yearly CAIDI";#N/A,#N/A,FALSE,"Monthly SAIDI";#N/A,#N/A,FALSE,"Yearly SAIDI";#N/A,#N/A,FALSE,"Monthly MAIFI";#N/A,#N/A,FALSE,"Yearly MAIFI";#N/A,#N/A,FALSE,"Monthly Cust &gt;=4 Int"}</definedName>
    <definedName name="mmmm" localSheetId="10" hidden="1">{#N/A,#N/A,FALSE,"Monthly SAIFI";#N/A,#N/A,FALSE,"Yearly SAIFI";#N/A,#N/A,FALSE,"Monthly CAIDI";#N/A,#N/A,FALSE,"Yearly CAIDI";#N/A,#N/A,FALSE,"Monthly SAIDI";#N/A,#N/A,FALSE,"Yearly SAIDI";#N/A,#N/A,FALSE,"Monthly MAIFI";#N/A,#N/A,FALSE,"Yearly MAIFI";#N/A,#N/A,FALSE,"Monthly Cust &gt;=4 Int"}</definedName>
    <definedName name="mmmm" localSheetId="11" hidden="1">{#N/A,#N/A,FALSE,"Monthly SAIFI";#N/A,#N/A,FALSE,"Yearly SAIFI";#N/A,#N/A,FALSE,"Monthly CAIDI";#N/A,#N/A,FALSE,"Yearly CAIDI";#N/A,#N/A,FALSE,"Monthly SAIDI";#N/A,#N/A,FALSE,"Yearly SAIDI";#N/A,#N/A,FALSE,"Monthly MAIFI";#N/A,#N/A,FALSE,"Yearly MAIFI";#N/A,#N/A,FALSE,"Monthly Cust &gt;=4 Int"}</definedName>
    <definedName name="mmmm" localSheetId="12" hidden="1">{#N/A,#N/A,FALSE,"Monthly SAIFI";#N/A,#N/A,FALSE,"Yearly SAIFI";#N/A,#N/A,FALSE,"Monthly CAIDI";#N/A,#N/A,FALSE,"Yearly CAIDI";#N/A,#N/A,FALSE,"Monthly SAIDI";#N/A,#N/A,FALSE,"Yearly SAIDI";#N/A,#N/A,FALSE,"Monthly MAIFI";#N/A,#N/A,FALSE,"Yearly MAIFI";#N/A,#N/A,FALSE,"Monthly Cust &gt;=4 Int"}</definedName>
    <definedName name="mmmm" localSheetId="14" hidden="1">{#N/A,#N/A,FALSE,"Monthly SAIFI";#N/A,#N/A,FALSE,"Yearly SAIFI";#N/A,#N/A,FALSE,"Monthly CAIDI";#N/A,#N/A,FALSE,"Yearly CAIDI";#N/A,#N/A,FALSE,"Monthly SAIDI";#N/A,#N/A,FALSE,"Yearly SAIDI";#N/A,#N/A,FALSE,"Monthly MAIFI";#N/A,#N/A,FALSE,"Yearly MAIFI";#N/A,#N/A,FALSE,"Monthly Cust &gt;=4 Int"}</definedName>
    <definedName name="mmmm" localSheetId="13" hidden="1">{#N/A,#N/A,FALSE,"Monthly SAIFI";#N/A,#N/A,FALSE,"Yearly SAIFI";#N/A,#N/A,FALSE,"Monthly CAIDI";#N/A,#N/A,FALSE,"Yearly CAIDI";#N/A,#N/A,FALSE,"Monthly SAIDI";#N/A,#N/A,FALSE,"Yearly SAIDI";#N/A,#N/A,FALSE,"Monthly MAIFI";#N/A,#N/A,FALSE,"Yearly MAIFI";#N/A,#N/A,FALSE,"Monthly Cust &gt;=4 Int"}</definedName>
    <definedName name="mmmm" localSheetId="15" hidden="1">{#N/A,#N/A,FALSE,"Monthly SAIFI";#N/A,#N/A,FALSE,"Yearly SAIFI";#N/A,#N/A,FALSE,"Monthly CAIDI";#N/A,#N/A,FALSE,"Yearly CAIDI";#N/A,#N/A,FALSE,"Monthly SAIDI";#N/A,#N/A,FALSE,"Yearly SAIDI";#N/A,#N/A,FALSE,"Monthly MAIFI";#N/A,#N/A,FALSE,"Yearly MAIFI";#N/A,#N/A,FALSE,"Monthly Cust &gt;=4 Int"}</definedName>
    <definedName name="mmmm" localSheetId="16" hidden="1">{#N/A,#N/A,FALSE,"Monthly SAIFI";#N/A,#N/A,FALSE,"Yearly SAIFI";#N/A,#N/A,FALSE,"Monthly CAIDI";#N/A,#N/A,FALSE,"Yearly CAIDI";#N/A,#N/A,FALSE,"Monthly SAIDI";#N/A,#N/A,FALSE,"Yearly SAIDI";#N/A,#N/A,FALSE,"Monthly MAIFI";#N/A,#N/A,FALSE,"Yearly MAIFI";#N/A,#N/A,FALSE,"Monthly Cust &gt;=4 Int"}</definedName>
    <definedName name="mmmm" localSheetId="17" hidden="1">{#N/A,#N/A,FALSE,"Monthly SAIFI";#N/A,#N/A,FALSE,"Yearly SAIFI";#N/A,#N/A,FALSE,"Monthly CAIDI";#N/A,#N/A,FALSE,"Yearly CAIDI";#N/A,#N/A,FALSE,"Monthly SAIDI";#N/A,#N/A,FALSE,"Yearly SAIDI";#N/A,#N/A,FALSE,"Monthly MAIFI";#N/A,#N/A,FALSE,"Yearly MAIFI";#N/A,#N/A,FALSE,"Monthly Cust &gt;=4 Int"}</definedName>
    <definedName name="mmmm" localSheetId="18" hidden="1">{#N/A,#N/A,FALSE,"Monthly SAIFI";#N/A,#N/A,FALSE,"Yearly SAIFI";#N/A,#N/A,FALSE,"Monthly CAIDI";#N/A,#N/A,FALSE,"Yearly CAIDI";#N/A,#N/A,FALSE,"Monthly SAIDI";#N/A,#N/A,FALSE,"Yearly SAIDI";#N/A,#N/A,FALSE,"Monthly MAIFI";#N/A,#N/A,FALSE,"Yearly MAIFI";#N/A,#N/A,FALSE,"Monthly Cust &gt;=4 Int"}</definedName>
    <definedName name="mmmm" localSheetId="19" hidden="1">{#N/A,#N/A,FALSE,"Monthly SAIFI";#N/A,#N/A,FALSE,"Yearly SAIFI";#N/A,#N/A,FALSE,"Monthly CAIDI";#N/A,#N/A,FALSE,"Yearly CAIDI";#N/A,#N/A,FALSE,"Monthly SAIDI";#N/A,#N/A,FALSE,"Yearly SAIDI";#N/A,#N/A,FALSE,"Monthly MAIFI";#N/A,#N/A,FALSE,"Yearly MAIFI";#N/A,#N/A,FALSE,"Monthly Cust &gt;=4 Int"}</definedName>
    <definedName name="mmmm" localSheetId="20" hidden="1">{#N/A,#N/A,FALSE,"Monthly SAIFI";#N/A,#N/A,FALSE,"Yearly SAIFI";#N/A,#N/A,FALSE,"Monthly CAIDI";#N/A,#N/A,FALSE,"Yearly CAIDI";#N/A,#N/A,FALSE,"Monthly SAIDI";#N/A,#N/A,FALSE,"Yearly SAIDI";#N/A,#N/A,FALSE,"Monthly MAIFI";#N/A,#N/A,FALSE,"Yearly MAIFI";#N/A,#N/A,FALSE,"Monthly Cust &gt;=4 Int"}</definedName>
    <definedName name="mmmm" hidden="1">{#N/A,#N/A,FALSE,"Monthly SAIFI";#N/A,#N/A,FALSE,"Yearly SAIFI";#N/A,#N/A,FALSE,"Monthly CAIDI";#N/A,#N/A,FALSE,"Yearly CAIDI";#N/A,#N/A,FALSE,"Monthly SAIDI";#N/A,#N/A,FALSE,"Yearly SAIDI";#N/A,#N/A,FALSE,"Monthly MAIFI";#N/A,#N/A,FALSE,"Yearly MAIFI";#N/A,#N/A,FALSE,"Monthly Cust &gt;=4 Int"}</definedName>
    <definedName name="Mnthlyspred">#REF!</definedName>
    <definedName name="Month">#REF!</definedName>
    <definedName name="MonthlySpread">#REF!</definedName>
    <definedName name="nb" localSheetId="14" hidden="1">{"TotalGeralDespesasPorArea",#N/A,FALSE,"VinculosAccessEfetivo"}</definedName>
    <definedName name="nb" localSheetId="13" hidden="1">{"TotalGeralDespesasPorArea",#N/A,FALSE,"VinculosAccessEfetivo"}</definedName>
    <definedName name="nb" localSheetId="15" hidden="1">{"TotalGeralDespesasPorArea",#N/A,FALSE,"VinculosAccessEfetivo"}</definedName>
    <definedName name="nb" localSheetId="16" hidden="1">{"TotalGeralDespesasPorArea",#N/A,FALSE,"VinculosAccessEfetivo"}</definedName>
    <definedName name="nb" localSheetId="17" hidden="1">{"TotalGeralDespesasPorArea",#N/A,FALSE,"VinculosAccessEfetivo"}</definedName>
    <definedName name="nb" localSheetId="18" hidden="1">{"TotalGeralDespesasPorArea",#N/A,FALSE,"VinculosAccessEfetivo"}</definedName>
    <definedName name="nb" localSheetId="19" hidden="1">{"TotalGeralDespesasPorArea",#N/A,FALSE,"VinculosAccessEfetivo"}</definedName>
    <definedName name="nb" localSheetId="20" hidden="1">{"TotalGeralDespesasPorArea",#N/A,FALSE,"VinculosAccessEfetivo"}</definedName>
    <definedName name="nb" hidden="1">{"TotalGeralDespesasPorArea",#N/A,FALSE,"VinculosAccessEfetivo"}</definedName>
    <definedName name="new" localSheetId="7" hidden="1">{#N/A,#N/A,FALSE,"O&amp;M by processes";#N/A,#N/A,FALSE,"Elec Act vs Bud";#N/A,#N/A,FALSE,"G&amp;A";#N/A,#N/A,FALSE,"BGS";#N/A,#N/A,FALSE,"Res Cost"}</definedName>
    <definedName name="new" localSheetId="9" hidden="1">{#N/A,#N/A,FALSE,"O&amp;M by processes";#N/A,#N/A,FALSE,"Elec Act vs Bud";#N/A,#N/A,FALSE,"G&amp;A";#N/A,#N/A,FALSE,"BGS";#N/A,#N/A,FALSE,"Res Cost"}</definedName>
    <definedName name="new" localSheetId="10" hidden="1">{#N/A,#N/A,FALSE,"O&amp;M by processes";#N/A,#N/A,FALSE,"Elec Act vs Bud";#N/A,#N/A,FALSE,"G&amp;A";#N/A,#N/A,FALSE,"BGS";#N/A,#N/A,FALSE,"Res Cost"}</definedName>
    <definedName name="new" localSheetId="11" hidden="1">{#N/A,#N/A,FALSE,"O&amp;M by processes";#N/A,#N/A,FALSE,"Elec Act vs Bud";#N/A,#N/A,FALSE,"G&amp;A";#N/A,#N/A,FALSE,"BGS";#N/A,#N/A,FALSE,"Res Cost"}</definedName>
    <definedName name="new" localSheetId="12" hidden="1">{#N/A,#N/A,FALSE,"O&amp;M by processes";#N/A,#N/A,FALSE,"Elec Act vs Bud";#N/A,#N/A,FALSE,"G&amp;A";#N/A,#N/A,FALSE,"BGS";#N/A,#N/A,FALSE,"Res Cost"}</definedName>
    <definedName name="new" localSheetId="14" hidden="1">{#N/A,#N/A,FALSE,"O&amp;M by processes";#N/A,#N/A,FALSE,"Elec Act vs Bud";#N/A,#N/A,FALSE,"G&amp;A";#N/A,#N/A,FALSE,"BGS";#N/A,#N/A,FALSE,"Res Cost"}</definedName>
    <definedName name="new" localSheetId="13" hidden="1">{#N/A,#N/A,FALSE,"O&amp;M by processes";#N/A,#N/A,FALSE,"Elec Act vs Bud";#N/A,#N/A,FALSE,"G&amp;A";#N/A,#N/A,FALSE,"BGS";#N/A,#N/A,FALSE,"Res Cost"}</definedName>
    <definedName name="new" localSheetId="15" hidden="1">{#N/A,#N/A,FALSE,"O&amp;M by processes";#N/A,#N/A,FALSE,"Elec Act vs Bud";#N/A,#N/A,FALSE,"G&amp;A";#N/A,#N/A,FALSE,"BGS";#N/A,#N/A,FALSE,"Res Cost"}</definedName>
    <definedName name="new" localSheetId="16" hidden="1">{#N/A,#N/A,FALSE,"O&amp;M by processes";#N/A,#N/A,FALSE,"Elec Act vs Bud";#N/A,#N/A,FALSE,"G&amp;A";#N/A,#N/A,FALSE,"BGS";#N/A,#N/A,FALSE,"Res Cost"}</definedName>
    <definedName name="new" localSheetId="17" hidden="1">{#N/A,#N/A,FALSE,"O&amp;M by processes";#N/A,#N/A,FALSE,"Elec Act vs Bud";#N/A,#N/A,FALSE,"G&amp;A";#N/A,#N/A,FALSE,"BGS";#N/A,#N/A,FALSE,"Res Cost"}</definedName>
    <definedName name="new" localSheetId="18" hidden="1">{#N/A,#N/A,FALSE,"O&amp;M by processes";#N/A,#N/A,FALSE,"Elec Act vs Bud";#N/A,#N/A,FALSE,"G&amp;A";#N/A,#N/A,FALSE,"BGS";#N/A,#N/A,FALSE,"Res Cost"}</definedName>
    <definedName name="new" localSheetId="19" hidden="1">{#N/A,#N/A,FALSE,"O&amp;M by processes";#N/A,#N/A,FALSE,"Elec Act vs Bud";#N/A,#N/A,FALSE,"G&amp;A";#N/A,#N/A,FALSE,"BGS";#N/A,#N/A,FALSE,"Res Cost"}</definedName>
    <definedName name="new" localSheetId="20" hidden="1">{#N/A,#N/A,FALSE,"O&amp;M by processes";#N/A,#N/A,FALSE,"Elec Act vs Bud";#N/A,#N/A,FALSE,"G&amp;A";#N/A,#N/A,FALSE,"BGS";#N/A,#N/A,FALSE,"Res Cost"}</definedName>
    <definedName name="new" hidden="1">{#N/A,#N/A,FALSE,"O&amp;M by processes";#N/A,#N/A,FALSE,"Elec Act vs Bud";#N/A,#N/A,FALSE,"G&amp;A";#N/A,#N/A,FALSE,"BGS";#N/A,#N/A,FALSE,"Res Cost"}</definedName>
    <definedName name="nn" hidden="1">38343.6211805556</definedName>
    <definedName name="note" localSheetId="14" hidden="1">{#N/A,#N/A,FALSE,"Aging Summary";#N/A,#N/A,FALSE,"Ratio Analysis";#N/A,#N/A,FALSE,"Test 120 Day Accts";#N/A,#N/A,FALSE,"Tickmarks"}</definedName>
    <definedName name="note" localSheetId="13" hidden="1">{#N/A,#N/A,FALSE,"Aging Summary";#N/A,#N/A,FALSE,"Ratio Analysis";#N/A,#N/A,FALSE,"Test 120 Day Accts";#N/A,#N/A,FALSE,"Tickmarks"}</definedName>
    <definedName name="note" localSheetId="15" hidden="1">{#N/A,#N/A,FALSE,"Aging Summary";#N/A,#N/A,FALSE,"Ratio Analysis";#N/A,#N/A,FALSE,"Test 120 Day Accts";#N/A,#N/A,FALSE,"Tickmarks"}</definedName>
    <definedName name="note" localSheetId="16" hidden="1">{#N/A,#N/A,FALSE,"Aging Summary";#N/A,#N/A,FALSE,"Ratio Analysis";#N/A,#N/A,FALSE,"Test 120 Day Accts";#N/A,#N/A,FALSE,"Tickmarks"}</definedName>
    <definedName name="note" localSheetId="17" hidden="1">{#N/A,#N/A,FALSE,"Aging Summary";#N/A,#N/A,FALSE,"Ratio Analysis";#N/A,#N/A,FALSE,"Test 120 Day Accts";#N/A,#N/A,FALSE,"Tickmarks"}</definedName>
    <definedName name="note" localSheetId="18" hidden="1">{#N/A,#N/A,FALSE,"Aging Summary";#N/A,#N/A,FALSE,"Ratio Analysis";#N/A,#N/A,FALSE,"Test 120 Day Accts";#N/A,#N/A,FALSE,"Tickmarks"}</definedName>
    <definedName name="note" localSheetId="19" hidden="1">{#N/A,#N/A,FALSE,"Aging Summary";#N/A,#N/A,FALSE,"Ratio Analysis";#N/A,#N/A,FALSE,"Test 120 Day Accts";#N/A,#N/A,FALSE,"Tickmarks"}</definedName>
    <definedName name="note" localSheetId="20" hidden="1">{#N/A,#N/A,FALSE,"Aging Summary";#N/A,#N/A,FALSE,"Ratio Analysis";#N/A,#N/A,FALSE,"Test 120 Day Accts";#N/A,#N/A,FALSE,"Tickmarks"}</definedName>
    <definedName name="note" hidden="1">{#N/A,#N/A,FALSE,"Aging Summary";#N/A,#N/A,FALSE,"Ratio Analysis";#N/A,#N/A,FALSE,"Test 120 Day Accts";#N/A,#N/A,FALSE,"Tickmarks"}</definedName>
    <definedName name="November">#REF!</definedName>
    <definedName name="NovemberBdgt">#REF!</definedName>
    <definedName name="NovemberYTD">#REF!</definedName>
    <definedName name="o" localSheetId="7" hidden="1">{"Cash - Products",#N/A,FALSE,"SUB BS Flux"}</definedName>
    <definedName name="o" localSheetId="9" hidden="1">{"Cash - Products",#N/A,FALSE,"SUB BS Flux"}</definedName>
    <definedName name="o" localSheetId="10" hidden="1">{"Cash - Products",#N/A,FALSE,"SUB BS Flux"}</definedName>
    <definedName name="o" localSheetId="11" hidden="1">{"Cash - Products",#N/A,FALSE,"SUB BS Flux"}</definedName>
    <definedName name="o" localSheetId="12" hidden="1">{"Cash - Products",#N/A,FALSE,"SUB BS Flux"}</definedName>
    <definedName name="o" localSheetId="14" hidden="1">{"Cash - Products",#N/A,FALSE,"SUB BS Flux"}</definedName>
    <definedName name="o" localSheetId="13" hidden="1">{"Cash - Products",#N/A,FALSE,"SUB BS Flux"}</definedName>
    <definedName name="o" localSheetId="15" hidden="1">{"Cash - Products",#N/A,FALSE,"SUB BS Flux"}</definedName>
    <definedName name="o" localSheetId="16" hidden="1">{"Cash - Products",#N/A,FALSE,"SUB BS Flux"}</definedName>
    <definedName name="o" localSheetId="17" hidden="1">{"Cash - Products",#N/A,FALSE,"SUB BS Flux"}</definedName>
    <definedName name="o" localSheetId="18" hidden="1">{"Cash - Products",#N/A,FALSE,"SUB BS Flux"}</definedName>
    <definedName name="o" localSheetId="19" hidden="1">{"Cash - Products",#N/A,FALSE,"SUB BS Flux"}</definedName>
    <definedName name="o" localSheetId="20" hidden="1">{"Cash - Products",#N/A,FALSE,"SUB BS Flux"}</definedName>
    <definedName name="o" hidden="1">{"Cash - Products",#N/A,FALSE,"SUB BS Flux"}</definedName>
    <definedName name="October">#REF!</definedName>
    <definedName name="OctoberBdgt">#REF!</definedName>
    <definedName name="OctoberYTD">#REF!</definedName>
    <definedName name="old_1" hidden="1">#REF!</definedName>
    <definedName name="other" localSheetId="7" hidden="1">#REF!</definedName>
    <definedName name="other" localSheetId="9" hidden="1">#REF!</definedName>
    <definedName name="other" localSheetId="10" hidden="1">#REF!</definedName>
    <definedName name="other" localSheetId="11" hidden="1">#REF!</definedName>
    <definedName name="other" localSheetId="12" hidden="1">#REF!</definedName>
    <definedName name="other" localSheetId="14" hidden="1">#REF!</definedName>
    <definedName name="other" localSheetId="13" hidden="1">#REF!</definedName>
    <definedName name="other" localSheetId="15" hidden="1">#REF!</definedName>
    <definedName name="other" localSheetId="16" hidden="1">#REF!</definedName>
    <definedName name="other" localSheetId="17" hidden="1">#REF!</definedName>
    <definedName name="other" localSheetId="18" hidden="1">#REF!</definedName>
    <definedName name="other" localSheetId="19" hidden="1">#REF!</definedName>
    <definedName name="other" localSheetId="20" hidden="1">#REF!</definedName>
    <definedName name="other" hidden="1">#REF!</definedName>
    <definedName name="p.Covenants" localSheetId="14" hidden="1">#REF!</definedName>
    <definedName name="p.Covenants" localSheetId="13" hidden="1">#REF!</definedName>
    <definedName name="p.Covenants" localSheetId="16" hidden="1">#REF!</definedName>
    <definedName name="p.Covenants" localSheetId="20" hidden="1">#REF!</definedName>
    <definedName name="p.Covenants" hidden="1">#REF!</definedName>
    <definedName name="p.Covenants_Titles" localSheetId="14" hidden="1">#REF!</definedName>
    <definedName name="p.Covenants_Titles" localSheetId="13" hidden="1">#REF!</definedName>
    <definedName name="p.Covenants_Titles" localSheetId="16" hidden="1">#REF!</definedName>
    <definedName name="p.Covenants_Titles" localSheetId="20" hidden="1">#REF!</definedName>
    <definedName name="p.Covenants_Titles" hidden="1">#REF!</definedName>
    <definedName name="p.CreditStats" localSheetId="14" hidden="1">#REF!</definedName>
    <definedName name="p.CreditStats" localSheetId="13" hidden="1">#REF!</definedName>
    <definedName name="p.CreditStats" localSheetId="16" hidden="1">#REF!</definedName>
    <definedName name="p.CreditStats" localSheetId="20" hidden="1">#REF!</definedName>
    <definedName name="p.CreditStats" hidden="1">#REF!</definedName>
    <definedName name="p.DCF" localSheetId="14" hidden="1">#REF!</definedName>
    <definedName name="p.DCF" localSheetId="13" hidden="1">#REF!</definedName>
    <definedName name="p.DCF" localSheetId="16" hidden="1">#REF!</definedName>
    <definedName name="p.DCF" localSheetId="20" hidden="1">#REF!</definedName>
    <definedName name="p.DCF" hidden="1">#REF!</definedName>
    <definedName name="p.DCF_Titles" localSheetId="14" hidden="1">#REF!</definedName>
    <definedName name="p.DCF_Titles" localSheetId="13" hidden="1">#REF!</definedName>
    <definedName name="p.DCF_Titles" localSheetId="16" hidden="1">#REF!</definedName>
    <definedName name="p.DCF_Titles" localSheetId="20" hidden="1">#REF!</definedName>
    <definedName name="p.DCF_Titles" hidden="1">#REF!</definedName>
    <definedName name="p.DivisionA" localSheetId="14" hidden="1">#REF!</definedName>
    <definedName name="p.DivisionA" localSheetId="13" hidden="1">#REF!</definedName>
    <definedName name="p.DivisionA" localSheetId="16" hidden="1">#REF!</definedName>
    <definedName name="p.DivisionA" localSheetId="20" hidden="1">#REF!</definedName>
    <definedName name="p.DivisionA" hidden="1">#REF!</definedName>
    <definedName name="p.DivisionB" localSheetId="14" hidden="1">#REF!</definedName>
    <definedName name="p.DivisionB" localSheetId="13" hidden="1">#REF!</definedName>
    <definedName name="p.DivisionB" localSheetId="16" hidden="1">#REF!</definedName>
    <definedName name="p.DivisionB" localSheetId="20" hidden="1">#REF!</definedName>
    <definedName name="p.DivisionB" hidden="1">#REF!</definedName>
    <definedName name="p.DivisionC" localSheetId="14" hidden="1">#REF!</definedName>
    <definedName name="p.DivisionC" localSheetId="13" hidden="1">#REF!</definedName>
    <definedName name="p.DivisionC" localSheetId="16" hidden="1">#REF!</definedName>
    <definedName name="p.DivisionC" localSheetId="20" hidden="1">#REF!</definedName>
    <definedName name="p.DivisionC" hidden="1">#REF!</definedName>
    <definedName name="p.DivisionD" localSheetId="14" hidden="1">#REF!</definedName>
    <definedName name="p.DivisionD" localSheetId="13" hidden="1">#REF!</definedName>
    <definedName name="p.DivisionD" localSheetId="16" hidden="1">#REF!</definedName>
    <definedName name="p.DivisionD" localSheetId="20" hidden="1">#REF!</definedName>
    <definedName name="p.DivisionD" hidden="1">#REF!</definedName>
    <definedName name="p.DivisionE" localSheetId="14" hidden="1">#REF!</definedName>
    <definedName name="p.DivisionE" localSheetId="13" hidden="1">#REF!</definedName>
    <definedName name="p.DivisionE" localSheetId="16" hidden="1">#REF!</definedName>
    <definedName name="p.DivisionE" localSheetId="20" hidden="1">#REF!</definedName>
    <definedName name="p.DivisionE" hidden="1">#REF!</definedName>
    <definedName name="p.DivisionF" localSheetId="14" hidden="1">#REF!</definedName>
    <definedName name="p.DivisionF" localSheetId="13" hidden="1">#REF!</definedName>
    <definedName name="p.DivisionF" localSheetId="16" hidden="1">#REF!</definedName>
    <definedName name="p.DivisionF" localSheetId="20" hidden="1">#REF!</definedName>
    <definedName name="p.DivisionF" hidden="1">#REF!</definedName>
    <definedName name="p.DivisionG" localSheetId="14" hidden="1">#REF!</definedName>
    <definedName name="p.DivisionG" localSheetId="13" hidden="1">#REF!</definedName>
    <definedName name="p.DivisionG" localSheetId="16" hidden="1">#REF!</definedName>
    <definedName name="p.DivisionG" localSheetId="20" hidden="1">#REF!</definedName>
    <definedName name="p.DivisionG" hidden="1">#REF!</definedName>
    <definedName name="p.DivisionH" localSheetId="14" hidden="1">#REF!</definedName>
    <definedName name="p.DivisionH" localSheetId="13" hidden="1">#REF!</definedName>
    <definedName name="p.DivisionH" localSheetId="16" hidden="1">#REF!</definedName>
    <definedName name="p.DivisionH" localSheetId="20" hidden="1">#REF!</definedName>
    <definedName name="p.DivisionH" hidden="1">#REF!</definedName>
    <definedName name="p.IRR" localSheetId="14" hidden="1">#REF!</definedName>
    <definedName name="p.IRR" localSheetId="13" hidden="1">#REF!</definedName>
    <definedName name="p.IRR" localSheetId="16" hidden="1">#REF!</definedName>
    <definedName name="p.IRR" localSheetId="20" hidden="1">#REF!</definedName>
    <definedName name="p.IRR" hidden="1">#REF!</definedName>
    <definedName name="p.IRR_Titles" localSheetId="14" hidden="1">#REF!</definedName>
    <definedName name="p.IRR_Titles" localSheetId="13" hidden="1">#REF!</definedName>
    <definedName name="p.IRR_Titles" localSheetId="16" hidden="1">#REF!</definedName>
    <definedName name="p.IRR_Titles" localSheetId="20" hidden="1">#REF!</definedName>
    <definedName name="p.IRR_Titles" hidden="1">#REF!</definedName>
    <definedName name="p.LTM_BS" localSheetId="14" hidden="1">#REF!</definedName>
    <definedName name="p.LTM_BS" localSheetId="13" hidden="1">#REF!</definedName>
    <definedName name="p.LTM_BS" localSheetId="16" hidden="1">#REF!</definedName>
    <definedName name="p.LTM_BS" localSheetId="20" hidden="1">#REF!</definedName>
    <definedName name="p.LTM_BS" hidden="1">#REF!</definedName>
    <definedName name="p.LTM_IS" localSheetId="14" hidden="1">#REF!</definedName>
    <definedName name="p.LTM_IS" localSheetId="13" hidden="1">#REF!</definedName>
    <definedName name="p.LTM_IS" localSheetId="16" hidden="1">#REF!</definedName>
    <definedName name="p.LTM_IS" localSheetId="20" hidden="1">#REF!</definedName>
    <definedName name="p.LTM_IS" hidden="1">#REF!</definedName>
    <definedName name="p.SP" localSheetId="14" hidden="1">#REF!</definedName>
    <definedName name="p.SP" localSheetId="13" hidden="1">#REF!</definedName>
    <definedName name="p.SP" localSheetId="16" hidden="1">#REF!</definedName>
    <definedName name="p.SP" localSheetId="20" hidden="1">#REF!</definedName>
    <definedName name="p.SP" hidden="1">#REF!</definedName>
    <definedName name="p.Summary" localSheetId="14" hidden="1">#REF!</definedName>
    <definedName name="p.Summary" localSheetId="13" hidden="1">#REF!</definedName>
    <definedName name="p.Summary" localSheetId="16" hidden="1">#REF!</definedName>
    <definedName name="p.Summary" localSheetId="20" hidden="1">#REF!</definedName>
    <definedName name="p.Summary" hidden="1">#REF!</definedName>
    <definedName name="p.Summary_Titles" localSheetId="14" hidden="1">#REF!</definedName>
    <definedName name="p.Summary_Titles" localSheetId="13" hidden="1">#REF!</definedName>
    <definedName name="p.Summary_Titles" localSheetId="16" hidden="1">#REF!</definedName>
    <definedName name="p.Summary_Titles" localSheetId="20" hidden="1">#REF!</definedName>
    <definedName name="p.Summary_Titles" hidden="1">#REF!</definedName>
    <definedName name="pal">#REF!</definedName>
    <definedName name="Palisades">#REF!</definedName>
    <definedName name="PeopleCOpsMonth">#REF!</definedName>
    <definedName name="PeopleCOpsYTD">#REF!</definedName>
    <definedName name="PeopleEDMonth">#REF!</definedName>
    <definedName name="PeopleEDYTD">#REF!</definedName>
    <definedName name="PeopleGasMonth">#REF!</definedName>
    <definedName name="PeopleGasYTD">#REF!</definedName>
    <definedName name="PeopleMonth">#REF!</definedName>
    <definedName name="PeopleResMonth">#REF!</definedName>
    <definedName name="PeopleResYTD">#REF!</definedName>
    <definedName name="PeopleYTD">#REF!</definedName>
    <definedName name="pl" localSheetId="14"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pl" localSheetId="13"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pl" localSheetId="15"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pl" localSheetId="16"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pl" localSheetId="17"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pl" localSheetId="18"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pl" localSheetId="19"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pl" localSheetId="20"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pl"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Plan">#REF!</definedName>
    <definedName name="_xlnm.Print_Area" localSheetId="8">'6A-Estimate and Reconcile'!$A$1:$DU$79</definedName>
    <definedName name="_xlnm.Print_Area">#REF!</definedName>
    <definedName name="_xlnm.Print_Titles" localSheetId="8">'6A-Estimate and Reconcile'!$2:$4</definedName>
    <definedName name="_xlnm.Print_Titles" localSheetId="9">'7 -TEC'!$A:$D,'7 -TEC'!$1:$27</definedName>
    <definedName name="_xlnm.Print_Titles" localSheetId="14">'9.a Exhibit II Blank '!$10:$10</definedName>
    <definedName name="_xlnm.Print_Titles" localSheetId="13">'9.a Exhibit II TCJA'!$10:$10</definedName>
    <definedName name="_xlnm.Print_Titles" localSheetId="21">'Work Papers'!$6:$6</definedName>
    <definedName name="prm_Month" hidden="1">"February"</definedName>
    <definedName name="prm_Year" hidden="1">"2008"</definedName>
    <definedName name="prmYear" hidden="1">"2010"</definedName>
    <definedName name="PROJ">#REF!</definedName>
    <definedName name="project">#REF!</definedName>
    <definedName name="Qe">#REF!</definedName>
    <definedName name="qw" localSheetId="7" hidden="1">{"'Metretek HTML'!$A$7:$W$42"}</definedName>
    <definedName name="qw" localSheetId="9" hidden="1">{"'Metretek HTML'!$A$7:$W$42"}</definedName>
    <definedName name="qw" localSheetId="10" hidden="1">{"'Metretek HTML'!$A$7:$W$42"}</definedName>
    <definedName name="qw" localSheetId="11" hidden="1">{"'Metretek HTML'!$A$7:$W$42"}</definedName>
    <definedName name="qw" localSheetId="12" hidden="1">{"'Metretek HTML'!$A$7:$W$42"}</definedName>
    <definedName name="qw" localSheetId="14" hidden="1">{"'Metretek HTML'!$A$7:$W$42"}</definedName>
    <definedName name="qw" localSheetId="13" hidden="1">{"'Metretek HTML'!$A$7:$W$42"}</definedName>
    <definedName name="qw" localSheetId="15" hidden="1">{"'Metretek HTML'!$A$7:$W$42"}</definedName>
    <definedName name="qw" localSheetId="16" hidden="1">{"'Metretek HTML'!$A$7:$W$42"}</definedName>
    <definedName name="qw" localSheetId="17" hidden="1">{"'Metretek HTML'!$A$7:$W$42"}</definedName>
    <definedName name="qw" localSheetId="18" hidden="1">{"'Metretek HTML'!$A$7:$W$42"}</definedName>
    <definedName name="qw" localSheetId="19" hidden="1">{"'Metretek HTML'!$A$7:$W$42"}</definedName>
    <definedName name="qw" localSheetId="20" hidden="1">{"'Metretek HTML'!$A$7:$W$42"}</definedName>
    <definedName name="qw" hidden="1">{"'Metretek HTML'!$A$7:$W$42"}</definedName>
    <definedName name="r.BSAssets" localSheetId="14" hidden="1">#REF!</definedName>
    <definedName name="r.BSAssets" localSheetId="13" hidden="1">#REF!</definedName>
    <definedName name="r.BSAssets" localSheetId="16" hidden="1">#REF!</definedName>
    <definedName name="r.BSAssets" localSheetId="20" hidden="1">#REF!</definedName>
    <definedName name="r.BSAssets" hidden="1">#REF!</definedName>
    <definedName name="r.BSEquity" localSheetId="14" hidden="1">#REF!</definedName>
    <definedName name="r.BSEquity" localSheetId="13" hidden="1">#REF!</definedName>
    <definedName name="r.BSEquity" localSheetId="16" hidden="1">#REF!</definedName>
    <definedName name="r.BSEquity" localSheetId="20" hidden="1">#REF!</definedName>
    <definedName name="r.BSEquity" hidden="1">#REF!</definedName>
    <definedName name="r.BSLiabilities" localSheetId="14" hidden="1">#REF!</definedName>
    <definedName name="r.BSLiabilities" localSheetId="13" hidden="1">#REF!</definedName>
    <definedName name="r.BSLiabilities" localSheetId="16" hidden="1">#REF!</definedName>
    <definedName name="r.BSLiabilities" localSheetId="20" hidden="1">#REF!</definedName>
    <definedName name="r.BSLiabilities" hidden="1">#REF!</definedName>
    <definedName name="r.CashFlow" localSheetId="14" hidden="1">#REF!</definedName>
    <definedName name="r.CashFlow" localSheetId="13" hidden="1">#REF!</definedName>
    <definedName name="r.CashFlow" localSheetId="16" hidden="1">#REF!</definedName>
    <definedName name="r.CashFlow" localSheetId="20" hidden="1">#REF!</definedName>
    <definedName name="r.CashFlow" hidden="1">#REF!</definedName>
    <definedName name="r.ISGrossProfit" localSheetId="14" hidden="1">#REF!</definedName>
    <definedName name="r.ISGrossProfit" localSheetId="13" hidden="1">#REF!</definedName>
    <definedName name="r.ISGrossProfit" localSheetId="16" hidden="1">#REF!</definedName>
    <definedName name="r.ISGrossProfit" localSheetId="20" hidden="1">#REF!</definedName>
    <definedName name="r.ISGrossProfit" hidden="1">#REF!</definedName>
    <definedName name="r.ISInterest" localSheetId="14" hidden="1">#REF!</definedName>
    <definedName name="r.ISInterest" localSheetId="13" hidden="1">#REF!</definedName>
    <definedName name="r.ISInterest" localSheetId="16" hidden="1">#REF!</definedName>
    <definedName name="r.ISInterest" localSheetId="20" hidden="1">#REF!</definedName>
    <definedName name="r.ISInterest" hidden="1">#REF!</definedName>
    <definedName name="r.ISNetIncome" localSheetId="14" hidden="1">#REF!</definedName>
    <definedName name="r.ISNetIncome" localSheetId="13" hidden="1">#REF!</definedName>
    <definedName name="r.ISNetIncome" localSheetId="16" hidden="1">#REF!</definedName>
    <definedName name="r.ISNetIncome" localSheetId="20" hidden="1">#REF!</definedName>
    <definedName name="r.ISNetIncome" hidden="1">#REF!</definedName>
    <definedName name="r.Leverage" localSheetId="14" hidden="1">#REF!</definedName>
    <definedName name="r.Leverage" localSheetId="13" hidden="1">#REF!</definedName>
    <definedName name="r.Leverage" localSheetId="16" hidden="1">#REF!</definedName>
    <definedName name="r.Leverage" localSheetId="20" hidden="1">#REF!</definedName>
    <definedName name="r.Leverage" hidden="1">#REF!</definedName>
    <definedName name="r.Liquidity" localSheetId="14" hidden="1">#REF!</definedName>
    <definedName name="r.Liquidity" localSheetId="13" hidden="1">#REF!</definedName>
    <definedName name="r.Liquidity" localSheetId="16" hidden="1">#REF!</definedName>
    <definedName name="r.Liquidity" localSheetId="20" hidden="1">#REF!</definedName>
    <definedName name="r.Liquidity" hidden="1">#REF!</definedName>
    <definedName name="r.LTM" localSheetId="14" hidden="1">#REF!</definedName>
    <definedName name="r.LTM" localSheetId="13" hidden="1">#REF!</definedName>
    <definedName name="r.LTM" localSheetId="16" hidden="1">#REF!</definedName>
    <definedName name="r.LTM" localSheetId="20" hidden="1">#REF!</definedName>
    <definedName name="r.LTM" hidden="1">#REF!</definedName>
    <definedName name="r.LTMInterim" localSheetId="14" hidden="1">#REF!</definedName>
    <definedName name="r.LTMInterim" localSheetId="13" hidden="1">#REF!</definedName>
    <definedName name="r.LTMInterim" localSheetId="16" hidden="1">#REF!</definedName>
    <definedName name="r.LTMInterim" localSheetId="20" hidden="1">#REF!</definedName>
    <definedName name="r.LTMInterim" hidden="1">#REF!</definedName>
    <definedName name="r.Market" localSheetId="14" hidden="1">#REF!</definedName>
    <definedName name="r.Market" localSheetId="13" hidden="1">#REF!</definedName>
    <definedName name="r.Market" localSheetId="16" hidden="1">#REF!</definedName>
    <definedName name="r.Market" localSheetId="20" hidden="1">#REF!</definedName>
    <definedName name="r.Market" hidden="1">#REF!</definedName>
    <definedName name="r.Miscellaneous" localSheetId="14" hidden="1">#REF!</definedName>
    <definedName name="r.Miscellaneous" localSheetId="13" hidden="1">#REF!</definedName>
    <definedName name="r.Miscellaneous" localSheetId="16" hidden="1">#REF!</definedName>
    <definedName name="r.Miscellaneous" localSheetId="20" hidden="1">#REF!</definedName>
    <definedName name="r.Miscellaneous" hidden="1">#REF!</definedName>
    <definedName name="r.Profitability" localSheetId="14" hidden="1">#REF!</definedName>
    <definedName name="r.Profitability" localSheetId="13" hidden="1">#REF!</definedName>
    <definedName name="r.Profitability" localSheetId="16" hidden="1">#REF!</definedName>
    <definedName name="r.Profitability" localSheetId="20" hidden="1">#REF!</definedName>
    <definedName name="r.Profitability" hidden="1">#REF!</definedName>
    <definedName name="r.Summary" localSheetId="14" hidden="1">#REF!</definedName>
    <definedName name="r.Summary" localSheetId="13" hidden="1">#REF!</definedName>
    <definedName name="r.Summary" localSheetId="16" hidden="1">#REF!</definedName>
    <definedName name="r.Summary" localSheetId="20" hidden="1">#REF!</definedName>
    <definedName name="r.Summary" hidden="1">#REF!</definedName>
    <definedName name="RAMPFAS109" localSheetId="7" hidden="1">#REF!</definedName>
    <definedName name="RAMPFAS109" localSheetId="9" hidden="1">#REF!</definedName>
    <definedName name="RAMPFAS109" localSheetId="10" hidden="1">#REF!</definedName>
    <definedName name="RAMPFAS109" localSheetId="11" hidden="1">#REF!</definedName>
    <definedName name="RAMPFAS109" localSheetId="12" hidden="1">#REF!</definedName>
    <definedName name="RAMPFAS109" localSheetId="14" hidden="1">#REF!</definedName>
    <definedName name="RAMPFAS109" localSheetId="13" hidden="1">#REF!</definedName>
    <definedName name="RAMPFAS109" localSheetId="15" hidden="1">#REF!</definedName>
    <definedName name="RAMPFAS109" localSheetId="16" hidden="1">#REF!</definedName>
    <definedName name="RAMPFAS109" localSheetId="17" hidden="1">#REF!</definedName>
    <definedName name="RAMPFAS109" localSheetId="18" hidden="1">#REF!</definedName>
    <definedName name="RAMPFAS109" localSheetId="19" hidden="1">#REF!</definedName>
    <definedName name="RAMPFAS109" localSheetId="20" hidden="1">#REF!</definedName>
    <definedName name="RAMPFAS109" hidden="1">#REF!</definedName>
    <definedName name="reawreqw" localSheetId="7" hidden="1">{#N/A,#N/A,FALSE,"Monthly SAIFI";#N/A,#N/A,FALSE,"Yearly SAIFI";#N/A,#N/A,FALSE,"Monthly CAIDI";#N/A,#N/A,FALSE,"Yearly CAIDI";#N/A,#N/A,FALSE,"Monthly SAIDI";#N/A,#N/A,FALSE,"Yearly SAIDI";#N/A,#N/A,FALSE,"Monthly MAIFI";#N/A,#N/A,FALSE,"Yearly MAIFI";#N/A,#N/A,FALSE,"Monthly Cust &gt;=4 Int"}</definedName>
    <definedName name="reawreqw" localSheetId="9" hidden="1">{#N/A,#N/A,FALSE,"Monthly SAIFI";#N/A,#N/A,FALSE,"Yearly SAIFI";#N/A,#N/A,FALSE,"Monthly CAIDI";#N/A,#N/A,FALSE,"Yearly CAIDI";#N/A,#N/A,FALSE,"Monthly SAIDI";#N/A,#N/A,FALSE,"Yearly SAIDI";#N/A,#N/A,FALSE,"Monthly MAIFI";#N/A,#N/A,FALSE,"Yearly MAIFI";#N/A,#N/A,FALSE,"Monthly Cust &gt;=4 Int"}</definedName>
    <definedName name="reawreqw" localSheetId="10" hidden="1">{#N/A,#N/A,FALSE,"Monthly SAIFI";#N/A,#N/A,FALSE,"Yearly SAIFI";#N/A,#N/A,FALSE,"Monthly CAIDI";#N/A,#N/A,FALSE,"Yearly CAIDI";#N/A,#N/A,FALSE,"Monthly SAIDI";#N/A,#N/A,FALSE,"Yearly SAIDI";#N/A,#N/A,FALSE,"Monthly MAIFI";#N/A,#N/A,FALSE,"Yearly MAIFI";#N/A,#N/A,FALSE,"Monthly Cust &gt;=4 Int"}</definedName>
    <definedName name="reawreqw" localSheetId="11" hidden="1">{#N/A,#N/A,FALSE,"Monthly SAIFI";#N/A,#N/A,FALSE,"Yearly SAIFI";#N/A,#N/A,FALSE,"Monthly CAIDI";#N/A,#N/A,FALSE,"Yearly CAIDI";#N/A,#N/A,FALSE,"Monthly SAIDI";#N/A,#N/A,FALSE,"Yearly SAIDI";#N/A,#N/A,FALSE,"Monthly MAIFI";#N/A,#N/A,FALSE,"Yearly MAIFI";#N/A,#N/A,FALSE,"Monthly Cust &gt;=4 Int"}</definedName>
    <definedName name="reawreqw" localSheetId="12" hidden="1">{#N/A,#N/A,FALSE,"Monthly SAIFI";#N/A,#N/A,FALSE,"Yearly SAIFI";#N/A,#N/A,FALSE,"Monthly CAIDI";#N/A,#N/A,FALSE,"Yearly CAIDI";#N/A,#N/A,FALSE,"Monthly SAIDI";#N/A,#N/A,FALSE,"Yearly SAIDI";#N/A,#N/A,FALSE,"Monthly MAIFI";#N/A,#N/A,FALSE,"Yearly MAIFI";#N/A,#N/A,FALSE,"Monthly Cust &gt;=4 Int"}</definedName>
    <definedName name="reawreqw" localSheetId="14" hidden="1">{#N/A,#N/A,FALSE,"Monthly SAIFI";#N/A,#N/A,FALSE,"Yearly SAIFI";#N/A,#N/A,FALSE,"Monthly CAIDI";#N/A,#N/A,FALSE,"Yearly CAIDI";#N/A,#N/A,FALSE,"Monthly SAIDI";#N/A,#N/A,FALSE,"Yearly SAIDI";#N/A,#N/A,FALSE,"Monthly MAIFI";#N/A,#N/A,FALSE,"Yearly MAIFI";#N/A,#N/A,FALSE,"Monthly Cust &gt;=4 Int"}</definedName>
    <definedName name="reawreqw" localSheetId="13" hidden="1">{#N/A,#N/A,FALSE,"Monthly SAIFI";#N/A,#N/A,FALSE,"Yearly SAIFI";#N/A,#N/A,FALSE,"Monthly CAIDI";#N/A,#N/A,FALSE,"Yearly CAIDI";#N/A,#N/A,FALSE,"Monthly SAIDI";#N/A,#N/A,FALSE,"Yearly SAIDI";#N/A,#N/A,FALSE,"Monthly MAIFI";#N/A,#N/A,FALSE,"Yearly MAIFI";#N/A,#N/A,FALSE,"Monthly Cust &gt;=4 Int"}</definedName>
    <definedName name="reawreqw" localSheetId="15" hidden="1">{#N/A,#N/A,FALSE,"Monthly SAIFI";#N/A,#N/A,FALSE,"Yearly SAIFI";#N/A,#N/A,FALSE,"Monthly CAIDI";#N/A,#N/A,FALSE,"Yearly CAIDI";#N/A,#N/A,FALSE,"Monthly SAIDI";#N/A,#N/A,FALSE,"Yearly SAIDI";#N/A,#N/A,FALSE,"Monthly MAIFI";#N/A,#N/A,FALSE,"Yearly MAIFI";#N/A,#N/A,FALSE,"Monthly Cust &gt;=4 Int"}</definedName>
    <definedName name="reawreqw" localSheetId="16" hidden="1">{#N/A,#N/A,FALSE,"Monthly SAIFI";#N/A,#N/A,FALSE,"Yearly SAIFI";#N/A,#N/A,FALSE,"Monthly CAIDI";#N/A,#N/A,FALSE,"Yearly CAIDI";#N/A,#N/A,FALSE,"Monthly SAIDI";#N/A,#N/A,FALSE,"Yearly SAIDI";#N/A,#N/A,FALSE,"Monthly MAIFI";#N/A,#N/A,FALSE,"Yearly MAIFI";#N/A,#N/A,FALSE,"Monthly Cust &gt;=4 Int"}</definedName>
    <definedName name="reawreqw" localSheetId="17" hidden="1">{#N/A,#N/A,FALSE,"Monthly SAIFI";#N/A,#N/A,FALSE,"Yearly SAIFI";#N/A,#N/A,FALSE,"Monthly CAIDI";#N/A,#N/A,FALSE,"Yearly CAIDI";#N/A,#N/A,FALSE,"Monthly SAIDI";#N/A,#N/A,FALSE,"Yearly SAIDI";#N/A,#N/A,FALSE,"Monthly MAIFI";#N/A,#N/A,FALSE,"Yearly MAIFI";#N/A,#N/A,FALSE,"Monthly Cust &gt;=4 Int"}</definedName>
    <definedName name="reawreqw" localSheetId="18" hidden="1">{#N/A,#N/A,FALSE,"Monthly SAIFI";#N/A,#N/A,FALSE,"Yearly SAIFI";#N/A,#N/A,FALSE,"Monthly CAIDI";#N/A,#N/A,FALSE,"Yearly CAIDI";#N/A,#N/A,FALSE,"Monthly SAIDI";#N/A,#N/A,FALSE,"Yearly SAIDI";#N/A,#N/A,FALSE,"Monthly MAIFI";#N/A,#N/A,FALSE,"Yearly MAIFI";#N/A,#N/A,FALSE,"Monthly Cust &gt;=4 Int"}</definedName>
    <definedName name="reawreqw" localSheetId="19" hidden="1">{#N/A,#N/A,FALSE,"Monthly SAIFI";#N/A,#N/A,FALSE,"Yearly SAIFI";#N/A,#N/A,FALSE,"Monthly CAIDI";#N/A,#N/A,FALSE,"Yearly CAIDI";#N/A,#N/A,FALSE,"Monthly SAIDI";#N/A,#N/A,FALSE,"Yearly SAIDI";#N/A,#N/A,FALSE,"Monthly MAIFI";#N/A,#N/A,FALSE,"Yearly MAIFI";#N/A,#N/A,FALSE,"Monthly Cust &gt;=4 Int"}</definedName>
    <definedName name="reawreqw" localSheetId="20" hidden="1">{#N/A,#N/A,FALSE,"Monthly SAIFI";#N/A,#N/A,FALSE,"Yearly SAIFI";#N/A,#N/A,FALSE,"Monthly CAIDI";#N/A,#N/A,FALSE,"Yearly CAIDI";#N/A,#N/A,FALSE,"Monthly SAIDI";#N/A,#N/A,FALSE,"Yearly SAIDI";#N/A,#N/A,FALSE,"Monthly MAIFI";#N/A,#N/A,FALSE,"Yearly MAIFI";#N/A,#N/A,FALSE,"Monthly Cust &gt;=4 Int"}</definedName>
    <definedName name="reawreqw" hidden="1">{#N/A,#N/A,FALSE,"Monthly SAIFI";#N/A,#N/A,FALSE,"Yearly SAIFI";#N/A,#N/A,FALSE,"Monthly CAIDI";#N/A,#N/A,FALSE,"Yearly CAIDI";#N/A,#N/A,FALSE,"Monthly SAIDI";#N/A,#N/A,FALSE,"Yearly SAIDI";#N/A,#N/A,FALSE,"Monthly MAIFI";#N/A,#N/A,FALSE,"Yearly MAIFI";#N/A,#N/A,FALSE,"Monthly Cust &gt;=4 Int"}</definedName>
    <definedName name="RECLASSES">#REF!</definedName>
    <definedName name="report">#REF!</definedName>
    <definedName name="report_month">#REF!</definedName>
    <definedName name="report_month_new">#REF!</definedName>
    <definedName name="report_quarter">#REF!</definedName>
    <definedName name="report_quarter_new">#REF!</definedName>
    <definedName name="report_year">#REF!</definedName>
    <definedName name="RES_Month">#REF!</definedName>
    <definedName name="RES_YTD">#REF!</definedName>
    <definedName name="retire">#REF!</definedName>
    <definedName name="retired">#REF!</definedName>
    <definedName name="RETIREMENTS">#REF!</definedName>
    <definedName name="rngShowNames" localSheetId="14" hidden="1">#REF!</definedName>
    <definedName name="rngShowNames" localSheetId="13" hidden="1">#REF!</definedName>
    <definedName name="rngShowNames" localSheetId="16" hidden="1">#REF!</definedName>
    <definedName name="rngShowNames" localSheetId="20" hidden="1">#REF!</definedName>
    <definedName name="rngShowNames" hidden="1">#REF!</definedName>
    <definedName name="rngToggles" localSheetId="14" hidden="1">#REF!</definedName>
    <definedName name="rngToggles" localSheetId="13" hidden="1">#REF!</definedName>
    <definedName name="rngToggles" localSheetId="16" hidden="1">#REF!</definedName>
    <definedName name="rngToggles" localSheetId="20" hidden="1">#REF!</definedName>
    <definedName name="rngToggles" hidden="1">#REF!</definedName>
    <definedName name="row" localSheetId="14" hidden="1">#REF!</definedName>
    <definedName name="row" localSheetId="13" hidden="1">#REF!</definedName>
    <definedName name="row" localSheetId="16" hidden="1">#REF!</definedName>
    <definedName name="row" localSheetId="20" hidden="1">#REF!</definedName>
    <definedName name="row" hidden="1">#REF!</definedName>
    <definedName name="RptBudget">#REF!</definedName>
    <definedName name="RptMonth">#REF!</definedName>
    <definedName name="rqrwqfas">#REF!</definedName>
    <definedName name="rrrr" localSheetId="7" hidden="1">{#N/A,#N/A,FALSE,"O&amp;M by processes";#N/A,#N/A,FALSE,"Elec Act vs Bud";#N/A,#N/A,FALSE,"G&amp;A";#N/A,#N/A,FALSE,"BGS";#N/A,#N/A,FALSE,"Res Cost"}</definedName>
    <definedName name="rrrr" localSheetId="9" hidden="1">{#N/A,#N/A,FALSE,"O&amp;M by processes";#N/A,#N/A,FALSE,"Elec Act vs Bud";#N/A,#N/A,FALSE,"G&amp;A";#N/A,#N/A,FALSE,"BGS";#N/A,#N/A,FALSE,"Res Cost"}</definedName>
    <definedName name="rrrr" localSheetId="10" hidden="1">{#N/A,#N/A,FALSE,"O&amp;M by processes";#N/A,#N/A,FALSE,"Elec Act vs Bud";#N/A,#N/A,FALSE,"G&amp;A";#N/A,#N/A,FALSE,"BGS";#N/A,#N/A,FALSE,"Res Cost"}</definedName>
    <definedName name="rrrr" localSheetId="11" hidden="1">{#N/A,#N/A,FALSE,"O&amp;M by processes";#N/A,#N/A,FALSE,"Elec Act vs Bud";#N/A,#N/A,FALSE,"G&amp;A";#N/A,#N/A,FALSE,"BGS";#N/A,#N/A,FALSE,"Res Cost"}</definedName>
    <definedName name="rrrr" localSheetId="12" hidden="1">{#N/A,#N/A,FALSE,"O&amp;M by processes";#N/A,#N/A,FALSE,"Elec Act vs Bud";#N/A,#N/A,FALSE,"G&amp;A";#N/A,#N/A,FALSE,"BGS";#N/A,#N/A,FALSE,"Res Cost"}</definedName>
    <definedName name="rrrr" localSheetId="14" hidden="1">{#N/A,#N/A,FALSE,"O&amp;M by processes";#N/A,#N/A,FALSE,"Elec Act vs Bud";#N/A,#N/A,FALSE,"G&amp;A";#N/A,#N/A,FALSE,"BGS";#N/A,#N/A,FALSE,"Res Cost"}</definedName>
    <definedName name="rrrr" localSheetId="13" hidden="1">{#N/A,#N/A,FALSE,"O&amp;M by processes";#N/A,#N/A,FALSE,"Elec Act vs Bud";#N/A,#N/A,FALSE,"G&amp;A";#N/A,#N/A,FALSE,"BGS";#N/A,#N/A,FALSE,"Res Cost"}</definedName>
    <definedName name="rrrr" localSheetId="15" hidden="1">{#N/A,#N/A,FALSE,"O&amp;M by processes";#N/A,#N/A,FALSE,"Elec Act vs Bud";#N/A,#N/A,FALSE,"G&amp;A";#N/A,#N/A,FALSE,"BGS";#N/A,#N/A,FALSE,"Res Cost"}</definedName>
    <definedName name="rrrr" localSheetId="16" hidden="1">{#N/A,#N/A,FALSE,"O&amp;M by processes";#N/A,#N/A,FALSE,"Elec Act vs Bud";#N/A,#N/A,FALSE,"G&amp;A";#N/A,#N/A,FALSE,"BGS";#N/A,#N/A,FALSE,"Res Cost"}</definedName>
    <definedName name="rrrr" localSheetId="17" hidden="1">{#N/A,#N/A,FALSE,"O&amp;M by processes";#N/A,#N/A,FALSE,"Elec Act vs Bud";#N/A,#N/A,FALSE,"G&amp;A";#N/A,#N/A,FALSE,"BGS";#N/A,#N/A,FALSE,"Res Cost"}</definedName>
    <definedName name="rrrr" localSheetId="18" hidden="1">{#N/A,#N/A,FALSE,"O&amp;M by processes";#N/A,#N/A,FALSE,"Elec Act vs Bud";#N/A,#N/A,FALSE,"G&amp;A";#N/A,#N/A,FALSE,"BGS";#N/A,#N/A,FALSE,"Res Cost"}</definedName>
    <definedName name="rrrr" localSheetId="19" hidden="1">{#N/A,#N/A,FALSE,"O&amp;M by processes";#N/A,#N/A,FALSE,"Elec Act vs Bud";#N/A,#N/A,FALSE,"G&amp;A";#N/A,#N/A,FALSE,"BGS";#N/A,#N/A,FALSE,"Res Cost"}</definedName>
    <definedName name="rrrr" localSheetId="20" hidden="1">{#N/A,#N/A,FALSE,"O&amp;M by processes";#N/A,#N/A,FALSE,"Elec Act vs Bud";#N/A,#N/A,FALSE,"G&amp;A";#N/A,#N/A,FALSE,"BGS";#N/A,#N/A,FALSE,"Res Cost"}</definedName>
    <definedName name="rrrr" hidden="1">{#N/A,#N/A,FALSE,"O&amp;M by processes";#N/A,#N/A,FALSE,"Elec Act vs Bud";#N/A,#N/A,FALSE,"G&amp;A";#N/A,#N/A,FALSE,"BGS";#N/A,#N/A,FALSE,"Res Cost"}</definedName>
    <definedName name="rterteq">#REF!</definedName>
    <definedName name="s" localSheetId="14" hidden="1">{#N/A,#N/A,FALSE,"95Act"}</definedName>
    <definedName name="s" localSheetId="13" hidden="1">{#N/A,#N/A,FALSE,"95Act"}</definedName>
    <definedName name="s" localSheetId="15" hidden="1">{#N/A,#N/A,FALSE,"95Act"}</definedName>
    <definedName name="s" localSheetId="16" hidden="1">{#N/A,#N/A,FALSE,"95Act"}</definedName>
    <definedName name="s" localSheetId="17" hidden="1">{#N/A,#N/A,FALSE,"95Act"}</definedName>
    <definedName name="s" localSheetId="18" hidden="1">{#N/A,#N/A,FALSE,"95Act"}</definedName>
    <definedName name="s" localSheetId="19" hidden="1">{#N/A,#N/A,FALSE,"95Act"}</definedName>
    <definedName name="s" localSheetId="20" hidden="1">{#N/A,#N/A,FALSE,"95Act"}</definedName>
    <definedName name="s" hidden="1">{#N/A,#N/A,FALSE,"95Act"}</definedName>
    <definedName name="SafeReliableCOpsMonth">#REF!</definedName>
    <definedName name="SafeReliableCOpsYTD">#REF!</definedName>
    <definedName name="SafeReliableEDMonth">#REF!</definedName>
    <definedName name="SafeReliableEDYTD">#REF!</definedName>
    <definedName name="SafeReliableGasMonth">#REF!</definedName>
    <definedName name="SafeReliableGasYTD">#REF!</definedName>
    <definedName name="SafeReliableMonth">#REF!</definedName>
    <definedName name="SafeReliableResMonth">#REF!</definedName>
    <definedName name="SafeReliableResYTD">#REF!</definedName>
    <definedName name="SafeReliableYTD">#REF!</definedName>
    <definedName name="SAP">#REF!</definedName>
    <definedName name="SAP_ED">OFFSET(#REF!,0,0,COUNTA(#REF!),COUNTA(#REF!))</definedName>
    <definedName name="SAP_EMP">OFFSET(#REF!,0,0,COUNTA(#REF!),COUNTA(#REF!))</definedName>
    <definedName name="SAP_GD">OFFSET(#REF!,0,0,COUNTA(#REF!),COUNTA(#REF!))</definedName>
    <definedName name="SAP_PSEG_LI">OFFSET(#REF!,0,0,COUNTA(#REF!),COUNTA(#REF!))</definedName>
    <definedName name="SAP_TF1">OFFSET(#REF!,0,0,COUNTA(#REF!),COUNTA(#REF!))</definedName>
    <definedName name="SAP_TF2">OFFSET(#REF!,0,0,COUNTA(#REF!),COUNTA(#REF!))</definedName>
    <definedName name="SAP_TRANS">OFFSET(#REF!,0,0,COUNTA(#REF!),COUNTA(#REF!))</definedName>
    <definedName name="SAP_UTILITY">OFFSET(#REF!,0,0,COUNTA(#REF!),COUNTA(#REF!))</definedName>
    <definedName name="SAPBEXhrIndnt" hidden="1">"Wide"</definedName>
    <definedName name="SAPBEXrevision" localSheetId="17" hidden="1">18</definedName>
    <definedName name="SAPBEXrevision" localSheetId="20" hidden="1">18</definedName>
    <definedName name="SAPBEXrevision" hidden="1">18</definedName>
    <definedName name="SAPBEXsysID" localSheetId="17" hidden="1">"BWP"</definedName>
    <definedName name="SAPBEXsysID" localSheetId="20" hidden="1">"BWP"</definedName>
    <definedName name="SAPBEXsysID" hidden="1">"BWP"</definedName>
    <definedName name="SAPBEXwbID" localSheetId="17" hidden="1">"3PHPFV8FO7PRQRDHFGKHVVOKV"</definedName>
    <definedName name="SAPBEXwbID" localSheetId="20" hidden="1">"3PHPFV8FO7PRQRDHFGKHVVOKV"</definedName>
    <definedName name="SAPBEXwbID" hidden="1">"3PHPFV8FO7PRQRDHFGKHVVOKV"</definedName>
    <definedName name="SAPsysID" hidden="1">"708C5W7SBKP804JT78WJ0JNKI"</definedName>
    <definedName name="SAPwbID" hidden="1">"ARS"</definedName>
    <definedName name="saSAsa" localSheetId="7" hidden="1">{#N/A,#N/A,FALSE,"Monthly SAIFI";#N/A,#N/A,FALSE,"Yearly SAIFI";#N/A,#N/A,FALSE,"Monthly CAIDI";#N/A,#N/A,FALSE,"Yearly CAIDI";#N/A,#N/A,FALSE,"Monthly SAIDI";#N/A,#N/A,FALSE,"Yearly SAIDI";#N/A,#N/A,FALSE,"Monthly MAIFI";#N/A,#N/A,FALSE,"Yearly MAIFI";#N/A,#N/A,FALSE,"Monthly Cust &gt;=4 Int"}</definedName>
    <definedName name="saSAsa" localSheetId="9" hidden="1">{#N/A,#N/A,FALSE,"Monthly SAIFI";#N/A,#N/A,FALSE,"Yearly SAIFI";#N/A,#N/A,FALSE,"Monthly CAIDI";#N/A,#N/A,FALSE,"Yearly CAIDI";#N/A,#N/A,FALSE,"Monthly SAIDI";#N/A,#N/A,FALSE,"Yearly SAIDI";#N/A,#N/A,FALSE,"Monthly MAIFI";#N/A,#N/A,FALSE,"Yearly MAIFI";#N/A,#N/A,FALSE,"Monthly Cust &gt;=4 Int"}</definedName>
    <definedName name="saSAsa" localSheetId="10" hidden="1">{#N/A,#N/A,FALSE,"Monthly SAIFI";#N/A,#N/A,FALSE,"Yearly SAIFI";#N/A,#N/A,FALSE,"Monthly CAIDI";#N/A,#N/A,FALSE,"Yearly CAIDI";#N/A,#N/A,FALSE,"Monthly SAIDI";#N/A,#N/A,FALSE,"Yearly SAIDI";#N/A,#N/A,FALSE,"Monthly MAIFI";#N/A,#N/A,FALSE,"Yearly MAIFI";#N/A,#N/A,FALSE,"Monthly Cust &gt;=4 Int"}</definedName>
    <definedName name="saSAsa" localSheetId="11" hidden="1">{#N/A,#N/A,FALSE,"Monthly SAIFI";#N/A,#N/A,FALSE,"Yearly SAIFI";#N/A,#N/A,FALSE,"Monthly CAIDI";#N/A,#N/A,FALSE,"Yearly CAIDI";#N/A,#N/A,FALSE,"Monthly SAIDI";#N/A,#N/A,FALSE,"Yearly SAIDI";#N/A,#N/A,FALSE,"Monthly MAIFI";#N/A,#N/A,FALSE,"Yearly MAIFI";#N/A,#N/A,FALSE,"Monthly Cust &gt;=4 Int"}</definedName>
    <definedName name="saSAsa" localSheetId="12" hidden="1">{#N/A,#N/A,FALSE,"Monthly SAIFI";#N/A,#N/A,FALSE,"Yearly SAIFI";#N/A,#N/A,FALSE,"Monthly CAIDI";#N/A,#N/A,FALSE,"Yearly CAIDI";#N/A,#N/A,FALSE,"Monthly SAIDI";#N/A,#N/A,FALSE,"Yearly SAIDI";#N/A,#N/A,FALSE,"Monthly MAIFI";#N/A,#N/A,FALSE,"Yearly MAIFI";#N/A,#N/A,FALSE,"Monthly Cust &gt;=4 Int"}</definedName>
    <definedName name="saSAsa" localSheetId="14" hidden="1">{#N/A,#N/A,FALSE,"Monthly SAIFI";#N/A,#N/A,FALSE,"Yearly SAIFI";#N/A,#N/A,FALSE,"Monthly CAIDI";#N/A,#N/A,FALSE,"Yearly CAIDI";#N/A,#N/A,FALSE,"Monthly SAIDI";#N/A,#N/A,FALSE,"Yearly SAIDI";#N/A,#N/A,FALSE,"Monthly MAIFI";#N/A,#N/A,FALSE,"Yearly MAIFI";#N/A,#N/A,FALSE,"Monthly Cust &gt;=4 Int"}</definedName>
    <definedName name="saSAsa" localSheetId="13" hidden="1">{#N/A,#N/A,FALSE,"Monthly SAIFI";#N/A,#N/A,FALSE,"Yearly SAIFI";#N/A,#N/A,FALSE,"Monthly CAIDI";#N/A,#N/A,FALSE,"Yearly CAIDI";#N/A,#N/A,FALSE,"Monthly SAIDI";#N/A,#N/A,FALSE,"Yearly SAIDI";#N/A,#N/A,FALSE,"Monthly MAIFI";#N/A,#N/A,FALSE,"Yearly MAIFI";#N/A,#N/A,FALSE,"Monthly Cust &gt;=4 Int"}</definedName>
    <definedName name="saSAsa" localSheetId="15" hidden="1">{#N/A,#N/A,FALSE,"Monthly SAIFI";#N/A,#N/A,FALSE,"Yearly SAIFI";#N/A,#N/A,FALSE,"Monthly CAIDI";#N/A,#N/A,FALSE,"Yearly CAIDI";#N/A,#N/A,FALSE,"Monthly SAIDI";#N/A,#N/A,FALSE,"Yearly SAIDI";#N/A,#N/A,FALSE,"Monthly MAIFI";#N/A,#N/A,FALSE,"Yearly MAIFI";#N/A,#N/A,FALSE,"Monthly Cust &gt;=4 Int"}</definedName>
    <definedName name="saSAsa" localSheetId="16" hidden="1">{#N/A,#N/A,FALSE,"Monthly SAIFI";#N/A,#N/A,FALSE,"Yearly SAIFI";#N/A,#N/A,FALSE,"Monthly CAIDI";#N/A,#N/A,FALSE,"Yearly CAIDI";#N/A,#N/A,FALSE,"Monthly SAIDI";#N/A,#N/A,FALSE,"Yearly SAIDI";#N/A,#N/A,FALSE,"Monthly MAIFI";#N/A,#N/A,FALSE,"Yearly MAIFI";#N/A,#N/A,FALSE,"Monthly Cust &gt;=4 Int"}</definedName>
    <definedName name="saSAsa" localSheetId="17" hidden="1">{#N/A,#N/A,FALSE,"Monthly SAIFI";#N/A,#N/A,FALSE,"Yearly SAIFI";#N/A,#N/A,FALSE,"Monthly CAIDI";#N/A,#N/A,FALSE,"Yearly CAIDI";#N/A,#N/A,FALSE,"Monthly SAIDI";#N/A,#N/A,FALSE,"Yearly SAIDI";#N/A,#N/A,FALSE,"Monthly MAIFI";#N/A,#N/A,FALSE,"Yearly MAIFI";#N/A,#N/A,FALSE,"Monthly Cust &gt;=4 Int"}</definedName>
    <definedName name="saSAsa" localSheetId="18" hidden="1">{#N/A,#N/A,FALSE,"Monthly SAIFI";#N/A,#N/A,FALSE,"Yearly SAIFI";#N/A,#N/A,FALSE,"Monthly CAIDI";#N/A,#N/A,FALSE,"Yearly CAIDI";#N/A,#N/A,FALSE,"Monthly SAIDI";#N/A,#N/A,FALSE,"Yearly SAIDI";#N/A,#N/A,FALSE,"Monthly MAIFI";#N/A,#N/A,FALSE,"Yearly MAIFI";#N/A,#N/A,FALSE,"Monthly Cust &gt;=4 Int"}</definedName>
    <definedName name="saSAsa" localSheetId="19" hidden="1">{#N/A,#N/A,FALSE,"Monthly SAIFI";#N/A,#N/A,FALSE,"Yearly SAIFI";#N/A,#N/A,FALSE,"Monthly CAIDI";#N/A,#N/A,FALSE,"Yearly CAIDI";#N/A,#N/A,FALSE,"Monthly SAIDI";#N/A,#N/A,FALSE,"Yearly SAIDI";#N/A,#N/A,FALSE,"Monthly MAIFI";#N/A,#N/A,FALSE,"Yearly MAIFI";#N/A,#N/A,FALSE,"Monthly Cust &gt;=4 Int"}</definedName>
    <definedName name="saSAsa" localSheetId="20" hidden="1">{#N/A,#N/A,FALSE,"Monthly SAIFI";#N/A,#N/A,FALSE,"Yearly SAIFI";#N/A,#N/A,FALSE,"Monthly CAIDI";#N/A,#N/A,FALSE,"Yearly CAIDI";#N/A,#N/A,FALSE,"Monthly SAIDI";#N/A,#N/A,FALSE,"Yearly SAIDI";#N/A,#N/A,FALSE,"Monthly MAIFI";#N/A,#N/A,FALSE,"Yearly MAIFI";#N/A,#N/A,FALSE,"Monthly Cust &gt;=4 Int"}</definedName>
    <definedName name="saSAsa" hidden="1">{#N/A,#N/A,FALSE,"Monthly SAIFI";#N/A,#N/A,FALSE,"Yearly SAIFI";#N/A,#N/A,FALSE,"Monthly CAIDI";#N/A,#N/A,FALSE,"Yearly CAIDI";#N/A,#N/A,FALSE,"Monthly SAIDI";#N/A,#N/A,FALSE,"Yearly SAIDI";#N/A,#N/A,FALSE,"Monthly MAIFI";#N/A,#N/A,FALSE,"Yearly MAIFI";#N/A,#N/A,FALSE,"Monthly Cust &gt;=4 Int"}</definedName>
    <definedName name="sdf" localSheetId="7" hidden="1">{#N/A,#N/A,FALSE,"Monthly SAIFI";#N/A,#N/A,FALSE,"Yearly SAIFI";#N/A,#N/A,FALSE,"Monthly CAIDI";#N/A,#N/A,FALSE,"Yearly CAIDI";#N/A,#N/A,FALSE,"Monthly SAIDI";#N/A,#N/A,FALSE,"Yearly SAIDI";#N/A,#N/A,FALSE,"Monthly MAIFI";#N/A,#N/A,FALSE,"Yearly MAIFI";#N/A,#N/A,FALSE,"Monthly Cust &gt;=4 Int"}</definedName>
    <definedName name="sdf" localSheetId="9" hidden="1">{#N/A,#N/A,FALSE,"Monthly SAIFI";#N/A,#N/A,FALSE,"Yearly SAIFI";#N/A,#N/A,FALSE,"Monthly CAIDI";#N/A,#N/A,FALSE,"Yearly CAIDI";#N/A,#N/A,FALSE,"Monthly SAIDI";#N/A,#N/A,FALSE,"Yearly SAIDI";#N/A,#N/A,FALSE,"Monthly MAIFI";#N/A,#N/A,FALSE,"Yearly MAIFI";#N/A,#N/A,FALSE,"Monthly Cust &gt;=4 Int"}</definedName>
    <definedName name="sdf" localSheetId="10" hidden="1">{#N/A,#N/A,FALSE,"Monthly SAIFI";#N/A,#N/A,FALSE,"Yearly SAIFI";#N/A,#N/A,FALSE,"Monthly CAIDI";#N/A,#N/A,FALSE,"Yearly CAIDI";#N/A,#N/A,FALSE,"Monthly SAIDI";#N/A,#N/A,FALSE,"Yearly SAIDI";#N/A,#N/A,FALSE,"Monthly MAIFI";#N/A,#N/A,FALSE,"Yearly MAIFI";#N/A,#N/A,FALSE,"Monthly Cust &gt;=4 Int"}</definedName>
    <definedName name="sdf" localSheetId="11" hidden="1">{#N/A,#N/A,FALSE,"Monthly SAIFI";#N/A,#N/A,FALSE,"Yearly SAIFI";#N/A,#N/A,FALSE,"Monthly CAIDI";#N/A,#N/A,FALSE,"Yearly CAIDI";#N/A,#N/A,FALSE,"Monthly SAIDI";#N/A,#N/A,FALSE,"Yearly SAIDI";#N/A,#N/A,FALSE,"Monthly MAIFI";#N/A,#N/A,FALSE,"Yearly MAIFI";#N/A,#N/A,FALSE,"Monthly Cust &gt;=4 Int"}</definedName>
    <definedName name="sdf" localSheetId="12" hidden="1">{#N/A,#N/A,FALSE,"Monthly SAIFI";#N/A,#N/A,FALSE,"Yearly SAIFI";#N/A,#N/A,FALSE,"Monthly CAIDI";#N/A,#N/A,FALSE,"Yearly CAIDI";#N/A,#N/A,FALSE,"Monthly SAIDI";#N/A,#N/A,FALSE,"Yearly SAIDI";#N/A,#N/A,FALSE,"Monthly MAIFI";#N/A,#N/A,FALSE,"Yearly MAIFI";#N/A,#N/A,FALSE,"Monthly Cust &gt;=4 Int"}</definedName>
    <definedName name="sdf" localSheetId="14" hidden="1">{#N/A,#N/A,FALSE,"Monthly SAIFI";#N/A,#N/A,FALSE,"Yearly SAIFI";#N/A,#N/A,FALSE,"Monthly CAIDI";#N/A,#N/A,FALSE,"Yearly CAIDI";#N/A,#N/A,FALSE,"Monthly SAIDI";#N/A,#N/A,FALSE,"Yearly SAIDI";#N/A,#N/A,FALSE,"Monthly MAIFI";#N/A,#N/A,FALSE,"Yearly MAIFI";#N/A,#N/A,FALSE,"Monthly Cust &gt;=4 Int"}</definedName>
    <definedName name="sdf" localSheetId="13" hidden="1">{#N/A,#N/A,FALSE,"Monthly SAIFI";#N/A,#N/A,FALSE,"Yearly SAIFI";#N/A,#N/A,FALSE,"Monthly CAIDI";#N/A,#N/A,FALSE,"Yearly CAIDI";#N/A,#N/A,FALSE,"Monthly SAIDI";#N/A,#N/A,FALSE,"Yearly SAIDI";#N/A,#N/A,FALSE,"Monthly MAIFI";#N/A,#N/A,FALSE,"Yearly MAIFI";#N/A,#N/A,FALSE,"Monthly Cust &gt;=4 Int"}</definedName>
    <definedName name="sdf" localSheetId="15" hidden="1">{#N/A,#N/A,FALSE,"Monthly SAIFI";#N/A,#N/A,FALSE,"Yearly SAIFI";#N/A,#N/A,FALSE,"Monthly CAIDI";#N/A,#N/A,FALSE,"Yearly CAIDI";#N/A,#N/A,FALSE,"Monthly SAIDI";#N/A,#N/A,FALSE,"Yearly SAIDI";#N/A,#N/A,FALSE,"Monthly MAIFI";#N/A,#N/A,FALSE,"Yearly MAIFI";#N/A,#N/A,FALSE,"Monthly Cust &gt;=4 Int"}</definedName>
    <definedName name="sdf" localSheetId="16" hidden="1">{#N/A,#N/A,FALSE,"Monthly SAIFI";#N/A,#N/A,FALSE,"Yearly SAIFI";#N/A,#N/A,FALSE,"Monthly CAIDI";#N/A,#N/A,FALSE,"Yearly CAIDI";#N/A,#N/A,FALSE,"Monthly SAIDI";#N/A,#N/A,FALSE,"Yearly SAIDI";#N/A,#N/A,FALSE,"Monthly MAIFI";#N/A,#N/A,FALSE,"Yearly MAIFI";#N/A,#N/A,FALSE,"Monthly Cust &gt;=4 Int"}</definedName>
    <definedName name="sdf" localSheetId="17" hidden="1">{#N/A,#N/A,FALSE,"Monthly SAIFI";#N/A,#N/A,FALSE,"Yearly SAIFI";#N/A,#N/A,FALSE,"Monthly CAIDI";#N/A,#N/A,FALSE,"Yearly CAIDI";#N/A,#N/A,FALSE,"Monthly SAIDI";#N/A,#N/A,FALSE,"Yearly SAIDI";#N/A,#N/A,FALSE,"Monthly MAIFI";#N/A,#N/A,FALSE,"Yearly MAIFI";#N/A,#N/A,FALSE,"Monthly Cust &gt;=4 Int"}</definedName>
    <definedName name="sdf" localSheetId="18" hidden="1">{#N/A,#N/A,FALSE,"Monthly SAIFI";#N/A,#N/A,FALSE,"Yearly SAIFI";#N/A,#N/A,FALSE,"Monthly CAIDI";#N/A,#N/A,FALSE,"Yearly CAIDI";#N/A,#N/A,FALSE,"Monthly SAIDI";#N/A,#N/A,FALSE,"Yearly SAIDI";#N/A,#N/A,FALSE,"Monthly MAIFI";#N/A,#N/A,FALSE,"Yearly MAIFI";#N/A,#N/A,FALSE,"Monthly Cust &gt;=4 Int"}</definedName>
    <definedName name="sdf" localSheetId="19" hidden="1">{#N/A,#N/A,FALSE,"Monthly SAIFI";#N/A,#N/A,FALSE,"Yearly SAIFI";#N/A,#N/A,FALSE,"Monthly CAIDI";#N/A,#N/A,FALSE,"Yearly CAIDI";#N/A,#N/A,FALSE,"Monthly SAIDI";#N/A,#N/A,FALSE,"Yearly SAIDI";#N/A,#N/A,FALSE,"Monthly MAIFI";#N/A,#N/A,FALSE,"Yearly MAIFI";#N/A,#N/A,FALSE,"Monthly Cust &gt;=4 Int"}</definedName>
    <definedName name="sdf" localSheetId="20" hidden="1">{#N/A,#N/A,FALSE,"Monthly SAIFI";#N/A,#N/A,FALSE,"Yearly SAIFI";#N/A,#N/A,FALSE,"Monthly CAIDI";#N/A,#N/A,FALSE,"Yearly CAIDI";#N/A,#N/A,FALSE,"Monthly SAIDI";#N/A,#N/A,FALSE,"Yearly SAIDI";#N/A,#N/A,FALSE,"Monthly MAIFI";#N/A,#N/A,FALSE,"Yearly MAIFI";#N/A,#N/A,FALSE,"Monthly Cust &gt;=4 Int"}</definedName>
    <definedName name="sdf" hidden="1">{#N/A,#N/A,FALSE,"Monthly SAIFI";#N/A,#N/A,FALSE,"Yearly SAIFI";#N/A,#N/A,FALSE,"Monthly CAIDI";#N/A,#N/A,FALSE,"Yearly CAIDI";#N/A,#N/A,FALSE,"Monthly SAIDI";#N/A,#N/A,FALSE,"Yearly SAIDI";#N/A,#N/A,FALSE,"Monthly MAIFI";#N/A,#N/A,FALSE,"Yearly MAIFI";#N/A,#N/A,FALSE,"Monthly Cust &gt;=4 Int"}</definedName>
    <definedName name="sdfaadfasdfasdaasdfsdf" localSheetId="7" hidden="1">{#N/A,#N/A,FALSE,"Monthly SAIFI";#N/A,#N/A,FALSE,"Yearly SAIFI";#N/A,#N/A,FALSE,"Monthly CAIDI";#N/A,#N/A,FALSE,"Yearly CAIDI";#N/A,#N/A,FALSE,"Monthly SAIDI";#N/A,#N/A,FALSE,"Yearly SAIDI";#N/A,#N/A,FALSE,"Monthly MAIFI";#N/A,#N/A,FALSE,"Yearly MAIFI";#N/A,#N/A,FALSE,"Monthly Cust &gt;=4 Int"}</definedName>
    <definedName name="sdfaadfasdfasdaasdfsdf" localSheetId="9" hidden="1">{#N/A,#N/A,FALSE,"Monthly SAIFI";#N/A,#N/A,FALSE,"Yearly SAIFI";#N/A,#N/A,FALSE,"Monthly CAIDI";#N/A,#N/A,FALSE,"Yearly CAIDI";#N/A,#N/A,FALSE,"Monthly SAIDI";#N/A,#N/A,FALSE,"Yearly SAIDI";#N/A,#N/A,FALSE,"Monthly MAIFI";#N/A,#N/A,FALSE,"Yearly MAIFI";#N/A,#N/A,FALSE,"Monthly Cust &gt;=4 Int"}</definedName>
    <definedName name="sdfaadfasdfasdaasdfsdf" localSheetId="10" hidden="1">{#N/A,#N/A,FALSE,"Monthly SAIFI";#N/A,#N/A,FALSE,"Yearly SAIFI";#N/A,#N/A,FALSE,"Monthly CAIDI";#N/A,#N/A,FALSE,"Yearly CAIDI";#N/A,#N/A,FALSE,"Monthly SAIDI";#N/A,#N/A,FALSE,"Yearly SAIDI";#N/A,#N/A,FALSE,"Monthly MAIFI";#N/A,#N/A,FALSE,"Yearly MAIFI";#N/A,#N/A,FALSE,"Monthly Cust &gt;=4 Int"}</definedName>
    <definedName name="sdfaadfasdfasdaasdfsdf" localSheetId="11" hidden="1">{#N/A,#N/A,FALSE,"Monthly SAIFI";#N/A,#N/A,FALSE,"Yearly SAIFI";#N/A,#N/A,FALSE,"Monthly CAIDI";#N/A,#N/A,FALSE,"Yearly CAIDI";#N/A,#N/A,FALSE,"Monthly SAIDI";#N/A,#N/A,FALSE,"Yearly SAIDI";#N/A,#N/A,FALSE,"Monthly MAIFI";#N/A,#N/A,FALSE,"Yearly MAIFI";#N/A,#N/A,FALSE,"Monthly Cust &gt;=4 Int"}</definedName>
    <definedName name="sdfaadfasdfasdaasdfsdf" localSheetId="12" hidden="1">{#N/A,#N/A,FALSE,"Monthly SAIFI";#N/A,#N/A,FALSE,"Yearly SAIFI";#N/A,#N/A,FALSE,"Monthly CAIDI";#N/A,#N/A,FALSE,"Yearly CAIDI";#N/A,#N/A,FALSE,"Monthly SAIDI";#N/A,#N/A,FALSE,"Yearly SAIDI";#N/A,#N/A,FALSE,"Monthly MAIFI";#N/A,#N/A,FALSE,"Yearly MAIFI";#N/A,#N/A,FALSE,"Monthly Cust &gt;=4 Int"}</definedName>
    <definedName name="sdfaadfasdfasdaasdfsdf" localSheetId="14" hidden="1">{#N/A,#N/A,FALSE,"Monthly SAIFI";#N/A,#N/A,FALSE,"Yearly SAIFI";#N/A,#N/A,FALSE,"Monthly CAIDI";#N/A,#N/A,FALSE,"Yearly CAIDI";#N/A,#N/A,FALSE,"Monthly SAIDI";#N/A,#N/A,FALSE,"Yearly SAIDI";#N/A,#N/A,FALSE,"Monthly MAIFI";#N/A,#N/A,FALSE,"Yearly MAIFI";#N/A,#N/A,FALSE,"Monthly Cust &gt;=4 Int"}</definedName>
    <definedName name="sdfaadfasdfasdaasdfsdf" localSheetId="13" hidden="1">{#N/A,#N/A,FALSE,"Monthly SAIFI";#N/A,#N/A,FALSE,"Yearly SAIFI";#N/A,#N/A,FALSE,"Monthly CAIDI";#N/A,#N/A,FALSE,"Yearly CAIDI";#N/A,#N/A,FALSE,"Monthly SAIDI";#N/A,#N/A,FALSE,"Yearly SAIDI";#N/A,#N/A,FALSE,"Monthly MAIFI";#N/A,#N/A,FALSE,"Yearly MAIFI";#N/A,#N/A,FALSE,"Monthly Cust &gt;=4 Int"}</definedName>
    <definedName name="sdfaadfasdfasdaasdfsdf" localSheetId="15" hidden="1">{#N/A,#N/A,FALSE,"Monthly SAIFI";#N/A,#N/A,FALSE,"Yearly SAIFI";#N/A,#N/A,FALSE,"Monthly CAIDI";#N/A,#N/A,FALSE,"Yearly CAIDI";#N/A,#N/A,FALSE,"Monthly SAIDI";#N/A,#N/A,FALSE,"Yearly SAIDI";#N/A,#N/A,FALSE,"Monthly MAIFI";#N/A,#N/A,FALSE,"Yearly MAIFI";#N/A,#N/A,FALSE,"Monthly Cust &gt;=4 Int"}</definedName>
    <definedName name="sdfaadfasdfasdaasdfsdf" localSheetId="16" hidden="1">{#N/A,#N/A,FALSE,"Monthly SAIFI";#N/A,#N/A,FALSE,"Yearly SAIFI";#N/A,#N/A,FALSE,"Monthly CAIDI";#N/A,#N/A,FALSE,"Yearly CAIDI";#N/A,#N/A,FALSE,"Monthly SAIDI";#N/A,#N/A,FALSE,"Yearly SAIDI";#N/A,#N/A,FALSE,"Monthly MAIFI";#N/A,#N/A,FALSE,"Yearly MAIFI";#N/A,#N/A,FALSE,"Monthly Cust &gt;=4 Int"}</definedName>
    <definedName name="sdfaadfasdfasdaasdfsdf" localSheetId="17" hidden="1">{#N/A,#N/A,FALSE,"Monthly SAIFI";#N/A,#N/A,FALSE,"Yearly SAIFI";#N/A,#N/A,FALSE,"Monthly CAIDI";#N/A,#N/A,FALSE,"Yearly CAIDI";#N/A,#N/A,FALSE,"Monthly SAIDI";#N/A,#N/A,FALSE,"Yearly SAIDI";#N/A,#N/A,FALSE,"Monthly MAIFI";#N/A,#N/A,FALSE,"Yearly MAIFI";#N/A,#N/A,FALSE,"Monthly Cust &gt;=4 Int"}</definedName>
    <definedName name="sdfaadfasdfasdaasdfsdf" localSheetId="18" hidden="1">{#N/A,#N/A,FALSE,"Monthly SAIFI";#N/A,#N/A,FALSE,"Yearly SAIFI";#N/A,#N/A,FALSE,"Monthly CAIDI";#N/A,#N/A,FALSE,"Yearly CAIDI";#N/A,#N/A,FALSE,"Monthly SAIDI";#N/A,#N/A,FALSE,"Yearly SAIDI";#N/A,#N/A,FALSE,"Monthly MAIFI";#N/A,#N/A,FALSE,"Yearly MAIFI";#N/A,#N/A,FALSE,"Monthly Cust &gt;=4 Int"}</definedName>
    <definedName name="sdfaadfasdfasdaasdfsdf" localSheetId="19" hidden="1">{#N/A,#N/A,FALSE,"Monthly SAIFI";#N/A,#N/A,FALSE,"Yearly SAIFI";#N/A,#N/A,FALSE,"Monthly CAIDI";#N/A,#N/A,FALSE,"Yearly CAIDI";#N/A,#N/A,FALSE,"Monthly SAIDI";#N/A,#N/A,FALSE,"Yearly SAIDI";#N/A,#N/A,FALSE,"Monthly MAIFI";#N/A,#N/A,FALSE,"Yearly MAIFI";#N/A,#N/A,FALSE,"Monthly Cust &gt;=4 Int"}</definedName>
    <definedName name="sdfaadfasdfasdaasdfsdf" localSheetId="20" hidden="1">{#N/A,#N/A,FALSE,"Monthly SAIFI";#N/A,#N/A,FALSE,"Yearly SAIFI";#N/A,#N/A,FALSE,"Monthly CAIDI";#N/A,#N/A,FALSE,"Yearly CAIDI";#N/A,#N/A,FALSE,"Monthly SAIDI";#N/A,#N/A,FALSE,"Yearly SAIDI";#N/A,#N/A,FALSE,"Monthly MAIFI";#N/A,#N/A,FALSE,"Yearly MAIFI";#N/A,#N/A,FALSE,"Monthly Cust &gt;=4 Int"}</definedName>
    <definedName name="sdfaadfasdfasdaasdfsdf" hidden="1">{#N/A,#N/A,FALSE,"Monthly SAIFI";#N/A,#N/A,FALSE,"Yearly SAIFI";#N/A,#N/A,FALSE,"Monthly CAIDI";#N/A,#N/A,FALSE,"Yearly CAIDI";#N/A,#N/A,FALSE,"Monthly SAIDI";#N/A,#N/A,FALSE,"Yearly SAIDI";#N/A,#N/A,FALSE,"Monthly MAIFI";#N/A,#N/A,FALSE,"Yearly MAIFI";#N/A,#N/A,FALSE,"Monthly Cust &gt;=4 Int"}</definedName>
    <definedName name="sdfasdfasd" localSheetId="7" hidden="1">#REF!</definedName>
    <definedName name="sdfasdfasd" localSheetId="9" hidden="1">#REF!</definedName>
    <definedName name="sdfasdfasd" localSheetId="10" hidden="1">#REF!</definedName>
    <definedName name="sdfasdfasd" localSheetId="11" hidden="1">#REF!</definedName>
    <definedName name="sdfasdfasd" localSheetId="14" hidden="1">#REF!</definedName>
    <definedName name="sdfasdfasd" localSheetId="13" hidden="1">#REF!</definedName>
    <definedName name="sdfasdfasd" localSheetId="16" hidden="1">#REF!</definedName>
    <definedName name="sdfasdfasd" localSheetId="17" hidden="1">#REF!</definedName>
    <definedName name="sdfasdfasd" localSheetId="20" hidden="1">#REF!</definedName>
    <definedName name="sdfasdfasd" hidden="1">#REF!</definedName>
    <definedName name="sdfasdfasdfasdfasdfsdf" localSheetId="7" hidden="1">{#N/A,#N/A,FALSE,"Monthly SAIFI";#N/A,#N/A,FALSE,"Yearly SAIFI";#N/A,#N/A,FALSE,"Monthly CAIDI";#N/A,#N/A,FALSE,"Yearly CAIDI";#N/A,#N/A,FALSE,"Monthly SAIDI";#N/A,#N/A,FALSE,"Yearly SAIDI";#N/A,#N/A,FALSE,"Monthly MAIFI";#N/A,#N/A,FALSE,"Yearly MAIFI";#N/A,#N/A,FALSE,"Monthly Cust &gt;=4 Int"}</definedName>
    <definedName name="sdfasdfasdfasdfasdfsdf" localSheetId="9" hidden="1">{#N/A,#N/A,FALSE,"Monthly SAIFI";#N/A,#N/A,FALSE,"Yearly SAIFI";#N/A,#N/A,FALSE,"Monthly CAIDI";#N/A,#N/A,FALSE,"Yearly CAIDI";#N/A,#N/A,FALSE,"Monthly SAIDI";#N/A,#N/A,FALSE,"Yearly SAIDI";#N/A,#N/A,FALSE,"Monthly MAIFI";#N/A,#N/A,FALSE,"Yearly MAIFI";#N/A,#N/A,FALSE,"Monthly Cust &gt;=4 Int"}</definedName>
    <definedName name="sdfasdfasdfasdfasdfsdf" localSheetId="10" hidden="1">{#N/A,#N/A,FALSE,"Monthly SAIFI";#N/A,#N/A,FALSE,"Yearly SAIFI";#N/A,#N/A,FALSE,"Monthly CAIDI";#N/A,#N/A,FALSE,"Yearly CAIDI";#N/A,#N/A,FALSE,"Monthly SAIDI";#N/A,#N/A,FALSE,"Yearly SAIDI";#N/A,#N/A,FALSE,"Monthly MAIFI";#N/A,#N/A,FALSE,"Yearly MAIFI";#N/A,#N/A,FALSE,"Monthly Cust &gt;=4 Int"}</definedName>
    <definedName name="sdfasdfasdfasdfasdfsdf" localSheetId="11" hidden="1">{#N/A,#N/A,FALSE,"Monthly SAIFI";#N/A,#N/A,FALSE,"Yearly SAIFI";#N/A,#N/A,FALSE,"Monthly CAIDI";#N/A,#N/A,FALSE,"Yearly CAIDI";#N/A,#N/A,FALSE,"Monthly SAIDI";#N/A,#N/A,FALSE,"Yearly SAIDI";#N/A,#N/A,FALSE,"Monthly MAIFI";#N/A,#N/A,FALSE,"Yearly MAIFI";#N/A,#N/A,FALSE,"Monthly Cust &gt;=4 Int"}</definedName>
    <definedName name="sdfasdfasdfasdfasdfsdf" localSheetId="12" hidden="1">{#N/A,#N/A,FALSE,"Monthly SAIFI";#N/A,#N/A,FALSE,"Yearly SAIFI";#N/A,#N/A,FALSE,"Monthly CAIDI";#N/A,#N/A,FALSE,"Yearly CAIDI";#N/A,#N/A,FALSE,"Monthly SAIDI";#N/A,#N/A,FALSE,"Yearly SAIDI";#N/A,#N/A,FALSE,"Monthly MAIFI";#N/A,#N/A,FALSE,"Yearly MAIFI";#N/A,#N/A,FALSE,"Monthly Cust &gt;=4 Int"}</definedName>
    <definedName name="sdfasdfasdfasdfasdfsdf" localSheetId="14" hidden="1">{#N/A,#N/A,FALSE,"Monthly SAIFI";#N/A,#N/A,FALSE,"Yearly SAIFI";#N/A,#N/A,FALSE,"Monthly CAIDI";#N/A,#N/A,FALSE,"Yearly CAIDI";#N/A,#N/A,FALSE,"Monthly SAIDI";#N/A,#N/A,FALSE,"Yearly SAIDI";#N/A,#N/A,FALSE,"Monthly MAIFI";#N/A,#N/A,FALSE,"Yearly MAIFI";#N/A,#N/A,FALSE,"Monthly Cust &gt;=4 Int"}</definedName>
    <definedName name="sdfasdfasdfasdfasdfsdf" localSheetId="13" hidden="1">{#N/A,#N/A,FALSE,"Monthly SAIFI";#N/A,#N/A,FALSE,"Yearly SAIFI";#N/A,#N/A,FALSE,"Monthly CAIDI";#N/A,#N/A,FALSE,"Yearly CAIDI";#N/A,#N/A,FALSE,"Monthly SAIDI";#N/A,#N/A,FALSE,"Yearly SAIDI";#N/A,#N/A,FALSE,"Monthly MAIFI";#N/A,#N/A,FALSE,"Yearly MAIFI";#N/A,#N/A,FALSE,"Monthly Cust &gt;=4 Int"}</definedName>
    <definedName name="sdfasdfasdfasdfasdfsdf" localSheetId="15" hidden="1">{#N/A,#N/A,FALSE,"Monthly SAIFI";#N/A,#N/A,FALSE,"Yearly SAIFI";#N/A,#N/A,FALSE,"Monthly CAIDI";#N/A,#N/A,FALSE,"Yearly CAIDI";#N/A,#N/A,FALSE,"Monthly SAIDI";#N/A,#N/A,FALSE,"Yearly SAIDI";#N/A,#N/A,FALSE,"Monthly MAIFI";#N/A,#N/A,FALSE,"Yearly MAIFI";#N/A,#N/A,FALSE,"Monthly Cust &gt;=4 Int"}</definedName>
    <definedName name="sdfasdfasdfasdfasdfsdf" localSheetId="16" hidden="1">{#N/A,#N/A,FALSE,"Monthly SAIFI";#N/A,#N/A,FALSE,"Yearly SAIFI";#N/A,#N/A,FALSE,"Monthly CAIDI";#N/A,#N/A,FALSE,"Yearly CAIDI";#N/A,#N/A,FALSE,"Monthly SAIDI";#N/A,#N/A,FALSE,"Yearly SAIDI";#N/A,#N/A,FALSE,"Monthly MAIFI";#N/A,#N/A,FALSE,"Yearly MAIFI";#N/A,#N/A,FALSE,"Monthly Cust &gt;=4 Int"}</definedName>
    <definedName name="sdfasdfasdfasdfasdfsdf" localSheetId="17" hidden="1">{#N/A,#N/A,FALSE,"Monthly SAIFI";#N/A,#N/A,FALSE,"Yearly SAIFI";#N/A,#N/A,FALSE,"Monthly CAIDI";#N/A,#N/A,FALSE,"Yearly CAIDI";#N/A,#N/A,FALSE,"Monthly SAIDI";#N/A,#N/A,FALSE,"Yearly SAIDI";#N/A,#N/A,FALSE,"Monthly MAIFI";#N/A,#N/A,FALSE,"Yearly MAIFI";#N/A,#N/A,FALSE,"Monthly Cust &gt;=4 Int"}</definedName>
    <definedName name="sdfasdfasdfasdfasdfsdf" localSheetId="18" hidden="1">{#N/A,#N/A,FALSE,"Monthly SAIFI";#N/A,#N/A,FALSE,"Yearly SAIFI";#N/A,#N/A,FALSE,"Monthly CAIDI";#N/A,#N/A,FALSE,"Yearly CAIDI";#N/A,#N/A,FALSE,"Monthly SAIDI";#N/A,#N/A,FALSE,"Yearly SAIDI";#N/A,#N/A,FALSE,"Monthly MAIFI";#N/A,#N/A,FALSE,"Yearly MAIFI";#N/A,#N/A,FALSE,"Monthly Cust &gt;=4 Int"}</definedName>
    <definedName name="sdfasdfasdfasdfasdfsdf" localSheetId="19" hidden="1">{#N/A,#N/A,FALSE,"Monthly SAIFI";#N/A,#N/A,FALSE,"Yearly SAIFI";#N/A,#N/A,FALSE,"Monthly CAIDI";#N/A,#N/A,FALSE,"Yearly CAIDI";#N/A,#N/A,FALSE,"Monthly SAIDI";#N/A,#N/A,FALSE,"Yearly SAIDI";#N/A,#N/A,FALSE,"Monthly MAIFI";#N/A,#N/A,FALSE,"Yearly MAIFI";#N/A,#N/A,FALSE,"Monthly Cust &gt;=4 Int"}</definedName>
    <definedName name="sdfasdfasdfasdfasdfsdf" localSheetId="20" hidden="1">{#N/A,#N/A,FALSE,"Monthly SAIFI";#N/A,#N/A,FALSE,"Yearly SAIFI";#N/A,#N/A,FALSE,"Monthly CAIDI";#N/A,#N/A,FALSE,"Yearly CAIDI";#N/A,#N/A,FALSE,"Monthly SAIDI";#N/A,#N/A,FALSE,"Yearly SAIDI";#N/A,#N/A,FALSE,"Monthly MAIFI";#N/A,#N/A,FALSE,"Yearly MAIFI";#N/A,#N/A,FALSE,"Monthly Cust &gt;=4 Int"}</definedName>
    <definedName name="sdfasdfasdfasdfasdfsdf" hidden="1">{#N/A,#N/A,FALSE,"Monthly SAIFI";#N/A,#N/A,FALSE,"Yearly SAIFI";#N/A,#N/A,FALSE,"Monthly CAIDI";#N/A,#N/A,FALSE,"Yearly CAIDI";#N/A,#N/A,FALSE,"Monthly SAIDI";#N/A,#N/A,FALSE,"Yearly SAIDI";#N/A,#N/A,FALSE,"Monthly MAIFI";#N/A,#N/A,FALSE,"Yearly MAIFI";#N/A,#N/A,FALSE,"Monthly Cust &gt;=4 Int"}</definedName>
    <definedName name="sdfds" localSheetId="7" hidden="1">{#N/A,#N/A,FALSE,"Monthly SAIFI";#N/A,#N/A,FALSE,"Yearly SAIFI";#N/A,#N/A,FALSE,"Monthly CAIDI";#N/A,#N/A,FALSE,"Yearly CAIDI";#N/A,#N/A,FALSE,"Monthly SAIDI";#N/A,#N/A,FALSE,"Yearly SAIDI";#N/A,#N/A,FALSE,"Monthly MAIFI";#N/A,#N/A,FALSE,"Yearly MAIFI";#N/A,#N/A,FALSE,"Monthly Cust &gt;=4 Int"}</definedName>
    <definedName name="sdfds" localSheetId="9" hidden="1">{#N/A,#N/A,FALSE,"Monthly SAIFI";#N/A,#N/A,FALSE,"Yearly SAIFI";#N/A,#N/A,FALSE,"Monthly CAIDI";#N/A,#N/A,FALSE,"Yearly CAIDI";#N/A,#N/A,FALSE,"Monthly SAIDI";#N/A,#N/A,FALSE,"Yearly SAIDI";#N/A,#N/A,FALSE,"Monthly MAIFI";#N/A,#N/A,FALSE,"Yearly MAIFI";#N/A,#N/A,FALSE,"Monthly Cust &gt;=4 Int"}</definedName>
    <definedName name="sdfds" localSheetId="10" hidden="1">{#N/A,#N/A,FALSE,"Monthly SAIFI";#N/A,#N/A,FALSE,"Yearly SAIFI";#N/A,#N/A,FALSE,"Monthly CAIDI";#N/A,#N/A,FALSE,"Yearly CAIDI";#N/A,#N/A,FALSE,"Monthly SAIDI";#N/A,#N/A,FALSE,"Yearly SAIDI";#N/A,#N/A,FALSE,"Monthly MAIFI";#N/A,#N/A,FALSE,"Yearly MAIFI";#N/A,#N/A,FALSE,"Monthly Cust &gt;=4 Int"}</definedName>
    <definedName name="sdfds" localSheetId="11" hidden="1">{#N/A,#N/A,FALSE,"Monthly SAIFI";#N/A,#N/A,FALSE,"Yearly SAIFI";#N/A,#N/A,FALSE,"Monthly CAIDI";#N/A,#N/A,FALSE,"Yearly CAIDI";#N/A,#N/A,FALSE,"Monthly SAIDI";#N/A,#N/A,FALSE,"Yearly SAIDI";#N/A,#N/A,FALSE,"Monthly MAIFI";#N/A,#N/A,FALSE,"Yearly MAIFI";#N/A,#N/A,FALSE,"Monthly Cust &gt;=4 Int"}</definedName>
    <definedName name="sdfds" localSheetId="12" hidden="1">{#N/A,#N/A,FALSE,"Monthly SAIFI";#N/A,#N/A,FALSE,"Yearly SAIFI";#N/A,#N/A,FALSE,"Monthly CAIDI";#N/A,#N/A,FALSE,"Yearly CAIDI";#N/A,#N/A,FALSE,"Monthly SAIDI";#N/A,#N/A,FALSE,"Yearly SAIDI";#N/A,#N/A,FALSE,"Monthly MAIFI";#N/A,#N/A,FALSE,"Yearly MAIFI";#N/A,#N/A,FALSE,"Monthly Cust &gt;=4 Int"}</definedName>
    <definedName name="sdfds" localSheetId="14" hidden="1">{#N/A,#N/A,FALSE,"Monthly SAIFI";#N/A,#N/A,FALSE,"Yearly SAIFI";#N/A,#N/A,FALSE,"Monthly CAIDI";#N/A,#N/A,FALSE,"Yearly CAIDI";#N/A,#N/A,FALSE,"Monthly SAIDI";#N/A,#N/A,FALSE,"Yearly SAIDI";#N/A,#N/A,FALSE,"Monthly MAIFI";#N/A,#N/A,FALSE,"Yearly MAIFI";#N/A,#N/A,FALSE,"Monthly Cust &gt;=4 Int"}</definedName>
    <definedName name="sdfds" localSheetId="13" hidden="1">{#N/A,#N/A,FALSE,"Monthly SAIFI";#N/A,#N/A,FALSE,"Yearly SAIFI";#N/A,#N/A,FALSE,"Monthly CAIDI";#N/A,#N/A,FALSE,"Yearly CAIDI";#N/A,#N/A,FALSE,"Monthly SAIDI";#N/A,#N/A,FALSE,"Yearly SAIDI";#N/A,#N/A,FALSE,"Monthly MAIFI";#N/A,#N/A,FALSE,"Yearly MAIFI";#N/A,#N/A,FALSE,"Monthly Cust &gt;=4 Int"}</definedName>
    <definedName name="sdfds" localSheetId="15" hidden="1">{#N/A,#N/A,FALSE,"Monthly SAIFI";#N/A,#N/A,FALSE,"Yearly SAIFI";#N/A,#N/A,FALSE,"Monthly CAIDI";#N/A,#N/A,FALSE,"Yearly CAIDI";#N/A,#N/A,FALSE,"Monthly SAIDI";#N/A,#N/A,FALSE,"Yearly SAIDI";#N/A,#N/A,FALSE,"Monthly MAIFI";#N/A,#N/A,FALSE,"Yearly MAIFI";#N/A,#N/A,FALSE,"Monthly Cust &gt;=4 Int"}</definedName>
    <definedName name="sdfds" localSheetId="16" hidden="1">{#N/A,#N/A,FALSE,"Monthly SAIFI";#N/A,#N/A,FALSE,"Yearly SAIFI";#N/A,#N/A,FALSE,"Monthly CAIDI";#N/A,#N/A,FALSE,"Yearly CAIDI";#N/A,#N/A,FALSE,"Monthly SAIDI";#N/A,#N/A,FALSE,"Yearly SAIDI";#N/A,#N/A,FALSE,"Monthly MAIFI";#N/A,#N/A,FALSE,"Yearly MAIFI";#N/A,#N/A,FALSE,"Monthly Cust &gt;=4 Int"}</definedName>
    <definedName name="sdfds" localSheetId="17" hidden="1">{#N/A,#N/A,FALSE,"Monthly SAIFI";#N/A,#N/A,FALSE,"Yearly SAIFI";#N/A,#N/A,FALSE,"Monthly CAIDI";#N/A,#N/A,FALSE,"Yearly CAIDI";#N/A,#N/A,FALSE,"Monthly SAIDI";#N/A,#N/A,FALSE,"Yearly SAIDI";#N/A,#N/A,FALSE,"Monthly MAIFI";#N/A,#N/A,FALSE,"Yearly MAIFI";#N/A,#N/A,FALSE,"Monthly Cust &gt;=4 Int"}</definedName>
    <definedName name="sdfds" localSheetId="18" hidden="1">{#N/A,#N/A,FALSE,"Monthly SAIFI";#N/A,#N/A,FALSE,"Yearly SAIFI";#N/A,#N/A,FALSE,"Monthly CAIDI";#N/A,#N/A,FALSE,"Yearly CAIDI";#N/A,#N/A,FALSE,"Monthly SAIDI";#N/A,#N/A,FALSE,"Yearly SAIDI";#N/A,#N/A,FALSE,"Monthly MAIFI";#N/A,#N/A,FALSE,"Yearly MAIFI";#N/A,#N/A,FALSE,"Monthly Cust &gt;=4 Int"}</definedName>
    <definedName name="sdfds" localSheetId="19" hidden="1">{#N/A,#N/A,FALSE,"Monthly SAIFI";#N/A,#N/A,FALSE,"Yearly SAIFI";#N/A,#N/A,FALSE,"Monthly CAIDI";#N/A,#N/A,FALSE,"Yearly CAIDI";#N/A,#N/A,FALSE,"Monthly SAIDI";#N/A,#N/A,FALSE,"Yearly SAIDI";#N/A,#N/A,FALSE,"Monthly MAIFI";#N/A,#N/A,FALSE,"Yearly MAIFI";#N/A,#N/A,FALSE,"Monthly Cust &gt;=4 Int"}</definedName>
    <definedName name="sdfds" localSheetId="20" hidden="1">{#N/A,#N/A,FALSE,"Monthly SAIFI";#N/A,#N/A,FALSE,"Yearly SAIFI";#N/A,#N/A,FALSE,"Monthly CAIDI";#N/A,#N/A,FALSE,"Yearly CAIDI";#N/A,#N/A,FALSE,"Monthly SAIDI";#N/A,#N/A,FALSE,"Yearly SAIDI";#N/A,#N/A,FALSE,"Monthly MAIFI";#N/A,#N/A,FALSE,"Yearly MAIFI";#N/A,#N/A,FALSE,"Monthly Cust &gt;=4 Int"}</definedName>
    <definedName name="sdfds" hidden="1">{#N/A,#N/A,FALSE,"Monthly SAIFI";#N/A,#N/A,FALSE,"Yearly SAIFI";#N/A,#N/A,FALSE,"Monthly CAIDI";#N/A,#N/A,FALSE,"Yearly CAIDI";#N/A,#N/A,FALSE,"Monthly SAIDI";#N/A,#N/A,FALSE,"Yearly SAIDI";#N/A,#N/A,FALSE,"Monthly MAIFI";#N/A,#N/A,FALSE,"Yearly MAIFI";#N/A,#N/A,FALSE,"Monthly Cust &gt;=4 Int"}</definedName>
    <definedName name="sdfsdffsdfasfsdfsfasfsdfsfsdf" localSheetId="7" hidden="1">{#N/A,#N/A,FALSE,"Monthly SAIFI";#N/A,#N/A,FALSE,"Yearly SAIFI";#N/A,#N/A,FALSE,"Monthly CAIDI";#N/A,#N/A,FALSE,"Yearly CAIDI";#N/A,#N/A,FALSE,"Monthly SAIDI";#N/A,#N/A,FALSE,"Yearly SAIDI";#N/A,#N/A,FALSE,"Monthly MAIFI";#N/A,#N/A,FALSE,"Yearly MAIFI";#N/A,#N/A,FALSE,"Monthly Cust &gt;=4 Int"}</definedName>
    <definedName name="sdfsdffsdfasfsdfsfasfsdfsfsdf" localSheetId="9" hidden="1">{#N/A,#N/A,FALSE,"Monthly SAIFI";#N/A,#N/A,FALSE,"Yearly SAIFI";#N/A,#N/A,FALSE,"Monthly CAIDI";#N/A,#N/A,FALSE,"Yearly CAIDI";#N/A,#N/A,FALSE,"Monthly SAIDI";#N/A,#N/A,FALSE,"Yearly SAIDI";#N/A,#N/A,FALSE,"Monthly MAIFI";#N/A,#N/A,FALSE,"Yearly MAIFI";#N/A,#N/A,FALSE,"Monthly Cust &gt;=4 Int"}</definedName>
    <definedName name="sdfsdffsdfasfsdfsfasfsdfsfsdf" localSheetId="10" hidden="1">{#N/A,#N/A,FALSE,"Monthly SAIFI";#N/A,#N/A,FALSE,"Yearly SAIFI";#N/A,#N/A,FALSE,"Monthly CAIDI";#N/A,#N/A,FALSE,"Yearly CAIDI";#N/A,#N/A,FALSE,"Monthly SAIDI";#N/A,#N/A,FALSE,"Yearly SAIDI";#N/A,#N/A,FALSE,"Monthly MAIFI";#N/A,#N/A,FALSE,"Yearly MAIFI";#N/A,#N/A,FALSE,"Monthly Cust &gt;=4 Int"}</definedName>
    <definedName name="sdfsdffsdfasfsdfsfasfsdfsfsdf" localSheetId="11" hidden="1">{#N/A,#N/A,FALSE,"Monthly SAIFI";#N/A,#N/A,FALSE,"Yearly SAIFI";#N/A,#N/A,FALSE,"Monthly CAIDI";#N/A,#N/A,FALSE,"Yearly CAIDI";#N/A,#N/A,FALSE,"Monthly SAIDI";#N/A,#N/A,FALSE,"Yearly SAIDI";#N/A,#N/A,FALSE,"Monthly MAIFI";#N/A,#N/A,FALSE,"Yearly MAIFI";#N/A,#N/A,FALSE,"Monthly Cust &gt;=4 Int"}</definedName>
    <definedName name="sdfsdffsdfasfsdfsfasfsdfsfsdf" localSheetId="12" hidden="1">{#N/A,#N/A,FALSE,"Monthly SAIFI";#N/A,#N/A,FALSE,"Yearly SAIFI";#N/A,#N/A,FALSE,"Monthly CAIDI";#N/A,#N/A,FALSE,"Yearly CAIDI";#N/A,#N/A,FALSE,"Monthly SAIDI";#N/A,#N/A,FALSE,"Yearly SAIDI";#N/A,#N/A,FALSE,"Monthly MAIFI";#N/A,#N/A,FALSE,"Yearly MAIFI";#N/A,#N/A,FALSE,"Monthly Cust &gt;=4 Int"}</definedName>
    <definedName name="sdfsdffsdfasfsdfsfasfsdfsfsdf" localSheetId="14" hidden="1">{#N/A,#N/A,FALSE,"Monthly SAIFI";#N/A,#N/A,FALSE,"Yearly SAIFI";#N/A,#N/A,FALSE,"Monthly CAIDI";#N/A,#N/A,FALSE,"Yearly CAIDI";#N/A,#N/A,FALSE,"Monthly SAIDI";#N/A,#N/A,FALSE,"Yearly SAIDI";#N/A,#N/A,FALSE,"Monthly MAIFI";#N/A,#N/A,FALSE,"Yearly MAIFI";#N/A,#N/A,FALSE,"Monthly Cust &gt;=4 Int"}</definedName>
    <definedName name="sdfsdffsdfasfsdfsfasfsdfsfsdf" localSheetId="13" hidden="1">{#N/A,#N/A,FALSE,"Monthly SAIFI";#N/A,#N/A,FALSE,"Yearly SAIFI";#N/A,#N/A,FALSE,"Monthly CAIDI";#N/A,#N/A,FALSE,"Yearly CAIDI";#N/A,#N/A,FALSE,"Monthly SAIDI";#N/A,#N/A,FALSE,"Yearly SAIDI";#N/A,#N/A,FALSE,"Monthly MAIFI";#N/A,#N/A,FALSE,"Yearly MAIFI";#N/A,#N/A,FALSE,"Monthly Cust &gt;=4 Int"}</definedName>
    <definedName name="sdfsdffsdfasfsdfsfasfsdfsfsdf" localSheetId="15" hidden="1">{#N/A,#N/A,FALSE,"Monthly SAIFI";#N/A,#N/A,FALSE,"Yearly SAIFI";#N/A,#N/A,FALSE,"Monthly CAIDI";#N/A,#N/A,FALSE,"Yearly CAIDI";#N/A,#N/A,FALSE,"Monthly SAIDI";#N/A,#N/A,FALSE,"Yearly SAIDI";#N/A,#N/A,FALSE,"Monthly MAIFI";#N/A,#N/A,FALSE,"Yearly MAIFI";#N/A,#N/A,FALSE,"Monthly Cust &gt;=4 Int"}</definedName>
    <definedName name="sdfsdffsdfasfsdfsfasfsdfsfsdf" localSheetId="16" hidden="1">{#N/A,#N/A,FALSE,"Monthly SAIFI";#N/A,#N/A,FALSE,"Yearly SAIFI";#N/A,#N/A,FALSE,"Monthly CAIDI";#N/A,#N/A,FALSE,"Yearly CAIDI";#N/A,#N/A,FALSE,"Monthly SAIDI";#N/A,#N/A,FALSE,"Yearly SAIDI";#N/A,#N/A,FALSE,"Monthly MAIFI";#N/A,#N/A,FALSE,"Yearly MAIFI";#N/A,#N/A,FALSE,"Monthly Cust &gt;=4 Int"}</definedName>
    <definedName name="sdfsdffsdfasfsdfsfasfsdfsfsdf" localSheetId="17" hidden="1">{#N/A,#N/A,FALSE,"Monthly SAIFI";#N/A,#N/A,FALSE,"Yearly SAIFI";#N/A,#N/A,FALSE,"Monthly CAIDI";#N/A,#N/A,FALSE,"Yearly CAIDI";#N/A,#N/A,FALSE,"Monthly SAIDI";#N/A,#N/A,FALSE,"Yearly SAIDI";#N/A,#N/A,FALSE,"Monthly MAIFI";#N/A,#N/A,FALSE,"Yearly MAIFI";#N/A,#N/A,FALSE,"Monthly Cust &gt;=4 Int"}</definedName>
    <definedName name="sdfsdffsdfasfsdfsfasfsdfsfsdf" localSheetId="18" hidden="1">{#N/A,#N/A,FALSE,"Monthly SAIFI";#N/A,#N/A,FALSE,"Yearly SAIFI";#N/A,#N/A,FALSE,"Monthly CAIDI";#N/A,#N/A,FALSE,"Yearly CAIDI";#N/A,#N/A,FALSE,"Monthly SAIDI";#N/A,#N/A,FALSE,"Yearly SAIDI";#N/A,#N/A,FALSE,"Monthly MAIFI";#N/A,#N/A,FALSE,"Yearly MAIFI";#N/A,#N/A,FALSE,"Monthly Cust &gt;=4 Int"}</definedName>
    <definedName name="sdfsdffsdfasfsdfsfasfsdfsfsdf" localSheetId="19" hidden="1">{#N/A,#N/A,FALSE,"Monthly SAIFI";#N/A,#N/A,FALSE,"Yearly SAIFI";#N/A,#N/A,FALSE,"Monthly CAIDI";#N/A,#N/A,FALSE,"Yearly CAIDI";#N/A,#N/A,FALSE,"Monthly SAIDI";#N/A,#N/A,FALSE,"Yearly SAIDI";#N/A,#N/A,FALSE,"Monthly MAIFI";#N/A,#N/A,FALSE,"Yearly MAIFI";#N/A,#N/A,FALSE,"Monthly Cust &gt;=4 Int"}</definedName>
    <definedName name="sdfsdffsdfasfsdfsfasfsdfsfsdf" localSheetId="20" hidden="1">{#N/A,#N/A,FALSE,"Monthly SAIFI";#N/A,#N/A,FALSE,"Yearly SAIFI";#N/A,#N/A,FALSE,"Monthly CAIDI";#N/A,#N/A,FALSE,"Yearly CAIDI";#N/A,#N/A,FALSE,"Monthly SAIDI";#N/A,#N/A,FALSE,"Yearly SAIDI";#N/A,#N/A,FALSE,"Monthly MAIFI";#N/A,#N/A,FALSE,"Yearly MAIFI";#N/A,#N/A,FALSE,"Monthly Cust &gt;=4 Int"}</definedName>
    <definedName name="sdfsdffsdfasfsdfsfasfsdfsfsdf" hidden="1">{#N/A,#N/A,FALSE,"Monthly SAIFI";#N/A,#N/A,FALSE,"Yearly SAIFI";#N/A,#N/A,FALSE,"Monthly CAIDI";#N/A,#N/A,FALSE,"Yearly CAIDI";#N/A,#N/A,FALSE,"Monthly SAIDI";#N/A,#N/A,FALSE,"Yearly SAIDI";#N/A,#N/A,FALSE,"Monthly MAIFI";#N/A,#N/A,FALSE,"Yearly MAIFI";#N/A,#N/A,FALSE,"Monthly Cust &gt;=4 Int"}</definedName>
    <definedName name="sdfsdfsfsa" localSheetId="7" hidden="1">{#N/A,#N/A,FALSE,"Monthly SAIFI";#N/A,#N/A,FALSE,"Yearly SAIFI";#N/A,#N/A,FALSE,"Monthly CAIDI";#N/A,#N/A,FALSE,"Yearly CAIDI";#N/A,#N/A,FALSE,"Monthly SAIDI";#N/A,#N/A,FALSE,"Yearly SAIDI";#N/A,#N/A,FALSE,"Monthly MAIFI";#N/A,#N/A,FALSE,"Yearly MAIFI";#N/A,#N/A,FALSE,"Monthly Cust &gt;=4 Int"}</definedName>
    <definedName name="sdfsdfsfsa" localSheetId="9" hidden="1">{#N/A,#N/A,FALSE,"Monthly SAIFI";#N/A,#N/A,FALSE,"Yearly SAIFI";#N/A,#N/A,FALSE,"Monthly CAIDI";#N/A,#N/A,FALSE,"Yearly CAIDI";#N/A,#N/A,FALSE,"Monthly SAIDI";#N/A,#N/A,FALSE,"Yearly SAIDI";#N/A,#N/A,FALSE,"Monthly MAIFI";#N/A,#N/A,FALSE,"Yearly MAIFI";#N/A,#N/A,FALSE,"Monthly Cust &gt;=4 Int"}</definedName>
    <definedName name="sdfsdfsfsa" localSheetId="10" hidden="1">{#N/A,#N/A,FALSE,"Monthly SAIFI";#N/A,#N/A,FALSE,"Yearly SAIFI";#N/A,#N/A,FALSE,"Monthly CAIDI";#N/A,#N/A,FALSE,"Yearly CAIDI";#N/A,#N/A,FALSE,"Monthly SAIDI";#N/A,#N/A,FALSE,"Yearly SAIDI";#N/A,#N/A,FALSE,"Monthly MAIFI";#N/A,#N/A,FALSE,"Yearly MAIFI";#N/A,#N/A,FALSE,"Monthly Cust &gt;=4 Int"}</definedName>
    <definedName name="sdfsdfsfsa" localSheetId="11" hidden="1">{#N/A,#N/A,FALSE,"Monthly SAIFI";#N/A,#N/A,FALSE,"Yearly SAIFI";#N/A,#N/A,FALSE,"Monthly CAIDI";#N/A,#N/A,FALSE,"Yearly CAIDI";#N/A,#N/A,FALSE,"Monthly SAIDI";#N/A,#N/A,FALSE,"Yearly SAIDI";#N/A,#N/A,FALSE,"Monthly MAIFI";#N/A,#N/A,FALSE,"Yearly MAIFI";#N/A,#N/A,FALSE,"Monthly Cust &gt;=4 Int"}</definedName>
    <definedName name="sdfsdfsfsa" localSheetId="12" hidden="1">{#N/A,#N/A,FALSE,"Monthly SAIFI";#N/A,#N/A,FALSE,"Yearly SAIFI";#N/A,#N/A,FALSE,"Monthly CAIDI";#N/A,#N/A,FALSE,"Yearly CAIDI";#N/A,#N/A,FALSE,"Monthly SAIDI";#N/A,#N/A,FALSE,"Yearly SAIDI";#N/A,#N/A,FALSE,"Monthly MAIFI";#N/A,#N/A,FALSE,"Yearly MAIFI";#N/A,#N/A,FALSE,"Monthly Cust &gt;=4 Int"}</definedName>
    <definedName name="sdfsdfsfsa" localSheetId="14" hidden="1">{#N/A,#N/A,FALSE,"Monthly SAIFI";#N/A,#N/A,FALSE,"Yearly SAIFI";#N/A,#N/A,FALSE,"Monthly CAIDI";#N/A,#N/A,FALSE,"Yearly CAIDI";#N/A,#N/A,FALSE,"Monthly SAIDI";#N/A,#N/A,FALSE,"Yearly SAIDI";#N/A,#N/A,FALSE,"Monthly MAIFI";#N/A,#N/A,FALSE,"Yearly MAIFI";#N/A,#N/A,FALSE,"Monthly Cust &gt;=4 Int"}</definedName>
    <definedName name="sdfsdfsfsa" localSheetId="13" hidden="1">{#N/A,#N/A,FALSE,"Monthly SAIFI";#N/A,#N/A,FALSE,"Yearly SAIFI";#N/A,#N/A,FALSE,"Monthly CAIDI";#N/A,#N/A,FALSE,"Yearly CAIDI";#N/A,#N/A,FALSE,"Monthly SAIDI";#N/A,#N/A,FALSE,"Yearly SAIDI";#N/A,#N/A,FALSE,"Monthly MAIFI";#N/A,#N/A,FALSE,"Yearly MAIFI";#N/A,#N/A,FALSE,"Monthly Cust &gt;=4 Int"}</definedName>
    <definedName name="sdfsdfsfsa" localSheetId="15" hidden="1">{#N/A,#N/A,FALSE,"Monthly SAIFI";#N/A,#N/A,FALSE,"Yearly SAIFI";#N/A,#N/A,FALSE,"Monthly CAIDI";#N/A,#N/A,FALSE,"Yearly CAIDI";#N/A,#N/A,FALSE,"Monthly SAIDI";#N/A,#N/A,FALSE,"Yearly SAIDI";#N/A,#N/A,FALSE,"Monthly MAIFI";#N/A,#N/A,FALSE,"Yearly MAIFI";#N/A,#N/A,FALSE,"Monthly Cust &gt;=4 Int"}</definedName>
    <definedName name="sdfsdfsfsa" localSheetId="16" hidden="1">{#N/A,#N/A,FALSE,"Monthly SAIFI";#N/A,#N/A,FALSE,"Yearly SAIFI";#N/A,#N/A,FALSE,"Monthly CAIDI";#N/A,#N/A,FALSE,"Yearly CAIDI";#N/A,#N/A,FALSE,"Monthly SAIDI";#N/A,#N/A,FALSE,"Yearly SAIDI";#N/A,#N/A,FALSE,"Monthly MAIFI";#N/A,#N/A,FALSE,"Yearly MAIFI";#N/A,#N/A,FALSE,"Monthly Cust &gt;=4 Int"}</definedName>
    <definedName name="sdfsdfsfsa" localSheetId="17" hidden="1">{#N/A,#N/A,FALSE,"Monthly SAIFI";#N/A,#N/A,FALSE,"Yearly SAIFI";#N/A,#N/A,FALSE,"Monthly CAIDI";#N/A,#N/A,FALSE,"Yearly CAIDI";#N/A,#N/A,FALSE,"Monthly SAIDI";#N/A,#N/A,FALSE,"Yearly SAIDI";#N/A,#N/A,FALSE,"Monthly MAIFI";#N/A,#N/A,FALSE,"Yearly MAIFI";#N/A,#N/A,FALSE,"Monthly Cust &gt;=4 Int"}</definedName>
    <definedName name="sdfsdfsfsa" localSheetId="18" hidden="1">{#N/A,#N/A,FALSE,"Monthly SAIFI";#N/A,#N/A,FALSE,"Yearly SAIFI";#N/A,#N/A,FALSE,"Monthly CAIDI";#N/A,#N/A,FALSE,"Yearly CAIDI";#N/A,#N/A,FALSE,"Monthly SAIDI";#N/A,#N/A,FALSE,"Yearly SAIDI";#N/A,#N/A,FALSE,"Monthly MAIFI";#N/A,#N/A,FALSE,"Yearly MAIFI";#N/A,#N/A,FALSE,"Monthly Cust &gt;=4 Int"}</definedName>
    <definedName name="sdfsdfsfsa" localSheetId="19" hidden="1">{#N/A,#N/A,FALSE,"Monthly SAIFI";#N/A,#N/A,FALSE,"Yearly SAIFI";#N/A,#N/A,FALSE,"Monthly CAIDI";#N/A,#N/A,FALSE,"Yearly CAIDI";#N/A,#N/A,FALSE,"Monthly SAIDI";#N/A,#N/A,FALSE,"Yearly SAIDI";#N/A,#N/A,FALSE,"Monthly MAIFI";#N/A,#N/A,FALSE,"Yearly MAIFI";#N/A,#N/A,FALSE,"Monthly Cust &gt;=4 Int"}</definedName>
    <definedName name="sdfsdfsfsa" localSheetId="20" hidden="1">{#N/A,#N/A,FALSE,"Monthly SAIFI";#N/A,#N/A,FALSE,"Yearly SAIFI";#N/A,#N/A,FALSE,"Monthly CAIDI";#N/A,#N/A,FALSE,"Yearly CAIDI";#N/A,#N/A,FALSE,"Monthly SAIDI";#N/A,#N/A,FALSE,"Yearly SAIDI";#N/A,#N/A,FALSE,"Monthly MAIFI";#N/A,#N/A,FALSE,"Yearly MAIFI";#N/A,#N/A,FALSE,"Monthly Cust &gt;=4 Int"}</definedName>
    <definedName name="sdfsdfsfsa" hidden="1">{#N/A,#N/A,FALSE,"Monthly SAIFI";#N/A,#N/A,FALSE,"Yearly SAIFI";#N/A,#N/A,FALSE,"Monthly CAIDI";#N/A,#N/A,FALSE,"Yearly CAIDI";#N/A,#N/A,FALSE,"Monthly SAIDI";#N/A,#N/A,FALSE,"Yearly SAIDI";#N/A,#N/A,FALSE,"Monthly MAIFI";#N/A,#N/A,FALSE,"Yearly MAIFI";#N/A,#N/A,FALSE,"Monthly Cust &gt;=4 Int"}</definedName>
    <definedName name="sencount" hidden="1">1</definedName>
    <definedName name="September">#REF!</definedName>
    <definedName name="SeptemberBdgt">#REF!</definedName>
    <definedName name="SeptemberYTD">#REF!</definedName>
    <definedName name="service">#REF!</definedName>
    <definedName name="sffsfa" localSheetId="7" hidden="1">{#N/A,#N/A,FALSE,"Monthly SAIFI";#N/A,#N/A,FALSE,"Yearly SAIFI";#N/A,#N/A,FALSE,"Monthly CAIDI";#N/A,#N/A,FALSE,"Yearly CAIDI";#N/A,#N/A,FALSE,"Monthly SAIDI";#N/A,#N/A,FALSE,"Yearly SAIDI";#N/A,#N/A,FALSE,"Monthly MAIFI";#N/A,#N/A,FALSE,"Yearly MAIFI";#N/A,#N/A,FALSE,"Monthly Cust &gt;=4 Int"}</definedName>
    <definedName name="sffsfa" localSheetId="9" hidden="1">{#N/A,#N/A,FALSE,"Monthly SAIFI";#N/A,#N/A,FALSE,"Yearly SAIFI";#N/A,#N/A,FALSE,"Monthly CAIDI";#N/A,#N/A,FALSE,"Yearly CAIDI";#N/A,#N/A,FALSE,"Monthly SAIDI";#N/A,#N/A,FALSE,"Yearly SAIDI";#N/A,#N/A,FALSE,"Monthly MAIFI";#N/A,#N/A,FALSE,"Yearly MAIFI";#N/A,#N/A,FALSE,"Monthly Cust &gt;=4 Int"}</definedName>
    <definedName name="sffsfa" localSheetId="10" hidden="1">{#N/A,#N/A,FALSE,"Monthly SAIFI";#N/A,#N/A,FALSE,"Yearly SAIFI";#N/A,#N/A,FALSE,"Monthly CAIDI";#N/A,#N/A,FALSE,"Yearly CAIDI";#N/A,#N/A,FALSE,"Monthly SAIDI";#N/A,#N/A,FALSE,"Yearly SAIDI";#N/A,#N/A,FALSE,"Monthly MAIFI";#N/A,#N/A,FALSE,"Yearly MAIFI";#N/A,#N/A,FALSE,"Monthly Cust &gt;=4 Int"}</definedName>
    <definedName name="sffsfa" localSheetId="11" hidden="1">{#N/A,#N/A,FALSE,"Monthly SAIFI";#N/A,#N/A,FALSE,"Yearly SAIFI";#N/A,#N/A,FALSE,"Monthly CAIDI";#N/A,#N/A,FALSE,"Yearly CAIDI";#N/A,#N/A,FALSE,"Monthly SAIDI";#N/A,#N/A,FALSE,"Yearly SAIDI";#N/A,#N/A,FALSE,"Monthly MAIFI";#N/A,#N/A,FALSE,"Yearly MAIFI";#N/A,#N/A,FALSE,"Monthly Cust &gt;=4 Int"}</definedName>
    <definedName name="sffsfa" localSheetId="12" hidden="1">{#N/A,#N/A,FALSE,"Monthly SAIFI";#N/A,#N/A,FALSE,"Yearly SAIFI";#N/A,#N/A,FALSE,"Monthly CAIDI";#N/A,#N/A,FALSE,"Yearly CAIDI";#N/A,#N/A,FALSE,"Monthly SAIDI";#N/A,#N/A,FALSE,"Yearly SAIDI";#N/A,#N/A,FALSE,"Monthly MAIFI";#N/A,#N/A,FALSE,"Yearly MAIFI";#N/A,#N/A,FALSE,"Monthly Cust &gt;=4 Int"}</definedName>
    <definedName name="sffsfa" localSheetId="14" hidden="1">{#N/A,#N/A,FALSE,"Monthly SAIFI";#N/A,#N/A,FALSE,"Yearly SAIFI";#N/A,#N/A,FALSE,"Monthly CAIDI";#N/A,#N/A,FALSE,"Yearly CAIDI";#N/A,#N/A,FALSE,"Monthly SAIDI";#N/A,#N/A,FALSE,"Yearly SAIDI";#N/A,#N/A,FALSE,"Monthly MAIFI";#N/A,#N/A,FALSE,"Yearly MAIFI";#N/A,#N/A,FALSE,"Monthly Cust &gt;=4 Int"}</definedName>
    <definedName name="sffsfa" localSheetId="13" hidden="1">{#N/A,#N/A,FALSE,"Monthly SAIFI";#N/A,#N/A,FALSE,"Yearly SAIFI";#N/A,#N/A,FALSE,"Monthly CAIDI";#N/A,#N/A,FALSE,"Yearly CAIDI";#N/A,#N/A,FALSE,"Monthly SAIDI";#N/A,#N/A,FALSE,"Yearly SAIDI";#N/A,#N/A,FALSE,"Monthly MAIFI";#N/A,#N/A,FALSE,"Yearly MAIFI";#N/A,#N/A,FALSE,"Monthly Cust &gt;=4 Int"}</definedName>
    <definedName name="sffsfa" localSheetId="15" hidden="1">{#N/A,#N/A,FALSE,"Monthly SAIFI";#N/A,#N/A,FALSE,"Yearly SAIFI";#N/A,#N/A,FALSE,"Monthly CAIDI";#N/A,#N/A,FALSE,"Yearly CAIDI";#N/A,#N/A,FALSE,"Monthly SAIDI";#N/A,#N/A,FALSE,"Yearly SAIDI";#N/A,#N/A,FALSE,"Monthly MAIFI";#N/A,#N/A,FALSE,"Yearly MAIFI";#N/A,#N/A,FALSE,"Monthly Cust &gt;=4 Int"}</definedName>
    <definedName name="sffsfa" localSheetId="16" hidden="1">{#N/A,#N/A,FALSE,"Monthly SAIFI";#N/A,#N/A,FALSE,"Yearly SAIFI";#N/A,#N/A,FALSE,"Monthly CAIDI";#N/A,#N/A,FALSE,"Yearly CAIDI";#N/A,#N/A,FALSE,"Monthly SAIDI";#N/A,#N/A,FALSE,"Yearly SAIDI";#N/A,#N/A,FALSE,"Monthly MAIFI";#N/A,#N/A,FALSE,"Yearly MAIFI";#N/A,#N/A,FALSE,"Monthly Cust &gt;=4 Int"}</definedName>
    <definedName name="sffsfa" localSheetId="17" hidden="1">{#N/A,#N/A,FALSE,"Monthly SAIFI";#N/A,#N/A,FALSE,"Yearly SAIFI";#N/A,#N/A,FALSE,"Monthly CAIDI";#N/A,#N/A,FALSE,"Yearly CAIDI";#N/A,#N/A,FALSE,"Monthly SAIDI";#N/A,#N/A,FALSE,"Yearly SAIDI";#N/A,#N/A,FALSE,"Monthly MAIFI";#N/A,#N/A,FALSE,"Yearly MAIFI";#N/A,#N/A,FALSE,"Monthly Cust &gt;=4 Int"}</definedName>
    <definedName name="sffsfa" localSheetId="18" hidden="1">{#N/A,#N/A,FALSE,"Monthly SAIFI";#N/A,#N/A,FALSE,"Yearly SAIFI";#N/A,#N/A,FALSE,"Monthly CAIDI";#N/A,#N/A,FALSE,"Yearly CAIDI";#N/A,#N/A,FALSE,"Monthly SAIDI";#N/A,#N/A,FALSE,"Yearly SAIDI";#N/A,#N/A,FALSE,"Monthly MAIFI";#N/A,#N/A,FALSE,"Yearly MAIFI";#N/A,#N/A,FALSE,"Monthly Cust &gt;=4 Int"}</definedName>
    <definedName name="sffsfa" localSheetId="19" hidden="1">{#N/A,#N/A,FALSE,"Monthly SAIFI";#N/A,#N/A,FALSE,"Yearly SAIFI";#N/A,#N/A,FALSE,"Monthly CAIDI";#N/A,#N/A,FALSE,"Yearly CAIDI";#N/A,#N/A,FALSE,"Monthly SAIDI";#N/A,#N/A,FALSE,"Yearly SAIDI";#N/A,#N/A,FALSE,"Monthly MAIFI";#N/A,#N/A,FALSE,"Yearly MAIFI";#N/A,#N/A,FALSE,"Monthly Cust &gt;=4 Int"}</definedName>
    <definedName name="sffsfa" localSheetId="20" hidden="1">{#N/A,#N/A,FALSE,"Monthly SAIFI";#N/A,#N/A,FALSE,"Yearly SAIFI";#N/A,#N/A,FALSE,"Monthly CAIDI";#N/A,#N/A,FALSE,"Yearly CAIDI";#N/A,#N/A,FALSE,"Monthly SAIDI";#N/A,#N/A,FALSE,"Yearly SAIDI";#N/A,#N/A,FALSE,"Monthly MAIFI";#N/A,#N/A,FALSE,"Yearly MAIFI";#N/A,#N/A,FALSE,"Monthly Cust &gt;=4 Int"}</definedName>
    <definedName name="sffsfa" hidden="1">{#N/A,#N/A,FALSE,"Monthly SAIFI";#N/A,#N/A,FALSE,"Yearly SAIFI";#N/A,#N/A,FALSE,"Monthly CAIDI";#N/A,#N/A,FALSE,"Yearly CAIDI";#N/A,#N/A,FALSE,"Monthly SAIDI";#N/A,#N/A,FALSE,"Yearly SAIDI";#N/A,#N/A,FALSE,"Monthly MAIFI";#N/A,#N/A,FALSE,"Yearly MAIFI";#N/A,#N/A,FALSE,"Monthly Cust &gt;=4 Int"}</definedName>
    <definedName name="sfr" localSheetId="14" hidden="1">{#N/A,#N/A,FALSE,"Aging Summary";#N/A,#N/A,FALSE,"Ratio Analysis";#N/A,#N/A,FALSE,"Test 120 Day Accts";#N/A,#N/A,FALSE,"Tickmarks"}</definedName>
    <definedName name="sfr" localSheetId="13" hidden="1">{#N/A,#N/A,FALSE,"Aging Summary";#N/A,#N/A,FALSE,"Ratio Analysis";#N/A,#N/A,FALSE,"Test 120 Day Accts";#N/A,#N/A,FALSE,"Tickmarks"}</definedName>
    <definedName name="sfr" localSheetId="15" hidden="1">{#N/A,#N/A,FALSE,"Aging Summary";#N/A,#N/A,FALSE,"Ratio Analysis";#N/A,#N/A,FALSE,"Test 120 Day Accts";#N/A,#N/A,FALSE,"Tickmarks"}</definedName>
    <definedName name="sfr" localSheetId="16" hidden="1">{#N/A,#N/A,FALSE,"Aging Summary";#N/A,#N/A,FALSE,"Ratio Analysis";#N/A,#N/A,FALSE,"Test 120 Day Accts";#N/A,#N/A,FALSE,"Tickmarks"}</definedName>
    <definedName name="sfr" localSheetId="17" hidden="1">{#N/A,#N/A,FALSE,"Aging Summary";#N/A,#N/A,FALSE,"Ratio Analysis";#N/A,#N/A,FALSE,"Test 120 Day Accts";#N/A,#N/A,FALSE,"Tickmarks"}</definedName>
    <definedName name="sfr" localSheetId="18" hidden="1">{#N/A,#N/A,FALSE,"Aging Summary";#N/A,#N/A,FALSE,"Ratio Analysis";#N/A,#N/A,FALSE,"Test 120 Day Accts";#N/A,#N/A,FALSE,"Tickmarks"}</definedName>
    <definedName name="sfr" localSheetId="19" hidden="1">{#N/A,#N/A,FALSE,"Aging Summary";#N/A,#N/A,FALSE,"Ratio Analysis";#N/A,#N/A,FALSE,"Test 120 Day Accts";#N/A,#N/A,FALSE,"Tickmarks"}</definedName>
    <definedName name="sfr" localSheetId="20" hidden="1">{#N/A,#N/A,FALSE,"Aging Summary";#N/A,#N/A,FALSE,"Ratio Analysis";#N/A,#N/A,FALSE,"Test 120 Day Accts";#N/A,#N/A,FALSE,"Tickmarks"}</definedName>
    <definedName name="sfr" hidden="1">{#N/A,#N/A,FALSE,"Aging Summary";#N/A,#N/A,FALSE,"Ratio Analysis";#N/A,#N/A,FALSE,"Test 120 Day Accts";#N/A,#N/A,FALSE,"Tickmarks"}</definedName>
    <definedName name="SFSFD" localSheetId="7" hidden="1">{#N/A,#N/A,FALSE,"Monthly SAIFI";#N/A,#N/A,FALSE,"Yearly SAIFI";#N/A,#N/A,FALSE,"Monthly CAIDI";#N/A,#N/A,FALSE,"Yearly CAIDI";#N/A,#N/A,FALSE,"Monthly SAIDI";#N/A,#N/A,FALSE,"Yearly SAIDI";#N/A,#N/A,FALSE,"Monthly MAIFI";#N/A,#N/A,FALSE,"Yearly MAIFI";#N/A,#N/A,FALSE,"Monthly Cust &gt;=4 Int"}</definedName>
    <definedName name="SFSFD" localSheetId="9" hidden="1">{#N/A,#N/A,FALSE,"Monthly SAIFI";#N/A,#N/A,FALSE,"Yearly SAIFI";#N/A,#N/A,FALSE,"Monthly CAIDI";#N/A,#N/A,FALSE,"Yearly CAIDI";#N/A,#N/A,FALSE,"Monthly SAIDI";#N/A,#N/A,FALSE,"Yearly SAIDI";#N/A,#N/A,FALSE,"Monthly MAIFI";#N/A,#N/A,FALSE,"Yearly MAIFI";#N/A,#N/A,FALSE,"Monthly Cust &gt;=4 Int"}</definedName>
    <definedName name="SFSFD" localSheetId="10" hidden="1">{#N/A,#N/A,FALSE,"Monthly SAIFI";#N/A,#N/A,FALSE,"Yearly SAIFI";#N/A,#N/A,FALSE,"Monthly CAIDI";#N/A,#N/A,FALSE,"Yearly CAIDI";#N/A,#N/A,FALSE,"Monthly SAIDI";#N/A,#N/A,FALSE,"Yearly SAIDI";#N/A,#N/A,FALSE,"Monthly MAIFI";#N/A,#N/A,FALSE,"Yearly MAIFI";#N/A,#N/A,FALSE,"Monthly Cust &gt;=4 Int"}</definedName>
    <definedName name="SFSFD" localSheetId="11" hidden="1">{#N/A,#N/A,FALSE,"Monthly SAIFI";#N/A,#N/A,FALSE,"Yearly SAIFI";#N/A,#N/A,FALSE,"Monthly CAIDI";#N/A,#N/A,FALSE,"Yearly CAIDI";#N/A,#N/A,FALSE,"Monthly SAIDI";#N/A,#N/A,FALSE,"Yearly SAIDI";#N/A,#N/A,FALSE,"Monthly MAIFI";#N/A,#N/A,FALSE,"Yearly MAIFI";#N/A,#N/A,FALSE,"Monthly Cust &gt;=4 Int"}</definedName>
    <definedName name="SFSFD" localSheetId="12" hidden="1">{#N/A,#N/A,FALSE,"Monthly SAIFI";#N/A,#N/A,FALSE,"Yearly SAIFI";#N/A,#N/A,FALSE,"Monthly CAIDI";#N/A,#N/A,FALSE,"Yearly CAIDI";#N/A,#N/A,FALSE,"Monthly SAIDI";#N/A,#N/A,FALSE,"Yearly SAIDI";#N/A,#N/A,FALSE,"Monthly MAIFI";#N/A,#N/A,FALSE,"Yearly MAIFI";#N/A,#N/A,FALSE,"Monthly Cust &gt;=4 Int"}</definedName>
    <definedName name="SFSFD" localSheetId="14" hidden="1">{#N/A,#N/A,FALSE,"Monthly SAIFI";#N/A,#N/A,FALSE,"Yearly SAIFI";#N/A,#N/A,FALSE,"Monthly CAIDI";#N/A,#N/A,FALSE,"Yearly CAIDI";#N/A,#N/A,FALSE,"Monthly SAIDI";#N/A,#N/A,FALSE,"Yearly SAIDI";#N/A,#N/A,FALSE,"Monthly MAIFI";#N/A,#N/A,FALSE,"Yearly MAIFI";#N/A,#N/A,FALSE,"Monthly Cust &gt;=4 Int"}</definedName>
    <definedName name="SFSFD" localSheetId="13" hidden="1">{#N/A,#N/A,FALSE,"Monthly SAIFI";#N/A,#N/A,FALSE,"Yearly SAIFI";#N/A,#N/A,FALSE,"Monthly CAIDI";#N/A,#N/A,FALSE,"Yearly CAIDI";#N/A,#N/A,FALSE,"Monthly SAIDI";#N/A,#N/A,FALSE,"Yearly SAIDI";#N/A,#N/A,FALSE,"Monthly MAIFI";#N/A,#N/A,FALSE,"Yearly MAIFI";#N/A,#N/A,FALSE,"Monthly Cust &gt;=4 Int"}</definedName>
    <definedName name="SFSFD" localSheetId="15" hidden="1">{#N/A,#N/A,FALSE,"Monthly SAIFI";#N/A,#N/A,FALSE,"Yearly SAIFI";#N/A,#N/A,FALSE,"Monthly CAIDI";#N/A,#N/A,FALSE,"Yearly CAIDI";#N/A,#N/A,FALSE,"Monthly SAIDI";#N/A,#N/A,FALSE,"Yearly SAIDI";#N/A,#N/A,FALSE,"Monthly MAIFI";#N/A,#N/A,FALSE,"Yearly MAIFI";#N/A,#N/A,FALSE,"Monthly Cust &gt;=4 Int"}</definedName>
    <definedName name="SFSFD" localSheetId="16" hidden="1">{#N/A,#N/A,FALSE,"Monthly SAIFI";#N/A,#N/A,FALSE,"Yearly SAIFI";#N/A,#N/A,FALSE,"Monthly CAIDI";#N/A,#N/A,FALSE,"Yearly CAIDI";#N/A,#N/A,FALSE,"Monthly SAIDI";#N/A,#N/A,FALSE,"Yearly SAIDI";#N/A,#N/A,FALSE,"Monthly MAIFI";#N/A,#N/A,FALSE,"Yearly MAIFI";#N/A,#N/A,FALSE,"Monthly Cust &gt;=4 Int"}</definedName>
    <definedName name="SFSFD" localSheetId="17" hidden="1">{#N/A,#N/A,FALSE,"Monthly SAIFI";#N/A,#N/A,FALSE,"Yearly SAIFI";#N/A,#N/A,FALSE,"Monthly CAIDI";#N/A,#N/A,FALSE,"Yearly CAIDI";#N/A,#N/A,FALSE,"Monthly SAIDI";#N/A,#N/A,FALSE,"Yearly SAIDI";#N/A,#N/A,FALSE,"Monthly MAIFI";#N/A,#N/A,FALSE,"Yearly MAIFI";#N/A,#N/A,FALSE,"Monthly Cust &gt;=4 Int"}</definedName>
    <definedName name="SFSFD" localSheetId="18" hidden="1">{#N/A,#N/A,FALSE,"Monthly SAIFI";#N/A,#N/A,FALSE,"Yearly SAIFI";#N/A,#N/A,FALSE,"Monthly CAIDI";#N/A,#N/A,FALSE,"Yearly CAIDI";#N/A,#N/A,FALSE,"Monthly SAIDI";#N/A,#N/A,FALSE,"Yearly SAIDI";#N/A,#N/A,FALSE,"Monthly MAIFI";#N/A,#N/A,FALSE,"Yearly MAIFI";#N/A,#N/A,FALSE,"Monthly Cust &gt;=4 Int"}</definedName>
    <definedName name="SFSFD" localSheetId="19" hidden="1">{#N/A,#N/A,FALSE,"Monthly SAIFI";#N/A,#N/A,FALSE,"Yearly SAIFI";#N/A,#N/A,FALSE,"Monthly CAIDI";#N/A,#N/A,FALSE,"Yearly CAIDI";#N/A,#N/A,FALSE,"Monthly SAIDI";#N/A,#N/A,FALSE,"Yearly SAIDI";#N/A,#N/A,FALSE,"Monthly MAIFI";#N/A,#N/A,FALSE,"Yearly MAIFI";#N/A,#N/A,FALSE,"Monthly Cust &gt;=4 Int"}</definedName>
    <definedName name="SFSFD" localSheetId="20" hidden="1">{#N/A,#N/A,FALSE,"Monthly SAIFI";#N/A,#N/A,FALSE,"Yearly SAIFI";#N/A,#N/A,FALSE,"Monthly CAIDI";#N/A,#N/A,FALSE,"Yearly CAIDI";#N/A,#N/A,FALSE,"Monthly SAIDI";#N/A,#N/A,FALSE,"Yearly SAIDI";#N/A,#N/A,FALSE,"Monthly MAIFI";#N/A,#N/A,FALSE,"Yearly MAIFI";#N/A,#N/A,FALSE,"Monthly Cust &gt;=4 Int"}</definedName>
    <definedName name="SFSFD" hidden="1">{#N/A,#N/A,FALSE,"Monthly SAIFI";#N/A,#N/A,FALSE,"Yearly SAIFI";#N/A,#N/A,FALSE,"Monthly CAIDI";#N/A,#N/A,FALSE,"Yearly CAIDI";#N/A,#N/A,FALSE,"Monthly SAIDI";#N/A,#N/A,FALSE,"Yearly SAIDI";#N/A,#N/A,FALSE,"Monthly MAIFI";#N/A,#N/A,FALSE,"Yearly MAIFI";#N/A,#N/A,FALSE,"Monthly Cust &gt;=4 Int"}</definedName>
    <definedName name="Sheet1" localSheetId="7" hidden="1">{#N/A,#N/A,FALSE,"Monthly SAIFI";#N/A,#N/A,FALSE,"Yearly SAIFI";#N/A,#N/A,FALSE,"Monthly CAIDI";#N/A,#N/A,FALSE,"Yearly CAIDI";#N/A,#N/A,FALSE,"Monthly SAIDI";#N/A,#N/A,FALSE,"Yearly SAIDI";#N/A,#N/A,FALSE,"Monthly MAIFI";#N/A,#N/A,FALSE,"Yearly MAIFI";#N/A,#N/A,FALSE,"Monthly Cust &gt;=4 Int"}</definedName>
    <definedName name="Sheet1" localSheetId="9" hidden="1">{#N/A,#N/A,FALSE,"Monthly SAIFI";#N/A,#N/A,FALSE,"Yearly SAIFI";#N/A,#N/A,FALSE,"Monthly CAIDI";#N/A,#N/A,FALSE,"Yearly CAIDI";#N/A,#N/A,FALSE,"Monthly SAIDI";#N/A,#N/A,FALSE,"Yearly SAIDI";#N/A,#N/A,FALSE,"Monthly MAIFI";#N/A,#N/A,FALSE,"Yearly MAIFI";#N/A,#N/A,FALSE,"Monthly Cust &gt;=4 Int"}</definedName>
    <definedName name="Sheet1" localSheetId="10" hidden="1">{#N/A,#N/A,FALSE,"Monthly SAIFI";#N/A,#N/A,FALSE,"Yearly SAIFI";#N/A,#N/A,FALSE,"Monthly CAIDI";#N/A,#N/A,FALSE,"Yearly CAIDI";#N/A,#N/A,FALSE,"Monthly SAIDI";#N/A,#N/A,FALSE,"Yearly SAIDI";#N/A,#N/A,FALSE,"Monthly MAIFI";#N/A,#N/A,FALSE,"Yearly MAIFI";#N/A,#N/A,FALSE,"Monthly Cust &gt;=4 Int"}</definedName>
    <definedName name="Sheet1" localSheetId="11" hidden="1">{#N/A,#N/A,FALSE,"Monthly SAIFI";#N/A,#N/A,FALSE,"Yearly SAIFI";#N/A,#N/A,FALSE,"Monthly CAIDI";#N/A,#N/A,FALSE,"Yearly CAIDI";#N/A,#N/A,FALSE,"Monthly SAIDI";#N/A,#N/A,FALSE,"Yearly SAIDI";#N/A,#N/A,FALSE,"Monthly MAIFI";#N/A,#N/A,FALSE,"Yearly MAIFI";#N/A,#N/A,FALSE,"Monthly Cust &gt;=4 Int"}</definedName>
    <definedName name="Sheet1" localSheetId="12" hidden="1">{#N/A,#N/A,FALSE,"Monthly SAIFI";#N/A,#N/A,FALSE,"Yearly SAIFI";#N/A,#N/A,FALSE,"Monthly CAIDI";#N/A,#N/A,FALSE,"Yearly CAIDI";#N/A,#N/A,FALSE,"Monthly SAIDI";#N/A,#N/A,FALSE,"Yearly SAIDI";#N/A,#N/A,FALSE,"Monthly MAIFI";#N/A,#N/A,FALSE,"Yearly MAIFI";#N/A,#N/A,FALSE,"Monthly Cust &gt;=4 Int"}</definedName>
    <definedName name="Sheet1" localSheetId="14" hidden="1">{#N/A,#N/A,FALSE,"Monthly SAIFI";#N/A,#N/A,FALSE,"Yearly SAIFI";#N/A,#N/A,FALSE,"Monthly CAIDI";#N/A,#N/A,FALSE,"Yearly CAIDI";#N/A,#N/A,FALSE,"Monthly SAIDI";#N/A,#N/A,FALSE,"Yearly SAIDI";#N/A,#N/A,FALSE,"Monthly MAIFI";#N/A,#N/A,FALSE,"Yearly MAIFI";#N/A,#N/A,FALSE,"Monthly Cust &gt;=4 Int"}</definedName>
    <definedName name="Sheet1" localSheetId="13" hidden="1">{#N/A,#N/A,FALSE,"Monthly SAIFI";#N/A,#N/A,FALSE,"Yearly SAIFI";#N/A,#N/A,FALSE,"Monthly CAIDI";#N/A,#N/A,FALSE,"Yearly CAIDI";#N/A,#N/A,FALSE,"Monthly SAIDI";#N/A,#N/A,FALSE,"Yearly SAIDI";#N/A,#N/A,FALSE,"Monthly MAIFI";#N/A,#N/A,FALSE,"Yearly MAIFI";#N/A,#N/A,FALSE,"Monthly Cust &gt;=4 Int"}</definedName>
    <definedName name="Sheet1" localSheetId="15" hidden="1">{#N/A,#N/A,FALSE,"Monthly SAIFI";#N/A,#N/A,FALSE,"Yearly SAIFI";#N/A,#N/A,FALSE,"Monthly CAIDI";#N/A,#N/A,FALSE,"Yearly CAIDI";#N/A,#N/A,FALSE,"Monthly SAIDI";#N/A,#N/A,FALSE,"Yearly SAIDI";#N/A,#N/A,FALSE,"Monthly MAIFI";#N/A,#N/A,FALSE,"Yearly MAIFI";#N/A,#N/A,FALSE,"Monthly Cust &gt;=4 Int"}</definedName>
    <definedName name="Sheet1" localSheetId="16" hidden="1">{#N/A,#N/A,FALSE,"Monthly SAIFI";#N/A,#N/A,FALSE,"Yearly SAIFI";#N/A,#N/A,FALSE,"Monthly CAIDI";#N/A,#N/A,FALSE,"Yearly CAIDI";#N/A,#N/A,FALSE,"Monthly SAIDI";#N/A,#N/A,FALSE,"Yearly SAIDI";#N/A,#N/A,FALSE,"Monthly MAIFI";#N/A,#N/A,FALSE,"Yearly MAIFI";#N/A,#N/A,FALSE,"Monthly Cust &gt;=4 Int"}</definedName>
    <definedName name="Sheet1" localSheetId="17" hidden="1">{#N/A,#N/A,FALSE,"Monthly SAIFI";#N/A,#N/A,FALSE,"Yearly SAIFI";#N/A,#N/A,FALSE,"Monthly CAIDI";#N/A,#N/A,FALSE,"Yearly CAIDI";#N/A,#N/A,FALSE,"Monthly SAIDI";#N/A,#N/A,FALSE,"Yearly SAIDI";#N/A,#N/A,FALSE,"Monthly MAIFI";#N/A,#N/A,FALSE,"Yearly MAIFI";#N/A,#N/A,FALSE,"Monthly Cust &gt;=4 Int"}</definedName>
    <definedName name="Sheet1" localSheetId="18" hidden="1">{#N/A,#N/A,FALSE,"Monthly SAIFI";#N/A,#N/A,FALSE,"Yearly SAIFI";#N/A,#N/A,FALSE,"Monthly CAIDI";#N/A,#N/A,FALSE,"Yearly CAIDI";#N/A,#N/A,FALSE,"Monthly SAIDI";#N/A,#N/A,FALSE,"Yearly SAIDI";#N/A,#N/A,FALSE,"Monthly MAIFI";#N/A,#N/A,FALSE,"Yearly MAIFI";#N/A,#N/A,FALSE,"Monthly Cust &gt;=4 Int"}</definedName>
    <definedName name="Sheet1" localSheetId="19" hidden="1">{#N/A,#N/A,FALSE,"Monthly SAIFI";#N/A,#N/A,FALSE,"Yearly SAIFI";#N/A,#N/A,FALSE,"Monthly CAIDI";#N/A,#N/A,FALSE,"Yearly CAIDI";#N/A,#N/A,FALSE,"Monthly SAIDI";#N/A,#N/A,FALSE,"Yearly SAIDI";#N/A,#N/A,FALSE,"Monthly MAIFI";#N/A,#N/A,FALSE,"Yearly MAIFI";#N/A,#N/A,FALSE,"Monthly Cust &gt;=4 Int"}</definedName>
    <definedName name="Sheet1" localSheetId="20" hidden="1">{#N/A,#N/A,FALSE,"Monthly SAIFI";#N/A,#N/A,FALSE,"Yearly SAIFI";#N/A,#N/A,FALSE,"Monthly CAIDI";#N/A,#N/A,FALSE,"Yearly CAIDI";#N/A,#N/A,FALSE,"Monthly SAIDI";#N/A,#N/A,FALSE,"Yearly SAIDI";#N/A,#N/A,FALSE,"Monthly MAIFI";#N/A,#N/A,FALSE,"Yearly MAIFI";#N/A,#N/A,FALSE,"Monthly Cust &gt;=4 Int"}</definedName>
    <definedName name="Sheet1" hidden="1">{#N/A,#N/A,FALSE,"Monthly SAIFI";#N/A,#N/A,FALSE,"Yearly SAIFI";#N/A,#N/A,FALSE,"Monthly CAIDI";#N/A,#N/A,FALSE,"Yearly CAIDI";#N/A,#N/A,FALSE,"Monthly SAIDI";#N/A,#N/A,FALSE,"Yearly SAIDI";#N/A,#N/A,FALSE,"Monthly MAIFI";#N/A,#N/A,FALSE,"Yearly MAIFI";#N/A,#N/A,FALSE,"Monthly Cust &gt;=4 Int"}</definedName>
    <definedName name="shiva" localSheetId="7" hidden="1">{#N/A,#N/A,FALSE,"O&amp;M by processes";#N/A,#N/A,FALSE,"Elec Act vs Bud";#N/A,#N/A,FALSE,"G&amp;A";#N/A,#N/A,FALSE,"BGS";#N/A,#N/A,FALSE,"Res Cost"}</definedName>
    <definedName name="shiva" localSheetId="9" hidden="1">{#N/A,#N/A,FALSE,"O&amp;M by processes";#N/A,#N/A,FALSE,"Elec Act vs Bud";#N/A,#N/A,FALSE,"G&amp;A";#N/A,#N/A,FALSE,"BGS";#N/A,#N/A,FALSE,"Res Cost"}</definedName>
    <definedName name="shiva" localSheetId="10" hidden="1">{#N/A,#N/A,FALSE,"O&amp;M by processes";#N/A,#N/A,FALSE,"Elec Act vs Bud";#N/A,#N/A,FALSE,"G&amp;A";#N/A,#N/A,FALSE,"BGS";#N/A,#N/A,FALSE,"Res Cost"}</definedName>
    <definedName name="shiva" localSheetId="11" hidden="1">{#N/A,#N/A,FALSE,"O&amp;M by processes";#N/A,#N/A,FALSE,"Elec Act vs Bud";#N/A,#N/A,FALSE,"G&amp;A";#N/A,#N/A,FALSE,"BGS";#N/A,#N/A,FALSE,"Res Cost"}</definedName>
    <definedName name="shiva" localSheetId="12" hidden="1">{#N/A,#N/A,FALSE,"O&amp;M by processes";#N/A,#N/A,FALSE,"Elec Act vs Bud";#N/A,#N/A,FALSE,"G&amp;A";#N/A,#N/A,FALSE,"BGS";#N/A,#N/A,FALSE,"Res Cost"}</definedName>
    <definedName name="shiva" localSheetId="14" hidden="1">{#N/A,#N/A,FALSE,"O&amp;M by processes";#N/A,#N/A,FALSE,"Elec Act vs Bud";#N/A,#N/A,FALSE,"G&amp;A";#N/A,#N/A,FALSE,"BGS";#N/A,#N/A,FALSE,"Res Cost"}</definedName>
    <definedName name="shiva" localSheetId="13" hidden="1">{#N/A,#N/A,FALSE,"O&amp;M by processes";#N/A,#N/A,FALSE,"Elec Act vs Bud";#N/A,#N/A,FALSE,"G&amp;A";#N/A,#N/A,FALSE,"BGS";#N/A,#N/A,FALSE,"Res Cost"}</definedName>
    <definedName name="shiva" localSheetId="15" hidden="1">{#N/A,#N/A,FALSE,"O&amp;M by processes";#N/A,#N/A,FALSE,"Elec Act vs Bud";#N/A,#N/A,FALSE,"G&amp;A";#N/A,#N/A,FALSE,"BGS";#N/A,#N/A,FALSE,"Res Cost"}</definedName>
    <definedName name="shiva" localSheetId="16" hidden="1">{#N/A,#N/A,FALSE,"O&amp;M by processes";#N/A,#N/A,FALSE,"Elec Act vs Bud";#N/A,#N/A,FALSE,"G&amp;A";#N/A,#N/A,FALSE,"BGS";#N/A,#N/A,FALSE,"Res Cost"}</definedName>
    <definedName name="shiva" localSheetId="17" hidden="1">{#N/A,#N/A,FALSE,"O&amp;M by processes";#N/A,#N/A,FALSE,"Elec Act vs Bud";#N/A,#N/A,FALSE,"G&amp;A";#N/A,#N/A,FALSE,"BGS";#N/A,#N/A,FALSE,"Res Cost"}</definedName>
    <definedName name="shiva" localSheetId="18" hidden="1">{#N/A,#N/A,FALSE,"O&amp;M by processes";#N/A,#N/A,FALSE,"Elec Act vs Bud";#N/A,#N/A,FALSE,"G&amp;A";#N/A,#N/A,FALSE,"BGS";#N/A,#N/A,FALSE,"Res Cost"}</definedName>
    <definedName name="shiva" localSheetId="19" hidden="1">{#N/A,#N/A,FALSE,"O&amp;M by processes";#N/A,#N/A,FALSE,"Elec Act vs Bud";#N/A,#N/A,FALSE,"G&amp;A";#N/A,#N/A,FALSE,"BGS";#N/A,#N/A,FALSE,"Res Cost"}</definedName>
    <definedName name="shiva" localSheetId="20" hidden="1">{#N/A,#N/A,FALSE,"O&amp;M by processes";#N/A,#N/A,FALSE,"Elec Act vs Bud";#N/A,#N/A,FALSE,"G&amp;A";#N/A,#N/A,FALSE,"BGS";#N/A,#N/A,FALSE,"Res Cost"}</definedName>
    <definedName name="shiva" hidden="1">{#N/A,#N/A,FALSE,"O&amp;M by processes";#N/A,#N/A,FALSE,"Elec Act vs Bud";#N/A,#N/A,FALSE,"G&amp;A";#N/A,#N/A,FALSE,"BGS";#N/A,#N/A,FALSE,"Res Cost"}</definedName>
    <definedName name="slldk" localSheetId="7" hidden="1">{#N/A,#N/A,FALSE,"Monthly SAIFI";#N/A,#N/A,FALSE,"Yearly SAIFI";#N/A,#N/A,FALSE,"Monthly CAIDI";#N/A,#N/A,FALSE,"Yearly CAIDI";#N/A,#N/A,FALSE,"Monthly SAIDI";#N/A,#N/A,FALSE,"Yearly SAIDI";#N/A,#N/A,FALSE,"Monthly MAIFI";#N/A,#N/A,FALSE,"Yearly MAIFI";#N/A,#N/A,FALSE,"Monthly Cust &gt;=4 Int"}</definedName>
    <definedName name="slldk" localSheetId="9" hidden="1">{#N/A,#N/A,FALSE,"Monthly SAIFI";#N/A,#N/A,FALSE,"Yearly SAIFI";#N/A,#N/A,FALSE,"Monthly CAIDI";#N/A,#N/A,FALSE,"Yearly CAIDI";#N/A,#N/A,FALSE,"Monthly SAIDI";#N/A,#N/A,FALSE,"Yearly SAIDI";#N/A,#N/A,FALSE,"Monthly MAIFI";#N/A,#N/A,FALSE,"Yearly MAIFI";#N/A,#N/A,FALSE,"Monthly Cust &gt;=4 Int"}</definedName>
    <definedName name="slldk" localSheetId="10" hidden="1">{#N/A,#N/A,FALSE,"Monthly SAIFI";#N/A,#N/A,FALSE,"Yearly SAIFI";#N/A,#N/A,FALSE,"Monthly CAIDI";#N/A,#N/A,FALSE,"Yearly CAIDI";#N/A,#N/A,FALSE,"Monthly SAIDI";#N/A,#N/A,FALSE,"Yearly SAIDI";#N/A,#N/A,FALSE,"Monthly MAIFI";#N/A,#N/A,FALSE,"Yearly MAIFI";#N/A,#N/A,FALSE,"Monthly Cust &gt;=4 Int"}</definedName>
    <definedName name="slldk" localSheetId="11" hidden="1">{#N/A,#N/A,FALSE,"Monthly SAIFI";#N/A,#N/A,FALSE,"Yearly SAIFI";#N/A,#N/A,FALSE,"Monthly CAIDI";#N/A,#N/A,FALSE,"Yearly CAIDI";#N/A,#N/A,FALSE,"Monthly SAIDI";#N/A,#N/A,FALSE,"Yearly SAIDI";#N/A,#N/A,FALSE,"Monthly MAIFI";#N/A,#N/A,FALSE,"Yearly MAIFI";#N/A,#N/A,FALSE,"Monthly Cust &gt;=4 Int"}</definedName>
    <definedName name="slldk" localSheetId="12" hidden="1">{#N/A,#N/A,FALSE,"Monthly SAIFI";#N/A,#N/A,FALSE,"Yearly SAIFI";#N/A,#N/A,FALSE,"Monthly CAIDI";#N/A,#N/A,FALSE,"Yearly CAIDI";#N/A,#N/A,FALSE,"Monthly SAIDI";#N/A,#N/A,FALSE,"Yearly SAIDI";#N/A,#N/A,FALSE,"Monthly MAIFI";#N/A,#N/A,FALSE,"Yearly MAIFI";#N/A,#N/A,FALSE,"Monthly Cust &gt;=4 Int"}</definedName>
    <definedName name="slldk" localSheetId="14" hidden="1">{#N/A,#N/A,FALSE,"Monthly SAIFI";#N/A,#N/A,FALSE,"Yearly SAIFI";#N/A,#N/A,FALSE,"Monthly CAIDI";#N/A,#N/A,FALSE,"Yearly CAIDI";#N/A,#N/A,FALSE,"Monthly SAIDI";#N/A,#N/A,FALSE,"Yearly SAIDI";#N/A,#N/A,FALSE,"Monthly MAIFI";#N/A,#N/A,FALSE,"Yearly MAIFI";#N/A,#N/A,FALSE,"Monthly Cust &gt;=4 Int"}</definedName>
    <definedName name="slldk" localSheetId="13" hidden="1">{#N/A,#N/A,FALSE,"Monthly SAIFI";#N/A,#N/A,FALSE,"Yearly SAIFI";#N/A,#N/A,FALSE,"Monthly CAIDI";#N/A,#N/A,FALSE,"Yearly CAIDI";#N/A,#N/A,FALSE,"Monthly SAIDI";#N/A,#N/A,FALSE,"Yearly SAIDI";#N/A,#N/A,FALSE,"Monthly MAIFI";#N/A,#N/A,FALSE,"Yearly MAIFI";#N/A,#N/A,FALSE,"Monthly Cust &gt;=4 Int"}</definedName>
    <definedName name="slldk" localSheetId="15" hidden="1">{#N/A,#N/A,FALSE,"Monthly SAIFI";#N/A,#N/A,FALSE,"Yearly SAIFI";#N/A,#N/A,FALSE,"Monthly CAIDI";#N/A,#N/A,FALSE,"Yearly CAIDI";#N/A,#N/A,FALSE,"Monthly SAIDI";#N/A,#N/A,FALSE,"Yearly SAIDI";#N/A,#N/A,FALSE,"Monthly MAIFI";#N/A,#N/A,FALSE,"Yearly MAIFI";#N/A,#N/A,FALSE,"Monthly Cust &gt;=4 Int"}</definedName>
    <definedName name="slldk" localSheetId="16" hidden="1">{#N/A,#N/A,FALSE,"Monthly SAIFI";#N/A,#N/A,FALSE,"Yearly SAIFI";#N/A,#N/A,FALSE,"Monthly CAIDI";#N/A,#N/A,FALSE,"Yearly CAIDI";#N/A,#N/A,FALSE,"Monthly SAIDI";#N/A,#N/A,FALSE,"Yearly SAIDI";#N/A,#N/A,FALSE,"Monthly MAIFI";#N/A,#N/A,FALSE,"Yearly MAIFI";#N/A,#N/A,FALSE,"Monthly Cust &gt;=4 Int"}</definedName>
    <definedName name="slldk" localSheetId="17" hidden="1">{#N/A,#N/A,FALSE,"Monthly SAIFI";#N/A,#N/A,FALSE,"Yearly SAIFI";#N/A,#N/A,FALSE,"Monthly CAIDI";#N/A,#N/A,FALSE,"Yearly CAIDI";#N/A,#N/A,FALSE,"Monthly SAIDI";#N/A,#N/A,FALSE,"Yearly SAIDI";#N/A,#N/A,FALSE,"Monthly MAIFI";#N/A,#N/A,FALSE,"Yearly MAIFI";#N/A,#N/A,FALSE,"Monthly Cust &gt;=4 Int"}</definedName>
    <definedName name="slldk" localSheetId="18" hidden="1">{#N/A,#N/A,FALSE,"Monthly SAIFI";#N/A,#N/A,FALSE,"Yearly SAIFI";#N/A,#N/A,FALSE,"Monthly CAIDI";#N/A,#N/A,FALSE,"Yearly CAIDI";#N/A,#N/A,FALSE,"Monthly SAIDI";#N/A,#N/A,FALSE,"Yearly SAIDI";#N/A,#N/A,FALSE,"Monthly MAIFI";#N/A,#N/A,FALSE,"Yearly MAIFI";#N/A,#N/A,FALSE,"Monthly Cust &gt;=4 Int"}</definedName>
    <definedName name="slldk" localSheetId="19" hidden="1">{#N/A,#N/A,FALSE,"Monthly SAIFI";#N/A,#N/A,FALSE,"Yearly SAIFI";#N/A,#N/A,FALSE,"Monthly CAIDI";#N/A,#N/A,FALSE,"Yearly CAIDI";#N/A,#N/A,FALSE,"Monthly SAIDI";#N/A,#N/A,FALSE,"Yearly SAIDI";#N/A,#N/A,FALSE,"Monthly MAIFI";#N/A,#N/A,FALSE,"Yearly MAIFI";#N/A,#N/A,FALSE,"Monthly Cust &gt;=4 Int"}</definedName>
    <definedName name="slldk" localSheetId="20" hidden="1">{#N/A,#N/A,FALSE,"Monthly SAIFI";#N/A,#N/A,FALSE,"Yearly SAIFI";#N/A,#N/A,FALSE,"Monthly CAIDI";#N/A,#N/A,FALSE,"Yearly CAIDI";#N/A,#N/A,FALSE,"Monthly SAIDI";#N/A,#N/A,FALSE,"Yearly SAIDI";#N/A,#N/A,FALSE,"Monthly MAIFI";#N/A,#N/A,FALSE,"Yearly MAIFI";#N/A,#N/A,FALSE,"Monthly Cust &gt;=4 Int"}</definedName>
    <definedName name="slldk" hidden="1">{#N/A,#N/A,FALSE,"Monthly SAIFI";#N/A,#N/A,FALSE,"Yearly SAIFI";#N/A,#N/A,FALSE,"Monthly CAIDI";#N/A,#N/A,FALSE,"Yearly CAIDI";#N/A,#N/A,FALSE,"Monthly SAIDI";#N/A,#N/A,FALSE,"Yearly SAIDI";#N/A,#N/A,FALSE,"Monthly MAIFI";#N/A,#N/A,FALSE,"Yearly MAIFI";#N/A,#N/A,FALSE,"Monthly Cust &gt;=4 Int"}</definedName>
    <definedName name="solver_adj" localSheetId="7" hidden="1">#REF!,#REF!,#REF!,#REF!,#REF!,#REF!,#REF!</definedName>
    <definedName name="solver_adj" localSheetId="9" hidden="1">#REF!,#REF!,#REF!,#REF!,#REF!,#REF!,#REF!</definedName>
    <definedName name="solver_adj" localSheetId="10" hidden="1">#REF!,#REF!,#REF!,#REF!,#REF!,#REF!,#REF!</definedName>
    <definedName name="solver_adj" localSheetId="11" hidden="1">#REF!,#REF!,#REF!,#REF!,#REF!,#REF!,#REF!</definedName>
    <definedName name="solver_adj" localSheetId="12" hidden="1">#REF!,#REF!,#REF!,#REF!,#REF!,#REF!,#REF!</definedName>
    <definedName name="solver_adj" localSheetId="14" hidden="1">#REF!,#REF!,#REF!,#REF!,#REF!,#REF!,#REF!</definedName>
    <definedName name="solver_adj" localSheetId="13" hidden="1">#REF!,#REF!,#REF!,#REF!,#REF!,#REF!,#REF!</definedName>
    <definedName name="solver_adj" localSheetId="15" hidden="1">#REF!,#REF!,#REF!,#REF!,#REF!,#REF!,#REF!</definedName>
    <definedName name="solver_adj" localSheetId="16" hidden="1">#REF!,#REF!,#REF!,#REF!,#REF!,#REF!,#REF!</definedName>
    <definedName name="solver_adj" localSheetId="17" hidden="1">#REF!,#REF!,#REF!,#REF!,#REF!,#REF!,#REF!</definedName>
    <definedName name="solver_adj" localSheetId="18" hidden="1">#REF!,#REF!,#REF!,#REF!,#REF!,#REF!,#REF!</definedName>
    <definedName name="solver_adj" localSheetId="19" hidden="1">#REF!,#REF!,#REF!,#REF!,#REF!,#REF!,#REF!</definedName>
    <definedName name="solver_adj" localSheetId="20" hidden="1">#REF!,#REF!,#REF!,#REF!,#REF!,#REF!,#REF!</definedName>
    <definedName name="solver_adj" localSheetId="0" hidden="1">'Appendix A'!#REF!</definedName>
    <definedName name="solver_adj" hidden="1">#REF!,#REF!,#REF!,#REF!,#REF!,#REF!,#REF!</definedName>
    <definedName name="solver_adj2" localSheetId="14" hidden="1">#REF!,#REF!</definedName>
    <definedName name="solver_adj2" localSheetId="13" hidden="1">#REF!,#REF!</definedName>
    <definedName name="solver_adj2" localSheetId="16" hidden="1">#REF!,#REF!</definedName>
    <definedName name="solver_adj2" localSheetId="20" hidden="1">#REF!,#REF!</definedName>
    <definedName name="solver_adj2" hidden="1">#REF!,#REF!</definedName>
    <definedName name="solver_cvg" localSheetId="0" hidden="1">0.0001</definedName>
    <definedName name="solver_drv" localSheetId="0" hidden="1">1</definedName>
    <definedName name="solver_est" localSheetId="0" hidden="1">1</definedName>
    <definedName name="solver_itr" localSheetId="0" hidden="1">100</definedName>
    <definedName name="solver_lin" localSheetId="0" hidden="1">2</definedName>
    <definedName name="solver_lin" hidden="1">0</definedName>
    <definedName name="solver_neg" localSheetId="0" hidden="1">2</definedName>
    <definedName name="solver_num" localSheetId="0" hidden="1">0</definedName>
    <definedName name="solver_num" hidden="1">0</definedName>
    <definedName name="solver_nwt" localSheetId="0" hidden="1">1</definedName>
    <definedName name="solver_opt" localSheetId="14" hidden="1">#REF!</definedName>
    <definedName name="solver_opt" localSheetId="13" hidden="1">#REF!</definedName>
    <definedName name="solver_opt" localSheetId="16" hidden="1">#REF!</definedName>
    <definedName name="solver_opt" localSheetId="20" hidden="1">#REF!</definedName>
    <definedName name="solver_opt" localSheetId="0" hidden="1">'Appendix A'!#REF!</definedName>
    <definedName name="solver_opt" hidden="1">#REF!</definedName>
    <definedName name="solver_opt2" localSheetId="14" hidden="1">#REF!</definedName>
    <definedName name="solver_opt2" localSheetId="13" hidden="1">#REF!</definedName>
    <definedName name="solver_opt2" localSheetId="16" hidden="1">#REF!</definedName>
    <definedName name="solver_opt2" localSheetId="20" hidden="1">#REF!</definedName>
    <definedName name="solver_opt2" hidden="1">#REF!</definedName>
    <definedName name="solver_pre" localSheetId="0" hidden="1">0.000001</definedName>
    <definedName name="solver_scl" localSheetId="0" hidden="1">2</definedName>
    <definedName name="solver_sho" localSheetId="0" hidden="1">2</definedName>
    <definedName name="solver_tim" localSheetId="0" hidden="1">100</definedName>
    <definedName name="solver_tmp" localSheetId="7" hidden="1">#REF!,#REF!,#REF!,#REF!,#REF!,#REF!,#REF!</definedName>
    <definedName name="solver_tmp" localSheetId="9" hidden="1">#REF!,#REF!,#REF!,#REF!,#REF!,#REF!,#REF!</definedName>
    <definedName name="solver_tmp" localSheetId="10" hidden="1">#REF!,#REF!,#REF!,#REF!,#REF!,#REF!,#REF!</definedName>
    <definedName name="solver_tmp" localSheetId="11" hidden="1">#REF!,#REF!,#REF!,#REF!,#REF!,#REF!,#REF!</definedName>
    <definedName name="solver_tmp" localSheetId="12" hidden="1">#REF!,#REF!,#REF!,#REF!,#REF!,#REF!,#REF!</definedName>
    <definedName name="solver_tmp" localSheetId="14" hidden="1">#REF!,#REF!,#REF!,#REF!,#REF!,#REF!,#REF!</definedName>
    <definedName name="solver_tmp" localSheetId="13" hidden="1">#REF!,#REF!,#REF!,#REF!,#REF!,#REF!,#REF!</definedName>
    <definedName name="solver_tmp" localSheetId="15" hidden="1">#REF!,#REF!,#REF!,#REF!,#REF!,#REF!,#REF!</definedName>
    <definedName name="solver_tmp" localSheetId="16" hidden="1">#REF!,#REF!,#REF!,#REF!,#REF!,#REF!,#REF!</definedName>
    <definedName name="solver_tmp" localSheetId="17" hidden="1">#REF!,#REF!,#REF!,#REF!,#REF!,#REF!,#REF!</definedName>
    <definedName name="solver_tmp" localSheetId="18" hidden="1">#REF!,#REF!,#REF!,#REF!,#REF!,#REF!,#REF!</definedName>
    <definedName name="solver_tmp" localSheetId="19" hidden="1">#REF!,#REF!,#REF!,#REF!,#REF!,#REF!,#REF!</definedName>
    <definedName name="solver_tmp" localSheetId="20" hidden="1">#REF!,#REF!,#REF!,#REF!,#REF!,#REF!,#REF!</definedName>
    <definedName name="solver_tmp" hidden="1">#REF!,#REF!,#REF!,#REF!,#REF!,#REF!,#REF!</definedName>
    <definedName name="solver_tol" localSheetId="0" hidden="1">0.05</definedName>
    <definedName name="solver_typ" localSheetId="0" hidden="1">3</definedName>
    <definedName name="solver_typ" hidden="1">1</definedName>
    <definedName name="solver_val" localSheetId="0" hidden="1">981598</definedName>
    <definedName name="solver_val" hidden="1">0</definedName>
    <definedName name="Sort">#REF!</definedName>
    <definedName name="sou">#REF!</definedName>
    <definedName name="Southern">#REF!</definedName>
    <definedName name="ssssssssss" localSheetId="7" hidden="1">{"'Metretek HTML'!$A$7:$W$42"}</definedName>
    <definedName name="ssssssssss" localSheetId="9" hidden="1">{"'Metretek HTML'!$A$7:$W$42"}</definedName>
    <definedName name="ssssssssss" localSheetId="10" hidden="1">{"'Metretek HTML'!$A$7:$W$42"}</definedName>
    <definedName name="ssssssssss" localSheetId="11" hidden="1">{"'Metretek HTML'!$A$7:$W$42"}</definedName>
    <definedName name="ssssssssss" localSheetId="12" hidden="1">{"'Metretek HTML'!$A$7:$W$42"}</definedName>
    <definedName name="ssssssssss" localSheetId="14" hidden="1">{"'Metretek HTML'!$A$7:$W$42"}</definedName>
    <definedName name="ssssssssss" localSheetId="13" hidden="1">{"'Metretek HTML'!$A$7:$W$42"}</definedName>
    <definedName name="ssssssssss" localSheetId="15" hidden="1">{"'Metretek HTML'!$A$7:$W$42"}</definedName>
    <definedName name="ssssssssss" localSheetId="16" hidden="1">{"'Metretek HTML'!$A$7:$W$42"}</definedName>
    <definedName name="ssssssssss" localSheetId="17" hidden="1">{"'Metretek HTML'!$A$7:$W$42"}</definedName>
    <definedName name="ssssssssss" localSheetId="18" hidden="1">{"'Metretek HTML'!$A$7:$W$42"}</definedName>
    <definedName name="ssssssssss" localSheetId="19" hidden="1">{"'Metretek HTML'!$A$7:$W$42"}</definedName>
    <definedName name="ssssssssss" localSheetId="20" hidden="1">{"'Metretek HTML'!$A$7:$W$42"}</definedName>
    <definedName name="ssssssssss" hidden="1">{"'Metretek HTML'!$A$7:$W$42"}</definedName>
    <definedName name="statsrevised" localSheetId="7" hidden="1">{#N/A,#N/A,FALSE,"O&amp;M by processes";#N/A,#N/A,FALSE,"Elec Act vs Bud";#N/A,#N/A,FALSE,"G&amp;A";#N/A,#N/A,FALSE,"BGS";#N/A,#N/A,FALSE,"Res Cost"}</definedName>
    <definedName name="statsrevised" localSheetId="9" hidden="1">{#N/A,#N/A,FALSE,"O&amp;M by processes";#N/A,#N/A,FALSE,"Elec Act vs Bud";#N/A,#N/A,FALSE,"G&amp;A";#N/A,#N/A,FALSE,"BGS";#N/A,#N/A,FALSE,"Res Cost"}</definedName>
    <definedName name="statsrevised" localSheetId="10" hidden="1">{#N/A,#N/A,FALSE,"O&amp;M by processes";#N/A,#N/A,FALSE,"Elec Act vs Bud";#N/A,#N/A,FALSE,"G&amp;A";#N/A,#N/A,FALSE,"BGS";#N/A,#N/A,FALSE,"Res Cost"}</definedName>
    <definedName name="statsrevised" localSheetId="11" hidden="1">{#N/A,#N/A,FALSE,"O&amp;M by processes";#N/A,#N/A,FALSE,"Elec Act vs Bud";#N/A,#N/A,FALSE,"G&amp;A";#N/A,#N/A,FALSE,"BGS";#N/A,#N/A,FALSE,"Res Cost"}</definedName>
    <definedName name="statsrevised" localSheetId="12" hidden="1">{#N/A,#N/A,FALSE,"O&amp;M by processes";#N/A,#N/A,FALSE,"Elec Act vs Bud";#N/A,#N/A,FALSE,"G&amp;A";#N/A,#N/A,FALSE,"BGS";#N/A,#N/A,FALSE,"Res Cost"}</definedName>
    <definedName name="statsrevised" localSheetId="14" hidden="1">{#N/A,#N/A,FALSE,"O&amp;M by processes";#N/A,#N/A,FALSE,"Elec Act vs Bud";#N/A,#N/A,FALSE,"G&amp;A";#N/A,#N/A,FALSE,"BGS";#N/A,#N/A,FALSE,"Res Cost"}</definedName>
    <definedName name="statsrevised" localSheetId="13" hidden="1">{#N/A,#N/A,FALSE,"O&amp;M by processes";#N/A,#N/A,FALSE,"Elec Act vs Bud";#N/A,#N/A,FALSE,"G&amp;A";#N/A,#N/A,FALSE,"BGS";#N/A,#N/A,FALSE,"Res Cost"}</definedName>
    <definedName name="statsrevised" localSheetId="15" hidden="1">{#N/A,#N/A,FALSE,"O&amp;M by processes";#N/A,#N/A,FALSE,"Elec Act vs Bud";#N/A,#N/A,FALSE,"G&amp;A";#N/A,#N/A,FALSE,"BGS";#N/A,#N/A,FALSE,"Res Cost"}</definedName>
    <definedName name="statsrevised" localSheetId="16" hidden="1">{#N/A,#N/A,FALSE,"O&amp;M by processes";#N/A,#N/A,FALSE,"Elec Act vs Bud";#N/A,#N/A,FALSE,"G&amp;A";#N/A,#N/A,FALSE,"BGS";#N/A,#N/A,FALSE,"Res Cost"}</definedName>
    <definedName name="statsrevised" localSheetId="17" hidden="1">{#N/A,#N/A,FALSE,"O&amp;M by processes";#N/A,#N/A,FALSE,"Elec Act vs Bud";#N/A,#N/A,FALSE,"G&amp;A";#N/A,#N/A,FALSE,"BGS";#N/A,#N/A,FALSE,"Res Cost"}</definedName>
    <definedName name="statsrevised" localSheetId="18" hidden="1">{#N/A,#N/A,FALSE,"O&amp;M by processes";#N/A,#N/A,FALSE,"Elec Act vs Bud";#N/A,#N/A,FALSE,"G&amp;A";#N/A,#N/A,FALSE,"BGS";#N/A,#N/A,FALSE,"Res Cost"}</definedName>
    <definedName name="statsrevised" localSheetId="19" hidden="1">{#N/A,#N/A,FALSE,"O&amp;M by processes";#N/A,#N/A,FALSE,"Elec Act vs Bud";#N/A,#N/A,FALSE,"G&amp;A";#N/A,#N/A,FALSE,"BGS";#N/A,#N/A,FALSE,"Res Cost"}</definedName>
    <definedName name="statsrevised" localSheetId="20" hidden="1">{#N/A,#N/A,FALSE,"O&amp;M by processes";#N/A,#N/A,FALSE,"Elec Act vs Bud";#N/A,#N/A,FALSE,"G&amp;A";#N/A,#N/A,FALSE,"BGS";#N/A,#N/A,FALSE,"Res Cost"}</definedName>
    <definedName name="statsrevised" hidden="1">{#N/A,#N/A,FALSE,"O&amp;M by processes";#N/A,#N/A,FALSE,"Elec Act vs Bud";#N/A,#N/A,FALSE,"G&amp;A";#N/A,#N/A,FALSE,"BGS";#N/A,#N/A,FALSE,"Res Cost"}</definedName>
    <definedName name="stim">#REF!</definedName>
    <definedName name="support" localSheetId="7" hidden="1">{#N/A,#N/A,FALSE,"O&amp;M by processes";#N/A,#N/A,FALSE,"Elec Act vs Bud";#N/A,#N/A,FALSE,"G&amp;A";#N/A,#N/A,FALSE,"BGS";#N/A,#N/A,FALSE,"Res Cost"}</definedName>
    <definedName name="support" localSheetId="9" hidden="1">{#N/A,#N/A,FALSE,"O&amp;M by processes";#N/A,#N/A,FALSE,"Elec Act vs Bud";#N/A,#N/A,FALSE,"G&amp;A";#N/A,#N/A,FALSE,"BGS";#N/A,#N/A,FALSE,"Res Cost"}</definedName>
    <definedName name="support" localSheetId="10" hidden="1">{#N/A,#N/A,FALSE,"O&amp;M by processes";#N/A,#N/A,FALSE,"Elec Act vs Bud";#N/A,#N/A,FALSE,"G&amp;A";#N/A,#N/A,FALSE,"BGS";#N/A,#N/A,FALSE,"Res Cost"}</definedName>
    <definedName name="support" localSheetId="11" hidden="1">{#N/A,#N/A,FALSE,"O&amp;M by processes";#N/A,#N/A,FALSE,"Elec Act vs Bud";#N/A,#N/A,FALSE,"G&amp;A";#N/A,#N/A,FALSE,"BGS";#N/A,#N/A,FALSE,"Res Cost"}</definedName>
    <definedName name="support" localSheetId="12" hidden="1">{#N/A,#N/A,FALSE,"O&amp;M by processes";#N/A,#N/A,FALSE,"Elec Act vs Bud";#N/A,#N/A,FALSE,"G&amp;A";#N/A,#N/A,FALSE,"BGS";#N/A,#N/A,FALSE,"Res Cost"}</definedName>
    <definedName name="support" localSheetId="14" hidden="1">{#N/A,#N/A,FALSE,"O&amp;M by processes";#N/A,#N/A,FALSE,"Elec Act vs Bud";#N/A,#N/A,FALSE,"G&amp;A";#N/A,#N/A,FALSE,"BGS";#N/A,#N/A,FALSE,"Res Cost"}</definedName>
    <definedName name="support" localSheetId="13" hidden="1">{#N/A,#N/A,FALSE,"O&amp;M by processes";#N/A,#N/A,FALSE,"Elec Act vs Bud";#N/A,#N/A,FALSE,"G&amp;A";#N/A,#N/A,FALSE,"BGS";#N/A,#N/A,FALSE,"Res Cost"}</definedName>
    <definedName name="support" localSheetId="15" hidden="1">{#N/A,#N/A,FALSE,"O&amp;M by processes";#N/A,#N/A,FALSE,"Elec Act vs Bud";#N/A,#N/A,FALSE,"G&amp;A";#N/A,#N/A,FALSE,"BGS";#N/A,#N/A,FALSE,"Res Cost"}</definedName>
    <definedName name="support" localSheetId="16" hidden="1">{#N/A,#N/A,FALSE,"O&amp;M by processes";#N/A,#N/A,FALSE,"Elec Act vs Bud";#N/A,#N/A,FALSE,"G&amp;A";#N/A,#N/A,FALSE,"BGS";#N/A,#N/A,FALSE,"Res Cost"}</definedName>
    <definedName name="support" localSheetId="17" hidden="1">{#N/A,#N/A,FALSE,"O&amp;M by processes";#N/A,#N/A,FALSE,"Elec Act vs Bud";#N/A,#N/A,FALSE,"G&amp;A";#N/A,#N/A,FALSE,"BGS";#N/A,#N/A,FALSE,"Res Cost"}</definedName>
    <definedName name="support" localSheetId="18" hidden="1">{#N/A,#N/A,FALSE,"O&amp;M by processes";#N/A,#N/A,FALSE,"Elec Act vs Bud";#N/A,#N/A,FALSE,"G&amp;A";#N/A,#N/A,FALSE,"BGS";#N/A,#N/A,FALSE,"Res Cost"}</definedName>
    <definedName name="support" localSheetId="19" hidden="1">{#N/A,#N/A,FALSE,"O&amp;M by processes";#N/A,#N/A,FALSE,"Elec Act vs Bud";#N/A,#N/A,FALSE,"G&amp;A";#N/A,#N/A,FALSE,"BGS";#N/A,#N/A,FALSE,"Res Cost"}</definedName>
    <definedName name="support" localSheetId="20"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7" hidden="1">{#N/A,#N/A,FALSE,"O&amp;M by processes";#N/A,#N/A,FALSE,"Elec Act vs Bud";#N/A,#N/A,FALSE,"G&amp;A";#N/A,#N/A,FALSE,"BGS";#N/A,#N/A,FALSE,"Res Cost"}</definedName>
    <definedName name="supporti" localSheetId="9" hidden="1">{#N/A,#N/A,FALSE,"O&amp;M by processes";#N/A,#N/A,FALSE,"Elec Act vs Bud";#N/A,#N/A,FALSE,"G&amp;A";#N/A,#N/A,FALSE,"BGS";#N/A,#N/A,FALSE,"Res Cost"}</definedName>
    <definedName name="supporti" localSheetId="10" hidden="1">{#N/A,#N/A,FALSE,"O&amp;M by processes";#N/A,#N/A,FALSE,"Elec Act vs Bud";#N/A,#N/A,FALSE,"G&amp;A";#N/A,#N/A,FALSE,"BGS";#N/A,#N/A,FALSE,"Res Cost"}</definedName>
    <definedName name="supporti" localSheetId="11" hidden="1">{#N/A,#N/A,FALSE,"O&amp;M by processes";#N/A,#N/A,FALSE,"Elec Act vs Bud";#N/A,#N/A,FALSE,"G&amp;A";#N/A,#N/A,FALSE,"BGS";#N/A,#N/A,FALSE,"Res Cost"}</definedName>
    <definedName name="supporti" localSheetId="12" hidden="1">{#N/A,#N/A,FALSE,"O&amp;M by processes";#N/A,#N/A,FALSE,"Elec Act vs Bud";#N/A,#N/A,FALSE,"G&amp;A";#N/A,#N/A,FALSE,"BGS";#N/A,#N/A,FALSE,"Res Cost"}</definedName>
    <definedName name="supporti" localSheetId="14" hidden="1">{#N/A,#N/A,FALSE,"O&amp;M by processes";#N/A,#N/A,FALSE,"Elec Act vs Bud";#N/A,#N/A,FALSE,"G&amp;A";#N/A,#N/A,FALSE,"BGS";#N/A,#N/A,FALSE,"Res Cost"}</definedName>
    <definedName name="supporti" localSheetId="13" hidden="1">{#N/A,#N/A,FALSE,"O&amp;M by processes";#N/A,#N/A,FALSE,"Elec Act vs Bud";#N/A,#N/A,FALSE,"G&amp;A";#N/A,#N/A,FALSE,"BGS";#N/A,#N/A,FALSE,"Res Cost"}</definedName>
    <definedName name="supporti" localSheetId="15" hidden="1">{#N/A,#N/A,FALSE,"O&amp;M by processes";#N/A,#N/A,FALSE,"Elec Act vs Bud";#N/A,#N/A,FALSE,"G&amp;A";#N/A,#N/A,FALSE,"BGS";#N/A,#N/A,FALSE,"Res Cost"}</definedName>
    <definedName name="supporti" localSheetId="16" hidden="1">{#N/A,#N/A,FALSE,"O&amp;M by processes";#N/A,#N/A,FALSE,"Elec Act vs Bud";#N/A,#N/A,FALSE,"G&amp;A";#N/A,#N/A,FALSE,"BGS";#N/A,#N/A,FALSE,"Res Cost"}</definedName>
    <definedName name="supporti" localSheetId="17" hidden="1">{#N/A,#N/A,FALSE,"O&amp;M by processes";#N/A,#N/A,FALSE,"Elec Act vs Bud";#N/A,#N/A,FALSE,"G&amp;A";#N/A,#N/A,FALSE,"BGS";#N/A,#N/A,FALSE,"Res Cost"}</definedName>
    <definedName name="supporti" localSheetId="18" hidden="1">{#N/A,#N/A,FALSE,"O&amp;M by processes";#N/A,#N/A,FALSE,"Elec Act vs Bud";#N/A,#N/A,FALSE,"G&amp;A";#N/A,#N/A,FALSE,"BGS";#N/A,#N/A,FALSE,"Res Cost"}</definedName>
    <definedName name="supporti" localSheetId="19" hidden="1">{#N/A,#N/A,FALSE,"O&amp;M by processes";#N/A,#N/A,FALSE,"Elec Act vs Bud";#N/A,#N/A,FALSE,"G&amp;A";#N/A,#N/A,FALSE,"BGS";#N/A,#N/A,FALSE,"Res Cost"}</definedName>
    <definedName name="supporti" localSheetId="20" hidden="1">{#N/A,#N/A,FALSE,"O&amp;M by processes";#N/A,#N/A,FALSE,"Elec Act vs Bud";#N/A,#N/A,FALSE,"G&amp;A";#N/A,#N/A,FALSE,"BGS";#N/A,#N/A,FALSE,"Res Cost"}</definedName>
    <definedName name="supporti" hidden="1">{#N/A,#N/A,FALSE,"O&amp;M by processes";#N/A,#N/A,FALSE,"Elec Act vs Bud";#N/A,#N/A,FALSE,"G&amp;A";#N/A,#N/A,FALSE,"BGS";#N/A,#N/A,FALSE,"Res Cost"}</definedName>
    <definedName name="tab">#REF!</definedName>
    <definedName name="Target_09">#REF!</definedName>
    <definedName name="TBLReforecastPM">#REF!</definedName>
    <definedName name="te" localSheetId="14" hidden="1">{#N/A,#N/A,FALSE,"ELEC"}</definedName>
    <definedName name="te" localSheetId="13" hidden="1">{#N/A,#N/A,FALSE,"ELEC"}</definedName>
    <definedName name="te" localSheetId="15" hidden="1">{#N/A,#N/A,FALSE,"ELEC"}</definedName>
    <definedName name="te" localSheetId="16" hidden="1">{#N/A,#N/A,FALSE,"ELEC"}</definedName>
    <definedName name="te" localSheetId="17" hidden="1">{#N/A,#N/A,FALSE,"ELEC"}</definedName>
    <definedName name="te" localSheetId="18" hidden="1">{#N/A,#N/A,FALSE,"ELEC"}</definedName>
    <definedName name="te" localSheetId="19" hidden="1">{#N/A,#N/A,FALSE,"ELEC"}</definedName>
    <definedName name="te" localSheetId="20" hidden="1">{#N/A,#N/A,FALSE,"ELEC"}</definedName>
    <definedName name="te" hidden="1">{#N/A,#N/A,FALSE,"ELEC"}</definedName>
    <definedName name="test" localSheetId="14" hidden="1">{"TotalGeralDespesasPorArea",#N/A,FALSE,"VinculosAccessEfetivo"}</definedName>
    <definedName name="test" localSheetId="13" hidden="1">{"TotalGeralDespesasPorArea",#N/A,FALSE,"VinculosAccessEfetivo"}</definedName>
    <definedName name="test" localSheetId="15" hidden="1">{"TotalGeralDespesasPorArea",#N/A,FALSE,"VinculosAccessEfetivo"}</definedName>
    <definedName name="test" localSheetId="16" hidden="1">{"TotalGeralDespesasPorArea",#N/A,FALSE,"VinculosAccessEfetivo"}</definedName>
    <definedName name="test" localSheetId="17" hidden="1">{"TotalGeralDespesasPorArea",#N/A,FALSE,"VinculosAccessEfetivo"}</definedName>
    <definedName name="test" localSheetId="18" hidden="1">{"TotalGeralDespesasPorArea",#N/A,FALSE,"VinculosAccessEfetivo"}</definedName>
    <definedName name="test" localSheetId="19" hidden="1">{"TotalGeralDespesasPorArea",#N/A,FALSE,"VinculosAccessEfetivo"}</definedName>
    <definedName name="test" localSheetId="20" hidden="1">{"TotalGeralDespesasPorArea",#N/A,FALSE,"VinculosAccessEfetivo"}</definedName>
    <definedName name="test" hidden="1">{"TotalGeralDespesasPorArea",#N/A,FALSE,"VinculosAccessEfetivo"}</definedName>
    <definedName name="TEST0">#REF!</definedName>
    <definedName name="TESTHKEY">#REF!</definedName>
    <definedName name="TESTKEYS">#REF!</definedName>
    <definedName name="TESTVKEY">#REF!</definedName>
    <definedName name="tetyhdrt">#REF!</definedName>
    <definedName name="TEXT" localSheetId="7" hidden="1">{"'Metretek HTML'!$A$7:$W$42"}</definedName>
    <definedName name="TEXT" localSheetId="9" hidden="1">{"'Metretek HTML'!$A$7:$W$42"}</definedName>
    <definedName name="TEXT" localSheetId="10" hidden="1">{"'Metretek HTML'!$A$7:$W$42"}</definedName>
    <definedName name="TEXT" localSheetId="11" hidden="1">{"'Metretek HTML'!$A$7:$W$42"}</definedName>
    <definedName name="TEXT" localSheetId="12" hidden="1">{"'Metretek HTML'!$A$7:$W$42"}</definedName>
    <definedName name="TEXT" localSheetId="14" hidden="1">{"'Metretek HTML'!$A$7:$W$42"}</definedName>
    <definedName name="TEXT" localSheetId="13" hidden="1">{"'Metretek HTML'!$A$7:$W$42"}</definedName>
    <definedName name="TEXT" localSheetId="15" hidden="1">{"'Metretek HTML'!$A$7:$W$42"}</definedName>
    <definedName name="TEXT" localSheetId="16" hidden="1">{"'Metretek HTML'!$A$7:$W$42"}</definedName>
    <definedName name="TEXT" localSheetId="17" hidden="1">{"'Metretek HTML'!$A$7:$W$42"}</definedName>
    <definedName name="TEXT" localSheetId="18" hidden="1">{"'Metretek HTML'!$A$7:$W$42"}</definedName>
    <definedName name="TEXT" localSheetId="19" hidden="1">{"'Metretek HTML'!$A$7:$W$42"}</definedName>
    <definedName name="TEXT" localSheetId="20" hidden="1">{"'Metretek HTML'!$A$7:$W$42"}</definedName>
    <definedName name="TEXT" hidden="1">{"'Metretek HTML'!$A$7:$W$42"}</definedName>
    <definedName name="TextRefCopyRangeCount" hidden="1">1</definedName>
    <definedName name="tgr">#REF!</definedName>
    <definedName name="tick" localSheetId="14" hidden="1">#REF!</definedName>
    <definedName name="tick" localSheetId="13" hidden="1">#REF!</definedName>
    <definedName name="tick" localSheetId="16" hidden="1">#REF!</definedName>
    <definedName name="tick" localSheetId="20" hidden="1">#REF!</definedName>
    <definedName name="tick" hidden="1">#REF!</definedName>
    <definedName name="TimeList">#REF!</definedName>
    <definedName name="toddgraph" hidden="1">#REF!</definedName>
    <definedName name="toddgraphb" hidden="1">#REF!</definedName>
    <definedName name="toma" localSheetId="7" hidden="1">{#N/A,#N/A,FALSE,"O&amp;M by processes";#N/A,#N/A,FALSE,"Elec Act vs Bud";#N/A,#N/A,FALSE,"G&amp;A";#N/A,#N/A,FALSE,"BGS";#N/A,#N/A,FALSE,"Res Cost"}</definedName>
    <definedName name="toma" localSheetId="9" hidden="1">{#N/A,#N/A,FALSE,"O&amp;M by processes";#N/A,#N/A,FALSE,"Elec Act vs Bud";#N/A,#N/A,FALSE,"G&amp;A";#N/A,#N/A,FALSE,"BGS";#N/A,#N/A,FALSE,"Res Cost"}</definedName>
    <definedName name="toma" localSheetId="10" hidden="1">{#N/A,#N/A,FALSE,"O&amp;M by processes";#N/A,#N/A,FALSE,"Elec Act vs Bud";#N/A,#N/A,FALSE,"G&amp;A";#N/A,#N/A,FALSE,"BGS";#N/A,#N/A,FALSE,"Res Cost"}</definedName>
    <definedName name="toma" localSheetId="11" hidden="1">{#N/A,#N/A,FALSE,"O&amp;M by processes";#N/A,#N/A,FALSE,"Elec Act vs Bud";#N/A,#N/A,FALSE,"G&amp;A";#N/A,#N/A,FALSE,"BGS";#N/A,#N/A,FALSE,"Res Cost"}</definedName>
    <definedName name="toma" localSheetId="12" hidden="1">{#N/A,#N/A,FALSE,"O&amp;M by processes";#N/A,#N/A,FALSE,"Elec Act vs Bud";#N/A,#N/A,FALSE,"G&amp;A";#N/A,#N/A,FALSE,"BGS";#N/A,#N/A,FALSE,"Res Cost"}</definedName>
    <definedName name="toma" localSheetId="14" hidden="1">{#N/A,#N/A,FALSE,"O&amp;M by processes";#N/A,#N/A,FALSE,"Elec Act vs Bud";#N/A,#N/A,FALSE,"G&amp;A";#N/A,#N/A,FALSE,"BGS";#N/A,#N/A,FALSE,"Res Cost"}</definedName>
    <definedName name="toma" localSheetId="13" hidden="1">{#N/A,#N/A,FALSE,"O&amp;M by processes";#N/A,#N/A,FALSE,"Elec Act vs Bud";#N/A,#N/A,FALSE,"G&amp;A";#N/A,#N/A,FALSE,"BGS";#N/A,#N/A,FALSE,"Res Cost"}</definedName>
    <definedName name="toma" localSheetId="15" hidden="1">{#N/A,#N/A,FALSE,"O&amp;M by processes";#N/A,#N/A,FALSE,"Elec Act vs Bud";#N/A,#N/A,FALSE,"G&amp;A";#N/A,#N/A,FALSE,"BGS";#N/A,#N/A,FALSE,"Res Cost"}</definedName>
    <definedName name="toma" localSheetId="16" hidden="1">{#N/A,#N/A,FALSE,"O&amp;M by processes";#N/A,#N/A,FALSE,"Elec Act vs Bud";#N/A,#N/A,FALSE,"G&amp;A";#N/A,#N/A,FALSE,"BGS";#N/A,#N/A,FALSE,"Res Cost"}</definedName>
    <definedName name="toma" localSheetId="17" hidden="1">{#N/A,#N/A,FALSE,"O&amp;M by processes";#N/A,#N/A,FALSE,"Elec Act vs Bud";#N/A,#N/A,FALSE,"G&amp;A";#N/A,#N/A,FALSE,"BGS";#N/A,#N/A,FALSE,"Res Cost"}</definedName>
    <definedName name="toma" localSheetId="18" hidden="1">{#N/A,#N/A,FALSE,"O&amp;M by processes";#N/A,#N/A,FALSE,"Elec Act vs Bud";#N/A,#N/A,FALSE,"G&amp;A";#N/A,#N/A,FALSE,"BGS";#N/A,#N/A,FALSE,"Res Cost"}</definedName>
    <definedName name="toma" localSheetId="19" hidden="1">{#N/A,#N/A,FALSE,"O&amp;M by processes";#N/A,#N/A,FALSE,"Elec Act vs Bud";#N/A,#N/A,FALSE,"G&amp;A";#N/A,#N/A,FALSE,"BGS";#N/A,#N/A,FALSE,"Res Cost"}</definedName>
    <definedName name="toma" localSheetId="20"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7" hidden="1">{#N/A,#N/A,FALSE,"O&amp;M by processes";#N/A,#N/A,FALSE,"Elec Act vs Bud";#N/A,#N/A,FALSE,"G&amp;A";#N/A,#N/A,FALSE,"BGS";#N/A,#N/A,FALSE,"Res Cost"}</definedName>
    <definedName name="tomb" localSheetId="9" hidden="1">{#N/A,#N/A,FALSE,"O&amp;M by processes";#N/A,#N/A,FALSE,"Elec Act vs Bud";#N/A,#N/A,FALSE,"G&amp;A";#N/A,#N/A,FALSE,"BGS";#N/A,#N/A,FALSE,"Res Cost"}</definedName>
    <definedName name="tomb" localSheetId="10" hidden="1">{#N/A,#N/A,FALSE,"O&amp;M by processes";#N/A,#N/A,FALSE,"Elec Act vs Bud";#N/A,#N/A,FALSE,"G&amp;A";#N/A,#N/A,FALSE,"BGS";#N/A,#N/A,FALSE,"Res Cost"}</definedName>
    <definedName name="tomb" localSheetId="11" hidden="1">{#N/A,#N/A,FALSE,"O&amp;M by processes";#N/A,#N/A,FALSE,"Elec Act vs Bud";#N/A,#N/A,FALSE,"G&amp;A";#N/A,#N/A,FALSE,"BGS";#N/A,#N/A,FALSE,"Res Cost"}</definedName>
    <definedName name="tomb" localSheetId="12" hidden="1">{#N/A,#N/A,FALSE,"O&amp;M by processes";#N/A,#N/A,FALSE,"Elec Act vs Bud";#N/A,#N/A,FALSE,"G&amp;A";#N/A,#N/A,FALSE,"BGS";#N/A,#N/A,FALSE,"Res Cost"}</definedName>
    <definedName name="tomb" localSheetId="14" hidden="1">{#N/A,#N/A,FALSE,"O&amp;M by processes";#N/A,#N/A,FALSE,"Elec Act vs Bud";#N/A,#N/A,FALSE,"G&amp;A";#N/A,#N/A,FALSE,"BGS";#N/A,#N/A,FALSE,"Res Cost"}</definedName>
    <definedName name="tomb" localSheetId="13" hidden="1">{#N/A,#N/A,FALSE,"O&amp;M by processes";#N/A,#N/A,FALSE,"Elec Act vs Bud";#N/A,#N/A,FALSE,"G&amp;A";#N/A,#N/A,FALSE,"BGS";#N/A,#N/A,FALSE,"Res Cost"}</definedName>
    <definedName name="tomb" localSheetId="15" hidden="1">{#N/A,#N/A,FALSE,"O&amp;M by processes";#N/A,#N/A,FALSE,"Elec Act vs Bud";#N/A,#N/A,FALSE,"G&amp;A";#N/A,#N/A,FALSE,"BGS";#N/A,#N/A,FALSE,"Res Cost"}</definedName>
    <definedName name="tomb" localSheetId="16" hidden="1">{#N/A,#N/A,FALSE,"O&amp;M by processes";#N/A,#N/A,FALSE,"Elec Act vs Bud";#N/A,#N/A,FALSE,"G&amp;A";#N/A,#N/A,FALSE,"BGS";#N/A,#N/A,FALSE,"Res Cost"}</definedName>
    <definedName name="tomb" localSheetId="17" hidden="1">{#N/A,#N/A,FALSE,"O&amp;M by processes";#N/A,#N/A,FALSE,"Elec Act vs Bud";#N/A,#N/A,FALSE,"G&amp;A";#N/A,#N/A,FALSE,"BGS";#N/A,#N/A,FALSE,"Res Cost"}</definedName>
    <definedName name="tomb" localSheetId="18" hidden="1">{#N/A,#N/A,FALSE,"O&amp;M by processes";#N/A,#N/A,FALSE,"Elec Act vs Bud";#N/A,#N/A,FALSE,"G&amp;A";#N/A,#N/A,FALSE,"BGS";#N/A,#N/A,FALSE,"Res Cost"}</definedName>
    <definedName name="tomb" localSheetId="19" hidden="1">{#N/A,#N/A,FALSE,"O&amp;M by processes";#N/A,#N/A,FALSE,"Elec Act vs Bud";#N/A,#N/A,FALSE,"G&amp;A";#N/A,#N/A,FALSE,"BGS";#N/A,#N/A,FALSE,"Res Cost"}</definedName>
    <definedName name="tomb" localSheetId="20"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7" hidden="1">{#N/A,#N/A,FALSE,"O&amp;M by processes";#N/A,#N/A,FALSE,"Elec Act vs Bud";#N/A,#N/A,FALSE,"G&amp;A";#N/A,#N/A,FALSE,"BGS";#N/A,#N/A,FALSE,"Res Cost"}</definedName>
    <definedName name="tomc" localSheetId="9" hidden="1">{#N/A,#N/A,FALSE,"O&amp;M by processes";#N/A,#N/A,FALSE,"Elec Act vs Bud";#N/A,#N/A,FALSE,"G&amp;A";#N/A,#N/A,FALSE,"BGS";#N/A,#N/A,FALSE,"Res Cost"}</definedName>
    <definedName name="tomc" localSheetId="10" hidden="1">{#N/A,#N/A,FALSE,"O&amp;M by processes";#N/A,#N/A,FALSE,"Elec Act vs Bud";#N/A,#N/A,FALSE,"G&amp;A";#N/A,#N/A,FALSE,"BGS";#N/A,#N/A,FALSE,"Res Cost"}</definedName>
    <definedName name="tomc" localSheetId="11" hidden="1">{#N/A,#N/A,FALSE,"O&amp;M by processes";#N/A,#N/A,FALSE,"Elec Act vs Bud";#N/A,#N/A,FALSE,"G&amp;A";#N/A,#N/A,FALSE,"BGS";#N/A,#N/A,FALSE,"Res Cost"}</definedName>
    <definedName name="tomc" localSheetId="12" hidden="1">{#N/A,#N/A,FALSE,"O&amp;M by processes";#N/A,#N/A,FALSE,"Elec Act vs Bud";#N/A,#N/A,FALSE,"G&amp;A";#N/A,#N/A,FALSE,"BGS";#N/A,#N/A,FALSE,"Res Cost"}</definedName>
    <definedName name="tomc" localSheetId="14" hidden="1">{#N/A,#N/A,FALSE,"O&amp;M by processes";#N/A,#N/A,FALSE,"Elec Act vs Bud";#N/A,#N/A,FALSE,"G&amp;A";#N/A,#N/A,FALSE,"BGS";#N/A,#N/A,FALSE,"Res Cost"}</definedName>
    <definedName name="tomc" localSheetId="13" hidden="1">{#N/A,#N/A,FALSE,"O&amp;M by processes";#N/A,#N/A,FALSE,"Elec Act vs Bud";#N/A,#N/A,FALSE,"G&amp;A";#N/A,#N/A,FALSE,"BGS";#N/A,#N/A,FALSE,"Res Cost"}</definedName>
    <definedName name="tomc" localSheetId="15" hidden="1">{#N/A,#N/A,FALSE,"O&amp;M by processes";#N/A,#N/A,FALSE,"Elec Act vs Bud";#N/A,#N/A,FALSE,"G&amp;A";#N/A,#N/A,FALSE,"BGS";#N/A,#N/A,FALSE,"Res Cost"}</definedName>
    <definedName name="tomc" localSheetId="16" hidden="1">{#N/A,#N/A,FALSE,"O&amp;M by processes";#N/A,#N/A,FALSE,"Elec Act vs Bud";#N/A,#N/A,FALSE,"G&amp;A";#N/A,#N/A,FALSE,"BGS";#N/A,#N/A,FALSE,"Res Cost"}</definedName>
    <definedName name="tomc" localSheetId="17" hidden="1">{#N/A,#N/A,FALSE,"O&amp;M by processes";#N/A,#N/A,FALSE,"Elec Act vs Bud";#N/A,#N/A,FALSE,"G&amp;A";#N/A,#N/A,FALSE,"BGS";#N/A,#N/A,FALSE,"Res Cost"}</definedName>
    <definedName name="tomc" localSheetId="18" hidden="1">{#N/A,#N/A,FALSE,"O&amp;M by processes";#N/A,#N/A,FALSE,"Elec Act vs Bud";#N/A,#N/A,FALSE,"G&amp;A";#N/A,#N/A,FALSE,"BGS";#N/A,#N/A,FALSE,"Res Cost"}</definedName>
    <definedName name="tomc" localSheetId="19" hidden="1">{#N/A,#N/A,FALSE,"O&amp;M by processes";#N/A,#N/A,FALSE,"Elec Act vs Bud";#N/A,#N/A,FALSE,"G&amp;A";#N/A,#N/A,FALSE,"BGS";#N/A,#N/A,FALSE,"Res Cost"}</definedName>
    <definedName name="tomc" localSheetId="20"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7" hidden="1">{#N/A,#N/A,FALSE,"O&amp;M by processes";#N/A,#N/A,FALSE,"Elec Act vs Bud";#N/A,#N/A,FALSE,"G&amp;A";#N/A,#N/A,FALSE,"BGS";#N/A,#N/A,FALSE,"Res Cost"}</definedName>
    <definedName name="tomd" localSheetId="9" hidden="1">{#N/A,#N/A,FALSE,"O&amp;M by processes";#N/A,#N/A,FALSE,"Elec Act vs Bud";#N/A,#N/A,FALSE,"G&amp;A";#N/A,#N/A,FALSE,"BGS";#N/A,#N/A,FALSE,"Res Cost"}</definedName>
    <definedName name="tomd" localSheetId="10" hidden="1">{#N/A,#N/A,FALSE,"O&amp;M by processes";#N/A,#N/A,FALSE,"Elec Act vs Bud";#N/A,#N/A,FALSE,"G&amp;A";#N/A,#N/A,FALSE,"BGS";#N/A,#N/A,FALSE,"Res Cost"}</definedName>
    <definedName name="tomd" localSheetId="11" hidden="1">{#N/A,#N/A,FALSE,"O&amp;M by processes";#N/A,#N/A,FALSE,"Elec Act vs Bud";#N/A,#N/A,FALSE,"G&amp;A";#N/A,#N/A,FALSE,"BGS";#N/A,#N/A,FALSE,"Res Cost"}</definedName>
    <definedName name="tomd" localSheetId="12" hidden="1">{#N/A,#N/A,FALSE,"O&amp;M by processes";#N/A,#N/A,FALSE,"Elec Act vs Bud";#N/A,#N/A,FALSE,"G&amp;A";#N/A,#N/A,FALSE,"BGS";#N/A,#N/A,FALSE,"Res Cost"}</definedName>
    <definedName name="tomd" localSheetId="14" hidden="1">{#N/A,#N/A,FALSE,"O&amp;M by processes";#N/A,#N/A,FALSE,"Elec Act vs Bud";#N/A,#N/A,FALSE,"G&amp;A";#N/A,#N/A,FALSE,"BGS";#N/A,#N/A,FALSE,"Res Cost"}</definedName>
    <definedName name="tomd" localSheetId="13" hidden="1">{#N/A,#N/A,FALSE,"O&amp;M by processes";#N/A,#N/A,FALSE,"Elec Act vs Bud";#N/A,#N/A,FALSE,"G&amp;A";#N/A,#N/A,FALSE,"BGS";#N/A,#N/A,FALSE,"Res Cost"}</definedName>
    <definedName name="tomd" localSheetId="15" hidden="1">{#N/A,#N/A,FALSE,"O&amp;M by processes";#N/A,#N/A,FALSE,"Elec Act vs Bud";#N/A,#N/A,FALSE,"G&amp;A";#N/A,#N/A,FALSE,"BGS";#N/A,#N/A,FALSE,"Res Cost"}</definedName>
    <definedName name="tomd" localSheetId="16" hidden="1">{#N/A,#N/A,FALSE,"O&amp;M by processes";#N/A,#N/A,FALSE,"Elec Act vs Bud";#N/A,#N/A,FALSE,"G&amp;A";#N/A,#N/A,FALSE,"BGS";#N/A,#N/A,FALSE,"Res Cost"}</definedName>
    <definedName name="tomd" localSheetId="17" hidden="1">{#N/A,#N/A,FALSE,"O&amp;M by processes";#N/A,#N/A,FALSE,"Elec Act vs Bud";#N/A,#N/A,FALSE,"G&amp;A";#N/A,#N/A,FALSE,"BGS";#N/A,#N/A,FALSE,"Res Cost"}</definedName>
    <definedName name="tomd" localSheetId="18" hidden="1">{#N/A,#N/A,FALSE,"O&amp;M by processes";#N/A,#N/A,FALSE,"Elec Act vs Bud";#N/A,#N/A,FALSE,"G&amp;A";#N/A,#N/A,FALSE,"BGS";#N/A,#N/A,FALSE,"Res Cost"}</definedName>
    <definedName name="tomd" localSheetId="19" hidden="1">{#N/A,#N/A,FALSE,"O&amp;M by processes";#N/A,#N/A,FALSE,"Elec Act vs Bud";#N/A,#N/A,FALSE,"G&amp;A";#N/A,#N/A,FALSE,"BGS";#N/A,#N/A,FALSE,"Res Cost"}</definedName>
    <definedName name="tomd" localSheetId="20"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7" hidden="1">{#N/A,#N/A,FALSE,"O&amp;M by processes";#N/A,#N/A,FALSE,"Elec Act vs Bud";#N/A,#N/A,FALSE,"G&amp;A";#N/A,#N/A,FALSE,"BGS";#N/A,#N/A,FALSE,"Res Cost"}</definedName>
    <definedName name="tomx" localSheetId="9" hidden="1">{#N/A,#N/A,FALSE,"O&amp;M by processes";#N/A,#N/A,FALSE,"Elec Act vs Bud";#N/A,#N/A,FALSE,"G&amp;A";#N/A,#N/A,FALSE,"BGS";#N/A,#N/A,FALSE,"Res Cost"}</definedName>
    <definedName name="tomx" localSheetId="10" hidden="1">{#N/A,#N/A,FALSE,"O&amp;M by processes";#N/A,#N/A,FALSE,"Elec Act vs Bud";#N/A,#N/A,FALSE,"G&amp;A";#N/A,#N/A,FALSE,"BGS";#N/A,#N/A,FALSE,"Res Cost"}</definedName>
    <definedName name="tomx" localSheetId="11" hidden="1">{#N/A,#N/A,FALSE,"O&amp;M by processes";#N/A,#N/A,FALSE,"Elec Act vs Bud";#N/A,#N/A,FALSE,"G&amp;A";#N/A,#N/A,FALSE,"BGS";#N/A,#N/A,FALSE,"Res Cost"}</definedName>
    <definedName name="tomx" localSheetId="12" hidden="1">{#N/A,#N/A,FALSE,"O&amp;M by processes";#N/A,#N/A,FALSE,"Elec Act vs Bud";#N/A,#N/A,FALSE,"G&amp;A";#N/A,#N/A,FALSE,"BGS";#N/A,#N/A,FALSE,"Res Cost"}</definedName>
    <definedName name="tomx" localSheetId="14" hidden="1">{#N/A,#N/A,FALSE,"O&amp;M by processes";#N/A,#N/A,FALSE,"Elec Act vs Bud";#N/A,#N/A,FALSE,"G&amp;A";#N/A,#N/A,FALSE,"BGS";#N/A,#N/A,FALSE,"Res Cost"}</definedName>
    <definedName name="tomx" localSheetId="13" hidden="1">{#N/A,#N/A,FALSE,"O&amp;M by processes";#N/A,#N/A,FALSE,"Elec Act vs Bud";#N/A,#N/A,FALSE,"G&amp;A";#N/A,#N/A,FALSE,"BGS";#N/A,#N/A,FALSE,"Res Cost"}</definedName>
    <definedName name="tomx" localSheetId="15" hidden="1">{#N/A,#N/A,FALSE,"O&amp;M by processes";#N/A,#N/A,FALSE,"Elec Act vs Bud";#N/A,#N/A,FALSE,"G&amp;A";#N/A,#N/A,FALSE,"BGS";#N/A,#N/A,FALSE,"Res Cost"}</definedName>
    <definedName name="tomx" localSheetId="16" hidden="1">{#N/A,#N/A,FALSE,"O&amp;M by processes";#N/A,#N/A,FALSE,"Elec Act vs Bud";#N/A,#N/A,FALSE,"G&amp;A";#N/A,#N/A,FALSE,"BGS";#N/A,#N/A,FALSE,"Res Cost"}</definedName>
    <definedName name="tomx" localSheetId="17" hidden="1">{#N/A,#N/A,FALSE,"O&amp;M by processes";#N/A,#N/A,FALSE,"Elec Act vs Bud";#N/A,#N/A,FALSE,"G&amp;A";#N/A,#N/A,FALSE,"BGS";#N/A,#N/A,FALSE,"Res Cost"}</definedName>
    <definedName name="tomx" localSheetId="18" hidden="1">{#N/A,#N/A,FALSE,"O&amp;M by processes";#N/A,#N/A,FALSE,"Elec Act vs Bud";#N/A,#N/A,FALSE,"G&amp;A";#N/A,#N/A,FALSE,"BGS";#N/A,#N/A,FALSE,"Res Cost"}</definedName>
    <definedName name="tomx" localSheetId="19" hidden="1">{#N/A,#N/A,FALSE,"O&amp;M by processes";#N/A,#N/A,FALSE,"Elec Act vs Bud";#N/A,#N/A,FALSE,"G&amp;A";#N/A,#N/A,FALSE,"BGS";#N/A,#N/A,FALSE,"Res Cost"}</definedName>
    <definedName name="tomx" localSheetId="20"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7" hidden="1">{#N/A,#N/A,FALSE,"O&amp;M by processes";#N/A,#N/A,FALSE,"Elec Act vs Bud";#N/A,#N/A,FALSE,"G&amp;A";#N/A,#N/A,FALSE,"BGS";#N/A,#N/A,FALSE,"Res Cost"}</definedName>
    <definedName name="tomy" localSheetId="9" hidden="1">{#N/A,#N/A,FALSE,"O&amp;M by processes";#N/A,#N/A,FALSE,"Elec Act vs Bud";#N/A,#N/A,FALSE,"G&amp;A";#N/A,#N/A,FALSE,"BGS";#N/A,#N/A,FALSE,"Res Cost"}</definedName>
    <definedName name="tomy" localSheetId="10" hidden="1">{#N/A,#N/A,FALSE,"O&amp;M by processes";#N/A,#N/A,FALSE,"Elec Act vs Bud";#N/A,#N/A,FALSE,"G&amp;A";#N/A,#N/A,FALSE,"BGS";#N/A,#N/A,FALSE,"Res Cost"}</definedName>
    <definedName name="tomy" localSheetId="11" hidden="1">{#N/A,#N/A,FALSE,"O&amp;M by processes";#N/A,#N/A,FALSE,"Elec Act vs Bud";#N/A,#N/A,FALSE,"G&amp;A";#N/A,#N/A,FALSE,"BGS";#N/A,#N/A,FALSE,"Res Cost"}</definedName>
    <definedName name="tomy" localSheetId="12" hidden="1">{#N/A,#N/A,FALSE,"O&amp;M by processes";#N/A,#N/A,FALSE,"Elec Act vs Bud";#N/A,#N/A,FALSE,"G&amp;A";#N/A,#N/A,FALSE,"BGS";#N/A,#N/A,FALSE,"Res Cost"}</definedName>
    <definedName name="tomy" localSheetId="14" hidden="1">{#N/A,#N/A,FALSE,"O&amp;M by processes";#N/A,#N/A,FALSE,"Elec Act vs Bud";#N/A,#N/A,FALSE,"G&amp;A";#N/A,#N/A,FALSE,"BGS";#N/A,#N/A,FALSE,"Res Cost"}</definedName>
    <definedName name="tomy" localSheetId="13" hidden="1">{#N/A,#N/A,FALSE,"O&amp;M by processes";#N/A,#N/A,FALSE,"Elec Act vs Bud";#N/A,#N/A,FALSE,"G&amp;A";#N/A,#N/A,FALSE,"BGS";#N/A,#N/A,FALSE,"Res Cost"}</definedName>
    <definedName name="tomy" localSheetId="15" hidden="1">{#N/A,#N/A,FALSE,"O&amp;M by processes";#N/A,#N/A,FALSE,"Elec Act vs Bud";#N/A,#N/A,FALSE,"G&amp;A";#N/A,#N/A,FALSE,"BGS";#N/A,#N/A,FALSE,"Res Cost"}</definedName>
    <definedName name="tomy" localSheetId="16" hidden="1">{#N/A,#N/A,FALSE,"O&amp;M by processes";#N/A,#N/A,FALSE,"Elec Act vs Bud";#N/A,#N/A,FALSE,"G&amp;A";#N/A,#N/A,FALSE,"BGS";#N/A,#N/A,FALSE,"Res Cost"}</definedName>
    <definedName name="tomy" localSheetId="17" hidden="1">{#N/A,#N/A,FALSE,"O&amp;M by processes";#N/A,#N/A,FALSE,"Elec Act vs Bud";#N/A,#N/A,FALSE,"G&amp;A";#N/A,#N/A,FALSE,"BGS";#N/A,#N/A,FALSE,"Res Cost"}</definedName>
    <definedName name="tomy" localSheetId="18" hidden="1">{#N/A,#N/A,FALSE,"O&amp;M by processes";#N/A,#N/A,FALSE,"Elec Act vs Bud";#N/A,#N/A,FALSE,"G&amp;A";#N/A,#N/A,FALSE,"BGS";#N/A,#N/A,FALSE,"Res Cost"}</definedName>
    <definedName name="tomy" localSheetId="19" hidden="1">{#N/A,#N/A,FALSE,"O&amp;M by processes";#N/A,#N/A,FALSE,"Elec Act vs Bud";#N/A,#N/A,FALSE,"G&amp;A";#N/A,#N/A,FALSE,"BGS";#N/A,#N/A,FALSE,"Res Cost"}</definedName>
    <definedName name="tomy" localSheetId="20"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7" hidden="1">{#N/A,#N/A,FALSE,"O&amp;M by processes";#N/A,#N/A,FALSE,"Elec Act vs Bud";#N/A,#N/A,FALSE,"G&amp;A";#N/A,#N/A,FALSE,"BGS";#N/A,#N/A,FALSE,"Res Cost"}</definedName>
    <definedName name="tomz" localSheetId="9" hidden="1">{#N/A,#N/A,FALSE,"O&amp;M by processes";#N/A,#N/A,FALSE,"Elec Act vs Bud";#N/A,#N/A,FALSE,"G&amp;A";#N/A,#N/A,FALSE,"BGS";#N/A,#N/A,FALSE,"Res Cost"}</definedName>
    <definedName name="tomz" localSheetId="10" hidden="1">{#N/A,#N/A,FALSE,"O&amp;M by processes";#N/A,#N/A,FALSE,"Elec Act vs Bud";#N/A,#N/A,FALSE,"G&amp;A";#N/A,#N/A,FALSE,"BGS";#N/A,#N/A,FALSE,"Res Cost"}</definedName>
    <definedName name="tomz" localSheetId="11" hidden="1">{#N/A,#N/A,FALSE,"O&amp;M by processes";#N/A,#N/A,FALSE,"Elec Act vs Bud";#N/A,#N/A,FALSE,"G&amp;A";#N/A,#N/A,FALSE,"BGS";#N/A,#N/A,FALSE,"Res Cost"}</definedName>
    <definedName name="tomz" localSheetId="12" hidden="1">{#N/A,#N/A,FALSE,"O&amp;M by processes";#N/A,#N/A,FALSE,"Elec Act vs Bud";#N/A,#N/A,FALSE,"G&amp;A";#N/A,#N/A,FALSE,"BGS";#N/A,#N/A,FALSE,"Res Cost"}</definedName>
    <definedName name="tomz" localSheetId="14" hidden="1">{#N/A,#N/A,FALSE,"O&amp;M by processes";#N/A,#N/A,FALSE,"Elec Act vs Bud";#N/A,#N/A,FALSE,"G&amp;A";#N/A,#N/A,FALSE,"BGS";#N/A,#N/A,FALSE,"Res Cost"}</definedName>
    <definedName name="tomz" localSheetId="13" hidden="1">{#N/A,#N/A,FALSE,"O&amp;M by processes";#N/A,#N/A,FALSE,"Elec Act vs Bud";#N/A,#N/A,FALSE,"G&amp;A";#N/A,#N/A,FALSE,"BGS";#N/A,#N/A,FALSE,"Res Cost"}</definedName>
    <definedName name="tomz" localSheetId="15" hidden="1">{#N/A,#N/A,FALSE,"O&amp;M by processes";#N/A,#N/A,FALSE,"Elec Act vs Bud";#N/A,#N/A,FALSE,"G&amp;A";#N/A,#N/A,FALSE,"BGS";#N/A,#N/A,FALSE,"Res Cost"}</definedName>
    <definedName name="tomz" localSheetId="16" hidden="1">{#N/A,#N/A,FALSE,"O&amp;M by processes";#N/A,#N/A,FALSE,"Elec Act vs Bud";#N/A,#N/A,FALSE,"G&amp;A";#N/A,#N/A,FALSE,"BGS";#N/A,#N/A,FALSE,"Res Cost"}</definedName>
    <definedName name="tomz" localSheetId="17" hidden="1">{#N/A,#N/A,FALSE,"O&amp;M by processes";#N/A,#N/A,FALSE,"Elec Act vs Bud";#N/A,#N/A,FALSE,"G&amp;A";#N/A,#N/A,FALSE,"BGS";#N/A,#N/A,FALSE,"Res Cost"}</definedName>
    <definedName name="tomz" localSheetId="18" hidden="1">{#N/A,#N/A,FALSE,"O&amp;M by processes";#N/A,#N/A,FALSE,"Elec Act vs Bud";#N/A,#N/A,FALSE,"G&amp;A";#N/A,#N/A,FALSE,"BGS";#N/A,#N/A,FALSE,"Res Cost"}</definedName>
    <definedName name="tomz" localSheetId="19" hidden="1">{#N/A,#N/A,FALSE,"O&amp;M by processes";#N/A,#N/A,FALSE,"Elec Act vs Bud";#N/A,#N/A,FALSE,"G&amp;A";#N/A,#N/A,FALSE,"BGS";#N/A,#N/A,FALSE,"Res Cost"}</definedName>
    <definedName name="tomz" localSheetId="20" hidden="1">{#N/A,#N/A,FALSE,"O&amp;M by processes";#N/A,#N/A,FALSE,"Elec Act vs Bud";#N/A,#N/A,FALSE,"G&amp;A";#N/A,#N/A,FALSE,"BGS";#N/A,#N/A,FALSE,"Res Cost"}</definedName>
    <definedName name="tomz" hidden="1">{#N/A,#N/A,FALSE,"O&amp;M by processes";#N/A,#N/A,FALSE,"Elec Act vs Bud";#N/A,#N/A,FALSE,"G&amp;A";#N/A,#N/A,FALSE,"BGS";#N/A,#N/A,FALSE,"Res Cost"}</definedName>
    <definedName name="total">#REF!</definedName>
    <definedName name="toy">#REF!</definedName>
    <definedName name="TP_Footer_Path" hidden="1">"S:\74639\03RET\(417) 2004 Cost Projection\"</definedName>
    <definedName name="TP_Footer_Path1" hidden="1">"S:\74639\03RET\(852) Pension Val - OOS\Contribution Allocations\"</definedName>
    <definedName name="TP_Footer_User" hidden="1">"Mary Lou Barrios"</definedName>
    <definedName name="TP_Footer_Version" hidden="1">"v3.00"</definedName>
    <definedName name="trand" localSheetId="14" hidden="1">{#N/A,#N/A,FALSE,"Aging Summary";#N/A,#N/A,FALSE,"Ratio Analysis";#N/A,#N/A,FALSE,"Test 120 Day Accts";#N/A,#N/A,FALSE,"Tickmarks"}</definedName>
    <definedName name="trand" localSheetId="13" hidden="1">{#N/A,#N/A,FALSE,"Aging Summary";#N/A,#N/A,FALSE,"Ratio Analysis";#N/A,#N/A,FALSE,"Test 120 Day Accts";#N/A,#N/A,FALSE,"Tickmarks"}</definedName>
    <definedName name="trand" localSheetId="15" hidden="1">{#N/A,#N/A,FALSE,"Aging Summary";#N/A,#N/A,FALSE,"Ratio Analysis";#N/A,#N/A,FALSE,"Test 120 Day Accts";#N/A,#N/A,FALSE,"Tickmarks"}</definedName>
    <definedName name="trand" localSheetId="16" hidden="1">{#N/A,#N/A,FALSE,"Aging Summary";#N/A,#N/A,FALSE,"Ratio Analysis";#N/A,#N/A,FALSE,"Test 120 Day Accts";#N/A,#N/A,FALSE,"Tickmarks"}</definedName>
    <definedName name="trand" localSheetId="17" hidden="1">{#N/A,#N/A,FALSE,"Aging Summary";#N/A,#N/A,FALSE,"Ratio Analysis";#N/A,#N/A,FALSE,"Test 120 Day Accts";#N/A,#N/A,FALSE,"Tickmarks"}</definedName>
    <definedName name="trand" localSheetId="18" hidden="1">{#N/A,#N/A,FALSE,"Aging Summary";#N/A,#N/A,FALSE,"Ratio Analysis";#N/A,#N/A,FALSE,"Test 120 Day Accts";#N/A,#N/A,FALSE,"Tickmarks"}</definedName>
    <definedName name="trand" localSheetId="19" hidden="1">{#N/A,#N/A,FALSE,"Aging Summary";#N/A,#N/A,FALSE,"Ratio Analysis";#N/A,#N/A,FALSE,"Test 120 Day Accts";#N/A,#N/A,FALSE,"Tickmarks"}</definedName>
    <definedName name="trand" localSheetId="20" hidden="1">{#N/A,#N/A,FALSE,"Aging Summary";#N/A,#N/A,FALSE,"Ratio Analysis";#N/A,#N/A,FALSE,"Test 120 Day Accts";#N/A,#N/A,FALSE,"Tickmarks"}</definedName>
    <definedName name="trand" hidden="1">{#N/A,#N/A,FALSE,"Aging Summary";#N/A,#N/A,FALSE,"Ratio Analysis";#N/A,#N/A,FALSE,"Test 120 Day Accts";#N/A,#N/A,FALSE,"Tickmarks"}</definedName>
    <definedName name="trans">#REF!</definedName>
    <definedName name="TRANSFER">#REF!</definedName>
    <definedName name="tyertre">#REF!</definedName>
    <definedName name="tyetyrt">#REF!</definedName>
    <definedName name="tyeye">#REF!</definedName>
    <definedName name="tyty" localSheetId="7" hidden="1">{#N/A,#N/A,FALSE,"Monthly SAIFI";#N/A,#N/A,FALSE,"Yearly SAIFI";#N/A,#N/A,FALSE,"Monthly CAIDI";#N/A,#N/A,FALSE,"Yearly CAIDI";#N/A,#N/A,FALSE,"Monthly SAIDI";#N/A,#N/A,FALSE,"Yearly SAIDI";#N/A,#N/A,FALSE,"Monthly MAIFI";#N/A,#N/A,FALSE,"Yearly MAIFI";#N/A,#N/A,FALSE,"Monthly Cust &gt;=4 Int"}</definedName>
    <definedName name="tyty" localSheetId="9" hidden="1">{#N/A,#N/A,FALSE,"Monthly SAIFI";#N/A,#N/A,FALSE,"Yearly SAIFI";#N/A,#N/A,FALSE,"Monthly CAIDI";#N/A,#N/A,FALSE,"Yearly CAIDI";#N/A,#N/A,FALSE,"Monthly SAIDI";#N/A,#N/A,FALSE,"Yearly SAIDI";#N/A,#N/A,FALSE,"Monthly MAIFI";#N/A,#N/A,FALSE,"Yearly MAIFI";#N/A,#N/A,FALSE,"Monthly Cust &gt;=4 Int"}</definedName>
    <definedName name="tyty" localSheetId="10" hidden="1">{#N/A,#N/A,FALSE,"Monthly SAIFI";#N/A,#N/A,FALSE,"Yearly SAIFI";#N/A,#N/A,FALSE,"Monthly CAIDI";#N/A,#N/A,FALSE,"Yearly CAIDI";#N/A,#N/A,FALSE,"Monthly SAIDI";#N/A,#N/A,FALSE,"Yearly SAIDI";#N/A,#N/A,FALSE,"Monthly MAIFI";#N/A,#N/A,FALSE,"Yearly MAIFI";#N/A,#N/A,FALSE,"Monthly Cust &gt;=4 Int"}</definedName>
    <definedName name="tyty" localSheetId="11" hidden="1">{#N/A,#N/A,FALSE,"Monthly SAIFI";#N/A,#N/A,FALSE,"Yearly SAIFI";#N/A,#N/A,FALSE,"Monthly CAIDI";#N/A,#N/A,FALSE,"Yearly CAIDI";#N/A,#N/A,FALSE,"Monthly SAIDI";#N/A,#N/A,FALSE,"Yearly SAIDI";#N/A,#N/A,FALSE,"Monthly MAIFI";#N/A,#N/A,FALSE,"Yearly MAIFI";#N/A,#N/A,FALSE,"Monthly Cust &gt;=4 Int"}</definedName>
    <definedName name="tyty" localSheetId="12" hidden="1">{#N/A,#N/A,FALSE,"Monthly SAIFI";#N/A,#N/A,FALSE,"Yearly SAIFI";#N/A,#N/A,FALSE,"Monthly CAIDI";#N/A,#N/A,FALSE,"Yearly CAIDI";#N/A,#N/A,FALSE,"Monthly SAIDI";#N/A,#N/A,FALSE,"Yearly SAIDI";#N/A,#N/A,FALSE,"Monthly MAIFI";#N/A,#N/A,FALSE,"Yearly MAIFI";#N/A,#N/A,FALSE,"Monthly Cust &gt;=4 Int"}</definedName>
    <definedName name="tyty" localSheetId="14" hidden="1">{#N/A,#N/A,FALSE,"Monthly SAIFI";#N/A,#N/A,FALSE,"Yearly SAIFI";#N/A,#N/A,FALSE,"Monthly CAIDI";#N/A,#N/A,FALSE,"Yearly CAIDI";#N/A,#N/A,FALSE,"Monthly SAIDI";#N/A,#N/A,FALSE,"Yearly SAIDI";#N/A,#N/A,FALSE,"Monthly MAIFI";#N/A,#N/A,FALSE,"Yearly MAIFI";#N/A,#N/A,FALSE,"Monthly Cust &gt;=4 Int"}</definedName>
    <definedName name="tyty" localSheetId="13" hidden="1">{#N/A,#N/A,FALSE,"Monthly SAIFI";#N/A,#N/A,FALSE,"Yearly SAIFI";#N/A,#N/A,FALSE,"Monthly CAIDI";#N/A,#N/A,FALSE,"Yearly CAIDI";#N/A,#N/A,FALSE,"Monthly SAIDI";#N/A,#N/A,FALSE,"Yearly SAIDI";#N/A,#N/A,FALSE,"Monthly MAIFI";#N/A,#N/A,FALSE,"Yearly MAIFI";#N/A,#N/A,FALSE,"Monthly Cust &gt;=4 Int"}</definedName>
    <definedName name="tyty" localSheetId="15" hidden="1">{#N/A,#N/A,FALSE,"Monthly SAIFI";#N/A,#N/A,FALSE,"Yearly SAIFI";#N/A,#N/A,FALSE,"Monthly CAIDI";#N/A,#N/A,FALSE,"Yearly CAIDI";#N/A,#N/A,FALSE,"Monthly SAIDI";#N/A,#N/A,FALSE,"Yearly SAIDI";#N/A,#N/A,FALSE,"Monthly MAIFI";#N/A,#N/A,FALSE,"Yearly MAIFI";#N/A,#N/A,FALSE,"Monthly Cust &gt;=4 Int"}</definedName>
    <definedName name="tyty" localSheetId="16" hidden="1">{#N/A,#N/A,FALSE,"Monthly SAIFI";#N/A,#N/A,FALSE,"Yearly SAIFI";#N/A,#N/A,FALSE,"Monthly CAIDI";#N/A,#N/A,FALSE,"Yearly CAIDI";#N/A,#N/A,FALSE,"Monthly SAIDI";#N/A,#N/A,FALSE,"Yearly SAIDI";#N/A,#N/A,FALSE,"Monthly MAIFI";#N/A,#N/A,FALSE,"Yearly MAIFI";#N/A,#N/A,FALSE,"Monthly Cust &gt;=4 Int"}</definedName>
    <definedName name="tyty" localSheetId="17" hidden="1">{#N/A,#N/A,FALSE,"Monthly SAIFI";#N/A,#N/A,FALSE,"Yearly SAIFI";#N/A,#N/A,FALSE,"Monthly CAIDI";#N/A,#N/A,FALSE,"Yearly CAIDI";#N/A,#N/A,FALSE,"Monthly SAIDI";#N/A,#N/A,FALSE,"Yearly SAIDI";#N/A,#N/A,FALSE,"Monthly MAIFI";#N/A,#N/A,FALSE,"Yearly MAIFI";#N/A,#N/A,FALSE,"Monthly Cust &gt;=4 Int"}</definedName>
    <definedName name="tyty" localSheetId="18" hidden="1">{#N/A,#N/A,FALSE,"Monthly SAIFI";#N/A,#N/A,FALSE,"Yearly SAIFI";#N/A,#N/A,FALSE,"Monthly CAIDI";#N/A,#N/A,FALSE,"Yearly CAIDI";#N/A,#N/A,FALSE,"Monthly SAIDI";#N/A,#N/A,FALSE,"Yearly SAIDI";#N/A,#N/A,FALSE,"Monthly MAIFI";#N/A,#N/A,FALSE,"Yearly MAIFI";#N/A,#N/A,FALSE,"Monthly Cust &gt;=4 Int"}</definedName>
    <definedName name="tyty" localSheetId="19" hidden="1">{#N/A,#N/A,FALSE,"Monthly SAIFI";#N/A,#N/A,FALSE,"Yearly SAIFI";#N/A,#N/A,FALSE,"Monthly CAIDI";#N/A,#N/A,FALSE,"Yearly CAIDI";#N/A,#N/A,FALSE,"Monthly SAIDI";#N/A,#N/A,FALSE,"Yearly SAIDI";#N/A,#N/A,FALSE,"Monthly MAIFI";#N/A,#N/A,FALSE,"Yearly MAIFI";#N/A,#N/A,FALSE,"Monthly Cust &gt;=4 Int"}</definedName>
    <definedName name="tyty" localSheetId="20" hidden="1">{#N/A,#N/A,FALSE,"Monthly SAIFI";#N/A,#N/A,FALSE,"Yearly SAIFI";#N/A,#N/A,FALSE,"Monthly CAIDI";#N/A,#N/A,FALSE,"Yearly CAIDI";#N/A,#N/A,FALSE,"Monthly SAIDI";#N/A,#N/A,FALSE,"Yearly SAIDI";#N/A,#N/A,FALSE,"Monthly MAIFI";#N/A,#N/A,FALSE,"Yearly MAIFI";#N/A,#N/A,FALSE,"Monthly Cust &gt;=4 Int"}</definedName>
    <definedName name="tyty" hidden="1">{#N/A,#N/A,FALSE,"Monthly SAIFI";#N/A,#N/A,FALSE,"Yearly SAIFI";#N/A,#N/A,FALSE,"Monthly CAIDI";#N/A,#N/A,FALSE,"Yearly CAIDI";#N/A,#N/A,FALSE,"Monthly SAIDI";#N/A,#N/A,FALSE,"Yearly SAIDI";#N/A,#N/A,FALSE,"Monthly MAIFI";#N/A,#N/A,FALSE,"Yearly MAIFI";#N/A,#N/A,FALSE,"Monthly Cust &gt;=4 Int"}</definedName>
    <definedName name="ups">#REF!</definedName>
    <definedName name="USDollar" localSheetId="14" hidden="1">#REF!</definedName>
    <definedName name="USDollar" localSheetId="13" hidden="1">#REF!</definedName>
    <definedName name="USDollar" localSheetId="16" hidden="1">#REF!</definedName>
    <definedName name="USDollar" localSheetId="20" hidden="1">#REF!</definedName>
    <definedName name="USDollar" hidden="1">#REF!</definedName>
    <definedName name="vb" localSheetId="14"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vb" localSheetId="13"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vb" localSheetId="15"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vb" localSheetId="16"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vb" localSheetId="17"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vb" localSheetId="18"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vb" localSheetId="19"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vb" localSheetId="20"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vb"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vcbcvbcv" localSheetId="7" hidden="1">{#N/A,#N/A,FALSE,"Monthly SAIFI";#N/A,#N/A,FALSE,"Yearly SAIFI";#N/A,#N/A,FALSE,"Monthly CAIDI";#N/A,#N/A,FALSE,"Yearly CAIDI";#N/A,#N/A,FALSE,"Monthly SAIDI";#N/A,#N/A,FALSE,"Yearly SAIDI";#N/A,#N/A,FALSE,"Monthly MAIFI";#N/A,#N/A,FALSE,"Yearly MAIFI";#N/A,#N/A,FALSE,"Monthly Cust &gt;=4 Int"}</definedName>
    <definedName name="vcbcvbcv" localSheetId="9" hidden="1">{#N/A,#N/A,FALSE,"Monthly SAIFI";#N/A,#N/A,FALSE,"Yearly SAIFI";#N/A,#N/A,FALSE,"Monthly CAIDI";#N/A,#N/A,FALSE,"Yearly CAIDI";#N/A,#N/A,FALSE,"Monthly SAIDI";#N/A,#N/A,FALSE,"Yearly SAIDI";#N/A,#N/A,FALSE,"Monthly MAIFI";#N/A,#N/A,FALSE,"Yearly MAIFI";#N/A,#N/A,FALSE,"Monthly Cust &gt;=4 Int"}</definedName>
    <definedName name="vcbcvbcv" localSheetId="10" hidden="1">{#N/A,#N/A,FALSE,"Monthly SAIFI";#N/A,#N/A,FALSE,"Yearly SAIFI";#N/A,#N/A,FALSE,"Monthly CAIDI";#N/A,#N/A,FALSE,"Yearly CAIDI";#N/A,#N/A,FALSE,"Monthly SAIDI";#N/A,#N/A,FALSE,"Yearly SAIDI";#N/A,#N/A,FALSE,"Monthly MAIFI";#N/A,#N/A,FALSE,"Yearly MAIFI";#N/A,#N/A,FALSE,"Monthly Cust &gt;=4 Int"}</definedName>
    <definedName name="vcbcvbcv" localSheetId="11" hidden="1">{#N/A,#N/A,FALSE,"Monthly SAIFI";#N/A,#N/A,FALSE,"Yearly SAIFI";#N/A,#N/A,FALSE,"Monthly CAIDI";#N/A,#N/A,FALSE,"Yearly CAIDI";#N/A,#N/A,FALSE,"Monthly SAIDI";#N/A,#N/A,FALSE,"Yearly SAIDI";#N/A,#N/A,FALSE,"Monthly MAIFI";#N/A,#N/A,FALSE,"Yearly MAIFI";#N/A,#N/A,FALSE,"Monthly Cust &gt;=4 Int"}</definedName>
    <definedName name="vcbcvbcv" localSheetId="12" hidden="1">{#N/A,#N/A,FALSE,"Monthly SAIFI";#N/A,#N/A,FALSE,"Yearly SAIFI";#N/A,#N/A,FALSE,"Monthly CAIDI";#N/A,#N/A,FALSE,"Yearly CAIDI";#N/A,#N/A,FALSE,"Monthly SAIDI";#N/A,#N/A,FALSE,"Yearly SAIDI";#N/A,#N/A,FALSE,"Monthly MAIFI";#N/A,#N/A,FALSE,"Yearly MAIFI";#N/A,#N/A,FALSE,"Monthly Cust &gt;=4 Int"}</definedName>
    <definedName name="vcbcvbcv" localSheetId="14" hidden="1">{#N/A,#N/A,FALSE,"Monthly SAIFI";#N/A,#N/A,FALSE,"Yearly SAIFI";#N/A,#N/A,FALSE,"Monthly CAIDI";#N/A,#N/A,FALSE,"Yearly CAIDI";#N/A,#N/A,FALSE,"Monthly SAIDI";#N/A,#N/A,FALSE,"Yearly SAIDI";#N/A,#N/A,FALSE,"Monthly MAIFI";#N/A,#N/A,FALSE,"Yearly MAIFI";#N/A,#N/A,FALSE,"Monthly Cust &gt;=4 Int"}</definedName>
    <definedName name="vcbcvbcv" localSheetId="13" hidden="1">{#N/A,#N/A,FALSE,"Monthly SAIFI";#N/A,#N/A,FALSE,"Yearly SAIFI";#N/A,#N/A,FALSE,"Monthly CAIDI";#N/A,#N/A,FALSE,"Yearly CAIDI";#N/A,#N/A,FALSE,"Monthly SAIDI";#N/A,#N/A,FALSE,"Yearly SAIDI";#N/A,#N/A,FALSE,"Monthly MAIFI";#N/A,#N/A,FALSE,"Yearly MAIFI";#N/A,#N/A,FALSE,"Monthly Cust &gt;=4 Int"}</definedName>
    <definedName name="vcbcvbcv" localSheetId="15" hidden="1">{#N/A,#N/A,FALSE,"Monthly SAIFI";#N/A,#N/A,FALSE,"Yearly SAIFI";#N/A,#N/A,FALSE,"Monthly CAIDI";#N/A,#N/A,FALSE,"Yearly CAIDI";#N/A,#N/A,FALSE,"Monthly SAIDI";#N/A,#N/A,FALSE,"Yearly SAIDI";#N/A,#N/A,FALSE,"Monthly MAIFI";#N/A,#N/A,FALSE,"Yearly MAIFI";#N/A,#N/A,FALSE,"Monthly Cust &gt;=4 Int"}</definedName>
    <definedName name="vcbcvbcv" localSheetId="16" hidden="1">{#N/A,#N/A,FALSE,"Monthly SAIFI";#N/A,#N/A,FALSE,"Yearly SAIFI";#N/A,#N/A,FALSE,"Monthly CAIDI";#N/A,#N/A,FALSE,"Yearly CAIDI";#N/A,#N/A,FALSE,"Monthly SAIDI";#N/A,#N/A,FALSE,"Yearly SAIDI";#N/A,#N/A,FALSE,"Monthly MAIFI";#N/A,#N/A,FALSE,"Yearly MAIFI";#N/A,#N/A,FALSE,"Monthly Cust &gt;=4 Int"}</definedName>
    <definedName name="vcbcvbcv" localSheetId="17" hidden="1">{#N/A,#N/A,FALSE,"Monthly SAIFI";#N/A,#N/A,FALSE,"Yearly SAIFI";#N/A,#N/A,FALSE,"Monthly CAIDI";#N/A,#N/A,FALSE,"Yearly CAIDI";#N/A,#N/A,FALSE,"Monthly SAIDI";#N/A,#N/A,FALSE,"Yearly SAIDI";#N/A,#N/A,FALSE,"Monthly MAIFI";#N/A,#N/A,FALSE,"Yearly MAIFI";#N/A,#N/A,FALSE,"Monthly Cust &gt;=4 Int"}</definedName>
    <definedName name="vcbcvbcv" localSheetId="18" hidden="1">{#N/A,#N/A,FALSE,"Monthly SAIFI";#N/A,#N/A,FALSE,"Yearly SAIFI";#N/A,#N/A,FALSE,"Monthly CAIDI";#N/A,#N/A,FALSE,"Yearly CAIDI";#N/A,#N/A,FALSE,"Monthly SAIDI";#N/A,#N/A,FALSE,"Yearly SAIDI";#N/A,#N/A,FALSE,"Monthly MAIFI";#N/A,#N/A,FALSE,"Yearly MAIFI";#N/A,#N/A,FALSE,"Monthly Cust &gt;=4 Int"}</definedName>
    <definedName name="vcbcvbcv" localSheetId="19" hidden="1">{#N/A,#N/A,FALSE,"Monthly SAIFI";#N/A,#N/A,FALSE,"Yearly SAIFI";#N/A,#N/A,FALSE,"Monthly CAIDI";#N/A,#N/A,FALSE,"Yearly CAIDI";#N/A,#N/A,FALSE,"Monthly SAIDI";#N/A,#N/A,FALSE,"Yearly SAIDI";#N/A,#N/A,FALSE,"Monthly MAIFI";#N/A,#N/A,FALSE,"Yearly MAIFI";#N/A,#N/A,FALSE,"Monthly Cust &gt;=4 Int"}</definedName>
    <definedName name="vcbcvbcv" localSheetId="20" hidden="1">{#N/A,#N/A,FALSE,"Monthly SAIFI";#N/A,#N/A,FALSE,"Yearly SAIFI";#N/A,#N/A,FALSE,"Monthly CAIDI";#N/A,#N/A,FALSE,"Yearly CAIDI";#N/A,#N/A,FALSE,"Monthly SAIDI";#N/A,#N/A,FALSE,"Yearly SAIDI";#N/A,#N/A,FALSE,"Monthly MAIFI";#N/A,#N/A,FALSE,"Yearly MAIFI";#N/A,#N/A,FALSE,"Monthly Cust &gt;=4 Int"}</definedName>
    <definedName name="vcbcvbcv" hidden="1">{#N/A,#N/A,FALSE,"Monthly SAIFI";#N/A,#N/A,FALSE,"Yearly SAIFI";#N/A,#N/A,FALSE,"Monthly CAIDI";#N/A,#N/A,FALSE,"Yearly CAIDI";#N/A,#N/A,FALSE,"Monthly SAIDI";#N/A,#N/A,FALSE,"Yearly SAIDI";#N/A,#N/A,FALSE,"Monthly MAIFI";#N/A,#N/A,FALSE,"Yearly MAIFI";#N/A,#N/A,FALSE,"Monthly Cust &gt;=4 Int"}</definedName>
    <definedName name="wbs">#REF!</definedName>
    <definedName name="we" localSheetId="7" hidden="1">{"'Metretek HTML'!$A$7:$W$42"}</definedName>
    <definedName name="we" localSheetId="9" hidden="1">{"'Metretek HTML'!$A$7:$W$42"}</definedName>
    <definedName name="we" localSheetId="10" hidden="1">{"'Metretek HTML'!$A$7:$W$42"}</definedName>
    <definedName name="we" localSheetId="11" hidden="1">{"'Metretek HTML'!$A$7:$W$42"}</definedName>
    <definedName name="we" localSheetId="12" hidden="1">{"'Metretek HTML'!$A$7:$W$42"}</definedName>
    <definedName name="we" localSheetId="14" hidden="1">{"'Metretek HTML'!$A$7:$W$42"}</definedName>
    <definedName name="we" localSheetId="13" hidden="1">{"'Metretek HTML'!$A$7:$W$42"}</definedName>
    <definedName name="we" localSheetId="15" hidden="1">{"'Metretek HTML'!$A$7:$W$42"}</definedName>
    <definedName name="we" localSheetId="16" hidden="1">{"'Metretek HTML'!$A$7:$W$42"}</definedName>
    <definedName name="we" localSheetId="17" hidden="1">{"'Metretek HTML'!$A$7:$W$42"}</definedName>
    <definedName name="we" localSheetId="18" hidden="1">{"'Metretek HTML'!$A$7:$W$42"}</definedName>
    <definedName name="we" localSheetId="19" hidden="1">{"'Metretek HTML'!$A$7:$W$42"}</definedName>
    <definedName name="we" localSheetId="20" hidden="1">{"'Metretek HTML'!$A$7:$W$42"}</definedName>
    <definedName name="we" hidden="1">{"'Metretek HTML'!$A$7:$W$42"}</definedName>
    <definedName name="wer" localSheetId="7" hidden="1">{#N/A,#N/A,FALSE,"Monthly SAIFI";#N/A,#N/A,FALSE,"Yearly SAIFI";#N/A,#N/A,FALSE,"Monthly CAIDI";#N/A,#N/A,FALSE,"Yearly CAIDI";#N/A,#N/A,FALSE,"Monthly SAIDI";#N/A,#N/A,FALSE,"Yearly SAIDI";#N/A,#N/A,FALSE,"Monthly MAIFI";#N/A,#N/A,FALSE,"Yearly MAIFI";#N/A,#N/A,FALSE,"Monthly Cust &gt;=4 Int"}</definedName>
    <definedName name="wer" localSheetId="9" hidden="1">{#N/A,#N/A,FALSE,"Monthly SAIFI";#N/A,#N/A,FALSE,"Yearly SAIFI";#N/A,#N/A,FALSE,"Monthly CAIDI";#N/A,#N/A,FALSE,"Yearly CAIDI";#N/A,#N/A,FALSE,"Monthly SAIDI";#N/A,#N/A,FALSE,"Yearly SAIDI";#N/A,#N/A,FALSE,"Monthly MAIFI";#N/A,#N/A,FALSE,"Yearly MAIFI";#N/A,#N/A,FALSE,"Monthly Cust &gt;=4 Int"}</definedName>
    <definedName name="wer" localSheetId="10" hidden="1">{#N/A,#N/A,FALSE,"Monthly SAIFI";#N/A,#N/A,FALSE,"Yearly SAIFI";#N/A,#N/A,FALSE,"Monthly CAIDI";#N/A,#N/A,FALSE,"Yearly CAIDI";#N/A,#N/A,FALSE,"Monthly SAIDI";#N/A,#N/A,FALSE,"Yearly SAIDI";#N/A,#N/A,FALSE,"Monthly MAIFI";#N/A,#N/A,FALSE,"Yearly MAIFI";#N/A,#N/A,FALSE,"Monthly Cust &gt;=4 Int"}</definedName>
    <definedName name="wer" localSheetId="11" hidden="1">{#N/A,#N/A,FALSE,"Monthly SAIFI";#N/A,#N/A,FALSE,"Yearly SAIFI";#N/A,#N/A,FALSE,"Monthly CAIDI";#N/A,#N/A,FALSE,"Yearly CAIDI";#N/A,#N/A,FALSE,"Monthly SAIDI";#N/A,#N/A,FALSE,"Yearly SAIDI";#N/A,#N/A,FALSE,"Monthly MAIFI";#N/A,#N/A,FALSE,"Yearly MAIFI";#N/A,#N/A,FALSE,"Monthly Cust &gt;=4 Int"}</definedName>
    <definedName name="wer" localSheetId="12" hidden="1">{#N/A,#N/A,FALSE,"Monthly SAIFI";#N/A,#N/A,FALSE,"Yearly SAIFI";#N/A,#N/A,FALSE,"Monthly CAIDI";#N/A,#N/A,FALSE,"Yearly CAIDI";#N/A,#N/A,FALSE,"Monthly SAIDI";#N/A,#N/A,FALSE,"Yearly SAIDI";#N/A,#N/A,FALSE,"Monthly MAIFI";#N/A,#N/A,FALSE,"Yearly MAIFI";#N/A,#N/A,FALSE,"Monthly Cust &gt;=4 Int"}</definedName>
    <definedName name="wer" localSheetId="14" hidden="1">{#N/A,#N/A,FALSE,"Monthly SAIFI";#N/A,#N/A,FALSE,"Yearly SAIFI";#N/A,#N/A,FALSE,"Monthly CAIDI";#N/A,#N/A,FALSE,"Yearly CAIDI";#N/A,#N/A,FALSE,"Monthly SAIDI";#N/A,#N/A,FALSE,"Yearly SAIDI";#N/A,#N/A,FALSE,"Monthly MAIFI";#N/A,#N/A,FALSE,"Yearly MAIFI";#N/A,#N/A,FALSE,"Monthly Cust &gt;=4 Int"}</definedName>
    <definedName name="wer" localSheetId="13" hidden="1">{#N/A,#N/A,FALSE,"Monthly SAIFI";#N/A,#N/A,FALSE,"Yearly SAIFI";#N/A,#N/A,FALSE,"Monthly CAIDI";#N/A,#N/A,FALSE,"Yearly CAIDI";#N/A,#N/A,FALSE,"Monthly SAIDI";#N/A,#N/A,FALSE,"Yearly SAIDI";#N/A,#N/A,FALSE,"Monthly MAIFI";#N/A,#N/A,FALSE,"Yearly MAIFI";#N/A,#N/A,FALSE,"Monthly Cust &gt;=4 Int"}</definedName>
    <definedName name="wer" localSheetId="15" hidden="1">{#N/A,#N/A,FALSE,"Monthly SAIFI";#N/A,#N/A,FALSE,"Yearly SAIFI";#N/A,#N/A,FALSE,"Monthly CAIDI";#N/A,#N/A,FALSE,"Yearly CAIDI";#N/A,#N/A,FALSE,"Monthly SAIDI";#N/A,#N/A,FALSE,"Yearly SAIDI";#N/A,#N/A,FALSE,"Monthly MAIFI";#N/A,#N/A,FALSE,"Yearly MAIFI";#N/A,#N/A,FALSE,"Monthly Cust &gt;=4 Int"}</definedName>
    <definedName name="wer" localSheetId="16" hidden="1">{#N/A,#N/A,FALSE,"Monthly SAIFI";#N/A,#N/A,FALSE,"Yearly SAIFI";#N/A,#N/A,FALSE,"Monthly CAIDI";#N/A,#N/A,FALSE,"Yearly CAIDI";#N/A,#N/A,FALSE,"Monthly SAIDI";#N/A,#N/A,FALSE,"Yearly SAIDI";#N/A,#N/A,FALSE,"Monthly MAIFI";#N/A,#N/A,FALSE,"Yearly MAIFI";#N/A,#N/A,FALSE,"Monthly Cust &gt;=4 Int"}</definedName>
    <definedName name="wer" localSheetId="17" hidden="1">{#N/A,#N/A,FALSE,"Monthly SAIFI";#N/A,#N/A,FALSE,"Yearly SAIFI";#N/A,#N/A,FALSE,"Monthly CAIDI";#N/A,#N/A,FALSE,"Yearly CAIDI";#N/A,#N/A,FALSE,"Monthly SAIDI";#N/A,#N/A,FALSE,"Yearly SAIDI";#N/A,#N/A,FALSE,"Monthly MAIFI";#N/A,#N/A,FALSE,"Yearly MAIFI";#N/A,#N/A,FALSE,"Monthly Cust &gt;=4 Int"}</definedName>
    <definedName name="wer" localSheetId="18" hidden="1">{#N/A,#N/A,FALSE,"Monthly SAIFI";#N/A,#N/A,FALSE,"Yearly SAIFI";#N/A,#N/A,FALSE,"Monthly CAIDI";#N/A,#N/A,FALSE,"Yearly CAIDI";#N/A,#N/A,FALSE,"Monthly SAIDI";#N/A,#N/A,FALSE,"Yearly SAIDI";#N/A,#N/A,FALSE,"Monthly MAIFI";#N/A,#N/A,FALSE,"Yearly MAIFI";#N/A,#N/A,FALSE,"Monthly Cust &gt;=4 Int"}</definedName>
    <definedName name="wer" localSheetId="19" hidden="1">{#N/A,#N/A,FALSE,"Monthly SAIFI";#N/A,#N/A,FALSE,"Yearly SAIFI";#N/A,#N/A,FALSE,"Monthly CAIDI";#N/A,#N/A,FALSE,"Yearly CAIDI";#N/A,#N/A,FALSE,"Monthly SAIDI";#N/A,#N/A,FALSE,"Yearly SAIDI";#N/A,#N/A,FALSE,"Monthly MAIFI";#N/A,#N/A,FALSE,"Yearly MAIFI";#N/A,#N/A,FALSE,"Monthly Cust &gt;=4 Int"}</definedName>
    <definedName name="wer" localSheetId="20" hidden="1">{#N/A,#N/A,FALSE,"Monthly SAIFI";#N/A,#N/A,FALSE,"Yearly SAIFI";#N/A,#N/A,FALSE,"Monthly CAIDI";#N/A,#N/A,FALSE,"Yearly CAIDI";#N/A,#N/A,FALSE,"Monthly SAIDI";#N/A,#N/A,FALSE,"Yearly SAIDI";#N/A,#N/A,FALSE,"Monthly MAIFI";#N/A,#N/A,FALSE,"Yearly MAIFI";#N/A,#N/A,FALSE,"Monthly Cust &gt;=4 Int"}</definedName>
    <definedName name="wer" hidden="1">{#N/A,#N/A,FALSE,"Monthly SAIFI";#N/A,#N/A,FALSE,"Yearly SAIFI";#N/A,#N/A,FALSE,"Monthly CAIDI";#N/A,#N/A,FALSE,"Yearly CAIDI";#N/A,#N/A,FALSE,"Monthly SAIDI";#N/A,#N/A,FALSE,"Yearly SAIDI";#N/A,#N/A,FALSE,"Monthly MAIFI";#N/A,#N/A,FALSE,"Yearly MAIFI";#N/A,#N/A,FALSE,"Monthly Cust &gt;=4 Int"}</definedName>
    <definedName name="wh" localSheetId="7" hidden="1">{#N/A,#N/A,FALSE,"O&amp;M by processes";#N/A,#N/A,FALSE,"Elec Act vs Bud";#N/A,#N/A,FALSE,"G&amp;A";#N/A,#N/A,FALSE,"BGS";#N/A,#N/A,FALSE,"Res Cost"}</definedName>
    <definedName name="wh" localSheetId="9" hidden="1">{#N/A,#N/A,FALSE,"O&amp;M by processes";#N/A,#N/A,FALSE,"Elec Act vs Bud";#N/A,#N/A,FALSE,"G&amp;A";#N/A,#N/A,FALSE,"BGS";#N/A,#N/A,FALSE,"Res Cost"}</definedName>
    <definedName name="wh" localSheetId="10" hidden="1">{#N/A,#N/A,FALSE,"O&amp;M by processes";#N/A,#N/A,FALSE,"Elec Act vs Bud";#N/A,#N/A,FALSE,"G&amp;A";#N/A,#N/A,FALSE,"BGS";#N/A,#N/A,FALSE,"Res Cost"}</definedName>
    <definedName name="wh" localSheetId="11" hidden="1">{#N/A,#N/A,FALSE,"O&amp;M by processes";#N/A,#N/A,FALSE,"Elec Act vs Bud";#N/A,#N/A,FALSE,"G&amp;A";#N/A,#N/A,FALSE,"BGS";#N/A,#N/A,FALSE,"Res Cost"}</definedName>
    <definedName name="wh" localSheetId="12" hidden="1">{#N/A,#N/A,FALSE,"O&amp;M by processes";#N/A,#N/A,FALSE,"Elec Act vs Bud";#N/A,#N/A,FALSE,"G&amp;A";#N/A,#N/A,FALSE,"BGS";#N/A,#N/A,FALSE,"Res Cost"}</definedName>
    <definedName name="wh" localSheetId="14" hidden="1">{#N/A,#N/A,FALSE,"O&amp;M by processes";#N/A,#N/A,FALSE,"Elec Act vs Bud";#N/A,#N/A,FALSE,"G&amp;A";#N/A,#N/A,FALSE,"BGS";#N/A,#N/A,FALSE,"Res Cost"}</definedName>
    <definedName name="wh" localSheetId="13" hidden="1">{#N/A,#N/A,FALSE,"O&amp;M by processes";#N/A,#N/A,FALSE,"Elec Act vs Bud";#N/A,#N/A,FALSE,"G&amp;A";#N/A,#N/A,FALSE,"BGS";#N/A,#N/A,FALSE,"Res Cost"}</definedName>
    <definedName name="wh" localSheetId="15" hidden="1">{#N/A,#N/A,FALSE,"O&amp;M by processes";#N/A,#N/A,FALSE,"Elec Act vs Bud";#N/A,#N/A,FALSE,"G&amp;A";#N/A,#N/A,FALSE,"BGS";#N/A,#N/A,FALSE,"Res Cost"}</definedName>
    <definedName name="wh" localSheetId="16" hidden="1">{#N/A,#N/A,FALSE,"O&amp;M by processes";#N/A,#N/A,FALSE,"Elec Act vs Bud";#N/A,#N/A,FALSE,"G&amp;A";#N/A,#N/A,FALSE,"BGS";#N/A,#N/A,FALSE,"Res Cost"}</definedName>
    <definedName name="wh" localSheetId="17" hidden="1">{#N/A,#N/A,FALSE,"O&amp;M by processes";#N/A,#N/A,FALSE,"Elec Act vs Bud";#N/A,#N/A,FALSE,"G&amp;A";#N/A,#N/A,FALSE,"BGS";#N/A,#N/A,FALSE,"Res Cost"}</definedName>
    <definedName name="wh" localSheetId="18" hidden="1">{#N/A,#N/A,FALSE,"O&amp;M by processes";#N/A,#N/A,FALSE,"Elec Act vs Bud";#N/A,#N/A,FALSE,"G&amp;A";#N/A,#N/A,FALSE,"BGS";#N/A,#N/A,FALSE,"Res Cost"}</definedName>
    <definedName name="wh" localSheetId="19" hidden="1">{#N/A,#N/A,FALSE,"O&amp;M by processes";#N/A,#N/A,FALSE,"Elec Act vs Bud";#N/A,#N/A,FALSE,"G&amp;A";#N/A,#N/A,FALSE,"BGS";#N/A,#N/A,FALSE,"Res Cost"}</definedName>
    <definedName name="wh" localSheetId="20" hidden="1">{#N/A,#N/A,FALSE,"O&amp;M by processes";#N/A,#N/A,FALSE,"Elec Act vs Bud";#N/A,#N/A,FALSE,"G&amp;A";#N/A,#N/A,FALSE,"BGS";#N/A,#N/A,FALSE,"Res Cost"}</definedName>
    <definedName name="wh" hidden="1">{#N/A,#N/A,FALSE,"O&amp;M by processes";#N/A,#N/A,FALSE,"Elec Act vs Bud";#N/A,#N/A,FALSE,"G&amp;A";#N/A,#N/A,FALSE,"BGS";#N/A,#N/A,FALSE,"Res Cost"}</definedName>
    <definedName name="what" localSheetId="7" hidden="1">#REF!</definedName>
    <definedName name="what" localSheetId="9" hidden="1">#REF!</definedName>
    <definedName name="what" localSheetId="10" hidden="1">#REF!</definedName>
    <definedName name="what" localSheetId="11" hidden="1">#REF!</definedName>
    <definedName name="what" localSheetId="12" hidden="1">#REF!</definedName>
    <definedName name="what" localSheetId="14" hidden="1">#REF!</definedName>
    <definedName name="what" localSheetId="13" hidden="1">#REF!</definedName>
    <definedName name="what" localSheetId="15" hidden="1">#REF!</definedName>
    <definedName name="what" localSheetId="16" hidden="1">#REF!</definedName>
    <definedName name="what" localSheetId="17" hidden="1">#REF!</definedName>
    <definedName name="what" localSheetId="18" hidden="1">#REF!</definedName>
    <definedName name="what" localSheetId="19" hidden="1">#REF!</definedName>
    <definedName name="what" localSheetId="20" hidden="1">#REF!</definedName>
    <definedName name="what" hidden="1">#REF!</definedName>
    <definedName name="Whatwhat" localSheetId="7" hidden="1">{#N/A,#N/A,FALSE,"O&amp;M by processes";#N/A,#N/A,FALSE,"Elec Act vs Bud";#N/A,#N/A,FALSE,"G&amp;A";#N/A,#N/A,FALSE,"BGS";#N/A,#N/A,FALSE,"Res Cost"}</definedName>
    <definedName name="Whatwhat" localSheetId="9" hidden="1">{#N/A,#N/A,FALSE,"O&amp;M by processes";#N/A,#N/A,FALSE,"Elec Act vs Bud";#N/A,#N/A,FALSE,"G&amp;A";#N/A,#N/A,FALSE,"BGS";#N/A,#N/A,FALSE,"Res Cost"}</definedName>
    <definedName name="Whatwhat" localSheetId="10" hidden="1">{#N/A,#N/A,FALSE,"O&amp;M by processes";#N/A,#N/A,FALSE,"Elec Act vs Bud";#N/A,#N/A,FALSE,"G&amp;A";#N/A,#N/A,FALSE,"BGS";#N/A,#N/A,FALSE,"Res Cost"}</definedName>
    <definedName name="Whatwhat" localSheetId="11" hidden="1">{#N/A,#N/A,FALSE,"O&amp;M by processes";#N/A,#N/A,FALSE,"Elec Act vs Bud";#N/A,#N/A,FALSE,"G&amp;A";#N/A,#N/A,FALSE,"BGS";#N/A,#N/A,FALSE,"Res Cost"}</definedName>
    <definedName name="Whatwhat" localSheetId="12" hidden="1">{#N/A,#N/A,FALSE,"O&amp;M by processes";#N/A,#N/A,FALSE,"Elec Act vs Bud";#N/A,#N/A,FALSE,"G&amp;A";#N/A,#N/A,FALSE,"BGS";#N/A,#N/A,FALSE,"Res Cost"}</definedName>
    <definedName name="Whatwhat" localSheetId="14" hidden="1">{#N/A,#N/A,FALSE,"O&amp;M by processes";#N/A,#N/A,FALSE,"Elec Act vs Bud";#N/A,#N/A,FALSE,"G&amp;A";#N/A,#N/A,FALSE,"BGS";#N/A,#N/A,FALSE,"Res Cost"}</definedName>
    <definedName name="Whatwhat" localSheetId="13" hidden="1">{#N/A,#N/A,FALSE,"O&amp;M by processes";#N/A,#N/A,FALSE,"Elec Act vs Bud";#N/A,#N/A,FALSE,"G&amp;A";#N/A,#N/A,FALSE,"BGS";#N/A,#N/A,FALSE,"Res Cost"}</definedName>
    <definedName name="Whatwhat" localSheetId="15" hidden="1">{#N/A,#N/A,FALSE,"O&amp;M by processes";#N/A,#N/A,FALSE,"Elec Act vs Bud";#N/A,#N/A,FALSE,"G&amp;A";#N/A,#N/A,FALSE,"BGS";#N/A,#N/A,FALSE,"Res Cost"}</definedName>
    <definedName name="Whatwhat" localSheetId="16" hidden="1">{#N/A,#N/A,FALSE,"O&amp;M by processes";#N/A,#N/A,FALSE,"Elec Act vs Bud";#N/A,#N/A,FALSE,"G&amp;A";#N/A,#N/A,FALSE,"BGS";#N/A,#N/A,FALSE,"Res Cost"}</definedName>
    <definedName name="Whatwhat" localSheetId="17" hidden="1">{#N/A,#N/A,FALSE,"O&amp;M by processes";#N/A,#N/A,FALSE,"Elec Act vs Bud";#N/A,#N/A,FALSE,"G&amp;A";#N/A,#N/A,FALSE,"BGS";#N/A,#N/A,FALSE,"Res Cost"}</definedName>
    <definedName name="Whatwhat" localSheetId="18" hidden="1">{#N/A,#N/A,FALSE,"O&amp;M by processes";#N/A,#N/A,FALSE,"Elec Act vs Bud";#N/A,#N/A,FALSE,"G&amp;A";#N/A,#N/A,FALSE,"BGS";#N/A,#N/A,FALSE,"Res Cost"}</definedName>
    <definedName name="Whatwhat" localSheetId="19" hidden="1">{#N/A,#N/A,FALSE,"O&amp;M by processes";#N/A,#N/A,FALSE,"Elec Act vs Bud";#N/A,#N/A,FALSE,"G&amp;A";#N/A,#N/A,FALSE,"BGS";#N/A,#N/A,FALSE,"Res Cost"}</definedName>
    <definedName name="Whatwhat" localSheetId="20" hidden="1">{#N/A,#N/A,FALSE,"O&amp;M by processes";#N/A,#N/A,FALSE,"Elec Act vs Bud";#N/A,#N/A,FALSE,"G&amp;A";#N/A,#N/A,FALSE,"BGS";#N/A,#N/A,FALSE,"Res Cost"}</definedName>
    <definedName name="Whatwhat" hidden="1">{#N/A,#N/A,FALSE,"O&amp;M by processes";#N/A,#N/A,FALSE,"Elec Act vs Bud";#N/A,#N/A,FALSE,"G&amp;A";#N/A,#N/A,FALSE,"BGS";#N/A,#N/A,FALSE,"Res Cost"}</definedName>
    <definedName name="whowho" localSheetId="7" hidden="1">{#N/A,#N/A,FALSE,"O&amp;M by processes";#N/A,#N/A,FALSE,"Elec Act vs Bud";#N/A,#N/A,FALSE,"G&amp;A";#N/A,#N/A,FALSE,"BGS";#N/A,#N/A,FALSE,"Res Cost"}</definedName>
    <definedName name="whowho" localSheetId="9" hidden="1">{#N/A,#N/A,FALSE,"O&amp;M by processes";#N/A,#N/A,FALSE,"Elec Act vs Bud";#N/A,#N/A,FALSE,"G&amp;A";#N/A,#N/A,FALSE,"BGS";#N/A,#N/A,FALSE,"Res Cost"}</definedName>
    <definedName name="whowho" localSheetId="10" hidden="1">{#N/A,#N/A,FALSE,"O&amp;M by processes";#N/A,#N/A,FALSE,"Elec Act vs Bud";#N/A,#N/A,FALSE,"G&amp;A";#N/A,#N/A,FALSE,"BGS";#N/A,#N/A,FALSE,"Res Cost"}</definedName>
    <definedName name="whowho" localSheetId="11" hidden="1">{#N/A,#N/A,FALSE,"O&amp;M by processes";#N/A,#N/A,FALSE,"Elec Act vs Bud";#N/A,#N/A,FALSE,"G&amp;A";#N/A,#N/A,FALSE,"BGS";#N/A,#N/A,FALSE,"Res Cost"}</definedName>
    <definedName name="whowho" localSheetId="12" hidden="1">{#N/A,#N/A,FALSE,"O&amp;M by processes";#N/A,#N/A,FALSE,"Elec Act vs Bud";#N/A,#N/A,FALSE,"G&amp;A";#N/A,#N/A,FALSE,"BGS";#N/A,#N/A,FALSE,"Res Cost"}</definedName>
    <definedName name="whowho" localSheetId="14" hidden="1">{#N/A,#N/A,FALSE,"O&amp;M by processes";#N/A,#N/A,FALSE,"Elec Act vs Bud";#N/A,#N/A,FALSE,"G&amp;A";#N/A,#N/A,FALSE,"BGS";#N/A,#N/A,FALSE,"Res Cost"}</definedName>
    <definedName name="whowho" localSheetId="13" hidden="1">{#N/A,#N/A,FALSE,"O&amp;M by processes";#N/A,#N/A,FALSE,"Elec Act vs Bud";#N/A,#N/A,FALSE,"G&amp;A";#N/A,#N/A,FALSE,"BGS";#N/A,#N/A,FALSE,"Res Cost"}</definedName>
    <definedName name="whowho" localSheetId="15" hidden="1">{#N/A,#N/A,FALSE,"O&amp;M by processes";#N/A,#N/A,FALSE,"Elec Act vs Bud";#N/A,#N/A,FALSE,"G&amp;A";#N/A,#N/A,FALSE,"BGS";#N/A,#N/A,FALSE,"Res Cost"}</definedName>
    <definedName name="whowho" localSheetId="16" hidden="1">{#N/A,#N/A,FALSE,"O&amp;M by processes";#N/A,#N/A,FALSE,"Elec Act vs Bud";#N/A,#N/A,FALSE,"G&amp;A";#N/A,#N/A,FALSE,"BGS";#N/A,#N/A,FALSE,"Res Cost"}</definedName>
    <definedName name="whowho" localSheetId="17" hidden="1">{#N/A,#N/A,FALSE,"O&amp;M by processes";#N/A,#N/A,FALSE,"Elec Act vs Bud";#N/A,#N/A,FALSE,"G&amp;A";#N/A,#N/A,FALSE,"BGS";#N/A,#N/A,FALSE,"Res Cost"}</definedName>
    <definedName name="whowho" localSheetId="18" hidden="1">{#N/A,#N/A,FALSE,"O&amp;M by processes";#N/A,#N/A,FALSE,"Elec Act vs Bud";#N/A,#N/A,FALSE,"G&amp;A";#N/A,#N/A,FALSE,"BGS";#N/A,#N/A,FALSE,"Res Cost"}</definedName>
    <definedName name="whowho" localSheetId="19" hidden="1">{#N/A,#N/A,FALSE,"O&amp;M by processes";#N/A,#N/A,FALSE,"Elec Act vs Bud";#N/A,#N/A,FALSE,"G&amp;A";#N/A,#N/A,FALSE,"BGS";#N/A,#N/A,FALSE,"Res Cost"}</definedName>
    <definedName name="whowho" localSheetId="20"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7" hidden="1">{#N/A,#N/A,FALSE,"O&amp;M by processes";#N/A,#N/A,FALSE,"Elec Act vs Bud";#N/A,#N/A,FALSE,"G&amp;A";#N/A,#N/A,FALSE,"BGS";#N/A,#N/A,FALSE,"Res Cost"}</definedName>
    <definedName name="whwh" localSheetId="9" hidden="1">{#N/A,#N/A,FALSE,"O&amp;M by processes";#N/A,#N/A,FALSE,"Elec Act vs Bud";#N/A,#N/A,FALSE,"G&amp;A";#N/A,#N/A,FALSE,"BGS";#N/A,#N/A,FALSE,"Res Cost"}</definedName>
    <definedName name="whwh" localSheetId="10" hidden="1">{#N/A,#N/A,FALSE,"O&amp;M by processes";#N/A,#N/A,FALSE,"Elec Act vs Bud";#N/A,#N/A,FALSE,"G&amp;A";#N/A,#N/A,FALSE,"BGS";#N/A,#N/A,FALSE,"Res Cost"}</definedName>
    <definedName name="whwh" localSheetId="11" hidden="1">{#N/A,#N/A,FALSE,"O&amp;M by processes";#N/A,#N/A,FALSE,"Elec Act vs Bud";#N/A,#N/A,FALSE,"G&amp;A";#N/A,#N/A,FALSE,"BGS";#N/A,#N/A,FALSE,"Res Cost"}</definedName>
    <definedName name="whwh" localSheetId="12" hidden="1">{#N/A,#N/A,FALSE,"O&amp;M by processes";#N/A,#N/A,FALSE,"Elec Act vs Bud";#N/A,#N/A,FALSE,"G&amp;A";#N/A,#N/A,FALSE,"BGS";#N/A,#N/A,FALSE,"Res Cost"}</definedName>
    <definedName name="whwh" localSheetId="14" hidden="1">{#N/A,#N/A,FALSE,"O&amp;M by processes";#N/A,#N/A,FALSE,"Elec Act vs Bud";#N/A,#N/A,FALSE,"G&amp;A";#N/A,#N/A,FALSE,"BGS";#N/A,#N/A,FALSE,"Res Cost"}</definedName>
    <definedName name="whwh" localSheetId="13" hidden="1">{#N/A,#N/A,FALSE,"O&amp;M by processes";#N/A,#N/A,FALSE,"Elec Act vs Bud";#N/A,#N/A,FALSE,"G&amp;A";#N/A,#N/A,FALSE,"BGS";#N/A,#N/A,FALSE,"Res Cost"}</definedName>
    <definedName name="whwh" localSheetId="15" hidden="1">{#N/A,#N/A,FALSE,"O&amp;M by processes";#N/A,#N/A,FALSE,"Elec Act vs Bud";#N/A,#N/A,FALSE,"G&amp;A";#N/A,#N/A,FALSE,"BGS";#N/A,#N/A,FALSE,"Res Cost"}</definedName>
    <definedName name="whwh" localSheetId="16" hidden="1">{#N/A,#N/A,FALSE,"O&amp;M by processes";#N/A,#N/A,FALSE,"Elec Act vs Bud";#N/A,#N/A,FALSE,"G&amp;A";#N/A,#N/A,FALSE,"BGS";#N/A,#N/A,FALSE,"Res Cost"}</definedName>
    <definedName name="whwh" localSheetId="17" hidden="1">{#N/A,#N/A,FALSE,"O&amp;M by processes";#N/A,#N/A,FALSE,"Elec Act vs Bud";#N/A,#N/A,FALSE,"G&amp;A";#N/A,#N/A,FALSE,"BGS";#N/A,#N/A,FALSE,"Res Cost"}</definedName>
    <definedName name="whwh" localSheetId="18" hidden="1">{#N/A,#N/A,FALSE,"O&amp;M by processes";#N/A,#N/A,FALSE,"Elec Act vs Bud";#N/A,#N/A,FALSE,"G&amp;A";#N/A,#N/A,FALSE,"BGS";#N/A,#N/A,FALSE,"Res Cost"}</definedName>
    <definedName name="whwh" localSheetId="19" hidden="1">{#N/A,#N/A,FALSE,"O&amp;M by processes";#N/A,#N/A,FALSE,"Elec Act vs Bud";#N/A,#N/A,FALSE,"G&amp;A";#N/A,#N/A,FALSE,"BGS";#N/A,#N/A,FALSE,"Res Cost"}</definedName>
    <definedName name="whwh" localSheetId="20"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7" hidden="1">{#N/A,#N/A,FALSE,"O&amp;M by processes";#N/A,#N/A,FALSE,"Elec Act vs Bud";#N/A,#N/A,FALSE,"G&amp;A";#N/A,#N/A,FALSE,"BGS";#N/A,#N/A,FALSE,"Res Cost"}</definedName>
    <definedName name="why" localSheetId="9" hidden="1">{#N/A,#N/A,FALSE,"O&amp;M by processes";#N/A,#N/A,FALSE,"Elec Act vs Bud";#N/A,#N/A,FALSE,"G&amp;A";#N/A,#N/A,FALSE,"BGS";#N/A,#N/A,FALSE,"Res Cost"}</definedName>
    <definedName name="why" localSheetId="10" hidden="1">{#N/A,#N/A,FALSE,"O&amp;M by processes";#N/A,#N/A,FALSE,"Elec Act vs Bud";#N/A,#N/A,FALSE,"G&amp;A";#N/A,#N/A,FALSE,"BGS";#N/A,#N/A,FALSE,"Res Cost"}</definedName>
    <definedName name="why" localSheetId="11" hidden="1">{#N/A,#N/A,FALSE,"O&amp;M by processes";#N/A,#N/A,FALSE,"Elec Act vs Bud";#N/A,#N/A,FALSE,"G&amp;A";#N/A,#N/A,FALSE,"BGS";#N/A,#N/A,FALSE,"Res Cost"}</definedName>
    <definedName name="why" localSheetId="12" hidden="1">{#N/A,#N/A,FALSE,"O&amp;M by processes";#N/A,#N/A,FALSE,"Elec Act vs Bud";#N/A,#N/A,FALSE,"G&amp;A";#N/A,#N/A,FALSE,"BGS";#N/A,#N/A,FALSE,"Res Cost"}</definedName>
    <definedName name="why" localSheetId="14" hidden="1">{#N/A,#N/A,FALSE,"O&amp;M by processes";#N/A,#N/A,FALSE,"Elec Act vs Bud";#N/A,#N/A,FALSE,"G&amp;A";#N/A,#N/A,FALSE,"BGS";#N/A,#N/A,FALSE,"Res Cost"}</definedName>
    <definedName name="why" localSheetId="13" hidden="1">{#N/A,#N/A,FALSE,"O&amp;M by processes";#N/A,#N/A,FALSE,"Elec Act vs Bud";#N/A,#N/A,FALSE,"G&amp;A";#N/A,#N/A,FALSE,"BGS";#N/A,#N/A,FALSE,"Res Cost"}</definedName>
    <definedName name="why" localSheetId="15" hidden="1">{#N/A,#N/A,FALSE,"O&amp;M by processes";#N/A,#N/A,FALSE,"Elec Act vs Bud";#N/A,#N/A,FALSE,"G&amp;A";#N/A,#N/A,FALSE,"BGS";#N/A,#N/A,FALSE,"Res Cost"}</definedName>
    <definedName name="why" localSheetId="16" hidden="1">{#N/A,#N/A,FALSE,"O&amp;M by processes";#N/A,#N/A,FALSE,"Elec Act vs Bud";#N/A,#N/A,FALSE,"G&amp;A";#N/A,#N/A,FALSE,"BGS";#N/A,#N/A,FALSE,"Res Cost"}</definedName>
    <definedName name="why" localSheetId="17" hidden="1">{#N/A,#N/A,FALSE,"O&amp;M by processes";#N/A,#N/A,FALSE,"Elec Act vs Bud";#N/A,#N/A,FALSE,"G&amp;A";#N/A,#N/A,FALSE,"BGS";#N/A,#N/A,FALSE,"Res Cost"}</definedName>
    <definedName name="why" localSheetId="18" hidden="1">{#N/A,#N/A,FALSE,"O&amp;M by processes";#N/A,#N/A,FALSE,"Elec Act vs Bud";#N/A,#N/A,FALSE,"G&amp;A";#N/A,#N/A,FALSE,"BGS";#N/A,#N/A,FALSE,"Res Cost"}</definedName>
    <definedName name="why" localSheetId="19" hidden="1">{#N/A,#N/A,FALSE,"O&amp;M by processes";#N/A,#N/A,FALSE,"Elec Act vs Bud";#N/A,#N/A,FALSE,"G&amp;A";#N/A,#N/A,FALSE,"BGS";#N/A,#N/A,FALSE,"Res Cost"}</definedName>
    <definedName name="why" localSheetId="20" hidden="1">{#N/A,#N/A,FALSE,"O&amp;M by processes";#N/A,#N/A,FALSE,"Elec Act vs Bud";#N/A,#N/A,FALSE,"G&amp;A";#N/A,#N/A,FALSE,"BGS";#N/A,#N/A,FALSE,"Res Cost"}</definedName>
    <definedName name="why" hidden="1">{#N/A,#N/A,FALSE,"O&amp;M by processes";#N/A,#N/A,FALSE,"Elec Act vs Bud";#N/A,#N/A,FALSE,"G&amp;A";#N/A,#N/A,FALSE,"BGS";#N/A,#N/A,FALSE,"Res Cost"}</definedName>
    <definedName name="workpaper" localSheetId="7" hidden="1">{#N/A,#N/A,FALSE,"Month";#N/A,#N/A,FALSE,"Period";#N/A,#N/A,FALSE,"12 Month";#N/A,#N/A,FALSE,"Quarter"}</definedName>
    <definedName name="workpaper" localSheetId="9" hidden="1">{#N/A,#N/A,FALSE,"Month";#N/A,#N/A,FALSE,"Period";#N/A,#N/A,FALSE,"12 Month";#N/A,#N/A,FALSE,"Quarter"}</definedName>
    <definedName name="workpaper" localSheetId="10" hidden="1">{#N/A,#N/A,FALSE,"Month";#N/A,#N/A,FALSE,"Period";#N/A,#N/A,FALSE,"12 Month";#N/A,#N/A,FALSE,"Quarter"}</definedName>
    <definedName name="workpaper" localSheetId="11" hidden="1">{#N/A,#N/A,FALSE,"Month";#N/A,#N/A,FALSE,"Period";#N/A,#N/A,FALSE,"12 Month";#N/A,#N/A,FALSE,"Quarter"}</definedName>
    <definedName name="workpaper" localSheetId="12" hidden="1">{#N/A,#N/A,FALSE,"Month";#N/A,#N/A,FALSE,"Period";#N/A,#N/A,FALSE,"12 Month";#N/A,#N/A,FALSE,"Quarter"}</definedName>
    <definedName name="workpaper" localSheetId="14" hidden="1">{#N/A,#N/A,FALSE,"Month";#N/A,#N/A,FALSE,"Period";#N/A,#N/A,FALSE,"12 Month";#N/A,#N/A,FALSE,"Quarter"}</definedName>
    <definedName name="workpaper" localSheetId="13" hidden="1">{#N/A,#N/A,FALSE,"Month";#N/A,#N/A,FALSE,"Period";#N/A,#N/A,FALSE,"12 Month";#N/A,#N/A,FALSE,"Quarter"}</definedName>
    <definedName name="workpaper" localSheetId="15" hidden="1">{#N/A,#N/A,FALSE,"Month";#N/A,#N/A,FALSE,"Period";#N/A,#N/A,FALSE,"12 Month";#N/A,#N/A,FALSE,"Quarter"}</definedName>
    <definedName name="workpaper" localSheetId="16" hidden="1">{#N/A,#N/A,FALSE,"Month";#N/A,#N/A,FALSE,"Period";#N/A,#N/A,FALSE,"12 Month";#N/A,#N/A,FALSE,"Quarter"}</definedName>
    <definedName name="workpaper" localSheetId="17" hidden="1">{#N/A,#N/A,FALSE,"Month";#N/A,#N/A,FALSE,"Period";#N/A,#N/A,FALSE,"12 Month";#N/A,#N/A,FALSE,"Quarter"}</definedName>
    <definedName name="workpaper" localSheetId="18" hidden="1">{#N/A,#N/A,FALSE,"Month";#N/A,#N/A,FALSE,"Period";#N/A,#N/A,FALSE,"12 Month";#N/A,#N/A,FALSE,"Quarter"}</definedName>
    <definedName name="workpaper" localSheetId="19" hidden="1">{#N/A,#N/A,FALSE,"Month";#N/A,#N/A,FALSE,"Period";#N/A,#N/A,FALSE,"12 Month";#N/A,#N/A,FALSE,"Quarter"}</definedName>
    <definedName name="workpaper" localSheetId="20" hidden="1">{#N/A,#N/A,FALSE,"Month";#N/A,#N/A,FALSE,"Period";#N/A,#N/A,FALSE,"12 Month";#N/A,#N/A,FALSE,"Quarter"}</definedName>
    <definedName name="workpaper" hidden="1">{#N/A,#N/A,FALSE,"Month";#N/A,#N/A,FALSE,"Period";#N/A,#N/A,FALSE,"12 Month";#N/A,#N/A,FALSE,"Quarter"}</definedName>
    <definedName name="wrn" localSheetId="7" hidden="1">{#N/A,#N/A,FALSE,"O&amp;M by processes";#N/A,#N/A,FALSE,"Elec Act vs Bud";#N/A,#N/A,FALSE,"G&amp;A";#N/A,#N/A,FALSE,"BGS";#N/A,#N/A,FALSE,"Res Cost"}</definedName>
    <definedName name="wrn" localSheetId="9" hidden="1">{#N/A,#N/A,FALSE,"O&amp;M by processes";#N/A,#N/A,FALSE,"Elec Act vs Bud";#N/A,#N/A,FALSE,"G&amp;A";#N/A,#N/A,FALSE,"BGS";#N/A,#N/A,FALSE,"Res Cost"}</definedName>
    <definedName name="wrn" localSheetId="10" hidden="1">{#N/A,#N/A,FALSE,"O&amp;M by processes";#N/A,#N/A,FALSE,"Elec Act vs Bud";#N/A,#N/A,FALSE,"G&amp;A";#N/A,#N/A,FALSE,"BGS";#N/A,#N/A,FALSE,"Res Cost"}</definedName>
    <definedName name="wrn" localSheetId="11" hidden="1">{#N/A,#N/A,FALSE,"O&amp;M by processes";#N/A,#N/A,FALSE,"Elec Act vs Bud";#N/A,#N/A,FALSE,"G&amp;A";#N/A,#N/A,FALSE,"BGS";#N/A,#N/A,FALSE,"Res Cost"}</definedName>
    <definedName name="wrn" localSheetId="12" hidden="1">{#N/A,#N/A,FALSE,"O&amp;M by processes";#N/A,#N/A,FALSE,"Elec Act vs Bud";#N/A,#N/A,FALSE,"G&amp;A";#N/A,#N/A,FALSE,"BGS";#N/A,#N/A,FALSE,"Res Cost"}</definedName>
    <definedName name="wrn" localSheetId="14" hidden="1">{#N/A,#N/A,FALSE,"O&amp;M by processes";#N/A,#N/A,FALSE,"Elec Act vs Bud";#N/A,#N/A,FALSE,"G&amp;A";#N/A,#N/A,FALSE,"BGS";#N/A,#N/A,FALSE,"Res Cost"}</definedName>
    <definedName name="wrn" localSheetId="13" hidden="1">{#N/A,#N/A,FALSE,"O&amp;M by processes";#N/A,#N/A,FALSE,"Elec Act vs Bud";#N/A,#N/A,FALSE,"G&amp;A";#N/A,#N/A,FALSE,"BGS";#N/A,#N/A,FALSE,"Res Cost"}</definedName>
    <definedName name="wrn" localSheetId="15" hidden="1">{#N/A,#N/A,FALSE,"O&amp;M by processes";#N/A,#N/A,FALSE,"Elec Act vs Bud";#N/A,#N/A,FALSE,"G&amp;A";#N/A,#N/A,FALSE,"BGS";#N/A,#N/A,FALSE,"Res Cost"}</definedName>
    <definedName name="wrn" localSheetId="16" hidden="1">{#N/A,#N/A,FALSE,"O&amp;M by processes";#N/A,#N/A,FALSE,"Elec Act vs Bud";#N/A,#N/A,FALSE,"G&amp;A";#N/A,#N/A,FALSE,"BGS";#N/A,#N/A,FALSE,"Res Cost"}</definedName>
    <definedName name="wrn" localSheetId="17" hidden="1">{#N/A,#N/A,FALSE,"O&amp;M by processes";#N/A,#N/A,FALSE,"Elec Act vs Bud";#N/A,#N/A,FALSE,"G&amp;A";#N/A,#N/A,FALSE,"BGS";#N/A,#N/A,FALSE,"Res Cost"}</definedName>
    <definedName name="wrn" localSheetId="18" hidden="1">{#N/A,#N/A,FALSE,"O&amp;M by processes";#N/A,#N/A,FALSE,"Elec Act vs Bud";#N/A,#N/A,FALSE,"G&amp;A";#N/A,#N/A,FALSE,"BGS";#N/A,#N/A,FALSE,"Res Cost"}</definedName>
    <definedName name="wrn" localSheetId="19" hidden="1">{#N/A,#N/A,FALSE,"O&amp;M by processes";#N/A,#N/A,FALSE,"Elec Act vs Bud";#N/A,#N/A,FALSE,"G&amp;A";#N/A,#N/A,FALSE,"BGS";#N/A,#N/A,FALSE,"Res Cost"}</definedName>
    <definedName name="wrn" localSheetId="20" hidden="1">{#N/A,#N/A,FALSE,"O&amp;M by processes";#N/A,#N/A,FALSE,"Elec Act vs Bud";#N/A,#N/A,FALSE,"G&amp;A";#N/A,#N/A,FALSE,"BGS";#N/A,#N/A,FALSE,"Res Cost"}</definedName>
    <definedName name="wrn" hidden="1">{#N/A,#N/A,FALSE,"O&amp;M by processes";#N/A,#N/A,FALSE,"Elec Act vs Bud";#N/A,#N/A,FALSE,"G&amp;A";#N/A,#N/A,FALSE,"BGS";#N/A,#N/A,FALSE,"Res Cost"}</definedName>
    <definedName name="wrn.2009._.Summary._.Statistics." localSheetId="14" hidden="1">{#N/A,#N/A,FALSE,"Table of Contents";#N/A,#N/A,FALSE,"Assumptions";#N/A,#N/A,FALSE,"Earnings by Business";#N/A,#N/A,FALSE,"Credit Stats-PSEG Case#1";#N/A,#N/A,FALSE,"Capitalization-Case#1";#N/A,#N/A,FALSE,"Cashflow+dividendsCurrent";#N/A,#N/A,FALSE,"Dividends(Capital Contribution)";#N/A,#N/A,FALSE,"Capital Spending";#N/A,#N/A,FALSE,"Returns-ROE &amp; ROIC";#N/A,#N/A,FALSE,"EBITDA ";#N/A,#N/A,FALSE,"O&amp;M By Business";#N/A,#N/A,FALSE,"Service IS ";#N/A,#N/A,FALSE,"Pension &amp; OPEB";#N/A,#N/A,FALSE,"LOB Earnings VS BP";#N/A,#N/A,FALSE,"Credit Stats-graph-Base";#N/A,#N/A,FALSE,"PSEG IS";#N/A,#N/A,FALSE,"PSEG BS";#N/A,#N/A,FALSE,"PSEG CF"}</definedName>
    <definedName name="wrn.2009._.Summary._.Statistics." localSheetId="13" hidden="1">{#N/A,#N/A,FALSE,"Table of Contents";#N/A,#N/A,FALSE,"Assumptions";#N/A,#N/A,FALSE,"Earnings by Business";#N/A,#N/A,FALSE,"Credit Stats-PSEG Case#1";#N/A,#N/A,FALSE,"Capitalization-Case#1";#N/A,#N/A,FALSE,"Cashflow+dividendsCurrent";#N/A,#N/A,FALSE,"Dividends(Capital Contribution)";#N/A,#N/A,FALSE,"Capital Spending";#N/A,#N/A,FALSE,"Returns-ROE &amp; ROIC";#N/A,#N/A,FALSE,"EBITDA ";#N/A,#N/A,FALSE,"O&amp;M By Business";#N/A,#N/A,FALSE,"Service IS ";#N/A,#N/A,FALSE,"Pension &amp; OPEB";#N/A,#N/A,FALSE,"LOB Earnings VS BP";#N/A,#N/A,FALSE,"Credit Stats-graph-Base";#N/A,#N/A,FALSE,"PSEG IS";#N/A,#N/A,FALSE,"PSEG BS";#N/A,#N/A,FALSE,"PSEG CF"}</definedName>
    <definedName name="wrn.2009._.Summary._.Statistics." localSheetId="15" hidden="1">{#N/A,#N/A,FALSE,"Table of Contents";#N/A,#N/A,FALSE,"Assumptions";#N/A,#N/A,FALSE,"Earnings by Business";#N/A,#N/A,FALSE,"Credit Stats-PSEG Case#1";#N/A,#N/A,FALSE,"Capitalization-Case#1";#N/A,#N/A,FALSE,"Cashflow+dividendsCurrent";#N/A,#N/A,FALSE,"Dividends(Capital Contribution)";#N/A,#N/A,FALSE,"Capital Spending";#N/A,#N/A,FALSE,"Returns-ROE &amp; ROIC";#N/A,#N/A,FALSE,"EBITDA ";#N/A,#N/A,FALSE,"O&amp;M By Business";#N/A,#N/A,FALSE,"Service IS ";#N/A,#N/A,FALSE,"Pension &amp; OPEB";#N/A,#N/A,FALSE,"LOB Earnings VS BP";#N/A,#N/A,FALSE,"Credit Stats-graph-Base";#N/A,#N/A,FALSE,"PSEG IS";#N/A,#N/A,FALSE,"PSEG BS";#N/A,#N/A,FALSE,"PSEG CF"}</definedName>
    <definedName name="wrn.2009._.Summary._.Statistics." localSheetId="16" hidden="1">{#N/A,#N/A,FALSE,"Table of Contents";#N/A,#N/A,FALSE,"Assumptions";#N/A,#N/A,FALSE,"Earnings by Business";#N/A,#N/A,FALSE,"Credit Stats-PSEG Case#1";#N/A,#N/A,FALSE,"Capitalization-Case#1";#N/A,#N/A,FALSE,"Cashflow+dividendsCurrent";#N/A,#N/A,FALSE,"Dividends(Capital Contribution)";#N/A,#N/A,FALSE,"Capital Spending";#N/A,#N/A,FALSE,"Returns-ROE &amp; ROIC";#N/A,#N/A,FALSE,"EBITDA ";#N/A,#N/A,FALSE,"O&amp;M By Business";#N/A,#N/A,FALSE,"Service IS ";#N/A,#N/A,FALSE,"Pension &amp; OPEB";#N/A,#N/A,FALSE,"LOB Earnings VS BP";#N/A,#N/A,FALSE,"Credit Stats-graph-Base";#N/A,#N/A,FALSE,"PSEG IS";#N/A,#N/A,FALSE,"PSEG BS";#N/A,#N/A,FALSE,"PSEG CF"}</definedName>
    <definedName name="wrn.2009._.Summary._.Statistics." localSheetId="17" hidden="1">{#N/A,#N/A,FALSE,"Table of Contents";#N/A,#N/A,FALSE,"Assumptions";#N/A,#N/A,FALSE,"Earnings by Business";#N/A,#N/A,FALSE,"Credit Stats-PSEG Case#1";#N/A,#N/A,FALSE,"Capitalization-Case#1";#N/A,#N/A,FALSE,"Cashflow+dividendsCurrent";#N/A,#N/A,FALSE,"Dividends(Capital Contribution)";#N/A,#N/A,FALSE,"Capital Spending";#N/A,#N/A,FALSE,"Returns-ROE &amp; ROIC";#N/A,#N/A,FALSE,"EBITDA ";#N/A,#N/A,FALSE,"O&amp;M By Business";#N/A,#N/A,FALSE,"Service IS ";#N/A,#N/A,FALSE,"Pension &amp; OPEB";#N/A,#N/A,FALSE,"LOB Earnings VS BP";#N/A,#N/A,FALSE,"Credit Stats-graph-Base";#N/A,#N/A,FALSE,"PSEG IS";#N/A,#N/A,FALSE,"PSEG BS";#N/A,#N/A,FALSE,"PSEG CF"}</definedName>
    <definedName name="wrn.2009._.Summary._.Statistics." localSheetId="18" hidden="1">{#N/A,#N/A,FALSE,"Table of Contents";#N/A,#N/A,FALSE,"Assumptions";#N/A,#N/A,FALSE,"Earnings by Business";#N/A,#N/A,FALSE,"Credit Stats-PSEG Case#1";#N/A,#N/A,FALSE,"Capitalization-Case#1";#N/A,#N/A,FALSE,"Cashflow+dividendsCurrent";#N/A,#N/A,FALSE,"Dividends(Capital Contribution)";#N/A,#N/A,FALSE,"Capital Spending";#N/A,#N/A,FALSE,"Returns-ROE &amp; ROIC";#N/A,#N/A,FALSE,"EBITDA ";#N/A,#N/A,FALSE,"O&amp;M By Business";#N/A,#N/A,FALSE,"Service IS ";#N/A,#N/A,FALSE,"Pension &amp; OPEB";#N/A,#N/A,FALSE,"LOB Earnings VS BP";#N/A,#N/A,FALSE,"Credit Stats-graph-Base";#N/A,#N/A,FALSE,"PSEG IS";#N/A,#N/A,FALSE,"PSEG BS";#N/A,#N/A,FALSE,"PSEG CF"}</definedName>
    <definedName name="wrn.2009._.Summary._.Statistics." localSheetId="19" hidden="1">{#N/A,#N/A,FALSE,"Table of Contents";#N/A,#N/A,FALSE,"Assumptions";#N/A,#N/A,FALSE,"Earnings by Business";#N/A,#N/A,FALSE,"Credit Stats-PSEG Case#1";#N/A,#N/A,FALSE,"Capitalization-Case#1";#N/A,#N/A,FALSE,"Cashflow+dividendsCurrent";#N/A,#N/A,FALSE,"Dividends(Capital Contribution)";#N/A,#N/A,FALSE,"Capital Spending";#N/A,#N/A,FALSE,"Returns-ROE &amp; ROIC";#N/A,#N/A,FALSE,"EBITDA ";#N/A,#N/A,FALSE,"O&amp;M By Business";#N/A,#N/A,FALSE,"Service IS ";#N/A,#N/A,FALSE,"Pension &amp; OPEB";#N/A,#N/A,FALSE,"LOB Earnings VS BP";#N/A,#N/A,FALSE,"Credit Stats-graph-Base";#N/A,#N/A,FALSE,"PSEG IS";#N/A,#N/A,FALSE,"PSEG BS";#N/A,#N/A,FALSE,"PSEG CF"}</definedName>
    <definedName name="wrn.2009._.Summary._.Statistics." localSheetId="20" hidden="1">{#N/A,#N/A,FALSE,"Table of Contents";#N/A,#N/A,FALSE,"Assumptions";#N/A,#N/A,FALSE,"Earnings by Business";#N/A,#N/A,FALSE,"Credit Stats-PSEG Case#1";#N/A,#N/A,FALSE,"Capitalization-Case#1";#N/A,#N/A,FALSE,"Cashflow+dividendsCurrent";#N/A,#N/A,FALSE,"Dividends(Capital Contribution)";#N/A,#N/A,FALSE,"Capital Spending";#N/A,#N/A,FALSE,"Returns-ROE &amp; ROIC";#N/A,#N/A,FALSE,"EBITDA ";#N/A,#N/A,FALSE,"O&amp;M By Business";#N/A,#N/A,FALSE,"Service IS ";#N/A,#N/A,FALSE,"Pension &amp; OPEB";#N/A,#N/A,FALSE,"LOB Earnings VS BP";#N/A,#N/A,FALSE,"Credit Stats-graph-Base";#N/A,#N/A,FALSE,"PSEG IS";#N/A,#N/A,FALSE,"PSEG BS";#N/A,#N/A,FALSE,"PSEG CF"}</definedName>
    <definedName name="wrn.2009._.Summary._.Statistics." hidden="1">{#N/A,#N/A,FALSE,"Table of Contents";#N/A,#N/A,FALSE,"Assumptions";#N/A,#N/A,FALSE,"Earnings by Business";#N/A,#N/A,FALSE,"Credit Stats-PSEG Case#1";#N/A,#N/A,FALSE,"Capitalization-Case#1";#N/A,#N/A,FALSE,"Cashflow+dividendsCurrent";#N/A,#N/A,FALSE,"Dividends(Capital Contribution)";#N/A,#N/A,FALSE,"Capital Spending";#N/A,#N/A,FALSE,"Returns-ROE &amp; ROIC";#N/A,#N/A,FALSE,"EBITDA ";#N/A,#N/A,FALSE,"O&amp;M By Business";#N/A,#N/A,FALSE,"Service IS ";#N/A,#N/A,FALSE,"Pension &amp; OPEB";#N/A,#N/A,FALSE,"LOB Earnings VS BP";#N/A,#N/A,FALSE,"Credit Stats-graph-Base";#N/A,#N/A,FALSE,"PSEG IS";#N/A,#N/A,FALSE,"PSEG BS";#N/A,#N/A,FALSE,"PSEG CF"}</definedName>
    <definedName name="wrn.2010._.Summary._.Statistics." localSheetId="14" hidden="1">{#N/A,#N/A,FALSE,"Table of Contents";#N/A,#N/A,FALSE,"Assumptions";#N/A,#N/A,FALSE,"Earnings by Business";#N/A,#N/A,FALSE,"Credit Stats-PSEG Case#1";#N/A,#N/A,FALSE,"Capitalization-Case#1";#N/A,#N/A,FALSE,"Cashflow+dividendsCurrent";#N/A,#N/A,FALSE,"Dividends(Capital Contribution)";#N/A,#N/A,FALSE,"Capital Spending";#N/A,#N/A,FALSE,"Returns-ROE &amp; ROIC";#N/A,#N/A,FALSE,"O&amp;M By Business";#N/A,#N/A,FALSE,"Service IS ";#N/A,#N/A,FALSE,"Pension &amp; OPEB";#N/A,#N/A,FALSE,"Credit Statistics (PSEG View)";#N/A,#N/A,FALSE,"PSEG IS";#N/A,#N/A,FALSE,"PSEG BS";#N/A,#N/A,FALSE,"PSEG CF";#N/A,#N/A,FALSE,"P&amp;L Mgmt View";#N/A,#N/A,FALSE,"P&amp;L Mgmt View Variance"}</definedName>
    <definedName name="wrn.2010._.Summary._.Statistics." localSheetId="13" hidden="1">{#N/A,#N/A,FALSE,"Table of Contents";#N/A,#N/A,FALSE,"Assumptions";#N/A,#N/A,FALSE,"Earnings by Business";#N/A,#N/A,FALSE,"Credit Stats-PSEG Case#1";#N/A,#N/A,FALSE,"Capitalization-Case#1";#N/A,#N/A,FALSE,"Cashflow+dividendsCurrent";#N/A,#N/A,FALSE,"Dividends(Capital Contribution)";#N/A,#N/A,FALSE,"Capital Spending";#N/A,#N/A,FALSE,"Returns-ROE &amp; ROIC";#N/A,#N/A,FALSE,"O&amp;M By Business";#N/A,#N/A,FALSE,"Service IS ";#N/A,#N/A,FALSE,"Pension &amp; OPEB";#N/A,#N/A,FALSE,"Credit Statistics (PSEG View)";#N/A,#N/A,FALSE,"PSEG IS";#N/A,#N/A,FALSE,"PSEG BS";#N/A,#N/A,FALSE,"PSEG CF";#N/A,#N/A,FALSE,"P&amp;L Mgmt View";#N/A,#N/A,FALSE,"P&amp;L Mgmt View Variance"}</definedName>
    <definedName name="wrn.2010._.Summary._.Statistics." localSheetId="15" hidden="1">{#N/A,#N/A,FALSE,"Table of Contents";#N/A,#N/A,FALSE,"Assumptions";#N/A,#N/A,FALSE,"Earnings by Business";#N/A,#N/A,FALSE,"Credit Stats-PSEG Case#1";#N/A,#N/A,FALSE,"Capitalization-Case#1";#N/A,#N/A,FALSE,"Cashflow+dividendsCurrent";#N/A,#N/A,FALSE,"Dividends(Capital Contribution)";#N/A,#N/A,FALSE,"Capital Spending";#N/A,#N/A,FALSE,"Returns-ROE &amp; ROIC";#N/A,#N/A,FALSE,"O&amp;M By Business";#N/A,#N/A,FALSE,"Service IS ";#N/A,#N/A,FALSE,"Pension &amp; OPEB";#N/A,#N/A,FALSE,"Credit Statistics (PSEG View)";#N/A,#N/A,FALSE,"PSEG IS";#N/A,#N/A,FALSE,"PSEG BS";#N/A,#N/A,FALSE,"PSEG CF";#N/A,#N/A,FALSE,"P&amp;L Mgmt View";#N/A,#N/A,FALSE,"P&amp;L Mgmt View Variance"}</definedName>
    <definedName name="wrn.2010._.Summary._.Statistics." localSheetId="16" hidden="1">{#N/A,#N/A,FALSE,"Table of Contents";#N/A,#N/A,FALSE,"Assumptions";#N/A,#N/A,FALSE,"Earnings by Business";#N/A,#N/A,FALSE,"Credit Stats-PSEG Case#1";#N/A,#N/A,FALSE,"Capitalization-Case#1";#N/A,#N/A,FALSE,"Cashflow+dividendsCurrent";#N/A,#N/A,FALSE,"Dividends(Capital Contribution)";#N/A,#N/A,FALSE,"Capital Spending";#N/A,#N/A,FALSE,"Returns-ROE &amp; ROIC";#N/A,#N/A,FALSE,"O&amp;M By Business";#N/A,#N/A,FALSE,"Service IS ";#N/A,#N/A,FALSE,"Pension &amp; OPEB";#N/A,#N/A,FALSE,"Credit Statistics (PSEG View)";#N/A,#N/A,FALSE,"PSEG IS";#N/A,#N/A,FALSE,"PSEG BS";#N/A,#N/A,FALSE,"PSEG CF";#N/A,#N/A,FALSE,"P&amp;L Mgmt View";#N/A,#N/A,FALSE,"P&amp;L Mgmt View Variance"}</definedName>
    <definedName name="wrn.2010._.Summary._.Statistics." localSheetId="17" hidden="1">{#N/A,#N/A,FALSE,"Table of Contents";#N/A,#N/A,FALSE,"Assumptions";#N/A,#N/A,FALSE,"Earnings by Business";#N/A,#N/A,FALSE,"Credit Stats-PSEG Case#1";#N/A,#N/A,FALSE,"Capitalization-Case#1";#N/A,#N/A,FALSE,"Cashflow+dividendsCurrent";#N/A,#N/A,FALSE,"Dividends(Capital Contribution)";#N/A,#N/A,FALSE,"Capital Spending";#N/A,#N/A,FALSE,"Returns-ROE &amp; ROIC";#N/A,#N/A,FALSE,"O&amp;M By Business";#N/A,#N/A,FALSE,"Service IS ";#N/A,#N/A,FALSE,"Pension &amp; OPEB";#N/A,#N/A,FALSE,"Credit Statistics (PSEG View)";#N/A,#N/A,FALSE,"PSEG IS";#N/A,#N/A,FALSE,"PSEG BS";#N/A,#N/A,FALSE,"PSEG CF";#N/A,#N/A,FALSE,"P&amp;L Mgmt View";#N/A,#N/A,FALSE,"P&amp;L Mgmt View Variance"}</definedName>
    <definedName name="wrn.2010._.Summary._.Statistics." localSheetId="18" hidden="1">{#N/A,#N/A,FALSE,"Table of Contents";#N/A,#N/A,FALSE,"Assumptions";#N/A,#N/A,FALSE,"Earnings by Business";#N/A,#N/A,FALSE,"Credit Stats-PSEG Case#1";#N/A,#N/A,FALSE,"Capitalization-Case#1";#N/A,#N/A,FALSE,"Cashflow+dividendsCurrent";#N/A,#N/A,FALSE,"Dividends(Capital Contribution)";#N/A,#N/A,FALSE,"Capital Spending";#N/A,#N/A,FALSE,"Returns-ROE &amp; ROIC";#N/A,#N/A,FALSE,"O&amp;M By Business";#N/A,#N/A,FALSE,"Service IS ";#N/A,#N/A,FALSE,"Pension &amp; OPEB";#N/A,#N/A,FALSE,"Credit Statistics (PSEG View)";#N/A,#N/A,FALSE,"PSEG IS";#N/A,#N/A,FALSE,"PSEG BS";#N/A,#N/A,FALSE,"PSEG CF";#N/A,#N/A,FALSE,"P&amp;L Mgmt View";#N/A,#N/A,FALSE,"P&amp;L Mgmt View Variance"}</definedName>
    <definedName name="wrn.2010._.Summary._.Statistics." localSheetId="19" hidden="1">{#N/A,#N/A,FALSE,"Table of Contents";#N/A,#N/A,FALSE,"Assumptions";#N/A,#N/A,FALSE,"Earnings by Business";#N/A,#N/A,FALSE,"Credit Stats-PSEG Case#1";#N/A,#N/A,FALSE,"Capitalization-Case#1";#N/A,#N/A,FALSE,"Cashflow+dividendsCurrent";#N/A,#N/A,FALSE,"Dividends(Capital Contribution)";#N/A,#N/A,FALSE,"Capital Spending";#N/A,#N/A,FALSE,"Returns-ROE &amp; ROIC";#N/A,#N/A,FALSE,"O&amp;M By Business";#N/A,#N/A,FALSE,"Service IS ";#N/A,#N/A,FALSE,"Pension &amp; OPEB";#N/A,#N/A,FALSE,"Credit Statistics (PSEG View)";#N/A,#N/A,FALSE,"PSEG IS";#N/A,#N/A,FALSE,"PSEG BS";#N/A,#N/A,FALSE,"PSEG CF";#N/A,#N/A,FALSE,"P&amp;L Mgmt View";#N/A,#N/A,FALSE,"P&amp;L Mgmt View Variance"}</definedName>
    <definedName name="wrn.2010._.Summary._.Statistics." localSheetId="20" hidden="1">{#N/A,#N/A,FALSE,"Table of Contents";#N/A,#N/A,FALSE,"Assumptions";#N/A,#N/A,FALSE,"Earnings by Business";#N/A,#N/A,FALSE,"Credit Stats-PSEG Case#1";#N/A,#N/A,FALSE,"Capitalization-Case#1";#N/A,#N/A,FALSE,"Cashflow+dividendsCurrent";#N/A,#N/A,FALSE,"Dividends(Capital Contribution)";#N/A,#N/A,FALSE,"Capital Spending";#N/A,#N/A,FALSE,"Returns-ROE &amp; ROIC";#N/A,#N/A,FALSE,"O&amp;M By Business";#N/A,#N/A,FALSE,"Service IS ";#N/A,#N/A,FALSE,"Pension &amp; OPEB";#N/A,#N/A,FALSE,"Credit Statistics (PSEG View)";#N/A,#N/A,FALSE,"PSEG IS";#N/A,#N/A,FALSE,"PSEG BS";#N/A,#N/A,FALSE,"PSEG CF";#N/A,#N/A,FALSE,"P&amp;L Mgmt View";#N/A,#N/A,FALSE,"P&amp;L Mgmt View Variance"}</definedName>
    <definedName name="wrn.2010._.Summary._.Statistics." hidden="1">{#N/A,#N/A,FALSE,"Table of Contents";#N/A,#N/A,FALSE,"Assumptions";#N/A,#N/A,FALSE,"Earnings by Business";#N/A,#N/A,FALSE,"Credit Stats-PSEG Case#1";#N/A,#N/A,FALSE,"Capitalization-Case#1";#N/A,#N/A,FALSE,"Cashflow+dividendsCurrent";#N/A,#N/A,FALSE,"Dividends(Capital Contribution)";#N/A,#N/A,FALSE,"Capital Spending";#N/A,#N/A,FALSE,"Returns-ROE &amp; ROIC";#N/A,#N/A,FALSE,"O&amp;M By Business";#N/A,#N/A,FALSE,"Service IS ";#N/A,#N/A,FALSE,"Pension &amp; OPEB";#N/A,#N/A,FALSE,"Credit Statistics (PSEG View)";#N/A,#N/A,FALSE,"PSEG IS";#N/A,#N/A,FALSE,"PSEG BS";#N/A,#N/A,FALSE,"PSEG CF";#N/A,#N/A,FALSE,"P&amp;L Mgmt View";#N/A,#N/A,FALSE,"P&amp;L Mgmt View Variance"}</definedName>
    <definedName name="wrn.722." localSheetId="7" hidden="1">{#N/A,#N/A,FALSE,"CURRENT"}</definedName>
    <definedName name="wrn.722." localSheetId="9" hidden="1">{#N/A,#N/A,FALSE,"CURRENT"}</definedName>
    <definedName name="wrn.722." localSheetId="10" hidden="1">{#N/A,#N/A,FALSE,"CURRENT"}</definedName>
    <definedName name="wrn.722." localSheetId="11" hidden="1">{#N/A,#N/A,FALSE,"CURRENT"}</definedName>
    <definedName name="wrn.722." localSheetId="12" hidden="1">{#N/A,#N/A,FALSE,"CURRENT"}</definedName>
    <definedName name="wrn.722." localSheetId="14" hidden="1">{#N/A,#N/A,FALSE,"CURRENT"}</definedName>
    <definedName name="wrn.722." localSheetId="13" hidden="1">{#N/A,#N/A,FALSE,"CURRENT"}</definedName>
    <definedName name="wrn.722." localSheetId="15" hidden="1">{#N/A,#N/A,FALSE,"CURRENT"}</definedName>
    <definedName name="wrn.722." localSheetId="16" hidden="1">{#N/A,#N/A,FALSE,"CURRENT"}</definedName>
    <definedName name="wrn.722." localSheetId="17" hidden="1">{#N/A,#N/A,FALSE,"CURRENT"}</definedName>
    <definedName name="wrn.722." localSheetId="18" hidden="1">{#N/A,#N/A,FALSE,"CURRENT"}</definedName>
    <definedName name="wrn.722." localSheetId="19" hidden="1">{#N/A,#N/A,FALSE,"CURRENT"}</definedName>
    <definedName name="wrn.722." localSheetId="20" hidden="1">{#N/A,#N/A,FALSE,"CURRENT"}</definedName>
    <definedName name="wrn.722." hidden="1">{#N/A,#N/A,FALSE,"CURRENT"}</definedName>
    <definedName name="wrn.95Act." localSheetId="14" hidden="1">{#N/A,#N/A,FALSE,"95Act"}</definedName>
    <definedName name="wrn.95Act." localSheetId="13" hidden="1">{#N/A,#N/A,FALSE,"95Act"}</definedName>
    <definedName name="wrn.95Act." localSheetId="15" hidden="1">{#N/A,#N/A,FALSE,"95Act"}</definedName>
    <definedName name="wrn.95Act." localSheetId="16" hidden="1">{#N/A,#N/A,FALSE,"95Act"}</definedName>
    <definedName name="wrn.95Act." localSheetId="17" hidden="1">{#N/A,#N/A,FALSE,"95Act"}</definedName>
    <definedName name="wrn.95Act." localSheetId="18" hidden="1">{#N/A,#N/A,FALSE,"95Act"}</definedName>
    <definedName name="wrn.95Act." localSheetId="19" hidden="1">{#N/A,#N/A,FALSE,"95Act"}</definedName>
    <definedName name="wrn.95Act." localSheetId="20" hidden="1">{#N/A,#N/A,FALSE,"95Act"}</definedName>
    <definedName name="wrn.95Act." hidden="1">{#N/A,#N/A,FALSE,"95Act"}</definedName>
    <definedName name="wrn.95Act._1" localSheetId="14" hidden="1">{#N/A,#N/A,FALSE,"95Act"}</definedName>
    <definedName name="wrn.95Act._1" localSheetId="13" hidden="1">{#N/A,#N/A,FALSE,"95Act"}</definedName>
    <definedName name="wrn.95Act._1" localSheetId="15" hidden="1">{#N/A,#N/A,FALSE,"95Act"}</definedName>
    <definedName name="wrn.95Act._1" localSheetId="16" hidden="1">{#N/A,#N/A,FALSE,"95Act"}</definedName>
    <definedName name="wrn.95Act._1" localSheetId="17" hidden="1">{#N/A,#N/A,FALSE,"95Act"}</definedName>
    <definedName name="wrn.95Act._1" localSheetId="18" hidden="1">{#N/A,#N/A,FALSE,"95Act"}</definedName>
    <definedName name="wrn.95Act._1" localSheetId="19" hidden="1">{#N/A,#N/A,FALSE,"95Act"}</definedName>
    <definedName name="wrn.95Act._1" localSheetId="20" hidden="1">{#N/A,#N/A,FALSE,"95Act"}</definedName>
    <definedName name="wrn.95Act._1" hidden="1">{#N/A,#N/A,FALSE,"95Act"}</definedName>
    <definedName name="wrn.95Bud." localSheetId="14" hidden="1">{#N/A,#N/A,FALSE,"95Bud"}</definedName>
    <definedName name="wrn.95Bud." localSheetId="13" hidden="1">{#N/A,#N/A,FALSE,"95Bud"}</definedName>
    <definedName name="wrn.95Bud." localSheetId="15" hidden="1">{#N/A,#N/A,FALSE,"95Bud"}</definedName>
    <definedName name="wrn.95Bud." localSheetId="16" hidden="1">{#N/A,#N/A,FALSE,"95Bud"}</definedName>
    <definedName name="wrn.95Bud." localSheetId="17" hidden="1">{#N/A,#N/A,FALSE,"95Bud"}</definedName>
    <definedName name="wrn.95Bud." localSheetId="18" hidden="1">{#N/A,#N/A,FALSE,"95Bud"}</definedName>
    <definedName name="wrn.95Bud." localSheetId="19" hidden="1">{#N/A,#N/A,FALSE,"95Bud"}</definedName>
    <definedName name="wrn.95Bud." localSheetId="20" hidden="1">{#N/A,#N/A,FALSE,"95Bud"}</definedName>
    <definedName name="wrn.95Bud." hidden="1">{#N/A,#N/A,FALSE,"95Bud"}</definedName>
    <definedName name="wrn.95Bud._1" localSheetId="14" hidden="1">{#N/A,#N/A,FALSE,"95Bud"}</definedName>
    <definedName name="wrn.95Bud._1" localSheetId="13" hidden="1">{#N/A,#N/A,FALSE,"95Bud"}</definedName>
    <definedName name="wrn.95Bud._1" localSheetId="15" hidden="1">{#N/A,#N/A,FALSE,"95Bud"}</definedName>
    <definedName name="wrn.95Bud._1" localSheetId="16" hidden="1">{#N/A,#N/A,FALSE,"95Bud"}</definedName>
    <definedName name="wrn.95Bud._1" localSheetId="17" hidden="1">{#N/A,#N/A,FALSE,"95Bud"}</definedName>
    <definedName name="wrn.95Bud._1" localSheetId="18" hidden="1">{#N/A,#N/A,FALSE,"95Bud"}</definedName>
    <definedName name="wrn.95Bud._1" localSheetId="19" hidden="1">{#N/A,#N/A,FALSE,"95Bud"}</definedName>
    <definedName name="wrn.95Bud._1" localSheetId="20" hidden="1">{#N/A,#N/A,FALSE,"95Bud"}</definedName>
    <definedName name="wrn.95Bud._1" hidden="1">{#N/A,#N/A,FALSE,"95Bud"}</definedName>
    <definedName name="wrn.Account._.Analysis." localSheetId="7" hidden="1">{#N/A,#N/A,FALSE,"June"}</definedName>
    <definedName name="wrn.Account._.Analysis." localSheetId="9" hidden="1">{#N/A,#N/A,FALSE,"June"}</definedName>
    <definedName name="wrn.Account._.Analysis." localSheetId="10" hidden="1">{#N/A,#N/A,FALSE,"June"}</definedName>
    <definedName name="wrn.Account._.Analysis." localSheetId="11" hidden="1">{#N/A,#N/A,FALSE,"June"}</definedName>
    <definedName name="wrn.Account._.Analysis." localSheetId="12" hidden="1">{#N/A,#N/A,FALSE,"June"}</definedName>
    <definedName name="wrn.Account._.Analysis." localSheetId="14" hidden="1">{#N/A,#N/A,FALSE,"June"}</definedName>
    <definedName name="wrn.Account._.Analysis." localSheetId="13" hidden="1">{#N/A,#N/A,FALSE,"June"}</definedName>
    <definedName name="wrn.Account._.Analysis." localSheetId="15" hidden="1">{#N/A,#N/A,FALSE,"June"}</definedName>
    <definedName name="wrn.Account._.Analysis." localSheetId="16" hidden="1">{#N/A,#N/A,FALSE,"June"}</definedName>
    <definedName name="wrn.Account._.Analysis." localSheetId="17" hidden="1">{#N/A,#N/A,FALSE,"June"}</definedName>
    <definedName name="wrn.Account._.Analysis." localSheetId="18" hidden="1">{#N/A,#N/A,FALSE,"June"}</definedName>
    <definedName name="wrn.Account._.Analysis." localSheetId="19" hidden="1">{#N/A,#N/A,FALSE,"June"}</definedName>
    <definedName name="wrn.Account._.Analysis." localSheetId="20" hidden="1">{#N/A,#N/A,FALSE,"June"}</definedName>
    <definedName name="wrn.Account._.Analysis." hidden="1">{#N/A,#N/A,FALSE,"June"}</definedName>
    <definedName name="wrn.Aging._.and._.Trend._.Analysis." localSheetId="7"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14" hidden="1">{#N/A,#N/A,FALSE,"Aging Summary";#N/A,#N/A,FALSE,"Ratio Analysis";#N/A,#N/A,FALSE,"Test 120 Day Accts";#N/A,#N/A,FALSE,"Tickmarks"}</definedName>
    <definedName name="wrn.Aging._.and._.Trend._.Analysis." localSheetId="13" hidden="1">{#N/A,#N/A,FALSE,"Aging Summary";#N/A,#N/A,FALSE,"Ratio Analysis";#N/A,#N/A,FALSE,"Test 120 Day Accts";#N/A,#N/A,FALSE,"Tickmarks"}</definedName>
    <definedName name="wrn.Aging._.and._.Trend._.Analysis." localSheetId="15" hidden="1">{#N/A,#N/A,FALSE,"Aging Summary";#N/A,#N/A,FALSE,"Ratio Analysis";#N/A,#N/A,FALSE,"Test 120 Day Accts";#N/A,#N/A,FALSE,"Tickmarks"}</definedName>
    <definedName name="wrn.Aging._.and._.Trend._.Analysis." localSheetId="16" hidden="1">{#N/A,#N/A,FALSE,"Aging Summary";#N/A,#N/A,FALSE,"Ratio Analysis";#N/A,#N/A,FALSE,"Test 120 Day Accts";#N/A,#N/A,FALSE,"Tickmarks"}</definedName>
    <definedName name="wrn.Aging._.and._.Trend._.Analysis." localSheetId="17" hidden="1">{#N/A,#N/A,FALSE,"Aging Summary";#N/A,#N/A,FALSE,"Ratio Analysis";#N/A,#N/A,FALSE,"Test 120 Day Accts";#N/A,#N/A,FALSE,"Tickmarks"}</definedName>
    <definedName name="wrn.Aging._.and._.Trend._.Analysis." localSheetId="18" hidden="1">{#N/A,#N/A,FALSE,"Aging Summary";#N/A,#N/A,FALSE,"Ratio Analysis";#N/A,#N/A,FALSE,"Test 120 Day Accts";#N/A,#N/A,FALSE,"Tickmarks"}</definedName>
    <definedName name="wrn.Aging._.and._.Trend._.Analysis." localSheetId="19" hidden="1">{#N/A,#N/A,FALSE,"Aging Summary";#N/A,#N/A,FALSE,"Ratio Analysis";#N/A,#N/A,FALSE,"Test 120 Day Accts";#N/A,#N/A,FALSE,"Tickmarks"}</definedName>
    <definedName name="wrn.Aging._.and._.Trend._.Analysis." localSheetId="2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T." localSheetId="7" hidden="1">{"AGT",#N/A,FALSE,"Revenue"}</definedName>
    <definedName name="wrn.AGT." localSheetId="9" hidden="1">{"AGT",#N/A,FALSE,"Revenue"}</definedName>
    <definedName name="wrn.AGT." localSheetId="10" hidden="1">{"AGT",#N/A,FALSE,"Revenue"}</definedName>
    <definedName name="wrn.AGT." localSheetId="11" hidden="1">{"AGT",#N/A,FALSE,"Revenue"}</definedName>
    <definedName name="wrn.AGT." localSheetId="12" hidden="1">{"AGT",#N/A,FALSE,"Revenue"}</definedName>
    <definedName name="wrn.AGT." localSheetId="14" hidden="1">{"AGT",#N/A,FALSE,"Revenue"}</definedName>
    <definedName name="wrn.AGT." localSheetId="13" hidden="1">{"AGT",#N/A,FALSE,"Revenue"}</definedName>
    <definedName name="wrn.AGT." localSheetId="15" hidden="1">{"AGT",#N/A,FALSE,"Revenue"}</definedName>
    <definedName name="wrn.AGT." localSheetId="16" hidden="1">{"AGT",#N/A,FALSE,"Revenue"}</definedName>
    <definedName name="wrn.AGT." localSheetId="17" hidden="1">{"AGT",#N/A,FALSE,"Revenue"}</definedName>
    <definedName name="wrn.AGT." localSheetId="18" hidden="1">{"AGT",#N/A,FALSE,"Revenue"}</definedName>
    <definedName name="wrn.AGT." localSheetId="19" hidden="1">{"AGT",#N/A,FALSE,"Revenue"}</definedName>
    <definedName name="wrn.AGT." localSheetId="20" hidden="1">{"AGT",#N/A,FALSE,"Revenue"}</definedName>
    <definedName name="wrn.AGT." hidden="1">{"AGT",#N/A,FALSE,"Revenue"}</definedName>
    <definedName name="wrn.ALL." localSheetId="14"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wrn.ALL." localSheetId="13"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wrn.ALL." localSheetId="15"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wrn.ALL." localSheetId="16"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wrn.ALL." localSheetId="17"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wrn.ALL." localSheetId="18"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wrn.ALL." localSheetId="19"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wrn.ALL." localSheetId="20"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wrn.ALL."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wrn.All._.but._.beginning._.balances." localSheetId="14" hidden="1">{#N/A,#N/A,TRUE,"Income Statement";#N/A,#N/A,TRUE,"Balance Sheet";#N/A,#N/A,TRUE,"Cash Flow";#N/A,#N/A,TRUE,"Ratios";#N/A,#N/A,TRUE,"Plant Schedule";#N/A,#N/A,TRUE,"Interest Schedule"}</definedName>
    <definedName name="wrn.All._.but._.beginning._.balances." localSheetId="13" hidden="1">{#N/A,#N/A,TRUE,"Income Statement";#N/A,#N/A,TRUE,"Balance Sheet";#N/A,#N/A,TRUE,"Cash Flow";#N/A,#N/A,TRUE,"Ratios";#N/A,#N/A,TRUE,"Plant Schedule";#N/A,#N/A,TRUE,"Interest Schedule"}</definedName>
    <definedName name="wrn.All._.but._.beginning._.balances." localSheetId="15" hidden="1">{#N/A,#N/A,TRUE,"Income Statement";#N/A,#N/A,TRUE,"Balance Sheet";#N/A,#N/A,TRUE,"Cash Flow";#N/A,#N/A,TRUE,"Ratios";#N/A,#N/A,TRUE,"Plant Schedule";#N/A,#N/A,TRUE,"Interest Schedule"}</definedName>
    <definedName name="wrn.All._.but._.beginning._.balances." localSheetId="16" hidden="1">{#N/A,#N/A,TRUE,"Income Statement";#N/A,#N/A,TRUE,"Balance Sheet";#N/A,#N/A,TRUE,"Cash Flow";#N/A,#N/A,TRUE,"Ratios";#N/A,#N/A,TRUE,"Plant Schedule";#N/A,#N/A,TRUE,"Interest Schedule"}</definedName>
    <definedName name="wrn.All._.but._.beginning._.balances." localSheetId="17" hidden="1">{#N/A,#N/A,TRUE,"Income Statement";#N/A,#N/A,TRUE,"Balance Sheet";#N/A,#N/A,TRUE,"Cash Flow";#N/A,#N/A,TRUE,"Ratios";#N/A,#N/A,TRUE,"Plant Schedule";#N/A,#N/A,TRUE,"Interest Schedule"}</definedName>
    <definedName name="wrn.All._.but._.beginning._.balances." localSheetId="18" hidden="1">{#N/A,#N/A,TRUE,"Income Statement";#N/A,#N/A,TRUE,"Balance Sheet";#N/A,#N/A,TRUE,"Cash Flow";#N/A,#N/A,TRUE,"Ratios";#N/A,#N/A,TRUE,"Plant Schedule";#N/A,#N/A,TRUE,"Interest Schedule"}</definedName>
    <definedName name="wrn.All._.but._.beginning._.balances." localSheetId="19" hidden="1">{#N/A,#N/A,TRUE,"Income Statement";#N/A,#N/A,TRUE,"Balance Sheet";#N/A,#N/A,TRUE,"Cash Flow";#N/A,#N/A,TRUE,"Ratios";#N/A,#N/A,TRUE,"Plant Schedule";#N/A,#N/A,TRUE,"Interest Schedule"}</definedName>
    <definedName name="wrn.All._.but._.beginning._.balances." localSheetId="20" hidden="1">{#N/A,#N/A,TRUE,"Income Statement";#N/A,#N/A,TRUE,"Balance Sheet";#N/A,#N/A,TRUE,"Cash Flow";#N/A,#N/A,TRUE,"Ratios";#N/A,#N/A,TRUE,"Plant Schedule";#N/A,#N/A,TRUE,"Interest Schedule"}</definedName>
    <definedName name="wrn.All._.but._.beginning._.balances." hidden="1">{#N/A,#N/A,TRUE,"Income Statement";#N/A,#N/A,TRUE,"Balance Sheet";#N/A,#N/A,TRUE,"Cash Flow";#N/A,#N/A,TRUE,"Ratios";#N/A,#N/A,TRUE,"Plant Schedule";#N/A,#N/A,TRUE,"Interest Schedule"}</definedName>
    <definedName name="wrn.All._.but._.Plant." localSheetId="14" hidden="1">{#N/A,#N/A,TRUE,"Income Statement";#N/A,#N/A,TRUE,"Balance Sheet";#N/A,#N/A,TRUE,"Cash Flow";#N/A,#N/A,TRUE,"Interest Schedule";#N/A,#N/A,TRUE,"Ratios"}</definedName>
    <definedName name="wrn.All._.but._.Plant." localSheetId="13" hidden="1">{#N/A,#N/A,TRUE,"Income Statement";#N/A,#N/A,TRUE,"Balance Sheet";#N/A,#N/A,TRUE,"Cash Flow";#N/A,#N/A,TRUE,"Interest Schedule";#N/A,#N/A,TRUE,"Ratios"}</definedName>
    <definedName name="wrn.All._.but._.Plant." localSheetId="15" hidden="1">{#N/A,#N/A,TRUE,"Income Statement";#N/A,#N/A,TRUE,"Balance Sheet";#N/A,#N/A,TRUE,"Cash Flow";#N/A,#N/A,TRUE,"Interest Schedule";#N/A,#N/A,TRUE,"Ratios"}</definedName>
    <definedName name="wrn.All._.but._.Plant." localSheetId="16" hidden="1">{#N/A,#N/A,TRUE,"Income Statement";#N/A,#N/A,TRUE,"Balance Sheet";#N/A,#N/A,TRUE,"Cash Flow";#N/A,#N/A,TRUE,"Interest Schedule";#N/A,#N/A,TRUE,"Ratios"}</definedName>
    <definedName name="wrn.All._.but._.Plant." localSheetId="17" hidden="1">{#N/A,#N/A,TRUE,"Income Statement";#N/A,#N/A,TRUE,"Balance Sheet";#N/A,#N/A,TRUE,"Cash Flow";#N/A,#N/A,TRUE,"Interest Schedule";#N/A,#N/A,TRUE,"Ratios"}</definedName>
    <definedName name="wrn.All._.but._.Plant." localSheetId="18" hidden="1">{#N/A,#N/A,TRUE,"Income Statement";#N/A,#N/A,TRUE,"Balance Sheet";#N/A,#N/A,TRUE,"Cash Flow";#N/A,#N/A,TRUE,"Interest Schedule";#N/A,#N/A,TRUE,"Ratios"}</definedName>
    <definedName name="wrn.All._.but._.Plant." localSheetId="19" hidden="1">{#N/A,#N/A,TRUE,"Income Statement";#N/A,#N/A,TRUE,"Balance Sheet";#N/A,#N/A,TRUE,"Cash Flow";#N/A,#N/A,TRUE,"Interest Schedule";#N/A,#N/A,TRUE,"Ratios"}</definedName>
    <definedName name="wrn.All._.but._.Plant." localSheetId="20" hidden="1">{#N/A,#N/A,TRUE,"Income Statement";#N/A,#N/A,TRUE,"Balance Sheet";#N/A,#N/A,TRUE,"Cash Flow";#N/A,#N/A,TRUE,"Interest Schedule";#N/A,#N/A,TRUE,"Ratios"}</definedName>
    <definedName name="wrn.All._.but._.Plant." hidden="1">{#N/A,#N/A,TRUE,"Income Statement";#N/A,#N/A,TRUE,"Balance Sheet";#N/A,#N/A,TRUE,"Cash Flow";#N/A,#N/A,TRUE,"Interest Schedule";#N/A,#N/A,TRUE,"Ratios"}</definedName>
    <definedName name="wrn.allowrates." localSheetId="7" hidden="1">{"rates",#N/A,FALSE,"COSSUM"}</definedName>
    <definedName name="wrn.allowrates." localSheetId="9" hidden="1">{"rates",#N/A,FALSE,"COSSUM"}</definedName>
    <definedName name="wrn.allowrates." localSheetId="10" hidden="1">{"rates",#N/A,FALSE,"COSSUM"}</definedName>
    <definedName name="wrn.allowrates." localSheetId="11" hidden="1">{"rates",#N/A,FALSE,"COSSUM"}</definedName>
    <definedName name="wrn.allowrates." localSheetId="12" hidden="1">{"rates",#N/A,FALSE,"COSSUM"}</definedName>
    <definedName name="wrn.allowrates." localSheetId="14" hidden="1">{"rates",#N/A,FALSE,"COSSUM"}</definedName>
    <definedName name="wrn.allowrates." localSheetId="13" hidden="1">{"rates",#N/A,FALSE,"COSSUM"}</definedName>
    <definedName name="wrn.allowrates." localSheetId="15" hidden="1">{"rates",#N/A,FALSE,"COSSUM"}</definedName>
    <definedName name="wrn.allowrates." localSheetId="16" hidden="1">{"rates",#N/A,FALSE,"COSSUM"}</definedName>
    <definedName name="wrn.allowrates." localSheetId="17" hidden="1">{"rates",#N/A,FALSE,"COSSUM"}</definedName>
    <definedName name="wrn.allowrates." localSheetId="18" hidden="1">{"rates",#N/A,FALSE,"COSSUM"}</definedName>
    <definedName name="wrn.allowrates." localSheetId="19" hidden="1">{"rates",#N/A,FALSE,"COSSUM"}</definedName>
    <definedName name="wrn.allowrates." localSheetId="20" hidden="1">{"rates",#N/A,FALSE,"COSSUM"}</definedName>
    <definedName name="wrn.allowrates." hidden="1">{"rates",#N/A,FALSE,"COSSUM"}</definedName>
    <definedName name="wrn.APLICAÇÃO." localSheetId="14" hidden="1">{#N/A,#N/A,FALSE,"CONTROLE"}</definedName>
    <definedName name="wrn.APLICAÇÃO." localSheetId="13" hidden="1">{#N/A,#N/A,FALSE,"CONTROLE"}</definedName>
    <definedName name="wrn.APLICAÇÃO." localSheetId="15" hidden="1">{#N/A,#N/A,FALSE,"CONTROLE"}</definedName>
    <definedName name="wrn.APLICAÇÃO." localSheetId="16" hidden="1">{#N/A,#N/A,FALSE,"CONTROLE"}</definedName>
    <definedName name="wrn.APLICAÇÃO." localSheetId="17" hidden="1">{#N/A,#N/A,FALSE,"CONTROLE"}</definedName>
    <definedName name="wrn.APLICAÇÃO." localSheetId="18" hidden="1">{#N/A,#N/A,FALSE,"CONTROLE"}</definedName>
    <definedName name="wrn.APLICAÇÃO." localSheetId="19" hidden="1">{#N/A,#N/A,FALSE,"CONTROLE"}</definedName>
    <definedName name="wrn.APLICAÇÃO." localSheetId="20" hidden="1">{#N/A,#N/A,FALSE,"CONTROLE"}</definedName>
    <definedName name="wrn.APLICAÇÃO." hidden="1">{#N/A,#N/A,FALSE,"CONTROLE"}</definedName>
    <definedName name="wrn.August._.1._.2003._.Rate._.Change." localSheetId="7"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9"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0"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1"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2"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4"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3"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5"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6"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7"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8"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9"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20"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_.P._.TDS." localSheetId="14"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wrn.B._.P._.TDS." localSheetId="13"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wrn.B._.P._.TDS." localSheetId="15"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wrn.B._.P._.TDS." localSheetId="16"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wrn.B._.P._.TDS." localSheetId="17"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wrn.B._.P._.TDS." localSheetId="18"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wrn.B._.P._.TDS." localSheetId="19"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wrn.B._.P._.TDS." localSheetId="20"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wrn.B._.P._.TDS." hidden="1">{#N/A,#N/A,TRUE,"Récap. TDS";#N/A,#N/A,TRUE,"recap 2";#N/A,#N/A,TRUE,"marché";#N/A,#N/A,TRUE,"couts des reversements TD";#N/A,#N/A,TRUE,"infor, frais gén, S-B, frais fi";#N/A,#N/A,TRUE,"Charges d'exploitation";#N/A,#N/A,TRUE,"marketing";#N/A,#N/A,TRUE,"Coût de gestion et fidélisation";#N/A,#N/A,TRUE,"couts d'acquisition";#N/A,#N/A,TRUE,"effectifs";#N/A,#N/A,TRUE,"Inv. S-Box_Amt";#N/A,#N/A,TRUE,"comparaison BP JFB_SNCF13";#N/A,#N/A,TRUE,"synthèse";#N/A,#N/A,TRUE,"graph. cash-flow";#N/A,#N/A,TRUE,"graph tx de marge";#N/A,#N/A,TRUE,"graph tx de marge";#N/A,#N/A,TRUE,"graph evol trafic";#N/A,#N/A,TRUE,"graph mn abonné"}</definedName>
    <definedName name="wrn.Back._.Up._.Book._.Revised." localSheetId="14" hidden="1">{#N/A,#N/A,TRUE,"ToC Back-up Book Revised";#N/A,#N/A,TRUE,"LOB Earnings Revised";#N/A,#N/A,TRUE,"Credit Stats-PSEG Case#1";#N/A,#N/A,TRUE,"Capitalization-Case#1";#N/A,#N/A,TRUE,"Share Equity Change Revised";#N/A,#N/A,TRUE,"LOB Earnings VS Revised";#N/A,#N/A,TRUE,"Profitability Summary Revised";#N/A,#N/A,TRUE,"CFandFFO Revised";#N/A,#N/A,TRUE,"Credit Stats-graph-Base"}</definedName>
    <definedName name="wrn.Back._.Up._.Book._.Revised." localSheetId="13" hidden="1">{#N/A,#N/A,TRUE,"ToC Back-up Book Revised";#N/A,#N/A,TRUE,"LOB Earnings Revised";#N/A,#N/A,TRUE,"Credit Stats-PSEG Case#1";#N/A,#N/A,TRUE,"Capitalization-Case#1";#N/A,#N/A,TRUE,"Share Equity Change Revised";#N/A,#N/A,TRUE,"LOB Earnings VS Revised";#N/A,#N/A,TRUE,"Profitability Summary Revised";#N/A,#N/A,TRUE,"CFandFFO Revised";#N/A,#N/A,TRUE,"Credit Stats-graph-Base"}</definedName>
    <definedName name="wrn.Back._.Up._.Book._.Revised." localSheetId="15" hidden="1">{#N/A,#N/A,TRUE,"ToC Back-up Book Revised";#N/A,#N/A,TRUE,"LOB Earnings Revised";#N/A,#N/A,TRUE,"Credit Stats-PSEG Case#1";#N/A,#N/A,TRUE,"Capitalization-Case#1";#N/A,#N/A,TRUE,"Share Equity Change Revised";#N/A,#N/A,TRUE,"LOB Earnings VS Revised";#N/A,#N/A,TRUE,"Profitability Summary Revised";#N/A,#N/A,TRUE,"CFandFFO Revised";#N/A,#N/A,TRUE,"Credit Stats-graph-Base"}</definedName>
    <definedName name="wrn.Back._.Up._.Book._.Revised." localSheetId="16" hidden="1">{#N/A,#N/A,TRUE,"ToC Back-up Book Revised";#N/A,#N/A,TRUE,"LOB Earnings Revised";#N/A,#N/A,TRUE,"Credit Stats-PSEG Case#1";#N/A,#N/A,TRUE,"Capitalization-Case#1";#N/A,#N/A,TRUE,"Share Equity Change Revised";#N/A,#N/A,TRUE,"LOB Earnings VS Revised";#N/A,#N/A,TRUE,"Profitability Summary Revised";#N/A,#N/A,TRUE,"CFandFFO Revised";#N/A,#N/A,TRUE,"Credit Stats-graph-Base"}</definedName>
    <definedName name="wrn.Back._.Up._.Book._.Revised." localSheetId="17" hidden="1">{#N/A,#N/A,TRUE,"ToC Back-up Book Revised";#N/A,#N/A,TRUE,"LOB Earnings Revised";#N/A,#N/A,TRUE,"Credit Stats-PSEG Case#1";#N/A,#N/A,TRUE,"Capitalization-Case#1";#N/A,#N/A,TRUE,"Share Equity Change Revised";#N/A,#N/A,TRUE,"LOB Earnings VS Revised";#N/A,#N/A,TRUE,"Profitability Summary Revised";#N/A,#N/A,TRUE,"CFandFFO Revised";#N/A,#N/A,TRUE,"Credit Stats-graph-Base"}</definedName>
    <definedName name="wrn.Back._.Up._.Book._.Revised." localSheetId="18" hidden="1">{#N/A,#N/A,TRUE,"ToC Back-up Book Revised";#N/A,#N/A,TRUE,"LOB Earnings Revised";#N/A,#N/A,TRUE,"Credit Stats-PSEG Case#1";#N/A,#N/A,TRUE,"Capitalization-Case#1";#N/A,#N/A,TRUE,"Share Equity Change Revised";#N/A,#N/A,TRUE,"LOB Earnings VS Revised";#N/A,#N/A,TRUE,"Profitability Summary Revised";#N/A,#N/A,TRUE,"CFandFFO Revised";#N/A,#N/A,TRUE,"Credit Stats-graph-Base"}</definedName>
    <definedName name="wrn.Back._.Up._.Book._.Revised." localSheetId="19" hidden="1">{#N/A,#N/A,TRUE,"ToC Back-up Book Revised";#N/A,#N/A,TRUE,"LOB Earnings Revised";#N/A,#N/A,TRUE,"Credit Stats-PSEG Case#1";#N/A,#N/A,TRUE,"Capitalization-Case#1";#N/A,#N/A,TRUE,"Share Equity Change Revised";#N/A,#N/A,TRUE,"LOB Earnings VS Revised";#N/A,#N/A,TRUE,"Profitability Summary Revised";#N/A,#N/A,TRUE,"CFandFFO Revised";#N/A,#N/A,TRUE,"Credit Stats-graph-Base"}</definedName>
    <definedName name="wrn.Back._.Up._.Book._.Revised." localSheetId="20" hidden="1">{#N/A,#N/A,TRUE,"ToC Back-up Book Revised";#N/A,#N/A,TRUE,"LOB Earnings Revised";#N/A,#N/A,TRUE,"Credit Stats-PSEG Case#1";#N/A,#N/A,TRUE,"Capitalization-Case#1";#N/A,#N/A,TRUE,"Share Equity Change Revised";#N/A,#N/A,TRUE,"LOB Earnings VS Revised";#N/A,#N/A,TRUE,"Profitability Summary Revised";#N/A,#N/A,TRUE,"CFandFFO Revised";#N/A,#N/A,TRUE,"Credit Stats-graph-Base"}</definedName>
    <definedName name="wrn.Back._.Up._.Book._.Revised." hidden="1">{#N/A,#N/A,TRUE,"ToC Back-up Book Revised";#N/A,#N/A,TRUE,"LOB Earnings Revised";#N/A,#N/A,TRUE,"Credit Stats-PSEG Case#1";#N/A,#N/A,TRUE,"Capitalization-Case#1";#N/A,#N/A,TRUE,"Share Equity Change Revised";#N/A,#N/A,TRUE,"LOB Earnings VS Revised";#N/A,#N/A,TRUE,"Profitability Summary Revised";#N/A,#N/A,TRUE,"CFandFFO Revised";#N/A,#N/A,TRUE,"Credit Stats-graph-Base"}</definedName>
    <definedName name="wrn.Backup._.Book." localSheetId="14" hidden="1">{#N/A,#N/A,FALSE,"ToC Back-up Book";#N/A,#N/A,FALSE,"LOB Earnings";#N/A,#N/A,FALSE,"Profitability Summary";#N/A,#N/A,FALSE,"CFandFFO";#N/A,#N/A,FALSE,"Capitalization-Case#1";#N/A,#N/A,FALSE,"Share Equity Change";#N/A,#N/A,FALSE,"Credit Stats-graph-b&amp;Y";#N/A,#N/A,FALSE,"Credit Stats-PSEG Case#1"}</definedName>
    <definedName name="wrn.Backup._.Book." localSheetId="13" hidden="1">{#N/A,#N/A,FALSE,"ToC Back-up Book";#N/A,#N/A,FALSE,"LOB Earnings";#N/A,#N/A,FALSE,"Profitability Summary";#N/A,#N/A,FALSE,"CFandFFO";#N/A,#N/A,FALSE,"Capitalization-Case#1";#N/A,#N/A,FALSE,"Share Equity Change";#N/A,#N/A,FALSE,"Credit Stats-graph-b&amp;Y";#N/A,#N/A,FALSE,"Credit Stats-PSEG Case#1"}</definedName>
    <definedName name="wrn.Backup._.Book." localSheetId="15" hidden="1">{#N/A,#N/A,FALSE,"ToC Back-up Book";#N/A,#N/A,FALSE,"LOB Earnings";#N/A,#N/A,FALSE,"Profitability Summary";#N/A,#N/A,FALSE,"CFandFFO";#N/A,#N/A,FALSE,"Capitalization-Case#1";#N/A,#N/A,FALSE,"Share Equity Change";#N/A,#N/A,FALSE,"Credit Stats-graph-b&amp;Y";#N/A,#N/A,FALSE,"Credit Stats-PSEG Case#1"}</definedName>
    <definedName name="wrn.Backup._.Book." localSheetId="16" hidden="1">{#N/A,#N/A,FALSE,"ToC Back-up Book";#N/A,#N/A,FALSE,"LOB Earnings";#N/A,#N/A,FALSE,"Profitability Summary";#N/A,#N/A,FALSE,"CFandFFO";#N/A,#N/A,FALSE,"Capitalization-Case#1";#N/A,#N/A,FALSE,"Share Equity Change";#N/A,#N/A,FALSE,"Credit Stats-graph-b&amp;Y";#N/A,#N/A,FALSE,"Credit Stats-PSEG Case#1"}</definedName>
    <definedName name="wrn.Backup._.Book." localSheetId="17" hidden="1">{#N/A,#N/A,FALSE,"ToC Back-up Book";#N/A,#N/A,FALSE,"LOB Earnings";#N/A,#N/A,FALSE,"Profitability Summary";#N/A,#N/A,FALSE,"CFandFFO";#N/A,#N/A,FALSE,"Capitalization-Case#1";#N/A,#N/A,FALSE,"Share Equity Change";#N/A,#N/A,FALSE,"Credit Stats-graph-b&amp;Y";#N/A,#N/A,FALSE,"Credit Stats-PSEG Case#1"}</definedName>
    <definedName name="wrn.Backup._.Book." localSheetId="18" hidden="1">{#N/A,#N/A,FALSE,"ToC Back-up Book";#N/A,#N/A,FALSE,"LOB Earnings";#N/A,#N/A,FALSE,"Profitability Summary";#N/A,#N/A,FALSE,"CFandFFO";#N/A,#N/A,FALSE,"Capitalization-Case#1";#N/A,#N/A,FALSE,"Share Equity Change";#N/A,#N/A,FALSE,"Credit Stats-graph-b&amp;Y";#N/A,#N/A,FALSE,"Credit Stats-PSEG Case#1"}</definedName>
    <definedName name="wrn.Backup._.Book." localSheetId="19" hidden="1">{#N/A,#N/A,FALSE,"ToC Back-up Book";#N/A,#N/A,FALSE,"LOB Earnings";#N/A,#N/A,FALSE,"Profitability Summary";#N/A,#N/A,FALSE,"CFandFFO";#N/A,#N/A,FALSE,"Capitalization-Case#1";#N/A,#N/A,FALSE,"Share Equity Change";#N/A,#N/A,FALSE,"Credit Stats-graph-b&amp;Y";#N/A,#N/A,FALSE,"Credit Stats-PSEG Case#1"}</definedName>
    <definedName name="wrn.Backup._.Book." localSheetId="20" hidden="1">{#N/A,#N/A,FALSE,"ToC Back-up Book";#N/A,#N/A,FALSE,"LOB Earnings";#N/A,#N/A,FALSE,"Profitability Summary";#N/A,#N/A,FALSE,"CFandFFO";#N/A,#N/A,FALSE,"Capitalization-Case#1";#N/A,#N/A,FALSE,"Share Equity Change";#N/A,#N/A,FALSE,"Credit Stats-graph-b&amp;Y";#N/A,#N/A,FALSE,"Credit Stats-PSEG Case#1"}</definedName>
    <definedName name="wrn.Backup._.Book." hidden="1">{#N/A,#N/A,FALSE,"ToC Back-up Book";#N/A,#N/A,FALSE,"LOB Earnings";#N/A,#N/A,FALSE,"Profitability Summary";#N/A,#N/A,FALSE,"CFandFFO";#N/A,#N/A,FALSE,"Capitalization-Case#1";#N/A,#N/A,FALSE,"Share Equity Change";#N/A,#N/A,FALSE,"Credit Stats-graph-b&amp;Y";#N/A,#N/A,FALSE,"Credit Stats-PSEG Case#1"}</definedName>
    <definedName name="wrn.Basic." localSheetId="7" hidden="1">{#N/A,#N/A,FALSE,"O&amp;M by processes";#N/A,#N/A,FALSE,"Elec Act vs Bud";#N/A,#N/A,FALSE,"G&amp;A";#N/A,#N/A,FALSE,"BGS";#N/A,#N/A,FALSE,"Res Cost"}</definedName>
    <definedName name="wrn.Basic." localSheetId="9" hidden="1">{#N/A,#N/A,FALSE,"O&amp;M by processes";#N/A,#N/A,FALSE,"Elec Act vs Bud";#N/A,#N/A,FALSE,"G&amp;A";#N/A,#N/A,FALSE,"BGS";#N/A,#N/A,FALSE,"Res Cost"}</definedName>
    <definedName name="wrn.Basic." localSheetId="10" hidden="1">{#N/A,#N/A,FALSE,"O&amp;M by processes";#N/A,#N/A,FALSE,"Elec Act vs Bud";#N/A,#N/A,FALSE,"G&amp;A";#N/A,#N/A,FALSE,"BGS";#N/A,#N/A,FALSE,"Res Cost"}</definedName>
    <definedName name="wrn.Basic." localSheetId="11" hidden="1">{#N/A,#N/A,FALSE,"O&amp;M by processes";#N/A,#N/A,FALSE,"Elec Act vs Bud";#N/A,#N/A,FALSE,"G&amp;A";#N/A,#N/A,FALSE,"BGS";#N/A,#N/A,FALSE,"Res Cost"}</definedName>
    <definedName name="wrn.Basic." localSheetId="12" hidden="1">{#N/A,#N/A,FALSE,"O&amp;M by processes";#N/A,#N/A,FALSE,"Elec Act vs Bud";#N/A,#N/A,FALSE,"G&amp;A";#N/A,#N/A,FALSE,"BGS";#N/A,#N/A,FALSE,"Res Cost"}</definedName>
    <definedName name="wrn.Basic." localSheetId="14" hidden="1">{#N/A,#N/A,FALSE,"O&amp;M by processes";#N/A,#N/A,FALSE,"Elec Act vs Bud";#N/A,#N/A,FALSE,"G&amp;A";#N/A,#N/A,FALSE,"BGS";#N/A,#N/A,FALSE,"Res Cost"}</definedName>
    <definedName name="wrn.Basic." localSheetId="13" hidden="1">{#N/A,#N/A,FALSE,"O&amp;M by processes";#N/A,#N/A,FALSE,"Elec Act vs Bud";#N/A,#N/A,FALSE,"G&amp;A";#N/A,#N/A,FALSE,"BGS";#N/A,#N/A,FALSE,"Res Cost"}</definedName>
    <definedName name="wrn.Basic." localSheetId="15" hidden="1">{#N/A,#N/A,FALSE,"O&amp;M by processes";#N/A,#N/A,FALSE,"Elec Act vs Bud";#N/A,#N/A,FALSE,"G&amp;A";#N/A,#N/A,FALSE,"BGS";#N/A,#N/A,FALSE,"Res Cost"}</definedName>
    <definedName name="wrn.Basic." localSheetId="16" hidden="1">{#N/A,#N/A,FALSE,"O&amp;M by processes";#N/A,#N/A,FALSE,"Elec Act vs Bud";#N/A,#N/A,FALSE,"G&amp;A";#N/A,#N/A,FALSE,"BGS";#N/A,#N/A,FALSE,"Res Cost"}</definedName>
    <definedName name="wrn.Basic." localSheetId="17" hidden="1">{#N/A,#N/A,FALSE,"O&amp;M by processes";#N/A,#N/A,FALSE,"Elec Act vs Bud";#N/A,#N/A,FALSE,"G&amp;A";#N/A,#N/A,FALSE,"BGS";#N/A,#N/A,FALSE,"Res Cost"}</definedName>
    <definedName name="wrn.Basic." localSheetId="18" hidden="1">{#N/A,#N/A,FALSE,"O&amp;M by processes";#N/A,#N/A,FALSE,"Elec Act vs Bud";#N/A,#N/A,FALSE,"G&amp;A";#N/A,#N/A,FALSE,"BGS";#N/A,#N/A,FALSE,"Res Cost"}</definedName>
    <definedName name="wrn.Basic." localSheetId="19" hidden="1">{#N/A,#N/A,FALSE,"O&amp;M by processes";#N/A,#N/A,FALSE,"Elec Act vs Bud";#N/A,#N/A,FALSE,"G&amp;A";#N/A,#N/A,FALSE,"BGS";#N/A,#N/A,FALSE,"Res Cost"}</definedName>
    <definedName name="wrn.Basic." localSheetId="20" hidden="1">{#N/A,#N/A,FALSE,"O&amp;M by processes";#N/A,#N/A,FALSE,"Elec Act vs Bud";#N/A,#N/A,FALSE,"G&amp;A";#N/A,#N/A,FALSE,"BGS";#N/A,#N/A,FALSE,"Res Cost"}</definedName>
    <definedName name="wrn.Basic." hidden="1">{#N/A,#N/A,FALSE,"O&amp;M by processes";#N/A,#N/A,FALSE,"Elec Act vs Bud";#N/A,#N/A,FALSE,"G&amp;A";#N/A,#N/A,FALSE,"BGS";#N/A,#N/A,FALSE,"Res Cost"}</definedName>
    <definedName name="wrn.Brad." localSheetId="14" hidden="1">{#N/A,#N/A,FALSE,"IS-Current";#N/A,#N/A,FALSE,"BS Current";#N/A,#N/A,FALSE,"CF Current";#N/A,#N/A,FALSE,"IS-Diff";#N/A,#N/A,FALSE,"BS-Diff";#N/A,#N/A,FALSE,"CF-Diff"}</definedName>
    <definedName name="wrn.Brad." localSheetId="13" hidden="1">{#N/A,#N/A,FALSE,"IS-Current";#N/A,#N/A,FALSE,"BS Current";#N/A,#N/A,FALSE,"CF Current";#N/A,#N/A,FALSE,"IS-Diff";#N/A,#N/A,FALSE,"BS-Diff";#N/A,#N/A,FALSE,"CF-Diff"}</definedName>
    <definedName name="wrn.Brad." localSheetId="15" hidden="1">{#N/A,#N/A,FALSE,"IS-Current";#N/A,#N/A,FALSE,"BS Current";#N/A,#N/A,FALSE,"CF Current";#N/A,#N/A,FALSE,"IS-Diff";#N/A,#N/A,FALSE,"BS-Diff";#N/A,#N/A,FALSE,"CF-Diff"}</definedName>
    <definedName name="wrn.Brad." localSheetId="16" hidden="1">{#N/A,#N/A,FALSE,"IS-Current";#N/A,#N/A,FALSE,"BS Current";#N/A,#N/A,FALSE,"CF Current";#N/A,#N/A,FALSE,"IS-Diff";#N/A,#N/A,FALSE,"BS-Diff";#N/A,#N/A,FALSE,"CF-Diff"}</definedName>
    <definedName name="wrn.Brad." localSheetId="17" hidden="1">{#N/A,#N/A,FALSE,"IS-Current";#N/A,#N/A,FALSE,"BS Current";#N/A,#N/A,FALSE,"CF Current";#N/A,#N/A,FALSE,"IS-Diff";#N/A,#N/A,FALSE,"BS-Diff";#N/A,#N/A,FALSE,"CF-Diff"}</definedName>
    <definedName name="wrn.Brad." localSheetId="18" hidden="1">{#N/A,#N/A,FALSE,"IS-Current";#N/A,#N/A,FALSE,"BS Current";#N/A,#N/A,FALSE,"CF Current";#N/A,#N/A,FALSE,"IS-Diff";#N/A,#N/A,FALSE,"BS-Diff";#N/A,#N/A,FALSE,"CF-Diff"}</definedName>
    <definedName name="wrn.Brad." localSheetId="19" hidden="1">{#N/A,#N/A,FALSE,"IS-Current";#N/A,#N/A,FALSE,"BS Current";#N/A,#N/A,FALSE,"CF Current";#N/A,#N/A,FALSE,"IS-Diff";#N/A,#N/A,FALSE,"BS-Diff";#N/A,#N/A,FALSE,"CF-Diff"}</definedName>
    <definedName name="wrn.Brad." localSheetId="20" hidden="1">{#N/A,#N/A,FALSE,"IS-Current";#N/A,#N/A,FALSE,"BS Current";#N/A,#N/A,FALSE,"CF Current";#N/A,#N/A,FALSE,"IS-Diff";#N/A,#N/A,FALSE,"BS-Diff";#N/A,#N/A,FALSE,"CF-Diff"}</definedName>
    <definedName name="wrn.Brad." hidden="1">{#N/A,#N/A,FALSE,"IS-Current";#N/A,#N/A,FALSE,"BS Current";#N/A,#N/A,FALSE,"CF Current";#N/A,#N/A,FALSE,"IS-Diff";#N/A,#N/A,FALSE,"BS-Diff";#N/A,#N/A,FALSE,"CF-Diff"}</definedName>
    <definedName name="wrn.Brenda." localSheetId="14"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wrn.Brenda." localSheetId="13"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wrn.Brenda." localSheetId="15"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wrn.Brenda." localSheetId="16"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wrn.Brenda." localSheetId="17"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wrn.Brenda." localSheetId="18"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wrn.Brenda." localSheetId="19"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wrn.Brenda." localSheetId="20"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wrn.Brenda." hidden="1">{#N/A,#N/A,FALSE,"OC Earnings";#N/A,#N/A,FALSE,"1841";#N/A,#N/A,FALSE,"EH&amp;S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wrn.Business._.with._.2001._.by._.Month." localSheetId="14" hidden="1">{"Income Statement 2001-2005",#N/A,TRUE,"IS-Gas Distribution";"Balance Sheet 2001-2005",#N/A,TRUE,"BS-Gas Distribution";"Cash Flow 2001-2005",#N/A,TRUE,"CF-Gas Distribution";#N/A,#N/A,TRUE,"Ratios-Gas Distribution";"Income Statement Months 2001",#N/A,TRUE,"IS-Gas Distribution";"Balance Sheet 2001 Months",#N/A,TRUE,"BS-Gas Distribution";"Cash Flow 2001 Months",#N/A,TRUE,"CF-Gas Distribution";#N/A,#N/A,TRUE,"Plant Schedule-GDist";#N/A,#N/A,TRUE,"Interest Schedule-GDist"}</definedName>
    <definedName name="wrn.Business._.with._.2001._.by._.Month." localSheetId="13" hidden="1">{"Income Statement 2001-2005",#N/A,TRUE,"IS-Gas Distribution";"Balance Sheet 2001-2005",#N/A,TRUE,"BS-Gas Distribution";"Cash Flow 2001-2005",#N/A,TRUE,"CF-Gas Distribution";#N/A,#N/A,TRUE,"Ratios-Gas Distribution";"Income Statement Months 2001",#N/A,TRUE,"IS-Gas Distribution";"Balance Sheet 2001 Months",#N/A,TRUE,"BS-Gas Distribution";"Cash Flow 2001 Months",#N/A,TRUE,"CF-Gas Distribution";#N/A,#N/A,TRUE,"Plant Schedule-GDist";#N/A,#N/A,TRUE,"Interest Schedule-GDist"}</definedName>
    <definedName name="wrn.Business._.with._.2001._.by._.Month." localSheetId="15" hidden="1">{"Income Statement 2001-2005",#N/A,TRUE,"IS-Gas Distribution";"Balance Sheet 2001-2005",#N/A,TRUE,"BS-Gas Distribution";"Cash Flow 2001-2005",#N/A,TRUE,"CF-Gas Distribution";#N/A,#N/A,TRUE,"Ratios-Gas Distribution";"Income Statement Months 2001",#N/A,TRUE,"IS-Gas Distribution";"Balance Sheet 2001 Months",#N/A,TRUE,"BS-Gas Distribution";"Cash Flow 2001 Months",#N/A,TRUE,"CF-Gas Distribution";#N/A,#N/A,TRUE,"Plant Schedule-GDist";#N/A,#N/A,TRUE,"Interest Schedule-GDist"}</definedName>
    <definedName name="wrn.Business._.with._.2001._.by._.Month." localSheetId="16" hidden="1">{"Income Statement 2001-2005",#N/A,TRUE,"IS-Gas Distribution";"Balance Sheet 2001-2005",#N/A,TRUE,"BS-Gas Distribution";"Cash Flow 2001-2005",#N/A,TRUE,"CF-Gas Distribution";#N/A,#N/A,TRUE,"Ratios-Gas Distribution";"Income Statement Months 2001",#N/A,TRUE,"IS-Gas Distribution";"Balance Sheet 2001 Months",#N/A,TRUE,"BS-Gas Distribution";"Cash Flow 2001 Months",#N/A,TRUE,"CF-Gas Distribution";#N/A,#N/A,TRUE,"Plant Schedule-GDist";#N/A,#N/A,TRUE,"Interest Schedule-GDist"}</definedName>
    <definedName name="wrn.Business._.with._.2001._.by._.Month." localSheetId="17" hidden="1">{"Income Statement 2001-2005",#N/A,TRUE,"IS-Gas Distribution";"Balance Sheet 2001-2005",#N/A,TRUE,"BS-Gas Distribution";"Cash Flow 2001-2005",#N/A,TRUE,"CF-Gas Distribution";#N/A,#N/A,TRUE,"Ratios-Gas Distribution";"Income Statement Months 2001",#N/A,TRUE,"IS-Gas Distribution";"Balance Sheet 2001 Months",#N/A,TRUE,"BS-Gas Distribution";"Cash Flow 2001 Months",#N/A,TRUE,"CF-Gas Distribution";#N/A,#N/A,TRUE,"Plant Schedule-GDist";#N/A,#N/A,TRUE,"Interest Schedule-GDist"}</definedName>
    <definedName name="wrn.Business._.with._.2001._.by._.Month." localSheetId="18" hidden="1">{"Income Statement 2001-2005",#N/A,TRUE,"IS-Gas Distribution";"Balance Sheet 2001-2005",#N/A,TRUE,"BS-Gas Distribution";"Cash Flow 2001-2005",#N/A,TRUE,"CF-Gas Distribution";#N/A,#N/A,TRUE,"Ratios-Gas Distribution";"Income Statement Months 2001",#N/A,TRUE,"IS-Gas Distribution";"Balance Sheet 2001 Months",#N/A,TRUE,"BS-Gas Distribution";"Cash Flow 2001 Months",#N/A,TRUE,"CF-Gas Distribution";#N/A,#N/A,TRUE,"Plant Schedule-GDist";#N/A,#N/A,TRUE,"Interest Schedule-GDist"}</definedName>
    <definedName name="wrn.Business._.with._.2001._.by._.Month." localSheetId="19" hidden="1">{"Income Statement 2001-2005",#N/A,TRUE,"IS-Gas Distribution";"Balance Sheet 2001-2005",#N/A,TRUE,"BS-Gas Distribution";"Cash Flow 2001-2005",#N/A,TRUE,"CF-Gas Distribution";#N/A,#N/A,TRUE,"Ratios-Gas Distribution";"Income Statement Months 2001",#N/A,TRUE,"IS-Gas Distribution";"Balance Sheet 2001 Months",#N/A,TRUE,"BS-Gas Distribution";"Cash Flow 2001 Months",#N/A,TRUE,"CF-Gas Distribution";#N/A,#N/A,TRUE,"Plant Schedule-GDist";#N/A,#N/A,TRUE,"Interest Schedule-GDist"}</definedName>
    <definedName name="wrn.Business._.with._.2001._.by._.Month." localSheetId="20" hidden="1">{"Income Statement 2001-2005",#N/A,TRUE,"IS-Gas Distribution";"Balance Sheet 2001-2005",#N/A,TRUE,"BS-Gas Distribution";"Cash Flow 2001-2005",#N/A,TRUE,"CF-Gas Distribution";#N/A,#N/A,TRUE,"Ratios-Gas Distribution";"Income Statement Months 2001",#N/A,TRUE,"IS-Gas Distribution";"Balance Sheet 2001 Months",#N/A,TRUE,"BS-Gas Distribution";"Cash Flow 2001 Months",#N/A,TRUE,"CF-Gas Distribution";#N/A,#N/A,TRUE,"Plant Schedule-GDist";#N/A,#N/A,TRUE,"Interest Schedule-GDist"}</definedName>
    <definedName name="wrn.Business._.with._.2001._.by._.Month." hidden="1">{"Income Statement 2001-2005",#N/A,TRUE,"IS-Gas Distribution";"Balance Sheet 2001-2005",#N/A,TRUE,"BS-Gas Distribution";"Cash Flow 2001-2005",#N/A,TRUE,"CF-Gas Distribution";#N/A,#N/A,TRUE,"Ratios-Gas Distribution";"Income Statement Months 2001",#N/A,TRUE,"IS-Gas Distribution";"Balance Sheet 2001 Months",#N/A,TRUE,"BS-Gas Distribution";"Cash Flow 2001 Months",#N/A,TRUE,"CF-Gas Distribution";#N/A,#N/A,TRUE,"Plant Schedule-GDist";#N/A,#N/A,TRUE,"Interest Schedule-GDist"}</definedName>
    <definedName name="wrn.Cash._.Products." localSheetId="7" hidden="1">{"Cash - Products",#N/A,FALSE,"SUB BS Flux"}</definedName>
    <definedName name="wrn.Cash._.Products." localSheetId="9" hidden="1">{"Cash - Products",#N/A,FALSE,"SUB BS Flux"}</definedName>
    <definedName name="wrn.Cash._.Products." localSheetId="10" hidden="1">{"Cash - Products",#N/A,FALSE,"SUB BS Flux"}</definedName>
    <definedName name="wrn.Cash._.Products." localSheetId="11" hidden="1">{"Cash - Products",#N/A,FALSE,"SUB BS Flux"}</definedName>
    <definedName name="wrn.Cash._.Products." localSheetId="12" hidden="1">{"Cash - Products",#N/A,FALSE,"SUB BS Flux"}</definedName>
    <definedName name="wrn.Cash._.Products." localSheetId="14" hidden="1">{"Cash - Products",#N/A,FALSE,"SUB BS Flux"}</definedName>
    <definedName name="wrn.Cash._.Products." localSheetId="13" hidden="1">{"Cash - Products",#N/A,FALSE,"SUB BS Flux"}</definedName>
    <definedName name="wrn.Cash._.Products." localSheetId="15" hidden="1">{"Cash - Products",#N/A,FALSE,"SUB BS Flux"}</definedName>
    <definedName name="wrn.Cash._.Products." localSheetId="16" hidden="1">{"Cash - Products",#N/A,FALSE,"SUB BS Flux"}</definedName>
    <definedName name="wrn.Cash._.Products." localSheetId="17" hidden="1">{"Cash - Products",#N/A,FALSE,"SUB BS Flux"}</definedName>
    <definedName name="wrn.Cash._.Products." localSheetId="18" hidden="1">{"Cash - Products",#N/A,FALSE,"SUB BS Flux"}</definedName>
    <definedName name="wrn.Cash._.Products." localSheetId="19" hidden="1">{"Cash - Products",#N/A,FALSE,"SUB BS Flux"}</definedName>
    <definedName name="wrn.Cash._.Products." localSheetId="20" hidden="1">{"Cash - Products",#N/A,FALSE,"SUB BS Flux"}</definedName>
    <definedName name="wrn.Cash._.Products." hidden="1">{"Cash - Products",#N/A,FALSE,"SUB BS Flux"}</definedName>
    <definedName name="wrn.ChartSet." localSheetId="7" hidden="1">{#N/A,#N/A,FALSE,"Elec Deliv";#N/A,#N/A,FALSE,"Atlantic Pie";#N/A,#N/A,FALSE,"Bay Pie";#N/A,#N/A,FALSE,"New Castle Pie";#N/A,#N/A,FALSE,"Transmission Pie"}</definedName>
    <definedName name="wrn.ChartSet." localSheetId="9" hidden="1">{#N/A,#N/A,FALSE,"Elec Deliv";#N/A,#N/A,FALSE,"Atlantic Pie";#N/A,#N/A,FALSE,"Bay Pie";#N/A,#N/A,FALSE,"New Castle Pie";#N/A,#N/A,FALSE,"Transmission Pie"}</definedName>
    <definedName name="wrn.ChartSet." localSheetId="10" hidden="1">{#N/A,#N/A,FALSE,"Elec Deliv";#N/A,#N/A,FALSE,"Atlantic Pie";#N/A,#N/A,FALSE,"Bay Pie";#N/A,#N/A,FALSE,"New Castle Pie";#N/A,#N/A,FALSE,"Transmission Pie"}</definedName>
    <definedName name="wrn.ChartSet." localSheetId="11" hidden="1">{#N/A,#N/A,FALSE,"Elec Deliv";#N/A,#N/A,FALSE,"Atlantic Pie";#N/A,#N/A,FALSE,"Bay Pie";#N/A,#N/A,FALSE,"New Castle Pie";#N/A,#N/A,FALSE,"Transmission Pie"}</definedName>
    <definedName name="wrn.ChartSet." localSheetId="12" hidden="1">{#N/A,#N/A,FALSE,"Elec Deliv";#N/A,#N/A,FALSE,"Atlantic Pie";#N/A,#N/A,FALSE,"Bay Pie";#N/A,#N/A,FALSE,"New Castle Pie";#N/A,#N/A,FALSE,"Transmission Pie"}</definedName>
    <definedName name="wrn.ChartSet." localSheetId="14" hidden="1">{#N/A,#N/A,FALSE,"Elec Deliv";#N/A,#N/A,FALSE,"Atlantic Pie";#N/A,#N/A,FALSE,"Bay Pie";#N/A,#N/A,FALSE,"New Castle Pie";#N/A,#N/A,FALSE,"Transmission Pie"}</definedName>
    <definedName name="wrn.ChartSet." localSheetId="13" hidden="1">{#N/A,#N/A,FALSE,"Elec Deliv";#N/A,#N/A,FALSE,"Atlantic Pie";#N/A,#N/A,FALSE,"Bay Pie";#N/A,#N/A,FALSE,"New Castle Pie";#N/A,#N/A,FALSE,"Transmission Pie"}</definedName>
    <definedName name="wrn.ChartSet." localSheetId="15" hidden="1">{#N/A,#N/A,FALSE,"Elec Deliv";#N/A,#N/A,FALSE,"Atlantic Pie";#N/A,#N/A,FALSE,"Bay Pie";#N/A,#N/A,FALSE,"New Castle Pie";#N/A,#N/A,FALSE,"Transmission Pie"}</definedName>
    <definedName name="wrn.ChartSet." localSheetId="16" hidden="1">{#N/A,#N/A,FALSE,"Elec Deliv";#N/A,#N/A,FALSE,"Atlantic Pie";#N/A,#N/A,FALSE,"Bay Pie";#N/A,#N/A,FALSE,"New Castle Pie";#N/A,#N/A,FALSE,"Transmission Pie"}</definedName>
    <definedName name="wrn.ChartSet." localSheetId="17" hidden="1">{#N/A,#N/A,FALSE,"Elec Deliv";#N/A,#N/A,FALSE,"Atlantic Pie";#N/A,#N/A,FALSE,"Bay Pie";#N/A,#N/A,FALSE,"New Castle Pie";#N/A,#N/A,FALSE,"Transmission Pie"}</definedName>
    <definedName name="wrn.ChartSet." localSheetId="18" hidden="1">{#N/A,#N/A,FALSE,"Elec Deliv";#N/A,#N/A,FALSE,"Atlantic Pie";#N/A,#N/A,FALSE,"Bay Pie";#N/A,#N/A,FALSE,"New Castle Pie";#N/A,#N/A,FALSE,"Transmission Pie"}</definedName>
    <definedName name="wrn.ChartSet." localSheetId="19" hidden="1">{#N/A,#N/A,FALSE,"Elec Deliv";#N/A,#N/A,FALSE,"Atlantic Pie";#N/A,#N/A,FALSE,"Bay Pie";#N/A,#N/A,FALSE,"New Castle Pie";#N/A,#N/A,FALSE,"Transmission Pie"}</definedName>
    <definedName name="wrn.ChartSet." localSheetId="20"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COKE." localSheetId="14" hidden="1">{#N/A,#N/A,FALSE,"COKE"}</definedName>
    <definedName name="wrn.COKE." localSheetId="13" hidden="1">{#N/A,#N/A,FALSE,"COKE"}</definedName>
    <definedName name="wrn.COKE." localSheetId="15" hidden="1">{#N/A,#N/A,FALSE,"COKE"}</definedName>
    <definedName name="wrn.COKE." localSheetId="16" hidden="1">{#N/A,#N/A,FALSE,"COKE"}</definedName>
    <definedName name="wrn.COKE." localSheetId="17" hidden="1">{#N/A,#N/A,FALSE,"COKE"}</definedName>
    <definedName name="wrn.COKE." localSheetId="18" hidden="1">{#N/A,#N/A,FALSE,"COKE"}</definedName>
    <definedName name="wrn.COKE." localSheetId="19" hidden="1">{#N/A,#N/A,FALSE,"COKE"}</definedName>
    <definedName name="wrn.COKE." localSheetId="20" hidden="1">{#N/A,#N/A,FALSE,"COKE"}</definedName>
    <definedName name="wrn.COKE." hidden="1">{#N/A,#N/A,FALSE,"COKE"}</definedName>
    <definedName name="wrn.COS." localSheetId="7" hidden="1">{"detail",#N/A,FALSE,"COSSUM"}</definedName>
    <definedName name="wrn.COS." localSheetId="9" hidden="1">{"detail",#N/A,FALSE,"COSSUM"}</definedName>
    <definedName name="wrn.COS." localSheetId="10" hidden="1">{"detail",#N/A,FALSE,"COSSUM"}</definedName>
    <definedName name="wrn.COS." localSheetId="11" hidden="1">{"detail",#N/A,FALSE,"COSSUM"}</definedName>
    <definedName name="wrn.COS." localSheetId="12" hidden="1">{"detail",#N/A,FALSE,"COSSUM"}</definedName>
    <definedName name="wrn.COS." localSheetId="14" hidden="1">{"detail",#N/A,FALSE,"COSSUM"}</definedName>
    <definedName name="wrn.COS." localSheetId="13" hidden="1">{"detail",#N/A,FALSE,"COSSUM"}</definedName>
    <definedName name="wrn.COS." localSheetId="15" hidden="1">{"detail",#N/A,FALSE,"COSSUM"}</definedName>
    <definedName name="wrn.COS." localSheetId="16" hidden="1">{"detail",#N/A,FALSE,"COSSUM"}</definedName>
    <definedName name="wrn.COS." localSheetId="17" hidden="1">{"detail",#N/A,FALSE,"COSSUM"}</definedName>
    <definedName name="wrn.COS." localSheetId="18" hidden="1">{"detail",#N/A,FALSE,"COSSUM"}</definedName>
    <definedName name="wrn.COS." localSheetId="19" hidden="1">{"detail",#N/A,FALSE,"COSSUM"}</definedName>
    <definedName name="wrn.COS." localSheetId="20" hidden="1">{"detail",#N/A,FALSE,"COSSUM"}</definedName>
    <definedName name="wrn.COS." hidden="1">{"detail",#N/A,FALSE,"COSSUM"}</definedName>
    <definedName name="wrn.Current." localSheetId="14" hidden="1">{#N/A,#N/A,FALSE,"KeyStatsCurrent";#N/A,#N/A,FALSE,"RATIOS New";#N/A,#N/A,FALSE,"IS New";#N/A,#N/A,FALSE,"BS New";#N/A,#N/A,FALSE,"CF New"}</definedName>
    <definedName name="wrn.Current." localSheetId="13" hidden="1">{#N/A,#N/A,FALSE,"KeyStatsCurrent";#N/A,#N/A,FALSE,"RATIOS New";#N/A,#N/A,FALSE,"IS New";#N/A,#N/A,FALSE,"BS New";#N/A,#N/A,FALSE,"CF New"}</definedName>
    <definedName name="wrn.Current." localSheetId="15" hidden="1">{#N/A,#N/A,FALSE,"KeyStatsCurrent";#N/A,#N/A,FALSE,"RATIOS New";#N/A,#N/A,FALSE,"IS New";#N/A,#N/A,FALSE,"BS New";#N/A,#N/A,FALSE,"CF New"}</definedName>
    <definedName name="wrn.Current." localSheetId="16" hidden="1">{#N/A,#N/A,FALSE,"KeyStatsCurrent";#N/A,#N/A,FALSE,"RATIOS New";#N/A,#N/A,FALSE,"IS New";#N/A,#N/A,FALSE,"BS New";#N/A,#N/A,FALSE,"CF New"}</definedName>
    <definedName name="wrn.Current." localSheetId="17" hidden="1">{#N/A,#N/A,FALSE,"KeyStatsCurrent";#N/A,#N/A,FALSE,"RATIOS New";#N/A,#N/A,FALSE,"IS New";#N/A,#N/A,FALSE,"BS New";#N/A,#N/A,FALSE,"CF New"}</definedName>
    <definedName name="wrn.Current." localSheetId="18" hidden="1">{#N/A,#N/A,FALSE,"KeyStatsCurrent";#N/A,#N/A,FALSE,"RATIOS New";#N/A,#N/A,FALSE,"IS New";#N/A,#N/A,FALSE,"BS New";#N/A,#N/A,FALSE,"CF New"}</definedName>
    <definedName name="wrn.Current." localSheetId="19" hidden="1">{#N/A,#N/A,FALSE,"KeyStatsCurrent";#N/A,#N/A,FALSE,"RATIOS New";#N/A,#N/A,FALSE,"IS New";#N/A,#N/A,FALSE,"BS New";#N/A,#N/A,FALSE,"CF New"}</definedName>
    <definedName name="wrn.Current." localSheetId="20" hidden="1">{#N/A,#N/A,FALSE,"KeyStatsCurrent";#N/A,#N/A,FALSE,"RATIOS New";#N/A,#N/A,FALSE,"IS New";#N/A,#N/A,FALSE,"BS New";#N/A,#N/A,FALSE,"CF New"}</definedName>
    <definedName name="wrn.Current." hidden="1">{#N/A,#N/A,FALSE,"KeyStatsCurrent";#N/A,#N/A,FALSE,"RATIOS New";#N/A,#N/A,FALSE,"IS New";#N/A,#N/A,FALSE,"BS New";#N/A,#N/A,FALSE,"CF New"}</definedName>
    <definedName name="wrn.Current._.Plan." localSheetId="14" hidden="1">{#N/A,#N/A,TRUE,"Ratio-ED-Current";#N/A,#N/A,TRUE,"IS-ED-Current";#N/A,#N/A,TRUE,"BS-ED-Current";#N/A,#N/A,TRUE,"CF-ED-Current ";#N/A,#N/A,TRUE,"Plant-ED-Current"}</definedName>
    <definedName name="wrn.Current._.Plan." localSheetId="13" hidden="1">{#N/A,#N/A,TRUE,"Ratio-ED-Current";#N/A,#N/A,TRUE,"IS-ED-Current";#N/A,#N/A,TRUE,"BS-ED-Current";#N/A,#N/A,TRUE,"CF-ED-Current ";#N/A,#N/A,TRUE,"Plant-ED-Current"}</definedName>
    <definedName name="wrn.Current._.Plan." localSheetId="15" hidden="1">{#N/A,#N/A,TRUE,"Ratio-ED-Current";#N/A,#N/A,TRUE,"IS-ED-Current";#N/A,#N/A,TRUE,"BS-ED-Current";#N/A,#N/A,TRUE,"CF-ED-Current ";#N/A,#N/A,TRUE,"Plant-ED-Current"}</definedName>
    <definedName name="wrn.Current._.Plan." localSheetId="16" hidden="1">{#N/A,#N/A,TRUE,"Ratio-ED-Current";#N/A,#N/A,TRUE,"IS-ED-Current";#N/A,#N/A,TRUE,"BS-ED-Current";#N/A,#N/A,TRUE,"CF-ED-Current ";#N/A,#N/A,TRUE,"Plant-ED-Current"}</definedName>
    <definedName name="wrn.Current._.Plan." localSheetId="17" hidden="1">{#N/A,#N/A,TRUE,"Ratio-ED-Current";#N/A,#N/A,TRUE,"IS-ED-Current";#N/A,#N/A,TRUE,"BS-ED-Current";#N/A,#N/A,TRUE,"CF-ED-Current ";#N/A,#N/A,TRUE,"Plant-ED-Current"}</definedName>
    <definedName name="wrn.Current._.Plan." localSheetId="18" hidden="1">{#N/A,#N/A,TRUE,"Ratio-ED-Current";#N/A,#N/A,TRUE,"IS-ED-Current";#N/A,#N/A,TRUE,"BS-ED-Current";#N/A,#N/A,TRUE,"CF-ED-Current ";#N/A,#N/A,TRUE,"Plant-ED-Current"}</definedName>
    <definedName name="wrn.Current._.Plan." localSheetId="19" hidden="1">{#N/A,#N/A,TRUE,"Ratio-ED-Current";#N/A,#N/A,TRUE,"IS-ED-Current";#N/A,#N/A,TRUE,"BS-ED-Current";#N/A,#N/A,TRUE,"CF-ED-Current ";#N/A,#N/A,TRUE,"Plant-ED-Current"}</definedName>
    <definedName name="wrn.Current._.Plan." localSheetId="20" hidden="1">{#N/A,#N/A,TRUE,"Ratio-ED-Current";#N/A,#N/A,TRUE,"IS-ED-Current";#N/A,#N/A,TRUE,"BS-ED-Current";#N/A,#N/A,TRUE,"CF-ED-Current ";#N/A,#N/A,TRUE,"Plant-ED-Current"}</definedName>
    <definedName name="wrn.Current._.Plan." hidden="1">{#N/A,#N/A,TRUE,"Ratio-ED-Current";#N/A,#N/A,TRUE,"IS-ED-Current";#N/A,#N/A,TRUE,"BS-ED-Current";#N/A,#N/A,TRUE,"CF-ED-Current ";#N/A,#N/A,TRUE,"Plant-ED-Current"}</definedName>
    <definedName name="wrn.Current._.View._.and._.Differences." localSheetId="14" hidden="1">{#N/A,#N/A,FALSE,"SummaryStats";#N/A,#N/A,FALSE,"SumtatsDIFFvsPrior";#N/A,#N/A,FALSE,"Drivers";#N/A,#N/A,FALSE,"IS Update";#N/A,#N/A,FALSE,"IS UpdateBGSS";#N/A,#N/A,FALSE,"IS DIFF";#N/A,#N/A,FALSE,"IS 2 DIFF";#N/A,#N/A,FALSE,"BS Update";#N/A,#N/A,FALSE,"BS DIFFvsPrior";#N/A,#N/A,FALSE,"CF Update";#N/A,#N/A,FALSE,"CF DIFFvsPrior"}</definedName>
    <definedName name="wrn.Current._.View._.and._.Differences." localSheetId="13" hidden="1">{#N/A,#N/A,FALSE,"SummaryStats";#N/A,#N/A,FALSE,"SumtatsDIFFvsPrior";#N/A,#N/A,FALSE,"Drivers";#N/A,#N/A,FALSE,"IS Update";#N/A,#N/A,FALSE,"IS UpdateBGSS";#N/A,#N/A,FALSE,"IS DIFF";#N/A,#N/A,FALSE,"IS 2 DIFF";#N/A,#N/A,FALSE,"BS Update";#N/A,#N/A,FALSE,"BS DIFFvsPrior";#N/A,#N/A,FALSE,"CF Update";#N/A,#N/A,FALSE,"CF DIFFvsPrior"}</definedName>
    <definedName name="wrn.Current._.View._.and._.Differences." localSheetId="15" hidden="1">{#N/A,#N/A,FALSE,"SummaryStats";#N/A,#N/A,FALSE,"SumtatsDIFFvsPrior";#N/A,#N/A,FALSE,"Drivers";#N/A,#N/A,FALSE,"IS Update";#N/A,#N/A,FALSE,"IS UpdateBGSS";#N/A,#N/A,FALSE,"IS DIFF";#N/A,#N/A,FALSE,"IS 2 DIFF";#N/A,#N/A,FALSE,"BS Update";#N/A,#N/A,FALSE,"BS DIFFvsPrior";#N/A,#N/A,FALSE,"CF Update";#N/A,#N/A,FALSE,"CF DIFFvsPrior"}</definedName>
    <definedName name="wrn.Current._.View._.and._.Differences." localSheetId="16" hidden="1">{#N/A,#N/A,FALSE,"SummaryStats";#N/A,#N/A,FALSE,"SumtatsDIFFvsPrior";#N/A,#N/A,FALSE,"Drivers";#N/A,#N/A,FALSE,"IS Update";#N/A,#N/A,FALSE,"IS UpdateBGSS";#N/A,#N/A,FALSE,"IS DIFF";#N/A,#N/A,FALSE,"IS 2 DIFF";#N/A,#N/A,FALSE,"BS Update";#N/A,#N/A,FALSE,"BS DIFFvsPrior";#N/A,#N/A,FALSE,"CF Update";#N/A,#N/A,FALSE,"CF DIFFvsPrior"}</definedName>
    <definedName name="wrn.Current._.View._.and._.Differences." localSheetId="17" hidden="1">{#N/A,#N/A,FALSE,"SummaryStats";#N/A,#N/A,FALSE,"SumtatsDIFFvsPrior";#N/A,#N/A,FALSE,"Drivers";#N/A,#N/A,FALSE,"IS Update";#N/A,#N/A,FALSE,"IS UpdateBGSS";#N/A,#N/A,FALSE,"IS DIFF";#N/A,#N/A,FALSE,"IS 2 DIFF";#N/A,#N/A,FALSE,"BS Update";#N/A,#N/A,FALSE,"BS DIFFvsPrior";#N/A,#N/A,FALSE,"CF Update";#N/A,#N/A,FALSE,"CF DIFFvsPrior"}</definedName>
    <definedName name="wrn.Current._.View._.and._.Differences." localSheetId="18" hidden="1">{#N/A,#N/A,FALSE,"SummaryStats";#N/A,#N/A,FALSE,"SumtatsDIFFvsPrior";#N/A,#N/A,FALSE,"Drivers";#N/A,#N/A,FALSE,"IS Update";#N/A,#N/A,FALSE,"IS UpdateBGSS";#N/A,#N/A,FALSE,"IS DIFF";#N/A,#N/A,FALSE,"IS 2 DIFF";#N/A,#N/A,FALSE,"BS Update";#N/A,#N/A,FALSE,"BS DIFFvsPrior";#N/A,#N/A,FALSE,"CF Update";#N/A,#N/A,FALSE,"CF DIFFvsPrior"}</definedName>
    <definedName name="wrn.Current._.View._.and._.Differences." localSheetId="19" hidden="1">{#N/A,#N/A,FALSE,"SummaryStats";#N/A,#N/A,FALSE,"SumtatsDIFFvsPrior";#N/A,#N/A,FALSE,"Drivers";#N/A,#N/A,FALSE,"IS Update";#N/A,#N/A,FALSE,"IS UpdateBGSS";#N/A,#N/A,FALSE,"IS DIFF";#N/A,#N/A,FALSE,"IS 2 DIFF";#N/A,#N/A,FALSE,"BS Update";#N/A,#N/A,FALSE,"BS DIFFvsPrior";#N/A,#N/A,FALSE,"CF Update";#N/A,#N/A,FALSE,"CF DIFFvsPrior"}</definedName>
    <definedName name="wrn.Current._.View._.and._.Differences." localSheetId="20" hidden="1">{#N/A,#N/A,FALSE,"SummaryStats";#N/A,#N/A,FALSE,"SumtatsDIFFvsPrior";#N/A,#N/A,FALSE,"Drivers";#N/A,#N/A,FALSE,"IS Update";#N/A,#N/A,FALSE,"IS UpdateBGSS";#N/A,#N/A,FALSE,"IS DIFF";#N/A,#N/A,FALSE,"IS 2 DIFF";#N/A,#N/A,FALSE,"BS Update";#N/A,#N/A,FALSE,"BS DIFFvsPrior";#N/A,#N/A,FALSE,"CF Update";#N/A,#N/A,FALSE,"CF DIFFvsPrior"}</definedName>
    <definedName name="wrn.Current._.View._.and._.Differences." hidden="1">{#N/A,#N/A,FALSE,"SummaryStats";#N/A,#N/A,FALSE,"SumtatsDIFFvsPrior";#N/A,#N/A,FALSE,"Drivers";#N/A,#N/A,FALSE,"IS Update";#N/A,#N/A,FALSE,"IS UpdateBGSS";#N/A,#N/A,FALSE,"IS DIFF";#N/A,#N/A,FALSE,"IS 2 DIFF";#N/A,#N/A,FALSE,"BS Update";#N/A,#N/A,FALSE,"BS DIFFvsPrior";#N/A,#N/A,FALSE,"CF Update";#N/A,#N/A,FALSE,"CF DIFFvsPrior"}</definedName>
    <definedName name="wrn.Data._.dump." localSheetId="7" hidden="1">{"Input Data",#N/A,FALSE,"Input";"Income and Cash Flow",#N/A,FALSE,"Calculations"}</definedName>
    <definedName name="wrn.Data._.dump." localSheetId="9" hidden="1">{"Input Data",#N/A,FALSE,"Input";"Income and Cash Flow",#N/A,FALSE,"Calculations"}</definedName>
    <definedName name="wrn.Data._.dump." localSheetId="10" hidden="1">{"Input Data",#N/A,FALSE,"Input";"Income and Cash Flow",#N/A,FALSE,"Calculations"}</definedName>
    <definedName name="wrn.Data._.dump." localSheetId="11" hidden="1">{"Input Data",#N/A,FALSE,"Input";"Income and Cash Flow",#N/A,FALSE,"Calculations"}</definedName>
    <definedName name="wrn.Data._.dump." localSheetId="12" hidden="1">{"Input Data",#N/A,FALSE,"Input";"Income and Cash Flow",#N/A,FALSE,"Calculations"}</definedName>
    <definedName name="wrn.Data._.dump." localSheetId="14" hidden="1">{"Input Data",#N/A,FALSE,"Input";"Income and Cash Flow",#N/A,FALSE,"Calculations"}</definedName>
    <definedName name="wrn.Data._.dump." localSheetId="13" hidden="1">{"Input Data",#N/A,FALSE,"Input";"Income and Cash Flow",#N/A,FALSE,"Calculations"}</definedName>
    <definedName name="wrn.Data._.dump." localSheetId="15" hidden="1">{"Input Data",#N/A,FALSE,"Input";"Income and Cash Flow",#N/A,FALSE,"Calculations"}</definedName>
    <definedName name="wrn.Data._.dump." localSheetId="16" hidden="1">{"Input Data",#N/A,FALSE,"Input";"Income and Cash Flow",#N/A,FALSE,"Calculations"}</definedName>
    <definedName name="wrn.Data._.dump." localSheetId="17" hidden="1">{"Input Data",#N/A,FALSE,"Input";"Income and Cash Flow",#N/A,FALSE,"Calculations"}</definedName>
    <definedName name="wrn.Data._.dump." localSheetId="18" hidden="1">{"Input Data",#N/A,FALSE,"Input";"Income and Cash Flow",#N/A,FALSE,"Calculations"}</definedName>
    <definedName name="wrn.Data._.dump." localSheetId="19" hidden="1">{"Input Data",#N/A,FALSE,"Input";"Income and Cash Flow",#N/A,FALSE,"Calculations"}</definedName>
    <definedName name="wrn.Data._.dump." localSheetId="20" hidden="1">{"Input Data",#N/A,FALSE,"Input";"Income and Cash Flow",#N/A,FALSE,"Calculations"}</definedName>
    <definedName name="wrn.Data._.dump." hidden="1">{"Input Data",#N/A,FALSE,"Input";"Income and Cash Flow",#N/A,FALSE,"Calculations"}</definedName>
    <definedName name="wrn.Deferral._.Forecast." localSheetId="7" hidden="1">{"Summary Deferral Forecast",#N/A,FALSE,"Deferral Forecast";"BGS Deferral Forecast",#N/A,FALSE,"BGS Deferral";"NNC Deferral Forecast",#N/A,FALSE,"NNC Deferral";"MTCDeferralForecast",#N/A,FALSE,"MTC Deferral";"SBC Deferral Forecast",#N/A,FALSE,"SBC Deferral"}</definedName>
    <definedName name="wrn.Deferral._.Forecast." localSheetId="9" hidden="1">{"Summary Deferral Forecast",#N/A,FALSE,"Deferral Forecast";"BGS Deferral Forecast",#N/A,FALSE,"BGS Deferral";"NNC Deferral Forecast",#N/A,FALSE,"NNC Deferral";"MTCDeferralForecast",#N/A,FALSE,"MTC Deferral";"SBC Deferral Forecast",#N/A,FALSE,"SBC Deferral"}</definedName>
    <definedName name="wrn.Deferral._.Forecast." localSheetId="10" hidden="1">{"Summary Deferral Forecast",#N/A,FALSE,"Deferral Forecast";"BGS Deferral Forecast",#N/A,FALSE,"BGS Deferral";"NNC Deferral Forecast",#N/A,FALSE,"NNC Deferral";"MTCDeferralForecast",#N/A,FALSE,"MTC Deferral";"SBC Deferral Forecast",#N/A,FALSE,"SBC Deferral"}</definedName>
    <definedName name="wrn.Deferral._.Forecast." localSheetId="11" hidden="1">{"Summary Deferral Forecast",#N/A,FALSE,"Deferral Forecast";"BGS Deferral Forecast",#N/A,FALSE,"BGS Deferral";"NNC Deferral Forecast",#N/A,FALSE,"NNC Deferral";"MTCDeferralForecast",#N/A,FALSE,"MTC Deferral";"SBC Deferral Forecast",#N/A,FALSE,"SBC Deferral"}</definedName>
    <definedName name="wrn.Deferral._.Forecast." localSheetId="12" hidden="1">{"Summary Deferral Forecast",#N/A,FALSE,"Deferral Forecast";"BGS Deferral Forecast",#N/A,FALSE,"BGS Deferral";"NNC Deferral Forecast",#N/A,FALSE,"NNC Deferral";"MTCDeferralForecast",#N/A,FALSE,"MTC Deferral";"SBC Deferral Forecast",#N/A,FALSE,"SBC Deferral"}</definedName>
    <definedName name="wrn.Deferral._.Forecast." localSheetId="14" hidden="1">{"Summary Deferral Forecast",#N/A,FALSE,"Deferral Forecast";"BGS Deferral Forecast",#N/A,FALSE,"BGS Deferral";"NNC Deferral Forecast",#N/A,FALSE,"NNC Deferral";"MTCDeferralForecast",#N/A,FALSE,"MTC Deferral";"SBC Deferral Forecast",#N/A,FALSE,"SBC Deferral"}</definedName>
    <definedName name="wrn.Deferral._.Forecast." localSheetId="13" hidden="1">{"Summary Deferral Forecast",#N/A,FALSE,"Deferral Forecast";"BGS Deferral Forecast",#N/A,FALSE,"BGS Deferral";"NNC Deferral Forecast",#N/A,FALSE,"NNC Deferral";"MTCDeferralForecast",#N/A,FALSE,"MTC Deferral";"SBC Deferral Forecast",#N/A,FALSE,"SBC Deferral"}</definedName>
    <definedName name="wrn.Deferral._.Forecast." localSheetId="15" hidden="1">{"Summary Deferral Forecast",#N/A,FALSE,"Deferral Forecast";"BGS Deferral Forecast",#N/A,FALSE,"BGS Deferral";"NNC Deferral Forecast",#N/A,FALSE,"NNC Deferral";"MTCDeferralForecast",#N/A,FALSE,"MTC Deferral";"SBC Deferral Forecast",#N/A,FALSE,"SBC Deferral"}</definedName>
    <definedName name="wrn.Deferral._.Forecast." localSheetId="16" hidden="1">{"Summary Deferral Forecast",#N/A,FALSE,"Deferral Forecast";"BGS Deferral Forecast",#N/A,FALSE,"BGS Deferral";"NNC Deferral Forecast",#N/A,FALSE,"NNC Deferral";"MTCDeferralForecast",#N/A,FALSE,"MTC Deferral";"SBC Deferral Forecast",#N/A,FALSE,"SBC Deferral"}</definedName>
    <definedName name="wrn.Deferral._.Forecast." localSheetId="17" hidden="1">{"Summary Deferral Forecast",#N/A,FALSE,"Deferral Forecast";"BGS Deferral Forecast",#N/A,FALSE,"BGS Deferral";"NNC Deferral Forecast",#N/A,FALSE,"NNC Deferral";"MTCDeferralForecast",#N/A,FALSE,"MTC Deferral";"SBC Deferral Forecast",#N/A,FALSE,"SBC Deferral"}</definedName>
    <definedName name="wrn.Deferral._.Forecast." localSheetId="18" hidden="1">{"Summary Deferral Forecast",#N/A,FALSE,"Deferral Forecast";"BGS Deferral Forecast",#N/A,FALSE,"BGS Deferral";"NNC Deferral Forecast",#N/A,FALSE,"NNC Deferral";"MTCDeferralForecast",#N/A,FALSE,"MTC Deferral";"SBC Deferral Forecast",#N/A,FALSE,"SBC Deferral"}</definedName>
    <definedName name="wrn.Deferral._.Forecast." localSheetId="19" hidden="1">{"Summary Deferral Forecast",#N/A,FALSE,"Deferral Forecast";"BGS Deferral Forecast",#N/A,FALSE,"BGS Deferral";"NNC Deferral Forecast",#N/A,FALSE,"NNC Deferral";"MTCDeferralForecast",#N/A,FALSE,"MTC Deferral";"SBC Deferral Forecast",#N/A,FALSE,"SBC Deferral"}</definedName>
    <definedName name="wrn.Deferral._.Forecast." localSheetId="20"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Dept_Income_Statement." localSheetId="7" hidden="1">{#N/A,#N/A,FALSE,"Month";#N/A,#N/A,FALSE,"Period";#N/A,#N/A,FALSE,"12 Month";#N/A,#N/A,FALSE,"Quarter"}</definedName>
    <definedName name="wrn.Dept_Income_Statement." localSheetId="9" hidden="1">{#N/A,#N/A,FALSE,"Month";#N/A,#N/A,FALSE,"Period";#N/A,#N/A,FALSE,"12 Month";#N/A,#N/A,FALSE,"Quarter"}</definedName>
    <definedName name="wrn.Dept_Income_Statement." localSheetId="10" hidden="1">{#N/A,#N/A,FALSE,"Month";#N/A,#N/A,FALSE,"Period";#N/A,#N/A,FALSE,"12 Month";#N/A,#N/A,FALSE,"Quarter"}</definedName>
    <definedName name="wrn.Dept_Income_Statement." localSheetId="11" hidden="1">{#N/A,#N/A,FALSE,"Month";#N/A,#N/A,FALSE,"Period";#N/A,#N/A,FALSE,"12 Month";#N/A,#N/A,FALSE,"Quarter"}</definedName>
    <definedName name="wrn.Dept_Income_Statement." localSheetId="12" hidden="1">{#N/A,#N/A,FALSE,"Month";#N/A,#N/A,FALSE,"Period";#N/A,#N/A,FALSE,"12 Month";#N/A,#N/A,FALSE,"Quarter"}</definedName>
    <definedName name="wrn.Dept_Income_Statement." localSheetId="14" hidden="1">{#N/A,#N/A,FALSE,"Month";#N/A,#N/A,FALSE,"Period";#N/A,#N/A,FALSE,"12 Month";#N/A,#N/A,FALSE,"Quarter"}</definedName>
    <definedName name="wrn.Dept_Income_Statement." localSheetId="13" hidden="1">{#N/A,#N/A,FALSE,"Month";#N/A,#N/A,FALSE,"Period";#N/A,#N/A,FALSE,"12 Month";#N/A,#N/A,FALSE,"Quarter"}</definedName>
    <definedName name="wrn.Dept_Income_Statement." localSheetId="15" hidden="1">{#N/A,#N/A,FALSE,"Month";#N/A,#N/A,FALSE,"Period";#N/A,#N/A,FALSE,"12 Month";#N/A,#N/A,FALSE,"Quarter"}</definedName>
    <definedName name="wrn.Dept_Income_Statement." localSheetId="16" hidden="1">{#N/A,#N/A,FALSE,"Month";#N/A,#N/A,FALSE,"Period";#N/A,#N/A,FALSE,"12 Month";#N/A,#N/A,FALSE,"Quarter"}</definedName>
    <definedName name="wrn.Dept_Income_Statement." localSheetId="17" hidden="1">{#N/A,#N/A,FALSE,"Month";#N/A,#N/A,FALSE,"Period";#N/A,#N/A,FALSE,"12 Month";#N/A,#N/A,FALSE,"Quarter"}</definedName>
    <definedName name="wrn.Dept_Income_Statement." localSheetId="18" hidden="1">{#N/A,#N/A,FALSE,"Month";#N/A,#N/A,FALSE,"Period";#N/A,#N/A,FALSE,"12 Month";#N/A,#N/A,FALSE,"Quarter"}</definedName>
    <definedName name="wrn.Dept_Income_Statement." localSheetId="19" hidden="1">{#N/A,#N/A,FALSE,"Month";#N/A,#N/A,FALSE,"Period";#N/A,#N/A,FALSE,"12 Month";#N/A,#N/A,FALSE,"Quarter"}</definedName>
    <definedName name="wrn.Dept_Income_Statement." localSheetId="20" hidden="1">{#N/A,#N/A,FALSE,"Month";#N/A,#N/A,FALSE,"Period";#N/A,#N/A,FALSE,"12 Month";#N/A,#N/A,FALSE,"Quarter"}</definedName>
    <definedName name="wrn.Dept_Income_Statement." hidden="1">{#N/A,#N/A,FALSE,"Month";#N/A,#N/A,FALSE,"Period";#N/A,#N/A,FALSE,"12 Month";#N/A,#N/A,FALSE,"Quarter"}</definedName>
    <definedName name="wrn.DespesasPorArea." localSheetId="14" hidden="1">{"TotalGeralDespesasPorArea",#N/A,FALSE,"VinculosAccessEfetivo"}</definedName>
    <definedName name="wrn.DespesasPorArea." localSheetId="13" hidden="1">{"TotalGeralDespesasPorArea",#N/A,FALSE,"VinculosAccessEfetivo"}</definedName>
    <definedName name="wrn.DespesasPorArea." localSheetId="15" hidden="1">{"TotalGeralDespesasPorArea",#N/A,FALSE,"VinculosAccessEfetivo"}</definedName>
    <definedName name="wrn.DespesasPorArea." localSheetId="16" hidden="1">{"TotalGeralDespesasPorArea",#N/A,FALSE,"VinculosAccessEfetivo"}</definedName>
    <definedName name="wrn.DespesasPorArea." localSheetId="17" hidden="1">{"TotalGeralDespesasPorArea",#N/A,FALSE,"VinculosAccessEfetivo"}</definedName>
    <definedName name="wrn.DespesasPorArea." localSheetId="18" hidden="1">{"TotalGeralDespesasPorArea",#N/A,FALSE,"VinculosAccessEfetivo"}</definedName>
    <definedName name="wrn.DespesasPorArea." localSheetId="19" hidden="1">{"TotalGeralDespesasPorArea",#N/A,FALSE,"VinculosAccessEfetivo"}</definedName>
    <definedName name="wrn.DespesasPorArea." localSheetId="20" hidden="1">{"TotalGeralDespesasPorArea",#N/A,FALSE,"VinculosAccessEfetivo"}</definedName>
    <definedName name="wrn.DespesasPorArea." hidden="1">{"TotalGeralDespesasPorArea",#N/A,FALSE,"VinculosAccessEfetivo"}</definedName>
    <definedName name="wrn.Difference._.Package." localSheetId="14" hidden="1">{#N/A,#N/A,FALSE,"Table of Contents";#N/A,#N/A,FALSE,"LOB Earnings";#N/A,#N/A,FALSE,"LOB Earnings-Case#2";#N/A,#N/A,FALSE,"LOB vs. FinOutlook";#N/A,#N/A,FALSE,"Capitalization-Case#1";#N/A,#N/A,FALSE,"Capitalization-Case#2";#N/A,#N/A,FALSE,"Capitalization-2003RA";#N/A,#N/A,FALSE,"Capitalization-finOutlook";#N/A,#N/A,FALSE,"Credit Stats-Case#1";#N/A,#N/A,FALSE,"Credit Stats-Case#2";#N/A,#N/A,FALSE,"Credit Stats-2003RA";#N/A,#N/A,FALSE,"Credit Stats-finoutlook";#N/A,#N/A,FALSE,"Credit StatsVs.Case#2";#N/A,#N/A,FALSE,"Credit Stats vs. April 2003 RA";#N/A,#N/A,FALSE,"Credit StatsVs.finoutlook";#N/A,#N/A,FALSE,"Dividends";#N/A,#N/A,FALSE,"Share Equity Change";#N/A,#N/A,FALSE,"CashfromOperations";#N/A,#N/A,FALSE,"ROE";#N/A,#N/A,FALSE,"Credit Stats-graph-b&amp;Y"}</definedName>
    <definedName name="wrn.Difference._.Package." localSheetId="13" hidden="1">{#N/A,#N/A,FALSE,"Table of Contents";#N/A,#N/A,FALSE,"LOB Earnings";#N/A,#N/A,FALSE,"LOB Earnings-Case#2";#N/A,#N/A,FALSE,"LOB vs. FinOutlook";#N/A,#N/A,FALSE,"Capitalization-Case#1";#N/A,#N/A,FALSE,"Capitalization-Case#2";#N/A,#N/A,FALSE,"Capitalization-2003RA";#N/A,#N/A,FALSE,"Capitalization-finOutlook";#N/A,#N/A,FALSE,"Credit Stats-Case#1";#N/A,#N/A,FALSE,"Credit Stats-Case#2";#N/A,#N/A,FALSE,"Credit Stats-2003RA";#N/A,#N/A,FALSE,"Credit Stats-finoutlook";#N/A,#N/A,FALSE,"Credit StatsVs.Case#2";#N/A,#N/A,FALSE,"Credit Stats vs. April 2003 RA";#N/A,#N/A,FALSE,"Credit StatsVs.finoutlook";#N/A,#N/A,FALSE,"Dividends";#N/A,#N/A,FALSE,"Share Equity Change";#N/A,#N/A,FALSE,"CashfromOperations";#N/A,#N/A,FALSE,"ROE";#N/A,#N/A,FALSE,"Credit Stats-graph-b&amp;Y"}</definedName>
    <definedName name="wrn.Difference._.Package." localSheetId="15" hidden="1">{#N/A,#N/A,FALSE,"Table of Contents";#N/A,#N/A,FALSE,"LOB Earnings";#N/A,#N/A,FALSE,"LOB Earnings-Case#2";#N/A,#N/A,FALSE,"LOB vs. FinOutlook";#N/A,#N/A,FALSE,"Capitalization-Case#1";#N/A,#N/A,FALSE,"Capitalization-Case#2";#N/A,#N/A,FALSE,"Capitalization-2003RA";#N/A,#N/A,FALSE,"Capitalization-finOutlook";#N/A,#N/A,FALSE,"Credit Stats-Case#1";#N/A,#N/A,FALSE,"Credit Stats-Case#2";#N/A,#N/A,FALSE,"Credit Stats-2003RA";#N/A,#N/A,FALSE,"Credit Stats-finoutlook";#N/A,#N/A,FALSE,"Credit StatsVs.Case#2";#N/A,#N/A,FALSE,"Credit Stats vs. April 2003 RA";#N/A,#N/A,FALSE,"Credit StatsVs.finoutlook";#N/A,#N/A,FALSE,"Dividends";#N/A,#N/A,FALSE,"Share Equity Change";#N/A,#N/A,FALSE,"CashfromOperations";#N/A,#N/A,FALSE,"ROE";#N/A,#N/A,FALSE,"Credit Stats-graph-b&amp;Y"}</definedName>
    <definedName name="wrn.Difference._.Package." localSheetId="16" hidden="1">{#N/A,#N/A,FALSE,"Table of Contents";#N/A,#N/A,FALSE,"LOB Earnings";#N/A,#N/A,FALSE,"LOB Earnings-Case#2";#N/A,#N/A,FALSE,"LOB vs. FinOutlook";#N/A,#N/A,FALSE,"Capitalization-Case#1";#N/A,#N/A,FALSE,"Capitalization-Case#2";#N/A,#N/A,FALSE,"Capitalization-2003RA";#N/A,#N/A,FALSE,"Capitalization-finOutlook";#N/A,#N/A,FALSE,"Credit Stats-Case#1";#N/A,#N/A,FALSE,"Credit Stats-Case#2";#N/A,#N/A,FALSE,"Credit Stats-2003RA";#N/A,#N/A,FALSE,"Credit Stats-finoutlook";#N/A,#N/A,FALSE,"Credit StatsVs.Case#2";#N/A,#N/A,FALSE,"Credit Stats vs. April 2003 RA";#N/A,#N/A,FALSE,"Credit StatsVs.finoutlook";#N/A,#N/A,FALSE,"Dividends";#N/A,#N/A,FALSE,"Share Equity Change";#N/A,#N/A,FALSE,"CashfromOperations";#N/A,#N/A,FALSE,"ROE";#N/A,#N/A,FALSE,"Credit Stats-graph-b&amp;Y"}</definedName>
    <definedName name="wrn.Difference._.Package." localSheetId="17" hidden="1">{#N/A,#N/A,FALSE,"Table of Contents";#N/A,#N/A,FALSE,"LOB Earnings";#N/A,#N/A,FALSE,"LOB Earnings-Case#2";#N/A,#N/A,FALSE,"LOB vs. FinOutlook";#N/A,#N/A,FALSE,"Capitalization-Case#1";#N/A,#N/A,FALSE,"Capitalization-Case#2";#N/A,#N/A,FALSE,"Capitalization-2003RA";#N/A,#N/A,FALSE,"Capitalization-finOutlook";#N/A,#N/A,FALSE,"Credit Stats-Case#1";#N/A,#N/A,FALSE,"Credit Stats-Case#2";#N/A,#N/A,FALSE,"Credit Stats-2003RA";#N/A,#N/A,FALSE,"Credit Stats-finoutlook";#N/A,#N/A,FALSE,"Credit StatsVs.Case#2";#N/A,#N/A,FALSE,"Credit Stats vs. April 2003 RA";#N/A,#N/A,FALSE,"Credit StatsVs.finoutlook";#N/A,#N/A,FALSE,"Dividends";#N/A,#N/A,FALSE,"Share Equity Change";#N/A,#N/A,FALSE,"CashfromOperations";#N/A,#N/A,FALSE,"ROE";#N/A,#N/A,FALSE,"Credit Stats-graph-b&amp;Y"}</definedName>
    <definedName name="wrn.Difference._.Package." localSheetId="18" hidden="1">{#N/A,#N/A,FALSE,"Table of Contents";#N/A,#N/A,FALSE,"LOB Earnings";#N/A,#N/A,FALSE,"LOB Earnings-Case#2";#N/A,#N/A,FALSE,"LOB vs. FinOutlook";#N/A,#N/A,FALSE,"Capitalization-Case#1";#N/A,#N/A,FALSE,"Capitalization-Case#2";#N/A,#N/A,FALSE,"Capitalization-2003RA";#N/A,#N/A,FALSE,"Capitalization-finOutlook";#N/A,#N/A,FALSE,"Credit Stats-Case#1";#N/A,#N/A,FALSE,"Credit Stats-Case#2";#N/A,#N/A,FALSE,"Credit Stats-2003RA";#N/A,#N/A,FALSE,"Credit Stats-finoutlook";#N/A,#N/A,FALSE,"Credit StatsVs.Case#2";#N/A,#N/A,FALSE,"Credit Stats vs. April 2003 RA";#N/A,#N/A,FALSE,"Credit StatsVs.finoutlook";#N/A,#N/A,FALSE,"Dividends";#N/A,#N/A,FALSE,"Share Equity Change";#N/A,#N/A,FALSE,"CashfromOperations";#N/A,#N/A,FALSE,"ROE";#N/A,#N/A,FALSE,"Credit Stats-graph-b&amp;Y"}</definedName>
    <definedName name="wrn.Difference._.Package." localSheetId="19" hidden="1">{#N/A,#N/A,FALSE,"Table of Contents";#N/A,#N/A,FALSE,"LOB Earnings";#N/A,#N/A,FALSE,"LOB Earnings-Case#2";#N/A,#N/A,FALSE,"LOB vs. FinOutlook";#N/A,#N/A,FALSE,"Capitalization-Case#1";#N/A,#N/A,FALSE,"Capitalization-Case#2";#N/A,#N/A,FALSE,"Capitalization-2003RA";#N/A,#N/A,FALSE,"Capitalization-finOutlook";#N/A,#N/A,FALSE,"Credit Stats-Case#1";#N/A,#N/A,FALSE,"Credit Stats-Case#2";#N/A,#N/A,FALSE,"Credit Stats-2003RA";#N/A,#N/A,FALSE,"Credit Stats-finoutlook";#N/A,#N/A,FALSE,"Credit StatsVs.Case#2";#N/A,#N/A,FALSE,"Credit Stats vs. April 2003 RA";#N/A,#N/A,FALSE,"Credit StatsVs.finoutlook";#N/A,#N/A,FALSE,"Dividends";#N/A,#N/A,FALSE,"Share Equity Change";#N/A,#N/A,FALSE,"CashfromOperations";#N/A,#N/A,FALSE,"ROE";#N/A,#N/A,FALSE,"Credit Stats-graph-b&amp;Y"}</definedName>
    <definedName name="wrn.Difference._.Package." localSheetId="20" hidden="1">{#N/A,#N/A,FALSE,"Table of Contents";#N/A,#N/A,FALSE,"LOB Earnings";#N/A,#N/A,FALSE,"LOB Earnings-Case#2";#N/A,#N/A,FALSE,"LOB vs. FinOutlook";#N/A,#N/A,FALSE,"Capitalization-Case#1";#N/A,#N/A,FALSE,"Capitalization-Case#2";#N/A,#N/A,FALSE,"Capitalization-2003RA";#N/A,#N/A,FALSE,"Capitalization-finOutlook";#N/A,#N/A,FALSE,"Credit Stats-Case#1";#N/A,#N/A,FALSE,"Credit Stats-Case#2";#N/A,#N/A,FALSE,"Credit Stats-2003RA";#N/A,#N/A,FALSE,"Credit Stats-finoutlook";#N/A,#N/A,FALSE,"Credit StatsVs.Case#2";#N/A,#N/A,FALSE,"Credit Stats vs. April 2003 RA";#N/A,#N/A,FALSE,"Credit StatsVs.finoutlook";#N/A,#N/A,FALSE,"Dividends";#N/A,#N/A,FALSE,"Share Equity Change";#N/A,#N/A,FALSE,"CashfromOperations";#N/A,#N/A,FALSE,"ROE";#N/A,#N/A,FALSE,"Credit Stats-graph-b&amp;Y"}</definedName>
    <definedName name="wrn.Difference._.Package." hidden="1">{#N/A,#N/A,FALSE,"Table of Contents";#N/A,#N/A,FALSE,"LOB Earnings";#N/A,#N/A,FALSE,"LOB Earnings-Case#2";#N/A,#N/A,FALSE,"LOB vs. FinOutlook";#N/A,#N/A,FALSE,"Capitalization-Case#1";#N/A,#N/A,FALSE,"Capitalization-Case#2";#N/A,#N/A,FALSE,"Capitalization-2003RA";#N/A,#N/A,FALSE,"Capitalization-finOutlook";#N/A,#N/A,FALSE,"Credit Stats-Case#1";#N/A,#N/A,FALSE,"Credit Stats-Case#2";#N/A,#N/A,FALSE,"Credit Stats-2003RA";#N/A,#N/A,FALSE,"Credit Stats-finoutlook";#N/A,#N/A,FALSE,"Credit StatsVs.Case#2";#N/A,#N/A,FALSE,"Credit Stats vs. April 2003 RA";#N/A,#N/A,FALSE,"Credit StatsVs.finoutlook";#N/A,#N/A,FALSE,"Dividends";#N/A,#N/A,FALSE,"Share Equity Change";#N/A,#N/A,FALSE,"CashfromOperations";#N/A,#N/A,FALSE,"ROE";#N/A,#N/A,FALSE,"Credit Stats-graph-b&amp;Y"}</definedName>
    <definedName name="wrn.Difference._.Package._.Abbreviated." localSheetId="14" hidden="1">{#N/A,#N/A,FALSE,"LOB Earnings";#N/A,#N/A,FALSE,"LOB vs. FinOutlook";#N/A,#N/A,FALSE,"Dividends";#N/A,#N/A,FALSE,"Capitalization-Case#1";#N/A,#N/A,FALSE,"CapitalizationVsFinOutlook";#N/A,#N/A,FALSE,"Share Equity Change";#N/A,#N/A,FALSE,"ROE";#N/A,#N/A,FALSE,"Credit Stats-graph-b&amp;Y"}</definedName>
    <definedName name="wrn.Difference._.Package._.Abbreviated." localSheetId="13" hidden="1">{#N/A,#N/A,FALSE,"LOB Earnings";#N/A,#N/A,FALSE,"LOB vs. FinOutlook";#N/A,#N/A,FALSE,"Dividends";#N/A,#N/A,FALSE,"Capitalization-Case#1";#N/A,#N/A,FALSE,"CapitalizationVsFinOutlook";#N/A,#N/A,FALSE,"Share Equity Change";#N/A,#N/A,FALSE,"ROE";#N/A,#N/A,FALSE,"Credit Stats-graph-b&amp;Y"}</definedName>
    <definedName name="wrn.Difference._.Package._.Abbreviated." localSheetId="15" hidden="1">{#N/A,#N/A,FALSE,"LOB Earnings";#N/A,#N/A,FALSE,"LOB vs. FinOutlook";#N/A,#N/A,FALSE,"Dividends";#N/A,#N/A,FALSE,"Capitalization-Case#1";#N/A,#N/A,FALSE,"CapitalizationVsFinOutlook";#N/A,#N/A,FALSE,"Share Equity Change";#N/A,#N/A,FALSE,"ROE";#N/A,#N/A,FALSE,"Credit Stats-graph-b&amp;Y"}</definedName>
    <definedName name="wrn.Difference._.Package._.Abbreviated." localSheetId="16" hidden="1">{#N/A,#N/A,FALSE,"LOB Earnings";#N/A,#N/A,FALSE,"LOB vs. FinOutlook";#N/A,#N/A,FALSE,"Dividends";#N/A,#N/A,FALSE,"Capitalization-Case#1";#N/A,#N/A,FALSE,"CapitalizationVsFinOutlook";#N/A,#N/A,FALSE,"Share Equity Change";#N/A,#N/A,FALSE,"ROE";#N/A,#N/A,FALSE,"Credit Stats-graph-b&amp;Y"}</definedName>
    <definedName name="wrn.Difference._.Package._.Abbreviated." localSheetId="17" hidden="1">{#N/A,#N/A,FALSE,"LOB Earnings";#N/A,#N/A,FALSE,"LOB vs. FinOutlook";#N/A,#N/A,FALSE,"Dividends";#N/A,#N/A,FALSE,"Capitalization-Case#1";#N/A,#N/A,FALSE,"CapitalizationVsFinOutlook";#N/A,#N/A,FALSE,"Share Equity Change";#N/A,#N/A,FALSE,"ROE";#N/A,#N/A,FALSE,"Credit Stats-graph-b&amp;Y"}</definedName>
    <definedName name="wrn.Difference._.Package._.Abbreviated." localSheetId="18" hidden="1">{#N/A,#N/A,FALSE,"LOB Earnings";#N/A,#N/A,FALSE,"LOB vs. FinOutlook";#N/A,#N/A,FALSE,"Dividends";#N/A,#N/A,FALSE,"Capitalization-Case#1";#N/A,#N/A,FALSE,"CapitalizationVsFinOutlook";#N/A,#N/A,FALSE,"Share Equity Change";#N/A,#N/A,FALSE,"ROE";#N/A,#N/A,FALSE,"Credit Stats-graph-b&amp;Y"}</definedName>
    <definedName name="wrn.Difference._.Package._.Abbreviated." localSheetId="19" hidden="1">{#N/A,#N/A,FALSE,"LOB Earnings";#N/A,#N/A,FALSE,"LOB vs. FinOutlook";#N/A,#N/A,FALSE,"Dividends";#N/A,#N/A,FALSE,"Capitalization-Case#1";#N/A,#N/A,FALSE,"CapitalizationVsFinOutlook";#N/A,#N/A,FALSE,"Share Equity Change";#N/A,#N/A,FALSE,"ROE";#N/A,#N/A,FALSE,"Credit Stats-graph-b&amp;Y"}</definedName>
    <definedName name="wrn.Difference._.Package._.Abbreviated." localSheetId="20" hidden="1">{#N/A,#N/A,FALSE,"LOB Earnings";#N/A,#N/A,FALSE,"LOB vs. FinOutlook";#N/A,#N/A,FALSE,"Dividends";#N/A,#N/A,FALSE,"Capitalization-Case#1";#N/A,#N/A,FALSE,"CapitalizationVsFinOutlook";#N/A,#N/A,FALSE,"Share Equity Change";#N/A,#N/A,FALSE,"ROE";#N/A,#N/A,FALSE,"Credit Stats-graph-b&amp;Y"}</definedName>
    <definedName name="wrn.Difference._.Package._.Abbreviated." hidden="1">{#N/A,#N/A,FALSE,"LOB Earnings";#N/A,#N/A,FALSE,"LOB vs. FinOutlook";#N/A,#N/A,FALSE,"Dividends";#N/A,#N/A,FALSE,"Capitalization-Case#1";#N/A,#N/A,FALSE,"CapitalizationVsFinOutlook";#N/A,#N/A,FALSE,"Share Equity Change";#N/A,#N/A,FALSE,"ROE";#N/A,#N/A,FALSE,"Credit Stats-graph-b&amp;Y"}</definedName>
    <definedName name="wrn.ELEC." localSheetId="14" hidden="1">{#N/A,#N/A,FALSE,"ELEC"}</definedName>
    <definedName name="wrn.ELEC." localSheetId="13" hidden="1">{#N/A,#N/A,FALSE,"ELEC"}</definedName>
    <definedName name="wrn.ELEC." localSheetId="15" hidden="1">{#N/A,#N/A,FALSE,"ELEC"}</definedName>
    <definedName name="wrn.ELEC." localSheetId="16" hidden="1">{#N/A,#N/A,FALSE,"ELEC"}</definedName>
    <definedName name="wrn.ELEC." localSheetId="17" hidden="1">{#N/A,#N/A,FALSE,"ELEC"}</definedName>
    <definedName name="wrn.ELEC." localSheetId="18" hidden="1">{#N/A,#N/A,FALSE,"ELEC"}</definedName>
    <definedName name="wrn.ELEC." localSheetId="19" hidden="1">{#N/A,#N/A,FALSE,"ELEC"}</definedName>
    <definedName name="wrn.ELEC." localSheetId="20" hidden="1">{#N/A,#N/A,FALSE,"ELEC"}</definedName>
    <definedName name="wrn.ELEC." hidden="1">{#N/A,#N/A,FALSE,"ELEC"}</definedName>
    <definedName name="wrn.everything._.but._.Power." localSheetId="14" hidden="1">{#N/A,#N/A,FALSE,"Sheet1";#N/A,#N/A,FALSE,"Summary-new";#N/A,#N/A,FALSE,"Utility";#N/A,#N/A,FALSE,"Elect Dist-New";#N/A,#N/A,FALSE,"GasDist-New";#N/A,#N/A,FALSE,"Transmission-New";#N/A,#N/A,FALSE,"ServiceCo-New";#N/A,#N/A,FALSE,"Enterprise-New";#N/A,#N/A,FALSE,"Power-New";#N/A,#N/A,FALSE,"Summary-diff";#N/A,#N/A,FALSE,"Utility-diff";#N/A,#N/A,FALSE,"Elect Dist-diff";#N/A,#N/A,FALSE,"GasDist-diff";#N/A,#N/A,FALSE,"RepairService-diff";#N/A,#N/A,FALSE,"ServiceCo-diff";#N/A,#N/A,FALSE,"Enterprise-diff"}</definedName>
    <definedName name="wrn.everything._.but._.Power." localSheetId="13" hidden="1">{#N/A,#N/A,FALSE,"Sheet1";#N/A,#N/A,FALSE,"Summary-new";#N/A,#N/A,FALSE,"Utility";#N/A,#N/A,FALSE,"Elect Dist-New";#N/A,#N/A,FALSE,"GasDist-New";#N/A,#N/A,FALSE,"Transmission-New";#N/A,#N/A,FALSE,"ServiceCo-New";#N/A,#N/A,FALSE,"Enterprise-New";#N/A,#N/A,FALSE,"Power-New";#N/A,#N/A,FALSE,"Summary-diff";#N/A,#N/A,FALSE,"Utility-diff";#N/A,#N/A,FALSE,"Elect Dist-diff";#N/A,#N/A,FALSE,"GasDist-diff";#N/A,#N/A,FALSE,"RepairService-diff";#N/A,#N/A,FALSE,"ServiceCo-diff";#N/A,#N/A,FALSE,"Enterprise-diff"}</definedName>
    <definedName name="wrn.everything._.but._.Power." localSheetId="15" hidden="1">{#N/A,#N/A,FALSE,"Sheet1";#N/A,#N/A,FALSE,"Summary-new";#N/A,#N/A,FALSE,"Utility";#N/A,#N/A,FALSE,"Elect Dist-New";#N/A,#N/A,FALSE,"GasDist-New";#N/A,#N/A,FALSE,"Transmission-New";#N/A,#N/A,FALSE,"ServiceCo-New";#N/A,#N/A,FALSE,"Enterprise-New";#N/A,#N/A,FALSE,"Power-New";#N/A,#N/A,FALSE,"Summary-diff";#N/A,#N/A,FALSE,"Utility-diff";#N/A,#N/A,FALSE,"Elect Dist-diff";#N/A,#N/A,FALSE,"GasDist-diff";#N/A,#N/A,FALSE,"RepairService-diff";#N/A,#N/A,FALSE,"ServiceCo-diff";#N/A,#N/A,FALSE,"Enterprise-diff"}</definedName>
    <definedName name="wrn.everything._.but._.Power." localSheetId="16" hidden="1">{#N/A,#N/A,FALSE,"Sheet1";#N/A,#N/A,FALSE,"Summary-new";#N/A,#N/A,FALSE,"Utility";#N/A,#N/A,FALSE,"Elect Dist-New";#N/A,#N/A,FALSE,"GasDist-New";#N/A,#N/A,FALSE,"Transmission-New";#N/A,#N/A,FALSE,"ServiceCo-New";#N/A,#N/A,FALSE,"Enterprise-New";#N/A,#N/A,FALSE,"Power-New";#N/A,#N/A,FALSE,"Summary-diff";#N/A,#N/A,FALSE,"Utility-diff";#N/A,#N/A,FALSE,"Elect Dist-diff";#N/A,#N/A,FALSE,"GasDist-diff";#N/A,#N/A,FALSE,"RepairService-diff";#N/A,#N/A,FALSE,"ServiceCo-diff";#N/A,#N/A,FALSE,"Enterprise-diff"}</definedName>
    <definedName name="wrn.everything._.but._.Power." localSheetId="17" hidden="1">{#N/A,#N/A,FALSE,"Sheet1";#N/A,#N/A,FALSE,"Summary-new";#N/A,#N/A,FALSE,"Utility";#N/A,#N/A,FALSE,"Elect Dist-New";#N/A,#N/A,FALSE,"GasDist-New";#N/A,#N/A,FALSE,"Transmission-New";#N/A,#N/A,FALSE,"ServiceCo-New";#N/A,#N/A,FALSE,"Enterprise-New";#N/A,#N/A,FALSE,"Power-New";#N/A,#N/A,FALSE,"Summary-diff";#N/A,#N/A,FALSE,"Utility-diff";#N/A,#N/A,FALSE,"Elect Dist-diff";#N/A,#N/A,FALSE,"GasDist-diff";#N/A,#N/A,FALSE,"RepairService-diff";#N/A,#N/A,FALSE,"ServiceCo-diff";#N/A,#N/A,FALSE,"Enterprise-diff"}</definedName>
    <definedName name="wrn.everything._.but._.Power." localSheetId="18" hidden="1">{#N/A,#N/A,FALSE,"Sheet1";#N/A,#N/A,FALSE,"Summary-new";#N/A,#N/A,FALSE,"Utility";#N/A,#N/A,FALSE,"Elect Dist-New";#N/A,#N/A,FALSE,"GasDist-New";#N/A,#N/A,FALSE,"Transmission-New";#N/A,#N/A,FALSE,"ServiceCo-New";#N/A,#N/A,FALSE,"Enterprise-New";#N/A,#N/A,FALSE,"Power-New";#N/A,#N/A,FALSE,"Summary-diff";#N/A,#N/A,FALSE,"Utility-diff";#N/A,#N/A,FALSE,"Elect Dist-diff";#N/A,#N/A,FALSE,"GasDist-diff";#N/A,#N/A,FALSE,"RepairService-diff";#N/A,#N/A,FALSE,"ServiceCo-diff";#N/A,#N/A,FALSE,"Enterprise-diff"}</definedName>
    <definedName name="wrn.everything._.but._.Power." localSheetId="19" hidden="1">{#N/A,#N/A,FALSE,"Sheet1";#N/A,#N/A,FALSE,"Summary-new";#N/A,#N/A,FALSE,"Utility";#N/A,#N/A,FALSE,"Elect Dist-New";#N/A,#N/A,FALSE,"GasDist-New";#N/A,#N/A,FALSE,"Transmission-New";#N/A,#N/A,FALSE,"ServiceCo-New";#N/A,#N/A,FALSE,"Enterprise-New";#N/A,#N/A,FALSE,"Power-New";#N/A,#N/A,FALSE,"Summary-diff";#N/A,#N/A,FALSE,"Utility-diff";#N/A,#N/A,FALSE,"Elect Dist-diff";#N/A,#N/A,FALSE,"GasDist-diff";#N/A,#N/A,FALSE,"RepairService-diff";#N/A,#N/A,FALSE,"ServiceCo-diff";#N/A,#N/A,FALSE,"Enterprise-diff"}</definedName>
    <definedName name="wrn.everything._.but._.Power." localSheetId="20" hidden="1">{#N/A,#N/A,FALSE,"Sheet1";#N/A,#N/A,FALSE,"Summary-new";#N/A,#N/A,FALSE,"Utility";#N/A,#N/A,FALSE,"Elect Dist-New";#N/A,#N/A,FALSE,"GasDist-New";#N/A,#N/A,FALSE,"Transmission-New";#N/A,#N/A,FALSE,"ServiceCo-New";#N/A,#N/A,FALSE,"Enterprise-New";#N/A,#N/A,FALSE,"Power-New";#N/A,#N/A,FALSE,"Summary-diff";#N/A,#N/A,FALSE,"Utility-diff";#N/A,#N/A,FALSE,"Elect Dist-diff";#N/A,#N/A,FALSE,"GasDist-diff";#N/A,#N/A,FALSE,"RepairService-diff";#N/A,#N/A,FALSE,"ServiceCo-diff";#N/A,#N/A,FALSE,"Enterprise-diff"}</definedName>
    <definedName name="wrn.everything._.but._.Power." hidden="1">{#N/A,#N/A,FALSE,"Sheet1";#N/A,#N/A,FALSE,"Summary-new";#N/A,#N/A,FALSE,"Utility";#N/A,#N/A,FALSE,"Elect Dist-New";#N/A,#N/A,FALSE,"GasDist-New";#N/A,#N/A,FALSE,"Transmission-New";#N/A,#N/A,FALSE,"ServiceCo-New";#N/A,#N/A,FALSE,"Enterprise-New";#N/A,#N/A,FALSE,"Power-New";#N/A,#N/A,FALSE,"Summary-diff";#N/A,#N/A,FALSE,"Utility-diff";#N/A,#N/A,FALSE,"Elect Dist-diff";#N/A,#N/A,FALSE,"GasDist-diff";#N/A,#N/A,FALSE,"RepairService-diff";#N/A,#N/A,FALSE,"ServiceCo-diff";#N/A,#N/A,FALSE,"Enterprise-diff"}</definedName>
    <definedName name="wrn.everytning._.New._.Old._.and._.Diffs._.but._.Power." localSheetId="14" hidden="1">{#N/A,#N/A,TRUE,"UtilitySummary-BB";#N/A,#N/A,TRUE,"UtilitySummary-schedule";#N/A,#N/A,TRUE,"Utility-new";#N/A,#N/A,TRUE,"Elect Dist-New";#N/A,#N/A,TRUE,"GasDist-New";#N/A,#N/A,TRUE,"RepairService-New";#N/A,#N/A,TRUE,"Transmission-New";#N/A,#N/A,TRUE,"Utility-Old";#N/A,#N/A,TRUE,"Elect Dist-Old";#N/A,#N/A,TRUE,"GasDist-Old";#N/A,#N/A,TRUE,"RepairService-Old";#N/A,#N/A,TRUE,"Transmission-Old";#N/A,#N/A,TRUE,"Utility-diff";#N/A,#N/A,TRUE,"Elect Dist-diff";#N/A,#N/A,TRUE,"GasDist-diff";#N/A,#N/A,TRUE,"RepairService-diff";#N/A,#N/A,TRUE,"Transmission-Diff";#N/A,#N/A,TRUE,"Adaytum P&amp;L DepAmort";#N/A,#N/A,TRUE,"Enterprise-New";#N/A,#N/A,TRUE,"Enterprise-Old";#N/A,#N/A,TRUE,"Enterprise-diff";#N/A,#N/A,TRUE,"ServiceCo-New";#N/A,#N/A,TRUE,"ServiceCo-Old";#N/A,#N/A,TRUE,"ServiceCo-diff"}</definedName>
    <definedName name="wrn.everytning._.New._.Old._.and._.Diffs._.but._.Power." localSheetId="13" hidden="1">{#N/A,#N/A,TRUE,"UtilitySummary-BB";#N/A,#N/A,TRUE,"UtilitySummary-schedule";#N/A,#N/A,TRUE,"Utility-new";#N/A,#N/A,TRUE,"Elect Dist-New";#N/A,#N/A,TRUE,"GasDist-New";#N/A,#N/A,TRUE,"RepairService-New";#N/A,#N/A,TRUE,"Transmission-New";#N/A,#N/A,TRUE,"Utility-Old";#N/A,#N/A,TRUE,"Elect Dist-Old";#N/A,#N/A,TRUE,"GasDist-Old";#N/A,#N/A,TRUE,"RepairService-Old";#N/A,#N/A,TRUE,"Transmission-Old";#N/A,#N/A,TRUE,"Utility-diff";#N/A,#N/A,TRUE,"Elect Dist-diff";#N/A,#N/A,TRUE,"GasDist-diff";#N/A,#N/A,TRUE,"RepairService-diff";#N/A,#N/A,TRUE,"Transmission-Diff";#N/A,#N/A,TRUE,"Adaytum P&amp;L DepAmort";#N/A,#N/A,TRUE,"Enterprise-New";#N/A,#N/A,TRUE,"Enterprise-Old";#N/A,#N/A,TRUE,"Enterprise-diff";#N/A,#N/A,TRUE,"ServiceCo-New";#N/A,#N/A,TRUE,"ServiceCo-Old";#N/A,#N/A,TRUE,"ServiceCo-diff"}</definedName>
    <definedName name="wrn.everytning._.New._.Old._.and._.Diffs._.but._.Power." localSheetId="15" hidden="1">{#N/A,#N/A,TRUE,"UtilitySummary-BB";#N/A,#N/A,TRUE,"UtilitySummary-schedule";#N/A,#N/A,TRUE,"Utility-new";#N/A,#N/A,TRUE,"Elect Dist-New";#N/A,#N/A,TRUE,"GasDist-New";#N/A,#N/A,TRUE,"RepairService-New";#N/A,#N/A,TRUE,"Transmission-New";#N/A,#N/A,TRUE,"Utility-Old";#N/A,#N/A,TRUE,"Elect Dist-Old";#N/A,#N/A,TRUE,"GasDist-Old";#N/A,#N/A,TRUE,"RepairService-Old";#N/A,#N/A,TRUE,"Transmission-Old";#N/A,#N/A,TRUE,"Utility-diff";#N/A,#N/A,TRUE,"Elect Dist-diff";#N/A,#N/A,TRUE,"GasDist-diff";#N/A,#N/A,TRUE,"RepairService-diff";#N/A,#N/A,TRUE,"Transmission-Diff";#N/A,#N/A,TRUE,"Adaytum P&amp;L DepAmort";#N/A,#N/A,TRUE,"Enterprise-New";#N/A,#N/A,TRUE,"Enterprise-Old";#N/A,#N/A,TRUE,"Enterprise-diff";#N/A,#N/A,TRUE,"ServiceCo-New";#N/A,#N/A,TRUE,"ServiceCo-Old";#N/A,#N/A,TRUE,"ServiceCo-diff"}</definedName>
    <definedName name="wrn.everytning._.New._.Old._.and._.Diffs._.but._.Power." localSheetId="16" hidden="1">{#N/A,#N/A,TRUE,"UtilitySummary-BB";#N/A,#N/A,TRUE,"UtilitySummary-schedule";#N/A,#N/A,TRUE,"Utility-new";#N/A,#N/A,TRUE,"Elect Dist-New";#N/A,#N/A,TRUE,"GasDist-New";#N/A,#N/A,TRUE,"RepairService-New";#N/A,#N/A,TRUE,"Transmission-New";#N/A,#N/A,TRUE,"Utility-Old";#N/A,#N/A,TRUE,"Elect Dist-Old";#N/A,#N/A,TRUE,"GasDist-Old";#N/A,#N/A,TRUE,"RepairService-Old";#N/A,#N/A,TRUE,"Transmission-Old";#N/A,#N/A,TRUE,"Utility-diff";#N/A,#N/A,TRUE,"Elect Dist-diff";#N/A,#N/A,TRUE,"GasDist-diff";#N/A,#N/A,TRUE,"RepairService-diff";#N/A,#N/A,TRUE,"Transmission-Diff";#N/A,#N/A,TRUE,"Adaytum P&amp;L DepAmort";#N/A,#N/A,TRUE,"Enterprise-New";#N/A,#N/A,TRUE,"Enterprise-Old";#N/A,#N/A,TRUE,"Enterprise-diff";#N/A,#N/A,TRUE,"ServiceCo-New";#N/A,#N/A,TRUE,"ServiceCo-Old";#N/A,#N/A,TRUE,"ServiceCo-diff"}</definedName>
    <definedName name="wrn.everytning._.New._.Old._.and._.Diffs._.but._.Power." localSheetId="17" hidden="1">{#N/A,#N/A,TRUE,"UtilitySummary-BB";#N/A,#N/A,TRUE,"UtilitySummary-schedule";#N/A,#N/A,TRUE,"Utility-new";#N/A,#N/A,TRUE,"Elect Dist-New";#N/A,#N/A,TRUE,"GasDist-New";#N/A,#N/A,TRUE,"RepairService-New";#N/A,#N/A,TRUE,"Transmission-New";#N/A,#N/A,TRUE,"Utility-Old";#N/A,#N/A,TRUE,"Elect Dist-Old";#N/A,#N/A,TRUE,"GasDist-Old";#N/A,#N/A,TRUE,"RepairService-Old";#N/A,#N/A,TRUE,"Transmission-Old";#N/A,#N/A,TRUE,"Utility-diff";#N/A,#N/A,TRUE,"Elect Dist-diff";#N/A,#N/A,TRUE,"GasDist-diff";#N/A,#N/A,TRUE,"RepairService-diff";#N/A,#N/A,TRUE,"Transmission-Diff";#N/A,#N/A,TRUE,"Adaytum P&amp;L DepAmort";#N/A,#N/A,TRUE,"Enterprise-New";#N/A,#N/A,TRUE,"Enterprise-Old";#N/A,#N/A,TRUE,"Enterprise-diff";#N/A,#N/A,TRUE,"ServiceCo-New";#N/A,#N/A,TRUE,"ServiceCo-Old";#N/A,#N/A,TRUE,"ServiceCo-diff"}</definedName>
    <definedName name="wrn.everytning._.New._.Old._.and._.Diffs._.but._.Power." localSheetId="18" hidden="1">{#N/A,#N/A,TRUE,"UtilitySummary-BB";#N/A,#N/A,TRUE,"UtilitySummary-schedule";#N/A,#N/A,TRUE,"Utility-new";#N/A,#N/A,TRUE,"Elect Dist-New";#N/A,#N/A,TRUE,"GasDist-New";#N/A,#N/A,TRUE,"RepairService-New";#N/A,#N/A,TRUE,"Transmission-New";#N/A,#N/A,TRUE,"Utility-Old";#N/A,#N/A,TRUE,"Elect Dist-Old";#N/A,#N/A,TRUE,"GasDist-Old";#N/A,#N/A,TRUE,"RepairService-Old";#N/A,#N/A,TRUE,"Transmission-Old";#N/A,#N/A,TRUE,"Utility-diff";#N/A,#N/A,TRUE,"Elect Dist-diff";#N/A,#N/A,TRUE,"GasDist-diff";#N/A,#N/A,TRUE,"RepairService-diff";#N/A,#N/A,TRUE,"Transmission-Diff";#N/A,#N/A,TRUE,"Adaytum P&amp;L DepAmort";#N/A,#N/A,TRUE,"Enterprise-New";#N/A,#N/A,TRUE,"Enterprise-Old";#N/A,#N/A,TRUE,"Enterprise-diff";#N/A,#N/A,TRUE,"ServiceCo-New";#N/A,#N/A,TRUE,"ServiceCo-Old";#N/A,#N/A,TRUE,"ServiceCo-diff"}</definedName>
    <definedName name="wrn.everytning._.New._.Old._.and._.Diffs._.but._.Power." localSheetId="19" hidden="1">{#N/A,#N/A,TRUE,"UtilitySummary-BB";#N/A,#N/A,TRUE,"UtilitySummary-schedule";#N/A,#N/A,TRUE,"Utility-new";#N/A,#N/A,TRUE,"Elect Dist-New";#N/A,#N/A,TRUE,"GasDist-New";#N/A,#N/A,TRUE,"RepairService-New";#N/A,#N/A,TRUE,"Transmission-New";#N/A,#N/A,TRUE,"Utility-Old";#N/A,#N/A,TRUE,"Elect Dist-Old";#N/A,#N/A,TRUE,"GasDist-Old";#N/A,#N/A,TRUE,"RepairService-Old";#N/A,#N/A,TRUE,"Transmission-Old";#N/A,#N/A,TRUE,"Utility-diff";#N/A,#N/A,TRUE,"Elect Dist-diff";#N/A,#N/A,TRUE,"GasDist-diff";#N/A,#N/A,TRUE,"RepairService-diff";#N/A,#N/A,TRUE,"Transmission-Diff";#N/A,#N/A,TRUE,"Adaytum P&amp;L DepAmort";#N/A,#N/A,TRUE,"Enterprise-New";#N/A,#N/A,TRUE,"Enterprise-Old";#N/A,#N/A,TRUE,"Enterprise-diff";#N/A,#N/A,TRUE,"ServiceCo-New";#N/A,#N/A,TRUE,"ServiceCo-Old";#N/A,#N/A,TRUE,"ServiceCo-diff"}</definedName>
    <definedName name="wrn.everytning._.New._.Old._.and._.Diffs._.but._.Power." localSheetId="20" hidden="1">{#N/A,#N/A,TRUE,"UtilitySummary-BB";#N/A,#N/A,TRUE,"UtilitySummary-schedule";#N/A,#N/A,TRUE,"Utility-new";#N/A,#N/A,TRUE,"Elect Dist-New";#N/A,#N/A,TRUE,"GasDist-New";#N/A,#N/A,TRUE,"RepairService-New";#N/A,#N/A,TRUE,"Transmission-New";#N/A,#N/A,TRUE,"Utility-Old";#N/A,#N/A,TRUE,"Elect Dist-Old";#N/A,#N/A,TRUE,"GasDist-Old";#N/A,#N/A,TRUE,"RepairService-Old";#N/A,#N/A,TRUE,"Transmission-Old";#N/A,#N/A,TRUE,"Utility-diff";#N/A,#N/A,TRUE,"Elect Dist-diff";#N/A,#N/A,TRUE,"GasDist-diff";#N/A,#N/A,TRUE,"RepairService-diff";#N/A,#N/A,TRUE,"Transmission-Diff";#N/A,#N/A,TRUE,"Adaytum P&amp;L DepAmort";#N/A,#N/A,TRUE,"Enterprise-New";#N/A,#N/A,TRUE,"Enterprise-Old";#N/A,#N/A,TRUE,"Enterprise-diff";#N/A,#N/A,TRUE,"ServiceCo-New";#N/A,#N/A,TRUE,"ServiceCo-Old";#N/A,#N/A,TRUE,"ServiceCo-diff"}</definedName>
    <definedName name="wrn.everytning._.New._.Old._.and._.Diffs._.but._.Power." hidden="1">{#N/A,#N/A,TRUE,"UtilitySummary-BB";#N/A,#N/A,TRUE,"UtilitySummary-schedule";#N/A,#N/A,TRUE,"Utility-new";#N/A,#N/A,TRUE,"Elect Dist-New";#N/A,#N/A,TRUE,"GasDist-New";#N/A,#N/A,TRUE,"RepairService-New";#N/A,#N/A,TRUE,"Transmission-New";#N/A,#N/A,TRUE,"Utility-Old";#N/A,#N/A,TRUE,"Elect Dist-Old";#N/A,#N/A,TRUE,"GasDist-Old";#N/A,#N/A,TRUE,"RepairService-Old";#N/A,#N/A,TRUE,"Transmission-Old";#N/A,#N/A,TRUE,"Utility-diff";#N/A,#N/A,TRUE,"Elect Dist-diff";#N/A,#N/A,TRUE,"GasDist-diff";#N/A,#N/A,TRUE,"RepairService-diff";#N/A,#N/A,TRUE,"Transmission-Diff";#N/A,#N/A,TRUE,"Adaytum P&amp;L DepAmort";#N/A,#N/A,TRUE,"Enterprise-New";#N/A,#N/A,TRUE,"Enterprise-Old";#N/A,#N/A,TRUE,"Enterprise-diff";#N/A,#N/A,TRUE,"ServiceCo-New";#N/A,#N/A,TRUE,"ServiceCo-Old";#N/A,#N/A,TRUE,"ServiceCo-diff"}</definedName>
    <definedName name="wrn.Filing." localSheetId="7"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9"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0"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1"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2"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4"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3"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5"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6"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7"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8"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9"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20"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nancial._.Summary." localSheetId="14" hidden="1">{#N/A,#N/A,FALSE,"Gas Utility Sum";#N/A,#N/A,FALSE,"UtilitySum";#N/A,#N/A,FALSE,"Elect Summary";#N/A,#N/A,FALSE,"TransmSum"}</definedName>
    <definedName name="wrn.Financial._.Summary." localSheetId="13" hidden="1">{#N/A,#N/A,FALSE,"Gas Utility Sum";#N/A,#N/A,FALSE,"UtilitySum";#N/A,#N/A,FALSE,"Elect Summary";#N/A,#N/A,FALSE,"TransmSum"}</definedName>
    <definedName name="wrn.Financial._.Summary." localSheetId="15" hidden="1">{#N/A,#N/A,FALSE,"Gas Utility Sum";#N/A,#N/A,FALSE,"UtilitySum";#N/A,#N/A,FALSE,"Elect Summary";#N/A,#N/A,FALSE,"TransmSum"}</definedName>
    <definedName name="wrn.Financial._.Summary." localSheetId="16" hidden="1">{#N/A,#N/A,FALSE,"Gas Utility Sum";#N/A,#N/A,FALSE,"UtilitySum";#N/A,#N/A,FALSE,"Elect Summary";#N/A,#N/A,FALSE,"TransmSum"}</definedName>
    <definedName name="wrn.Financial._.Summary." localSheetId="17" hidden="1">{#N/A,#N/A,FALSE,"Gas Utility Sum";#N/A,#N/A,FALSE,"UtilitySum";#N/A,#N/A,FALSE,"Elect Summary";#N/A,#N/A,FALSE,"TransmSum"}</definedName>
    <definedName name="wrn.Financial._.Summary." localSheetId="18" hidden="1">{#N/A,#N/A,FALSE,"Gas Utility Sum";#N/A,#N/A,FALSE,"UtilitySum";#N/A,#N/A,FALSE,"Elect Summary";#N/A,#N/A,FALSE,"TransmSum"}</definedName>
    <definedName name="wrn.Financial._.Summary." localSheetId="19" hidden="1">{#N/A,#N/A,FALSE,"Gas Utility Sum";#N/A,#N/A,FALSE,"UtilitySum";#N/A,#N/A,FALSE,"Elect Summary";#N/A,#N/A,FALSE,"TransmSum"}</definedName>
    <definedName name="wrn.Financial._.Summary." localSheetId="20" hidden="1">{#N/A,#N/A,FALSE,"Gas Utility Sum";#N/A,#N/A,FALSE,"UtilitySum";#N/A,#N/A,FALSE,"Elect Summary";#N/A,#N/A,FALSE,"TransmSum"}</definedName>
    <definedName name="wrn.Financial._.Summary." hidden="1">{#N/A,#N/A,FALSE,"Gas Utility Sum";#N/A,#N/A,FALSE,"UtilitySum";#N/A,#N/A,FALSE,"Elect Summary";#N/A,#N/A,FALSE,"TransmSum"}</definedName>
    <definedName name="wrn.For._.filling._.out._.assessments." localSheetId="7" hidden="1">{"Print Empty Template",#N/A,FALSE,"Input"}</definedName>
    <definedName name="wrn.For._.filling._.out._.assessments." localSheetId="9" hidden="1">{"Print Empty Template",#N/A,FALSE,"Input"}</definedName>
    <definedName name="wrn.For._.filling._.out._.assessments." localSheetId="10" hidden="1">{"Print Empty Template",#N/A,FALSE,"Input"}</definedName>
    <definedName name="wrn.For._.filling._.out._.assessments." localSheetId="11" hidden="1">{"Print Empty Template",#N/A,FALSE,"Input"}</definedName>
    <definedName name="wrn.For._.filling._.out._.assessments." localSheetId="12" hidden="1">{"Print Empty Template",#N/A,FALSE,"Input"}</definedName>
    <definedName name="wrn.For._.filling._.out._.assessments." localSheetId="14" hidden="1">{"Print Empty Template",#N/A,FALSE,"Input"}</definedName>
    <definedName name="wrn.For._.filling._.out._.assessments." localSheetId="13" hidden="1">{"Print Empty Template",#N/A,FALSE,"Input"}</definedName>
    <definedName name="wrn.For._.filling._.out._.assessments." localSheetId="15" hidden="1">{"Print Empty Template",#N/A,FALSE,"Input"}</definedName>
    <definedName name="wrn.For._.filling._.out._.assessments." localSheetId="16" hidden="1">{"Print Empty Template",#N/A,FALSE,"Input"}</definedName>
    <definedName name="wrn.For._.filling._.out._.assessments." localSheetId="17" hidden="1">{"Print Empty Template",#N/A,FALSE,"Input"}</definedName>
    <definedName name="wrn.For._.filling._.out._.assessments." localSheetId="18" hidden="1">{"Print Empty Template",#N/A,FALSE,"Input"}</definedName>
    <definedName name="wrn.For._.filling._.out._.assessments." localSheetId="19" hidden="1">{"Print Empty Template",#N/A,FALSE,"Input"}</definedName>
    <definedName name="wrn.For._.filling._.out._.assessments." localSheetId="20" hidden="1">{"Print Empty Template",#N/A,FALSE,"Input"}</definedName>
    <definedName name="wrn.For._.filling._.out._.assessments." hidden="1">{"Print Empty Template",#N/A,FALSE,"Input"}</definedName>
    <definedName name="wrn.FS." localSheetId="14" hidden="1">{#N/A,#N/A,FALSE,"Balance Sheet";#N/A,#N/A,FALSE,"Income Stmt";#N/A,#N/A,FALSE,"CGS Schedule";#N/A,#N/A,FALSE,"Selling Expense";#N/A,#N/A,FALSE,"Gen Admin Exp";#N/A,#N/A,FALSE,"Cash Flows";#N/A,#N/A,FALSE,"Officer_loan"}</definedName>
    <definedName name="wrn.FS." localSheetId="13" hidden="1">{#N/A,#N/A,FALSE,"Balance Sheet";#N/A,#N/A,FALSE,"Income Stmt";#N/A,#N/A,FALSE,"CGS Schedule";#N/A,#N/A,FALSE,"Selling Expense";#N/A,#N/A,FALSE,"Gen Admin Exp";#N/A,#N/A,FALSE,"Cash Flows";#N/A,#N/A,FALSE,"Officer_loan"}</definedName>
    <definedName name="wrn.FS." localSheetId="15" hidden="1">{#N/A,#N/A,FALSE,"Balance Sheet";#N/A,#N/A,FALSE,"Income Stmt";#N/A,#N/A,FALSE,"CGS Schedule";#N/A,#N/A,FALSE,"Selling Expense";#N/A,#N/A,FALSE,"Gen Admin Exp";#N/A,#N/A,FALSE,"Cash Flows";#N/A,#N/A,FALSE,"Officer_loan"}</definedName>
    <definedName name="wrn.FS." localSheetId="16" hidden="1">{#N/A,#N/A,FALSE,"Balance Sheet";#N/A,#N/A,FALSE,"Income Stmt";#N/A,#N/A,FALSE,"CGS Schedule";#N/A,#N/A,FALSE,"Selling Expense";#N/A,#N/A,FALSE,"Gen Admin Exp";#N/A,#N/A,FALSE,"Cash Flows";#N/A,#N/A,FALSE,"Officer_loan"}</definedName>
    <definedName name="wrn.FS." localSheetId="17" hidden="1">{#N/A,#N/A,FALSE,"Balance Sheet";#N/A,#N/A,FALSE,"Income Stmt";#N/A,#N/A,FALSE,"CGS Schedule";#N/A,#N/A,FALSE,"Selling Expense";#N/A,#N/A,FALSE,"Gen Admin Exp";#N/A,#N/A,FALSE,"Cash Flows";#N/A,#N/A,FALSE,"Officer_loan"}</definedName>
    <definedName name="wrn.FS." localSheetId="18" hidden="1">{#N/A,#N/A,FALSE,"Balance Sheet";#N/A,#N/A,FALSE,"Income Stmt";#N/A,#N/A,FALSE,"CGS Schedule";#N/A,#N/A,FALSE,"Selling Expense";#N/A,#N/A,FALSE,"Gen Admin Exp";#N/A,#N/A,FALSE,"Cash Flows";#N/A,#N/A,FALSE,"Officer_loan"}</definedName>
    <definedName name="wrn.FS." localSheetId="19" hidden="1">{#N/A,#N/A,FALSE,"Balance Sheet";#N/A,#N/A,FALSE,"Income Stmt";#N/A,#N/A,FALSE,"CGS Schedule";#N/A,#N/A,FALSE,"Selling Expense";#N/A,#N/A,FALSE,"Gen Admin Exp";#N/A,#N/A,FALSE,"Cash Flows";#N/A,#N/A,FALSE,"Officer_loan"}</definedName>
    <definedName name="wrn.FS." localSheetId="20" hidden="1">{#N/A,#N/A,FALSE,"Balance Sheet";#N/A,#N/A,FALSE,"Income Stmt";#N/A,#N/A,FALSE,"CGS Schedule";#N/A,#N/A,FALSE,"Selling Expense";#N/A,#N/A,FALSE,"Gen Admin Exp";#N/A,#N/A,FALSE,"Cash Flows";#N/A,#N/A,FALSE,"Officer_loan"}</definedName>
    <definedName name="wrn.FS." hidden="1">{#N/A,#N/A,FALSE,"Balance Sheet";#N/A,#N/A,FALSE,"Income Stmt";#N/A,#N/A,FALSE,"CGS Schedule";#N/A,#N/A,FALSE,"Selling Expense";#N/A,#N/A,FALSE,"Gen Admin Exp";#N/A,#N/A,FALSE,"Cash Flows";#N/A,#N/A,FALSE,"Officer_loan"}</definedName>
    <definedName name="wrn.GAC._.PRINT._.OUT." localSheetId="7" hidden="1">{#N/A,#N/A,FALSE,"JE051 PAGE 1 OF 3";#N/A,#N/A,FALSE,"JE051 PAGE 2 OF 3";#N/A,#N/A,FALSE,"JE051 PAGE 3 OF 3"}</definedName>
    <definedName name="wrn.GAC._.PRINT._.OUT." localSheetId="9" hidden="1">{#N/A,#N/A,FALSE,"JE051 PAGE 1 OF 3";#N/A,#N/A,FALSE,"JE051 PAGE 2 OF 3";#N/A,#N/A,FALSE,"JE051 PAGE 3 OF 3"}</definedName>
    <definedName name="wrn.GAC._.PRINT._.OUT." localSheetId="10" hidden="1">{#N/A,#N/A,FALSE,"JE051 PAGE 1 OF 3";#N/A,#N/A,FALSE,"JE051 PAGE 2 OF 3";#N/A,#N/A,FALSE,"JE051 PAGE 3 OF 3"}</definedName>
    <definedName name="wrn.GAC._.PRINT._.OUT." localSheetId="11" hidden="1">{#N/A,#N/A,FALSE,"JE051 PAGE 1 OF 3";#N/A,#N/A,FALSE,"JE051 PAGE 2 OF 3";#N/A,#N/A,FALSE,"JE051 PAGE 3 OF 3"}</definedName>
    <definedName name="wrn.GAC._.PRINT._.OUT." localSheetId="12" hidden="1">{#N/A,#N/A,FALSE,"JE051 PAGE 1 OF 3";#N/A,#N/A,FALSE,"JE051 PAGE 2 OF 3";#N/A,#N/A,FALSE,"JE051 PAGE 3 OF 3"}</definedName>
    <definedName name="wrn.GAC._.PRINT._.OUT." localSheetId="14" hidden="1">{#N/A,#N/A,FALSE,"JE051 PAGE 1 OF 3";#N/A,#N/A,FALSE,"JE051 PAGE 2 OF 3";#N/A,#N/A,FALSE,"JE051 PAGE 3 OF 3"}</definedName>
    <definedName name="wrn.GAC._.PRINT._.OUT." localSheetId="13" hidden="1">{#N/A,#N/A,FALSE,"JE051 PAGE 1 OF 3";#N/A,#N/A,FALSE,"JE051 PAGE 2 OF 3";#N/A,#N/A,FALSE,"JE051 PAGE 3 OF 3"}</definedName>
    <definedName name="wrn.GAC._.PRINT._.OUT." localSheetId="15" hidden="1">{#N/A,#N/A,FALSE,"JE051 PAGE 1 OF 3";#N/A,#N/A,FALSE,"JE051 PAGE 2 OF 3";#N/A,#N/A,FALSE,"JE051 PAGE 3 OF 3"}</definedName>
    <definedName name="wrn.GAC._.PRINT._.OUT." localSheetId="16" hidden="1">{#N/A,#N/A,FALSE,"JE051 PAGE 1 OF 3";#N/A,#N/A,FALSE,"JE051 PAGE 2 OF 3";#N/A,#N/A,FALSE,"JE051 PAGE 3 OF 3"}</definedName>
    <definedName name="wrn.GAC._.PRINT._.OUT." localSheetId="17" hidden="1">{#N/A,#N/A,FALSE,"JE051 PAGE 1 OF 3";#N/A,#N/A,FALSE,"JE051 PAGE 2 OF 3";#N/A,#N/A,FALSE,"JE051 PAGE 3 OF 3"}</definedName>
    <definedName name="wrn.GAC._.PRINT._.OUT." localSheetId="18" hidden="1">{#N/A,#N/A,FALSE,"JE051 PAGE 1 OF 3";#N/A,#N/A,FALSE,"JE051 PAGE 2 OF 3";#N/A,#N/A,FALSE,"JE051 PAGE 3 OF 3"}</definedName>
    <definedName name="wrn.GAC._.PRINT._.OUT." localSheetId="19" hidden="1">{#N/A,#N/A,FALSE,"JE051 PAGE 1 OF 3";#N/A,#N/A,FALSE,"JE051 PAGE 2 OF 3";#N/A,#N/A,FALSE,"JE051 PAGE 3 OF 3"}</definedName>
    <definedName name="wrn.GAC._.PRINT._.OUT." localSheetId="20" hidden="1">{#N/A,#N/A,FALSE,"JE051 PAGE 1 OF 3";#N/A,#N/A,FALSE,"JE051 PAGE 2 OF 3";#N/A,#N/A,FALSE,"JE051 PAGE 3 OF 3"}</definedName>
    <definedName name="wrn.GAC._.PRINT._.OUT." hidden="1">{#N/A,#N/A,FALSE,"JE051 PAGE 1 OF 3";#N/A,#N/A,FALSE,"JE051 PAGE 2 OF 3";#N/A,#N/A,FALSE,"JE051 PAGE 3 OF 3"}</definedName>
    <definedName name="wrn.heco." localSheetId="7" hidden="1">{"hecosum",#N/A,FALSE,"88-89"}</definedName>
    <definedName name="wrn.heco." localSheetId="9" hidden="1">{"hecosum",#N/A,FALSE,"88-89"}</definedName>
    <definedName name="wrn.heco." localSheetId="10" hidden="1">{"hecosum",#N/A,FALSE,"88-89"}</definedName>
    <definedName name="wrn.heco." localSheetId="11" hidden="1">{"hecosum",#N/A,FALSE,"88-89"}</definedName>
    <definedName name="wrn.heco." localSheetId="12" hidden="1">{"hecosum",#N/A,FALSE,"88-89"}</definedName>
    <definedName name="wrn.heco." localSheetId="14" hidden="1">{"hecosum",#N/A,FALSE,"88-89"}</definedName>
    <definedName name="wrn.heco." localSheetId="13" hidden="1">{"hecosum",#N/A,FALSE,"88-89"}</definedName>
    <definedName name="wrn.heco." localSheetId="15" hidden="1">{"hecosum",#N/A,FALSE,"88-89"}</definedName>
    <definedName name="wrn.heco." localSheetId="16" hidden="1">{"hecosum",#N/A,FALSE,"88-89"}</definedName>
    <definedName name="wrn.heco." localSheetId="17" hidden="1">{"hecosum",#N/A,FALSE,"88-89"}</definedName>
    <definedName name="wrn.heco." localSheetId="18" hidden="1">{"hecosum",#N/A,FALSE,"88-89"}</definedName>
    <definedName name="wrn.heco." localSheetId="19" hidden="1">{"hecosum",#N/A,FALSE,"88-89"}</definedName>
    <definedName name="wrn.heco." localSheetId="20" hidden="1">{"hecosum",#N/A,FALSE,"88-89"}</definedName>
    <definedName name="wrn.heco." hidden="1">{"hecosum",#N/A,FALSE,"88-89"}</definedName>
    <definedName name="wrn.HLP._.Detail." localSheetId="7" hidden="1">{"2002 - 2006 Detail Income Statement",#N/A,FALSE,"TUB Income Statement wo DW";"BGS Deferral",#N/A,FALSE,"BGS Deferral";"NNC Deferral",#N/A,FALSE,"NNC Deferral";"MTC Deferral",#N/A,FALSE,"MTC Deferral";#N/A,#N/A,FALSE,"Schedule D"}</definedName>
    <definedName name="wrn.HLP._.Detail." localSheetId="9" hidden="1">{"2002 - 2006 Detail Income Statement",#N/A,FALSE,"TUB Income Statement wo DW";"BGS Deferral",#N/A,FALSE,"BGS Deferral";"NNC Deferral",#N/A,FALSE,"NNC Deferral";"MTC Deferral",#N/A,FALSE,"MTC Deferral";#N/A,#N/A,FALSE,"Schedule D"}</definedName>
    <definedName name="wrn.HLP._.Detail." localSheetId="10" hidden="1">{"2002 - 2006 Detail Income Statement",#N/A,FALSE,"TUB Income Statement wo DW";"BGS Deferral",#N/A,FALSE,"BGS Deferral";"NNC Deferral",#N/A,FALSE,"NNC Deferral";"MTC Deferral",#N/A,FALSE,"MTC Deferral";#N/A,#N/A,FALSE,"Schedule D"}</definedName>
    <definedName name="wrn.HLP._.Detail." localSheetId="11" hidden="1">{"2002 - 2006 Detail Income Statement",#N/A,FALSE,"TUB Income Statement wo DW";"BGS Deferral",#N/A,FALSE,"BGS Deferral";"NNC Deferral",#N/A,FALSE,"NNC Deferral";"MTC Deferral",#N/A,FALSE,"MTC Deferral";#N/A,#N/A,FALSE,"Schedule D"}</definedName>
    <definedName name="wrn.HLP._.Detail." localSheetId="12" hidden="1">{"2002 - 2006 Detail Income Statement",#N/A,FALSE,"TUB Income Statement wo DW";"BGS Deferral",#N/A,FALSE,"BGS Deferral";"NNC Deferral",#N/A,FALSE,"NNC Deferral";"MTC Deferral",#N/A,FALSE,"MTC Deferral";#N/A,#N/A,FALSE,"Schedule D"}</definedName>
    <definedName name="wrn.HLP._.Detail." localSheetId="14" hidden="1">{"2002 - 2006 Detail Income Statement",#N/A,FALSE,"TUB Income Statement wo DW";"BGS Deferral",#N/A,FALSE,"BGS Deferral";"NNC Deferral",#N/A,FALSE,"NNC Deferral";"MTC Deferral",#N/A,FALSE,"MTC Deferral";#N/A,#N/A,FALSE,"Schedule D"}</definedName>
    <definedName name="wrn.HLP._.Detail." localSheetId="13" hidden="1">{"2002 - 2006 Detail Income Statement",#N/A,FALSE,"TUB Income Statement wo DW";"BGS Deferral",#N/A,FALSE,"BGS Deferral";"NNC Deferral",#N/A,FALSE,"NNC Deferral";"MTC Deferral",#N/A,FALSE,"MTC Deferral";#N/A,#N/A,FALSE,"Schedule D"}</definedName>
    <definedName name="wrn.HLP._.Detail." localSheetId="15" hidden="1">{"2002 - 2006 Detail Income Statement",#N/A,FALSE,"TUB Income Statement wo DW";"BGS Deferral",#N/A,FALSE,"BGS Deferral";"NNC Deferral",#N/A,FALSE,"NNC Deferral";"MTC Deferral",#N/A,FALSE,"MTC Deferral";#N/A,#N/A,FALSE,"Schedule D"}</definedName>
    <definedName name="wrn.HLP._.Detail." localSheetId="16" hidden="1">{"2002 - 2006 Detail Income Statement",#N/A,FALSE,"TUB Income Statement wo DW";"BGS Deferral",#N/A,FALSE,"BGS Deferral";"NNC Deferral",#N/A,FALSE,"NNC Deferral";"MTC Deferral",#N/A,FALSE,"MTC Deferral";#N/A,#N/A,FALSE,"Schedule D"}</definedName>
    <definedName name="wrn.HLP._.Detail." localSheetId="17" hidden="1">{"2002 - 2006 Detail Income Statement",#N/A,FALSE,"TUB Income Statement wo DW";"BGS Deferral",#N/A,FALSE,"BGS Deferral";"NNC Deferral",#N/A,FALSE,"NNC Deferral";"MTC Deferral",#N/A,FALSE,"MTC Deferral";#N/A,#N/A,FALSE,"Schedule D"}</definedName>
    <definedName name="wrn.HLP._.Detail." localSheetId="18" hidden="1">{"2002 - 2006 Detail Income Statement",#N/A,FALSE,"TUB Income Statement wo DW";"BGS Deferral",#N/A,FALSE,"BGS Deferral";"NNC Deferral",#N/A,FALSE,"NNC Deferral";"MTC Deferral",#N/A,FALSE,"MTC Deferral";#N/A,#N/A,FALSE,"Schedule D"}</definedName>
    <definedName name="wrn.HLP._.Detail." localSheetId="19" hidden="1">{"2002 - 2006 Detail Income Statement",#N/A,FALSE,"TUB Income Statement wo DW";"BGS Deferral",#N/A,FALSE,"BGS Deferral";"NNC Deferral",#N/A,FALSE,"NNC Deferral";"MTC Deferral",#N/A,FALSE,"MTC Deferral";#N/A,#N/A,FALSE,"Schedule D"}</definedName>
    <definedName name="wrn.HLP._.Detail." localSheetId="20"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Informe._.RLI." localSheetId="14" hidden="1">{#N/A,#N/A,TRUE,"MEMO";#N/A,#N/A,TRUE,"PARAMETROS";#N/A,#N/A,TRUE,"RLI ";#N/A,#N/A,TRUE,"IMPTO.DET.";#N/A,#N/A,TRUE,"FUT-FUNT";#N/A,#N/A,TRUE,"CPI-PATR.";#N/A,#N/A,TRUE,"CM CPI";#N/A,#N/A,TRUE,"PROV";#N/A,#N/A,TRUE,"A FIJO";#N/A,#N/A,TRUE,"LEASING";#N/A,#N/A,TRUE,"VPP";#N/A,#N/A,TRUE,"PPM";#N/A,#N/A,TRUE,"OTROS"}</definedName>
    <definedName name="wrn.Informe._.RLI." localSheetId="13" hidden="1">{#N/A,#N/A,TRUE,"MEMO";#N/A,#N/A,TRUE,"PARAMETROS";#N/A,#N/A,TRUE,"RLI ";#N/A,#N/A,TRUE,"IMPTO.DET.";#N/A,#N/A,TRUE,"FUT-FUNT";#N/A,#N/A,TRUE,"CPI-PATR.";#N/A,#N/A,TRUE,"CM CPI";#N/A,#N/A,TRUE,"PROV";#N/A,#N/A,TRUE,"A FIJO";#N/A,#N/A,TRUE,"LEASING";#N/A,#N/A,TRUE,"VPP";#N/A,#N/A,TRUE,"PPM";#N/A,#N/A,TRUE,"OTROS"}</definedName>
    <definedName name="wrn.Informe._.RLI." localSheetId="15" hidden="1">{#N/A,#N/A,TRUE,"MEMO";#N/A,#N/A,TRUE,"PARAMETROS";#N/A,#N/A,TRUE,"RLI ";#N/A,#N/A,TRUE,"IMPTO.DET.";#N/A,#N/A,TRUE,"FUT-FUNT";#N/A,#N/A,TRUE,"CPI-PATR.";#N/A,#N/A,TRUE,"CM CPI";#N/A,#N/A,TRUE,"PROV";#N/A,#N/A,TRUE,"A FIJO";#N/A,#N/A,TRUE,"LEASING";#N/A,#N/A,TRUE,"VPP";#N/A,#N/A,TRUE,"PPM";#N/A,#N/A,TRUE,"OTROS"}</definedName>
    <definedName name="wrn.Informe._.RLI." localSheetId="16" hidden="1">{#N/A,#N/A,TRUE,"MEMO";#N/A,#N/A,TRUE,"PARAMETROS";#N/A,#N/A,TRUE,"RLI ";#N/A,#N/A,TRUE,"IMPTO.DET.";#N/A,#N/A,TRUE,"FUT-FUNT";#N/A,#N/A,TRUE,"CPI-PATR.";#N/A,#N/A,TRUE,"CM CPI";#N/A,#N/A,TRUE,"PROV";#N/A,#N/A,TRUE,"A FIJO";#N/A,#N/A,TRUE,"LEASING";#N/A,#N/A,TRUE,"VPP";#N/A,#N/A,TRUE,"PPM";#N/A,#N/A,TRUE,"OTROS"}</definedName>
    <definedName name="wrn.Informe._.RLI." localSheetId="17" hidden="1">{#N/A,#N/A,TRUE,"MEMO";#N/A,#N/A,TRUE,"PARAMETROS";#N/A,#N/A,TRUE,"RLI ";#N/A,#N/A,TRUE,"IMPTO.DET.";#N/A,#N/A,TRUE,"FUT-FUNT";#N/A,#N/A,TRUE,"CPI-PATR.";#N/A,#N/A,TRUE,"CM CPI";#N/A,#N/A,TRUE,"PROV";#N/A,#N/A,TRUE,"A FIJO";#N/A,#N/A,TRUE,"LEASING";#N/A,#N/A,TRUE,"VPP";#N/A,#N/A,TRUE,"PPM";#N/A,#N/A,TRUE,"OTROS"}</definedName>
    <definedName name="wrn.Informe._.RLI." localSheetId="18" hidden="1">{#N/A,#N/A,TRUE,"MEMO";#N/A,#N/A,TRUE,"PARAMETROS";#N/A,#N/A,TRUE,"RLI ";#N/A,#N/A,TRUE,"IMPTO.DET.";#N/A,#N/A,TRUE,"FUT-FUNT";#N/A,#N/A,TRUE,"CPI-PATR.";#N/A,#N/A,TRUE,"CM CPI";#N/A,#N/A,TRUE,"PROV";#N/A,#N/A,TRUE,"A FIJO";#N/A,#N/A,TRUE,"LEASING";#N/A,#N/A,TRUE,"VPP";#N/A,#N/A,TRUE,"PPM";#N/A,#N/A,TRUE,"OTROS"}</definedName>
    <definedName name="wrn.Informe._.RLI." localSheetId="19" hidden="1">{#N/A,#N/A,TRUE,"MEMO";#N/A,#N/A,TRUE,"PARAMETROS";#N/A,#N/A,TRUE,"RLI ";#N/A,#N/A,TRUE,"IMPTO.DET.";#N/A,#N/A,TRUE,"FUT-FUNT";#N/A,#N/A,TRUE,"CPI-PATR.";#N/A,#N/A,TRUE,"CM CPI";#N/A,#N/A,TRUE,"PROV";#N/A,#N/A,TRUE,"A FIJO";#N/A,#N/A,TRUE,"LEASING";#N/A,#N/A,TRUE,"VPP";#N/A,#N/A,TRUE,"PPM";#N/A,#N/A,TRUE,"OTROS"}</definedName>
    <definedName name="wrn.Informe._.RLI." localSheetId="20" hidden="1">{#N/A,#N/A,TRUE,"MEMO";#N/A,#N/A,TRUE,"PARAMETROS";#N/A,#N/A,TRUE,"RLI ";#N/A,#N/A,TRUE,"IMPTO.DET.";#N/A,#N/A,TRUE,"FUT-FUNT";#N/A,#N/A,TRUE,"CPI-PATR.";#N/A,#N/A,TRUE,"CM CPI";#N/A,#N/A,TRUE,"PROV";#N/A,#N/A,TRUE,"A FIJO";#N/A,#N/A,TRUE,"LEASING";#N/A,#N/A,TRUE,"VPP";#N/A,#N/A,TRUE,"PPM";#N/A,#N/A,TRUE,"OTROS"}</definedName>
    <definedName name="wrn.Informe._.RLI." hidden="1">{#N/A,#N/A,TRUE,"MEMO";#N/A,#N/A,TRUE,"PARAMETROS";#N/A,#N/A,TRUE,"RLI ";#N/A,#N/A,TRUE,"IMPTO.DET.";#N/A,#N/A,TRUE,"FUT-FUNT";#N/A,#N/A,TRUE,"CPI-PATR.";#N/A,#N/A,TRUE,"CM CPI";#N/A,#N/A,TRUE,"PROV";#N/A,#N/A,TRUE,"A FIJO";#N/A,#N/A,TRUE,"LEASING";#N/A,#N/A,TRUE,"VPP";#N/A,#N/A,TRUE,"PPM";#N/A,#N/A,TRUE,"OTROS"}</definedName>
    <definedName name="wrn.inventory." localSheetId="7" hidden="1">{"summary",#N/A,TRUE,"Coal Inventory Summary";"view 1",#N/A,TRUE,"Coal Inv. By Station";"view 2",#N/A,TRUE,"Coal inv by sta 2";"view 3",#N/A,TRUE,"Coal inv by sta 3";"oil",#N/A,TRUE,"Oil Purchases"}</definedName>
    <definedName name="wrn.inventory." localSheetId="9" hidden="1">{"summary",#N/A,TRUE,"Coal Inventory Summary";"view 1",#N/A,TRUE,"Coal Inv. By Station";"view 2",#N/A,TRUE,"Coal inv by sta 2";"view 3",#N/A,TRUE,"Coal inv by sta 3";"oil",#N/A,TRUE,"Oil Purchases"}</definedName>
    <definedName name="wrn.inventory." localSheetId="10" hidden="1">{"summary",#N/A,TRUE,"Coal Inventory Summary";"view 1",#N/A,TRUE,"Coal Inv. By Station";"view 2",#N/A,TRUE,"Coal inv by sta 2";"view 3",#N/A,TRUE,"Coal inv by sta 3";"oil",#N/A,TRUE,"Oil Purchases"}</definedName>
    <definedName name="wrn.inventory." localSheetId="11" hidden="1">{"summary",#N/A,TRUE,"Coal Inventory Summary";"view 1",#N/A,TRUE,"Coal Inv. By Station";"view 2",#N/A,TRUE,"Coal inv by sta 2";"view 3",#N/A,TRUE,"Coal inv by sta 3";"oil",#N/A,TRUE,"Oil Purchases"}</definedName>
    <definedName name="wrn.inventory." localSheetId="12" hidden="1">{"summary",#N/A,TRUE,"Coal Inventory Summary";"view 1",#N/A,TRUE,"Coal Inv. By Station";"view 2",#N/A,TRUE,"Coal inv by sta 2";"view 3",#N/A,TRUE,"Coal inv by sta 3";"oil",#N/A,TRUE,"Oil Purchases"}</definedName>
    <definedName name="wrn.inventory." localSheetId="14" hidden="1">{"summary",#N/A,TRUE,"Coal Inventory Summary";"view 1",#N/A,TRUE,"Coal Inv. By Station";"view 2",#N/A,TRUE,"Coal inv by sta 2";"view 3",#N/A,TRUE,"Coal inv by sta 3";"oil",#N/A,TRUE,"Oil Purchases"}</definedName>
    <definedName name="wrn.inventory." localSheetId="13" hidden="1">{"summary",#N/A,TRUE,"Coal Inventory Summary";"view 1",#N/A,TRUE,"Coal Inv. By Station";"view 2",#N/A,TRUE,"Coal inv by sta 2";"view 3",#N/A,TRUE,"Coal inv by sta 3";"oil",#N/A,TRUE,"Oil Purchases"}</definedName>
    <definedName name="wrn.inventory." localSheetId="15" hidden="1">{"summary",#N/A,TRUE,"Coal Inventory Summary";"view 1",#N/A,TRUE,"Coal Inv. By Station";"view 2",#N/A,TRUE,"Coal inv by sta 2";"view 3",#N/A,TRUE,"Coal inv by sta 3";"oil",#N/A,TRUE,"Oil Purchases"}</definedName>
    <definedName name="wrn.inventory." localSheetId="16" hidden="1">{"summary",#N/A,TRUE,"Coal Inventory Summary";"view 1",#N/A,TRUE,"Coal Inv. By Station";"view 2",#N/A,TRUE,"Coal inv by sta 2";"view 3",#N/A,TRUE,"Coal inv by sta 3";"oil",#N/A,TRUE,"Oil Purchases"}</definedName>
    <definedName name="wrn.inventory." localSheetId="17" hidden="1">{"summary",#N/A,TRUE,"Coal Inventory Summary";"view 1",#N/A,TRUE,"Coal Inv. By Station";"view 2",#N/A,TRUE,"Coal inv by sta 2";"view 3",#N/A,TRUE,"Coal inv by sta 3";"oil",#N/A,TRUE,"Oil Purchases"}</definedName>
    <definedName name="wrn.inventory." localSheetId="18" hidden="1">{"summary",#N/A,TRUE,"Coal Inventory Summary";"view 1",#N/A,TRUE,"Coal Inv. By Station";"view 2",#N/A,TRUE,"Coal inv by sta 2";"view 3",#N/A,TRUE,"Coal inv by sta 3";"oil",#N/A,TRUE,"Oil Purchases"}</definedName>
    <definedName name="wrn.inventory." localSheetId="19" hidden="1">{"summary",#N/A,TRUE,"Coal Inventory Summary";"view 1",#N/A,TRUE,"Coal Inv. By Station";"view 2",#N/A,TRUE,"Coal inv by sta 2";"view 3",#N/A,TRUE,"Coal inv by sta 3";"oil",#N/A,TRUE,"Oil Purchases"}</definedName>
    <definedName name="wrn.inventory." localSheetId="20" hidden="1">{"summary",#N/A,TRUE,"Coal Inventory Summary";"view 1",#N/A,TRUE,"Coal Inv. By Station";"view 2",#N/A,TRUE,"Coal inv by sta 2";"view 3",#N/A,TRUE,"Coal inv by sta 3";"oil",#N/A,TRUE,"Oil Purchases"}</definedName>
    <definedName name="wrn.inventory." hidden="1">{"summary",#N/A,TRUE,"Coal Inventory Summary";"view 1",#N/A,TRUE,"Coal Inv. By Station";"view 2",#N/A,TRUE,"Coal inv by sta 2";"view 3",#N/A,TRUE,"Coal inv by sta 3";"oil",#N/A,TRUE,"Oil Purchases"}</definedName>
    <definedName name="wrn.JPW._.GR._.Report." localSheetId="7" hidden="1">{#N/A,#N/A,FALSE,"P1 Vs P2 Summary";#N/A,#N/A,FALSE,"99 Vs 00 Summary";#N/A,#N/A,FALSE,"EF Summary";#N/A,#N/A,FALSE,"HUST Summary";#N/A,#N/A,FALSE,"Hawk Summary";#N/A,#N/A,FALSE,"Fut Sys Summary";#N/A,#N/A,FALSE,"Nimrod Summary";#N/A,#N/A,FALSE,"Gripen Summary";#N/A,#N/A,FALSE,"Land &amp; Naval Summary";#N/A,#N/A,FALSE,"Others Summary"}</definedName>
    <definedName name="wrn.JPW._.GR._.Report." localSheetId="9" hidden="1">{#N/A,#N/A,FALSE,"P1 Vs P2 Summary";#N/A,#N/A,FALSE,"99 Vs 00 Summary";#N/A,#N/A,FALSE,"EF Summary";#N/A,#N/A,FALSE,"HUST Summary";#N/A,#N/A,FALSE,"Hawk Summary";#N/A,#N/A,FALSE,"Fut Sys Summary";#N/A,#N/A,FALSE,"Nimrod Summary";#N/A,#N/A,FALSE,"Gripen Summary";#N/A,#N/A,FALSE,"Land &amp; Naval Summary";#N/A,#N/A,FALSE,"Others Summary"}</definedName>
    <definedName name="wrn.JPW._.GR._.Report." localSheetId="10" hidden="1">{#N/A,#N/A,FALSE,"P1 Vs P2 Summary";#N/A,#N/A,FALSE,"99 Vs 00 Summary";#N/A,#N/A,FALSE,"EF Summary";#N/A,#N/A,FALSE,"HUST Summary";#N/A,#N/A,FALSE,"Hawk Summary";#N/A,#N/A,FALSE,"Fut Sys Summary";#N/A,#N/A,FALSE,"Nimrod Summary";#N/A,#N/A,FALSE,"Gripen Summary";#N/A,#N/A,FALSE,"Land &amp; Naval Summary";#N/A,#N/A,FALSE,"Others Summary"}</definedName>
    <definedName name="wrn.JPW._.GR._.Report." localSheetId="11" hidden="1">{#N/A,#N/A,FALSE,"P1 Vs P2 Summary";#N/A,#N/A,FALSE,"99 Vs 00 Summary";#N/A,#N/A,FALSE,"EF Summary";#N/A,#N/A,FALSE,"HUST Summary";#N/A,#N/A,FALSE,"Hawk Summary";#N/A,#N/A,FALSE,"Fut Sys Summary";#N/A,#N/A,FALSE,"Nimrod Summary";#N/A,#N/A,FALSE,"Gripen Summary";#N/A,#N/A,FALSE,"Land &amp; Naval Summary";#N/A,#N/A,FALSE,"Others Summary"}</definedName>
    <definedName name="wrn.JPW._.GR._.Report." localSheetId="12" hidden="1">{#N/A,#N/A,FALSE,"P1 Vs P2 Summary";#N/A,#N/A,FALSE,"99 Vs 00 Summary";#N/A,#N/A,FALSE,"EF Summary";#N/A,#N/A,FALSE,"HUST Summary";#N/A,#N/A,FALSE,"Hawk Summary";#N/A,#N/A,FALSE,"Fut Sys Summary";#N/A,#N/A,FALSE,"Nimrod Summary";#N/A,#N/A,FALSE,"Gripen Summary";#N/A,#N/A,FALSE,"Land &amp; Naval Summary";#N/A,#N/A,FALSE,"Others Summary"}</definedName>
    <definedName name="wrn.JPW._.GR._.Report." localSheetId="14" hidden="1">{#N/A,#N/A,FALSE,"P1 Vs P2 Summary";#N/A,#N/A,FALSE,"99 Vs 00 Summary";#N/A,#N/A,FALSE,"EF Summary";#N/A,#N/A,FALSE,"HUST Summary";#N/A,#N/A,FALSE,"Hawk Summary";#N/A,#N/A,FALSE,"Fut Sys Summary";#N/A,#N/A,FALSE,"Nimrod Summary";#N/A,#N/A,FALSE,"Gripen Summary";#N/A,#N/A,FALSE,"Land &amp; Naval Summary";#N/A,#N/A,FALSE,"Others Summary"}</definedName>
    <definedName name="wrn.JPW._.GR._.Report." localSheetId="13" hidden="1">{#N/A,#N/A,FALSE,"P1 Vs P2 Summary";#N/A,#N/A,FALSE,"99 Vs 00 Summary";#N/A,#N/A,FALSE,"EF Summary";#N/A,#N/A,FALSE,"HUST Summary";#N/A,#N/A,FALSE,"Hawk Summary";#N/A,#N/A,FALSE,"Fut Sys Summary";#N/A,#N/A,FALSE,"Nimrod Summary";#N/A,#N/A,FALSE,"Gripen Summary";#N/A,#N/A,FALSE,"Land &amp; Naval Summary";#N/A,#N/A,FALSE,"Others Summary"}</definedName>
    <definedName name="wrn.JPW._.GR._.Report." localSheetId="15" hidden="1">{#N/A,#N/A,FALSE,"P1 Vs P2 Summary";#N/A,#N/A,FALSE,"99 Vs 00 Summary";#N/A,#N/A,FALSE,"EF Summary";#N/A,#N/A,FALSE,"HUST Summary";#N/A,#N/A,FALSE,"Hawk Summary";#N/A,#N/A,FALSE,"Fut Sys Summary";#N/A,#N/A,FALSE,"Nimrod Summary";#N/A,#N/A,FALSE,"Gripen Summary";#N/A,#N/A,FALSE,"Land &amp; Naval Summary";#N/A,#N/A,FALSE,"Others Summary"}</definedName>
    <definedName name="wrn.JPW._.GR._.Report." localSheetId="16" hidden="1">{#N/A,#N/A,FALSE,"P1 Vs P2 Summary";#N/A,#N/A,FALSE,"99 Vs 00 Summary";#N/A,#N/A,FALSE,"EF Summary";#N/A,#N/A,FALSE,"HUST Summary";#N/A,#N/A,FALSE,"Hawk Summary";#N/A,#N/A,FALSE,"Fut Sys Summary";#N/A,#N/A,FALSE,"Nimrod Summary";#N/A,#N/A,FALSE,"Gripen Summary";#N/A,#N/A,FALSE,"Land &amp; Naval Summary";#N/A,#N/A,FALSE,"Others Summary"}</definedName>
    <definedName name="wrn.JPW._.GR._.Report." localSheetId="17" hidden="1">{#N/A,#N/A,FALSE,"P1 Vs P2 Summary";#N/A,#N/A,FALSE,"99 Vs 00 Summary";#N/A,#N/A,FALSE,"EF Summary";#N/A,#N/A,FALSE,"HUST Summary";#N/A,#N/A,FALSE,"Hawk Summary";#N/A,#N/A,FALSE,"Fut Sys Summary";#N/A,#N/A,FALSE,"Nimrod Summary";#N/A,#N/A,FALSE,"Gripen Summary";#N/A,#N/A,FALSE,"Land &amp; Naval Summary";#N/A,#N/A,FALSE,"Others Summary"}</definedName>
    <definedName name="wrn.JPW._.GR._.Report." localSheetId="18" hidden="1">{#N/A,#N/A,FALSE,"P1 Vs P2 Summary";#N/A,#N/A,FALSE,"99 Vs 00 Summary";#N/A,#N/A,FALSE,"EF Summary";#N/A,#N/A,FALSE,"HUST Summary";#N/A,#N/A,FALSE,"Hawk Summary";#N/A,#N/A,FALSE,"Fut Sys Summary";#N/A,#N/A,FALSE,"Nimrod Summary";#N/A,#N/A,FALSE,"Gripen Summary";#N/A,#N/A,FALSE,"Land &amp; Naval Summary";#N/A,#N/A,FALSE,"Others Summary"}</definedName>
    <definedName name="wrn.JPW._.GR._.Report." localSheetId="19" hidden="1">{#N/A,#N/A,FALSE,"P1 Vs P2 Summary";#N/A,#N/A,FALSE,"99 Vs 00 Summary";#N/A,#N/A,FALSE,"EF Summary";#N/A,#N/A,FALSE,"HUST Summary";#N/A,#N/A,FALSE,"Hawk Summary";#N/A,#N/A,FALSE,"Fut Sys Summary";#N/A,#N/A,FALSE,"Nimrod Summary";#N/A,#N/A,FALSE,"Gripen Summary";#N/A,#N/A,FALSE,"Land &amp; Naval Summary";#N/A,#N/A,FALSE,"Others Summary"}</definedName>
    <definedName name="wrn.JPW._.GR._.Report." localSheetId="20" hidden="1">{#N/A,#N/A,FALSE,"P1 Vs P2 Summary";#N/A,#N/A,FALSE,"99 Vs 00 Summary";#N/A,#N/A,FALSE,"EF Summary";#N/A,#N/A,FALSE,"HUST Summary";#N/A,#N/A,FALSE,"Hawk Summary";#N/A,#N/A,FALSE,"Fut Sys Summary";#N/A,#N/A,FALSE,"Nimrod Summary";#N/A,#N/A,FALSE,"Gripen Summary";#N/A,#N/A,FALSE,"Land &amp; Naval Summary";#N/A,#N/A,FALSE,"Others Summary"}</definedName>
    <definedName name="wrn.JPW._.GR._.Report." hidden="1">{#N/A,#N/A,FALSE,"P1 Vs P2 Summary";#N/A,#N/A,FALSE,"99 Vs 00 Summary";#N/A,#N/A,FALSE,"EF Summary";#N/A,#N/A,FALSE,"HUST Summary";#N/A,#N/A,FALSE,"Hawk Summary";#N/A,#N/A,FALSE,"Fut Sys Summary";#N/A,#N/A,FALSE,"Nimrod Summary";#N/A,#N/A,FALSE,"Gripen Summary";#N/A,#N/A,FALSE,"Land &amp; Naval Summary";#N/A,#N/A,FALSE,"Others Summary"}</definedName>
    <definedName name="wrn.live._.model._.and._.variances." localSheetId="14" hidden="1">{#N/A,#N/A,FALSE,"IS-NewRun";#N/A,#N/A,FALSE,"IS-Diff";#N/A,#N/A,FALSE,"BS-NewRun";#N/A,#N/A,FALSE,"BS-Diff";#N/A,#N/A,FALSE,"CF-NewRun";#N/A,#N/A,FALSE,"CF-Diff";#N/A,#N/A,FALSE,"Ratios-Newrun";#N/A,#N/A,FALSE,"Ratios-Diff";#N/A,#N/A,FALSE,"Plant Schedule-ED-NewRun";#N/A,#N/A,FALSE,"Plant Schedule-ED-Diff"}</definedName>
    <definedName name="wrn.live._.model._.and._.variances." localSheetId="13" hidden="1">{#N/A,#N/A,FALSE,"IS-NewRun";#N/A,#N/A,FALSE,"IS-Diff";#N/A,#N/A,FALSE,"BS-NewRun";#N/A,#N/A,FALSE,"BS-Diff";#N/A,#N/A,FALSE,"CF-NewRun";#N/A,#N/A,FALSE,"CF-Diff";#N/A,#N/A,FALSE,"Ratios-Newrun";#N/A,#N/A,FALSE,"Ratios-Diff";#N/A,#N/A,FALSE,"Plant Schedule-ED-NewRun";#N/A,#N/A,FALSE,"Plant Schedule-ED-Diff"}</definedName>
    <definedName name="wrn.live._.model._.and._.variances." localSheetId="15" hidden="1">{#N/A,#N/A,FALSE,"IS-NewRun";#N/A,#N/A,FALSE,"IS-Diff";#N/A,#N/A,FALSE,"BS-NewRun";#N/A,#N/A,FALSE,"BS-Diff";#N/A,#N/A,FALSE,"CF-NewRun";#N/A,#N/A,FALSE,"CF-Diff";#N/A,#N/A,FALSE,"Ratios-Newrun";#N/A,#N/A,FALSE,"Ratios-Diff";#N/A,#N/A,FALSE,"Plant Schedule-ED-NewRun";#N/A,#N/A,FALSE,"Plant Schedule-ED-Diff"}</definedName>
    <definedName name="wrn.live._.model._.and._.variances." localSheetId="16" hidden="1">{#N/A,#N/A,FALSE,"IS-NewRun";#N/A,#N/A,FALSE,"IS-Diff";#N/A,#N/A,FALSE,"BS-NewRun";#N/A,#N/A,FALSE,"BS-Diff";#N/A,#N/A,FALSE,"CF-NewRun";#N/A,#N/A,FALSE,"CF-Diff";#N/A,#N/A,FALSE,"Ratios-Newrun";#N/A,#N/A,FALSE,"Ratios-Diff";#N/A,#N/A,FALSE,"Plant Schedule-ED-NewRun";#N/A,#N/A,FALSE,"Plant Schedule-ED-Diff"}</definedName>
    <definedName name="wrn.live._.model._.and._.variances." localSheetId="17" hidden="1">{#N/A,#N/A,FALSE,"IS-NewRun";#N/A,#N/A,FALSE,"IS-Diff";#N/A,#N/A,FALSE,"BS-NewRun";#N/A,#N/A,FALSE,"BS-Diff";#N/A,#N/A,FALSE,"CF-NewRun";#N/A,#N/A,FALSE,"CF-Diff";#N/A,#N/A,FALSE,"Ratios-Newrun";#N/A,#N/A,FALSE,"Ratios-Diff";#N/A,#N/A,FALSE,"Plant Schedule-ED-NewRun";#N/A,#N/A,FALSE,"Plant Schedule-ED-Diff"}</definedName>
    <definedName name="wrn.live._.model._.and._.variances." localSheetId="18" hidden="1">{#N/A,#N/A,FALSE,"IS-NewRun";#N/A,#N/A,FALSE,"IS-Diff";#N/A,#N/A,FALSE,"BS-NewRun";#N/A,#N/A,FALSE,"BS-Diff";#N/A,#N/A,FALSE,"CF-NewRun";#N/A,#N/A,FALSE,"CF-Diff";#N/A,#N/A,FALSE,"Ratios-Newrun";#N/A,#N/A,FALSE,"Ratios-Diff";#N/A,#N/A,FALSE,"Plant Schedule-ED-NewRun";#N/A,#N/A,FALSE,"Plant Schedule-ED-Diff"}</definedName>
    <definedName name="wrn.live._.model._.and._.variances." localSheetId="19" hidden="1">{#N/A,#N/A,FALSE,"IS-NewRun";#N/A,#N/A,FALSE,"IS-Diff";#N/A,#N/A,FALSE,"BS-NewRun";#N/A,#N/A,FALSE,"BS-Diff";#N/A,#N/A,FALSE,"CF-NewRun";#N/A,#N/A,FALSE,"CF-Diff";#N/A,#N/A,FALSE,"Ratios-Newrun";#N/A,#N/A,FALSE,"Ratios-Diff";#N/A,#N/A,FALSE,"Plant Schedule-ED-NewRun";#N/A,#N/A,FALSE,"Plant Schedule-ED-Diff"}</definedName>
    <definedName name="wrn.live._.model._.and._.variances." localSheetId="20" hidden="1">{#N/A,#N/A,FALSE,"IS-NewRun";#N/A,#N/A,FALSE,"IS-Diff";#N/A,#N/A,FALSE,"BS-NewRun";#N/A,#N/A,FALSE,"BS-Diff";#N/A,#N/A,FALSE,"CF-NewRun";#N/A,#N/A,FALSE,"CF-Diff";#N/A,#N/A,FALSE,"Ratios-Newrun";#N/A,#N/A,FALSE,"Ratios-Diff";#N/A,#N/A,FALSE,"Plant Schedule-ED-NewRun";#N/A,#N/A,FALSE,"Plant Schedule-ED-Diff"}</definedName>
    <definedName name="wrn.live._.model._.and._.variances." hidden="1">{#N/A,#N/A,FALSE,"IS-NewRun";#N/A,#N/A,FALSE,"IS-Diff";#N/A,#N/A,FALSE,"BS-NewRun";#N/A,#N/A,FALSE,"BS-Diff";#N/A,#N/A,FALSE,"CF-NewRun";#N/A,#N/A,FALSE,"CF-Diff";#N/A,#N/A,FALSE,"Ratios-Newrun";#N/A,#N/A,FALSE,"Ratios-Diff";#N/A,#N/A,FALSE,"Plant Schedule-ED-NewRun";#N/A,#N/A,FALSE,"Plant Schedule-ED-Diff"}</definedName>
    <definedName name="wrn.Main._.Reports." localSheetId="14" hidden="1">{#N/A,#N/A,TRUE,"UtilitySummary-BB";#N/A,#N/A,TRUE,"UtilitySummary-schedule";#N/A,#N/A,TRUE,"UtilitySummary-schedule-old";#N/A,#N/A,TRUE,"UtilitySummary-schedule-diff";#N/A,#N/A,TRUE,"Adaytum P&amp;L DepAmort"}</definedName>
    <definedName name="wrn.Main._.Reports." localSheetId="13" hidden="1">{#N/A,#N/A,TRUE,"UtilitySummary-BB";#N/A,#N/A,TRUE,"UtilitySummary-schedule";#N/A,#N/A,TRUE,"UtilitySummary-schedule-old";#N/A,#N/A,TRUE,"UtilitySummary-schedule-diff";#N/A,#N/A,TRUE,"Adaytum P&amp;L DepAmort"}</definedName>
    <definedName name="wrn.Main._.Reports." localSheetId="15" hidden="1">{#N/A,#N/A,TRUE,"UtilitySummary-BB";#N/A,#N/A,TRUE,"UtilitySummary-schedule";#N/A,#N/A,TRUE,"UtilitySummary-schedule-old";#N/A,#N/A,TRUE,"UtilitySummary-schedule-diff";#N/A,#N/A,TRUE,"Adaytum P&amp;L DepAmort"}</definedName>
    <definedName name="wrn.Main._.Reports." localSheetId="16" hidden="1">{#N/A,#N/A,TRUE,"UtilitySummary-BB";#N/A,#N/A,TRUE,"UtilitySummary-schedule";#N/A,#N/A,TRUE,"UtilitySummary-schedule-old";#N/A,#N/A,TRUE,"UtilitySummary-schedule-diff";#N/A,#N/A,TRUE,"Adaytum P&amp;L DepAmort"}</definedName>
    <definedName name="wrn.Main._.Reports." localSheetId="17" hidden="1">{#N/A,#N/A,TRUE,"UtilitySummary-BB";#N/A,#N/A,TRUE,"UtilitySummary-schedule";#N/A,#N/A,TRUE,"UtilitySummary-schedule-old";#N/A,#N/A,TRUE,"UtilitySummary-schedule-diff";#N/A,#N/A,TRUE,"Adaytum P&amp;L DepAmort"}</definedName>
    <definedName name="wrn.Main._.Reports." localSheetId="18" hidden="1">{#N/A,#N/A,TRUE,"UtilitySummary-BB";#N/A,#N/A,TRUE,"UtilitySummary-schedule";#N/A,#N/A,TRUE,"UtilitySummary-schedule-old";#N/A,#N/A,TRUE,"UtilitySummary-schedule-diff";#N/A,#N/A,TRUE,"Adaytum P&amp;L DepAmort"}</definedName>
    <definedName name="wrn.Main._.Reports." localSheetId="19" hidden="1">{#N/A,#N/A,TRUE,"UtilitySummary-BB";#N/A,#N/A,TRUE,"UtilitySummary-schedule";#N/A,#N/A,TRUE,"UtilitySummary-schedule-old";#N/A,#N/A,TRUE,"UtilitySummary-schedule-diff";#N/A,#N/A,TRUE,"Adaytum P&amp;L DepAmort"}</definedName>
    <definedName name="wrn.Main._.Reports." localSheetId="20" hidden="1">{#N/A,#N/A,TRUE,"UtilitySummary-BB";#N/A,#N/A,TRUE,"UtilitySummary-schedule";#N/A,#N/A,TRUE,"UtilitySummary-schedule-old";#N/A,#N/A,TRUE,"UtilitySummary-schedule-diff";#N/A,#N/A,TRUE,"Adaytum P&amp;L DepAmort"}</definedName>
    <definedName name="wrn.Main._.Reports." hidden="1">{#N/A,#N/A,TRUE,"UtilitySummary-BB";#N/A,#N/A,TRUE,"UtilitySummary-schedule";#N/A,#N/A,TRUE,"UtilitySummary-schedule-old";#N/A,#N/A,TRUE,"UtilitySummary-schedule-diff";#N/A,#N/A,TRUE,"Adaytum P&amp;L DepAmort"}</definedName>
    <definedName name="wrn.New._.Plan." localSheetId="14" hidden="1">{#N/A,#N/A,FALSE,"IS Current";#N/A,#N/A,FALSE,"BS Current";#N/A,#N/A,FALSE,"CF Current";#N/A,#N/A,FALSE,"FinanceCube"}</definedName>
    <definedName name="wrn.New._.Plan." localSheetId="13" hidden="1">{#N/A,#N/A,FALSE,"IS Current";#N/A,#N/A,FALSE,"BS Current";#N/A,#N/A,FALSE,"CF Current";#N/A,#N/A,FALSE,"FinanceCube"}</definedName>
    <definedName name="wrn.New._.Plan." localSheetId="15" hidden="1">{#N/A,#N/A,FALSE,"IS Current";#N/A,#N/A,FALSE,"BS Current";#N/A,#N/A,FALSE,"CF Current";#N/A,#N/A,FALSE,"FinanceCube"}</definedName>
    <definedName name="wrn.New._.Plan." localSheetId="16" hidden="1">{#N/A,#N/A,FALSE,"IS Current";#N/A,#N/A,FALSE,"BS Current";#N/A,#N/A,FALSE,"CF Current";#N/A,#N/A,FALSE,"FinanceCube"}</definedName>
    <definedName name="wrn.New._.Plan." localSheetId="17" hidden="1">{#N/A,#N/A,FALSE,"IS Current";#N/A,#N/A,FALSE,"BS Current";#N/A,#N/A,FALSE,"CF Current";#N/A,#N/A,FALSE,"FinanceCube"}</definedName>
    <definedName name="wrn.New._.Plan." localSheetId="18" hidden="1">{#N/A,#N/A,FALSE,"IS Current";#N/A,#N/A,FALSE,"BS Current";#N/A,#N/A,FALSE,"CF Current";#N/A,#N/A,FALSE,"FinanceCube"}</definedName>
    <definedName name="wrn.New._.Plan." localSheetId="19" hidden="1">{#N/A,#N/A,FALSE,"IS Current";#N/A,#N/A,FALSE,"BS Current";#N/A,#N/A,FALSE,"CF Current";#N/A,#N/A,FALSE,"FinanceCube"}</definedName>
    <definedName name="wrn.New._.Plan." localSheetId="20" hidden="1">{#N/A,#N/A,FALSE,"IS Current";#N/A,#N/A,FALSE,"BS Current";#N/A,#N/A,FALSE,"CF Current";#N/A,#N/A,FALSE,"FinanceCube"}</definedName>
    <definedName name="wrn.New._.Plan." hidden="1">{#N/A,#N/A,FALSE,"IS Current";#N/A,#N/A,FALSE,"BS Current";#N/A,#N/A,FALSE,"CF Current";#N/A,#N/A,FALSE,"FinanceCube"}</definedName>
    <definedName name="wrn.NTC._.Deferred._.Asset." localSheetId="14" hidden="1">{#N/A,#N/A,FALSE,"NTC Coversheet";#N/A,#N/A,FALSE,"NTC Deferred";#N/A,#N/A,FALSE,"Exhibit 1";#N/A,#N/A,FALSE,"Exhibit 2";#N/A,#N/A,FALSE,"Exhibit 3"}</definedName>
    <definedName name="wrn.NTC._.Deferred._.Asset." localSheetId="13" hidden="1">{#N/A,#N/A,FALSE,"NTC Coversheet";#N/A,#N/A,FALSE,"NTC Deferred";#N/A,#N/A,FALSE,"Exhibit 1";#N/A,#N/A,FALSE,"Exhibit 2";#N/A,#N/A,FALSE,"Exhibit 3"}</definedName>
    <definedName name="wrn.NTC._.Deferred._.Asset." localSheetId="15" hidden="1">{#N/A,#N/A,FALSE,"NTC Coversheet";#N/A,#N/A,FALSE,"NTC Deferred";#N/A,#N/A,FALSE,"Exhibit 1";#N/A,#N/A,FALSE,"Exhibit 2";#N/A,#N/A,FALSE,"Exhibit 3"}</definedName>
    <definedName name="wrn.NTC._.Deferred._.Asset." localSheetId="16" hidden="1">{#N/A,#N/A,FALSE,"NTC Coversheet";#N/A,#N/A,FALSE,"NTC Deferred";#N/A,#N/A,FALSE,"Exhibit 1";#N/A,#N/A,FALSE,"Exhibit 2";#N/A,#N/A,FALSE,"Exhibit 3"}</definedName>
    <definedName name="wrn.NTC._.Deferred._.Asset." localSheetId="17" hidden="1">{#N/A,#N/A,FALSE,"NTC Coversheet";#N/A,#N/A,FALSE,"NTC Deferred";#N/A,#N/A,FALSE,"Exhibit 1";#N/A,#N/A,FALSE,"Exhibit 2";#N/A,#N/A,FALSE,"Exhibit 3"}</definedName>
    <definedName name="wrn.NTC._.Deferred._.Asset." localSheetId="18" hidden="1">{#N/A,#N/A,FALSE,"NTC Coversheet";#N/A,#N/A,FALSE,"NTC Deferred";#N/A,#N/A,FALSE,"Exhibit 1";#N/A,#N/A,FALSE,"Exhibit 2";#N/A,#N/A,FALSE,"Exhibit 3"}</definedName>
    <definedName name="wrn.NTC._.Deferred._.Asset." localSheetId="19" hidden="1">{#N/A,#N/A,FALSE,"NTC Coversheet";#N/A,#N/A,FALSE,"NTC Deferred";#N/A,#N/A,FALSE,"Exhibit 1";#N/A,#N/A,FALSE,"Exhibit 2";#N/A,#N/A,FALSE,"Exhibit 3"}</definedName>
    <definedName name="wrn.NTC._.Deferred._.Asset." localSheetId="20" hidden="1">{#N/A,#N/A,FALSE,"NTC Coversheet";#N/A,#N/A,FALSE,"NTC Deferred";#N/A,#N/A,FALSE,"Exhibit 1";#N/A,#N/A,FALSE,"Exhibit 2";#N/A,#N/A,FALSE,"Exhibit 3"}</definedName>
    <definedName name="wrn.NTC._.Deferred._.Asset." hidden="1">{#N/A,#N/A,FALSE,"NTC Coversheet";#N/A,#N/A,FALSE,"NTC Deferred";#N/A,#N/A,FALSE,"Exhibit 1";#N/A,#N/A,FALSE,"Exhibit 2";#N/A,#N/A,FALSE,"Exhibit 3"}</definedName>
    <definedName name="wrn.Old._.Plan." localSheetId="14" hidden="1">{#N/A,#N/A,FALSE,"IS LYP";#N/A,#N/A,FALSE,"BS LYP";#N/A,#N/A,FALSE,"CF LYP"}</definedName>
    <definedName name="wrn.Old._.Plan." localSheetId="13" hidden="1">{#N/A,#N/A,FALSE,"IS LYP";#N/A,#N/A,FALSE,"BS LYP";#N/A,#N/A,FALSE,"CF LYP"}</definedName>
    <definedName name="wrn.Old._.Plan." localSheetId="15" hidden="1">{#N/A,#N/A,FALSE,"IS LYP";#N/A,#N/A,FALSE,"BS LYP";#N/A,#N/A,FALSE,"CF LYP"}</definedName>
    <definedName name="wrn.Old._.Plan." localSheetId="16" hidden="1">{#N/A,#N/A,FALSE,"IS LYP";#N/A,#N/A,FALSE,"BS LYP";#N/A,#N/A,FALSE,"CF LYP"}</definedName>
    <definedName name="wrn.Old._.Plan." localSheetId="17" hidden="1">{#N/A,#N/A,FALSE,"IS LYP";#N/A,#N/A,FALSE,"BS LYP";#N/A,#N/A,FALSE,"CF LYP"}</definedName>
    <definedName name="wrn.Old._.Plan." localSheetId="18" hidden="1">{#N/A,#N/A,FALSE,"IS LYP";#N/A,#N/A,FALSE,"BS LYP";#N/A,#N/A,FALSE,"CF LYP"}</definedName>
    <definedName name="wrn.Old._.Plan." localSheetId="19" hidden="1">{#N/A,#N/A,FALSE,"IS LYP";#N/A,#N/A,FALSE,"BS LYP";#N/A,#N/A,FALSE,"CF LYP"}</definedName>
    <definedName name="wrn.Old._.Plan." localSheetId="20" hidden="1">{#N/A,#N/A,FALSE,"IS LYP";#N/A,#N/A,FALSE,"BS LYP";#N/A,#N/A,FALSE,"CF LYP"}</definedName>
    <definedName name="wrn.Old._.Plan." hidden="1">{#N/A,#N/A,FALSE,"IS LYP";#N/A,#N/A,FALSE,"BS LYP";#N/A,#N/A,FALSE,"CF LYP"}</definedName>
    <definedName name="wrn.Presentation." localSheetId="14" hidden="1">{#N/A,#N/A,TRUE,"LOB Earnings";#N/A,#N/A,TRUE,"Capitalization-Case#1";#N/A,#N/A,TRUE,"Dividends";#N/A,#N/A,TRUE,"Share Equity Change";#N/A,#N/A,TRUE,"ROE";#N/A,#N/A,TRUE,"ROCE";#N/A,#N/A,TRUE,"Credit Stats-graph-b&amp;Y";#N/A,#N/A,TRUE,"Credit Stats-Case#1"}</definedName>
    <definedName name="wrn.Presentation." localSheetId="13" hidden="1">{#N/A,#N/A,TRUE,"LOB Earnings";#N/A,#N/A,TRUE,"Capitalization-Case#1";#N/A,#N/A,TRUE,"Dividends";#N/A,#N/A,TRUE,"Share Equity Change";#N/A,#N/A,TRUE,"ROE";#N/A,#N/A,TRUE,"ROCE";#N/A,#N/A,TRUE,"Credit Stats-graph-b&amp;Y";#N/A,#N/A,TRUE,"Credit Stats-Case#1"}</definedName>
    <definedName name="wrn.Presentation." localSheetId="15" hidden="1">{#N/A,#N/A,TRUE,"LOB Earnings";#N/A,#N/A,TRUE,"Capitalization-Case#1";#N/A,#N/A,TRUE,"Dividends";#N/A,#N/A,TRUE,"Share Equity Change";#N/A,#N/A,TRUE,"ROE";#N/A,#N/A,TRUE,"ROCE";#N/A,#N/A,TRUE,"Credit Stats-graph-b&amp;Y";#N/A,#N/A,TRUE,"Credit Stats-Case#1"}</definedName>
    <definedName name="wrn.Presentation." localSheetId="16" hidden="1">{#N/A,#N/A,TRUE,"LOB Earnings";#N/A,#N/A,TRUE,"Capitalization-Case#1";#N/A,#N/A,TRUE,"Dividends";#N/A,#N/A,TRUE,"Share Equity Change";#N/A,#N/A,TRUE,"ROE";#N/A,#N/A,TRUE,"ROCE";#N/A,#N/A,TRUE,"Credit Stats-graph-b&amp;Y";#N/A,#N/A,TRUE,"Credit Stats-Case#1"}</definedName>
    <definedName name="wrn.Presentation." localSheetId="17" hidden="1">{#N/A,#N/A,TRUE,"LOB Earnings";#N/A,#N/A,TRUE,"Capitalization-Case#1";#N/A,#N/A,TRUE,"Dividends";#N/A,#N/A,TRUE,"Share Equity Change";#N/A,#N/A,TRUE,"ROE";#N/A,#N/A,TRUE,"ROCE";#N/A,#N/A,TRUE,"Credit Stats-graph-b&amp;Y";#N/A,#N/A,TRUE,"Credit Stats-Case#1"}</definedName>
    <definedName name="wrn.Presentation." localSheetId="18" hidden="1">{#N/A,#N/A,TRUE,"LOB Earnings";#N/A,#N/A,TRUE,"Capitalization-Case#1";#N/A,#N/A,TRUE,"Dividends";#N/A,#N/A,TRUE,"Share Equity Change";#N/A,#N/A,TRUE,"ROE";#N/A,#N/A,TRUE,"ROCE";#N/A,#N/A,TRUE,"Credit Stats-graph-b&amp;Y";#N/A,#N/A,TRUE,"Credit Stats-Case#1"}</definedName>
    <definedName name="wrn.Presentation." localSheetId="19" hidden="1">{#N/A,#N/A,TRUE,"LOB Earnings";#N/A,#N/A,TRUE,"Capitalization-Case#1";#N/A,#N/A,TRUE,"Dividends";#N/A,#N/A,TRUE,"Share Equity Change";#N/A,#N/A,TRUE,"ROE";#N/A,#N/A,TRUE,"ROCE";#N/A,#N/A,TRUE,"Credit Stats-graph-b&amp;Y";#N/A,#N/A,TRUE,"Credit Stats-Case#1"}</definedName>
    <definedName name="wrn.Presentation." localSheetId="20" hidden="1">{#N/A,#N/A,TRUE,"LOB Earnings";#N/A,#N/A,TRUE,"Capitalization-Case#1";#N/A,#N/A,TRUE,"Dividends";#N/A,#N/A,TRUE,"Share Equity Change";#N/A,#N/A,TRUE,"ROE";#N/A,#N/A,TRUE,"ROCE";#N/A,#N/A,TRUE,"Credit Stats-graph-b&amp;Y";#N/A,#N/A,TRUE,"Credit Stats-Case#1"}</definedName>
    <definedName name="wrn.Presentation." hidden="1">{#N/A,#N/A,TRUE,"LOB Earnings";#N/A,#N/A,TRUE,"Capitalization-Case#1";#N/A,#N/A,TRUE,"Dividends";#N/A,#N/A,TRUE,"Share Equity Change";#N/A,#N/A,TRUE,"ROE";#N/A,#N/A,TRUE,"ROCE";#N/A,#N/A,TRUE,"Credit Stats-graph-b&amp;Y";#N/A,#N/A,TRUE,"Credit Stats-Case#1"}</definedName>
    <definedName name="wrn.PRINT." localSheetId="14" hidden="1">{#N/A,#N/A,TRUE,"DATA";#N/A,#N/A,TRUE,"COSTS";#N/A,#N/A,TRUE,"PROB COST";#N/A,#N/A,TRUE,"RATE";#N/A,#N/A,TRUE,"JE";#N/A,#N/A,TRUE,"EXP";#N/A,#N/A,TRUE,"ARO S1";#N/A,#N/A,TRUE,"ARO S2";#N/A,#N/A,TRUE,"ARO HC";#N/A,#N/A,TRUE,"ARO PB2";#N/A,#N/A,TRUE,"ARO PB3"}</definedName>
    <definedName name="wrn.PRINT." localSheetId="13" hidden="1">{#N/A,#N/A,TRUE,"DATA";#N/A,#N/A,TRUE,"COSTS";#N/A,#N/A,TRUE,"PROB COST";#N/A,#N/A,TRUE,"RATE";#N/A,#N/A,TRUE,"JE";#N/A,#N/A,TRUE,"EXP";#N/A,#N/A,TRUE,"ARO S1";#N/A,#N/A,TRUE,"ARO S2";#N/A,#N/A,TRUE,"ARO HC";#N/A,#N/A,TRUE,"ARO PB2";#N/A,#N/A,TRUE,"ARO PB3"}</definedName>
    <definedName name="wrn.PRINT." localSheetId="15" hidden="1">{#N/A,#N/A,TRUE,"DATA";#N/A,#N/A,TRUE,"COSTS";#N/A,#N/A,TRUE,"PROB COST";#N/A,#N/A,TRUE,"RATE";#N/A,#N/A,TRUE,"JE";#N/A,#N/A,TRUE,"EXP";#N/A,#N/A,TRUE,"ARO S1";#N/A,#N/A,TRUE,"ARO S2";#N/A,#N/A,TRUE,"ARO HC";#N/A,#N/A,TRUE,"ARO PB2";#N/A,#N/A,TRUE,"ARO PB3"}</definedName>
    <definedName name="wrn.PRINT." localSheetId="16" hidden="1">{#N/A,#N/A,TRUE,"DATA";#N/A,#N/A,TRUE,"COSTS";#N/A,#N/A,TRUE,"PROB COST";#N/A,#N/A,TRUE,"RATE";#N/A,#N/A,TRUE,"JE";#N/A,#N/A,TRUE,"EXP";#N/A,#N/A,TRUE,"ARO S1";#N/A,#N/A,TRUE,"ARO S2";#N/A,#N/A,TRUE,"ARO HC";#N/A,#N/A,TRUE,"ARO PB2";#N/A,#N/A,TRUE,"ARO PB3"}</definedName>
    <definedName name="wrn.PRINT." localSheetId="17" hidden="1">{#N/A,#N/A,TRUE,"DATA";#N/A,#N/A,TRUE,"COSTS";#N/A,#N/A,TRUE,"PROB COST";#N/A,#N/A,TRUE,"RATE";#N/A,#N/A,TRUE,"JE";#N/A,#N/A,TRUE,"EXP";#N/A,#N/A,TRUE,"ARO S1";#N/A,#N/A,TRUE,"ARO S2";#N/A,#N/A,TRUE,"ARO HC";#N/A,#N/A,TRUE,"ARO PB2";#N/A,#N/A,TRUE,"ARO PB3"}</definedName>
    <definedName name="wrn.PRINT." localSheetId="18" hidden="1">{#N/A,#N/A,TRUE,"DATA";#N/A,#N/A,TRUE,"COSTS";#N/A,#N/A,TRUE,"PROB COST";#N/A,#N/A,TRUE,"RATE";#N/A,#N/A,TRUE,"JE";#N/A,#N/A,TRUE,"EXP";#N/A,#N/A,TRUE,"ARO S1";#N/A,#N/A,TRUE,"ARO S2";#N/A,#N/A,TRUE,"ARO HC";#N/A,#N/A,TRUE,"ARO PB2";#N/A,#N/A,TRUE,"ARO PB3"}</definedName>
    <definedName name="wrn.PRINT." localSheetId="19" hidden="1">{#N/A,#N/A,TRUE,"DATA";#N/A,#N/A,TRUE,"COSTS";#N/A,#N/A,TRUE,"PROB COST";#N/A,#N/A,TRUE,"RATE";#N/A,#N/A,TRUE,"JE";#N/A,#N/A,TRUE,"EXP";#N/A,#N/A,TRUE,"ARO S1";#N/A,#N/A,TRUE,"ARO S2";#N/A,#N/A,TRUE,"ARO HC";#N/A,#N/A,TRUE,"ARO PB2";#N/A,#N/A,TRUE,"ARO PB3"}</definedName>
    <definedName name="wrn.PRINT." localSheetId="20" hidden="1">{#N/A,#N/A,TRUE,"DATA";#N/A,#N/A,TRUE,"COSTS";#N/A,#N/A,TRUE,"PROB COST";#N/A,#N/A,TRUE,"RATE";#N/A,#N/A,TRUE,"JE";#N/A,#N/A,TRUE,"EXP";#N/A,#N/A,TRUE,"ARO S1";#N/A,#N/A,TRUE,"ARO S2";#N/A,#N/A,TRUE,"ARO HC";#N/A,#N/A,TRUE,"ARO PB2";#N/A,#N/A,TRUE,"ARO PB3"}</definedName>
    <definedName name="wrn.PRINT." hidden="1">{#N/A,#N/A,TRUE,"DATA";#N/A,#N/A,TRUE,"COSTS";#N/A,#N/A,TRUE,"PROB COST";#N/A,#N/A,TRUE,"RATE";#N/A,#N/A,TRUE,"JE";#N/A,#N/A,TRUE,"EXP";#N/A,#N/A,TRUE,"ARO S1";#N/A,#N/A,TRUE,"ARO S2";#N/A,#N/A,TRUE,"ARO HC";#N/A,#N/A,TRUE,"ARO PB2";#N/A,#N/A,TRUE,"ARO PB3"}</definedName>
    <definedName name="wrn.PrintAll." localSheetId="7" hidden="1">{#N/A,#N/A,FALSE,"Monthly SAIFI";#N/A,#N/A,FALSE,"Yearly SAIFI";#N/A,#N/A,FALSE,"Monthly CAIDI";#N/A,#N/A,FALSE,"Yearly CAIDI";#N/A,#N/A,FALSE,"Monthly SAIDI";#N/A,#N/A,FALSE,"Yearly SAIDI";#N/A,#N/A,FALSE,"Monthly MAIFI";#N/A,#N/A,FALSE,"Yearly MAIFI";#N/A,#N/A,FALSE,"Monthly Cust &gt;=4 Int"}</definedName>
    <definedName name="wrn.PrintAll." localSheetId="9" hidden="1">{#N/A,#N/A,FALSE,"Monthly SAIFI";#N/A,#N/A,FALSE,"Yearly SAIFI";#N/A,#N/A,FALSE,"Monthly CAIDI";#N/A,#N/A,FALSE,"Yearly CAIDI";#N/A,#N/A,FALSE,"Monthly SAIDI";#N/A,#N/A,FALSE,"Yearly SAIDI";#N/A,#N/A,FALSE,"Monthly MAIFI";#N/A,#N/A,FALSE,"Yearly MAIFI";#N/A,#N/A,FALSE,"Monthly Cust &gt;=4 Int"}</definedName>
    <definedName name="wrn.PrintAll." localSheetId="10" hidden="1">{#N/A,#N/A,FALSE,"Monthly SAIFI";#N/A,#N/A,FALSE,"Yearly SAIFI";#N/A,#N/A,FALSE,"Monthly CAIDI";#N/A,#N/A,FALSE,"Yearly CAIDI";#N/A,#N/A,FALSE,"Monthly SAIDI";#N/A,#N/A,FALSE,"Yearly SAIDI";#N/A,#N/A,FALSE,"Monthly MAIFI";#N/A,#N/A,FALSE,"Yearly MAIFI";#N/A,#N/A,FALSE,"Monthly Cust &gt;=4 Int"}</definedName>
    <definedName name="wrn.PrintAll." localSheetId="11" hidden="1">{#N/A,#N/A,FALSE,"Monthly SAIFI";#N/A,#N/A,FALSE,"Yearly SAIFI";#N/A,#N/A,FALSE,"Monthly CAIDI";#N/A,#N/A,FALSE,"Yearly CAIDI";#N/A,#N/A,FALSE,"Monthly SAIDI";#N/A,#N/A,FALSE,"Yearly SAIDI";#N/A,#N/A,FALSE,"Monthly MAIFI";#N/A,#N/A,FALSE,"Yearly MAIFI";#N/A,#N/A,FALSE,"Monthly Cust &gt;=4 Int"}</definedName>
    <definedName name="wrn.PrintAll." localSheetId="12" hidden="1">{#N/A,#N/A,FALSE,"Monthly SAIFI";#N/A,#N/A,FALSE,"Yearly SAIFI";#N/A,#N/A,FALSE,"Monthly CAIDI";#N/A,#N/A,FALSE,"Yearly CAIDI";#N/A,#N/A,FALSE,"Monthly SAIDI";#N/A,#N/A,FALSE,"Yearly SAIDI";#N/A,#N/A,FALSE,"Monthly MAIFI";#N/A,#N/A,FALSE,"Yearly MAIFI";#N/A,#N/A,FALSE,"Monthly Cust &gt;=4 Int"}</definedName>
    <definedName name="wrn.PrintAll." localSheetId="14" hidden="1">{#N/A,#N/A,FALSE,"Monthly SAIFI";#N/A,#N/A,FALSE,"Yearly SAIFI";#N/A,#N/A,FALSE,"Monthly CAIDI";#N/A,#N/A,FALSE,"Yearly CAIDI";#N/A,#N/A,FALSE,"Monthly SAIDI";#N/A,#N/A,FALSE,"Yearly SAIDI";#N/A,#N/A,FALSE,"Monthly MAIFI";#N/A,#N/A,FALSE,"Yearly MAIFI";#N/A,#N/A,FALSE,"Monthly Cust &gt;=4 Int"}</definedName>
    <definedName name="wrn.PrintAll." localSheetId="13" hidden="1">{#N/A,#N/A,FALSE,"Monthly SAIFI";#N/A,#N/A,FALSE,"Yearly SAIFI";#N/A,#N/A,FALSE,"Monthly CAIDI";#N/A,#N/A,FALSE,"Yearly CAIDI";#N/A,#N/A,FALSE,"Monthly SAIDI";#N/A,#N/A,FALSE,"Yearly SAIDI";#N/A,#N/A,FALSE,"Monthly MAIFI";#N/A,#N/A,FALSE,"Yearly MAIFI";#N/A,#N/A,FALSE,"Monthly Cust &gt;=4 Int"}</definedName>
    <definedName name="wrn.PrintAll." localSheetId="15" hidden="1">{#N/A,#N/A,FALSE,"Monthly SAIFI";#N/A,#N/A,FALSE,"Yearly SAIFI";#N/A,#N/A,FALSE,"Monthly CAIDI";#N/A,#N/A,FALSE,"Yearly CAIDI";#N/A,#N/A,FALSE,"Monthly SAIDI";#N/A,#N/A,FALSE,"Yearly SAIDI";#N/A,#N/A,FALSE,"Monthly MAIFI";#N/A,#N/A,FALSE,"Yearly MAIFI";#N/A,#N/A,FALSE,"Monthly Cust &gt;=4 Int"}</definedName>
    <definedName name="wrn.PrintAll." localSheetId="16" hidden="1">{#N/A,#N/A,FALSE,"Monthly SAIFI";#N/A,#N/A,FALSE,"Yearly SAIFI";#N/A,#N/A,FALSE,"Monthly CAIDI";#N/A,#N/A,FALSE,"Yearly CAIDI";#N/A,#N/A,FALSE,"Monthly SAIDI";#N/A,#N/A,FALSE,"Yearly SAIDI";#N/A,#N/A,FALSE,"Monthly MAIFI";#N/A,#N/A,FALSE,"Yearly MAIFI";#N/A,#N/A,FALSE,"Monthly Cust &gt;=4 Int"}</definedName>
    <definedName name="wrn.PrintAll." localSheetId="17" hidden="1">{#N/A,#N/A,FALSE,"Monthly SAIFI";#N/A,#N/A,FALSE,"Yearly SAIFI";#N/A,#N/A,FALSE,"Monthly CAIDI";#N/A,#N/A,FALSE,"Yearly CAIDI";#N/A,#N/A,FALSE,"Monthly SAIDI";#N/A,#N/A,FALSE,"Yearly SAIDI";#N/A,#N/A,FALSE,"Monthly MAIFI";#N/A,#N/A,FALSE,"Yearly MAIFI";#N/A,#N/A,FALSE,"Monthly Cust &gt;=4 Int"}</definedName>
    <definedName name="wrn.PrintAll." localSheetId="18" hidden="1">{#N/A,#N/A,FALSE,"Monthly SAIFI";#N/A,#N/A,FALSE,"Yearly SAIFI";#N/A,#N/A,FALSE,"Monthly CAIDI";#N/A,#N/A,FALSE,"Yearly CAIDI";#N/A,#N/A,FALSE,"Monthly SAIDI";#N/A,#N/A,FALSE,"Yearly SAIDI";#N/A,#N/A,FALSE,"Monthly MAIFI";#N/A,#N/A,FALSE,"Yearly MAIFI";#N/A,#N/A,FALSE,"Monthly Cust &gt;=4 Int"}</definedName>
    <definedName name="wrn.PrintAll." localSheetId="19" hidden="1">{#N/A,#N/A,FALSE,"Monthly SAIFI";#N/A,#N/A,FALSE,"Yearly SAIFI";#N/A,#N/A,FALSE,"Monthly CAIDI";#N/A,#N/A,FALSE,"Yearly CAIDI";#N/A,#N/A,FALSE,"Monthly SAIDI";#N/A,#N/A,FALSE,"Yearly SAIDI";#N/A,#N/A,FALSE,"Monthly MAIFI";#N/A,#N/A,FALSE,"Yearly MAIFI";#N/A,#N/A,FALSE,"Monthly Cust &gt;=4 Int"}</definedName>
    <definedName name="wrn.PrintAll." localSheetId="20" hidden="1">{#N/A,#N/A,FALSE,"Monthly SAIFI";#N/A,#N/A,FALSE,"Yearly SAIFI";#N/A,#N/A,FALSE,"Monthly CAIDI";#N/A,#N/A,FALSE,"Yearly CAIDI";#N/A,#N/A,FALSE,"Monthly SAIDI";#N/A,#N/A,FALSE,"Yearly SAIDI";#N/A,#N/A,FALSE,"Monthly MAIFI";#N/A,#N/A,FALSE,"Yearly MAIFI";#N/A,#N/A,FALSE,"Monthly Cust &gt;=4 Int"}</definedName>
    <definedName name="wrn.PrintAll." hidden="1">{#N/A,#N/A,FALSE,"Monthly SAIFI";#N/A,#N/A,FALSE,"Yearly SAIFI";#N/A,#N/A,FALSE,"Monthly CAIDI";#N/A,#N/A,FALSE,"Yearly CAIDI";#N/A,#N/A,FALSE,"Monthly SAIDI";#N/A,#N/A,FALSE,"Yearly SAIDI";#N/A,#N/A,FALSE,"Monthly MAIFI";#N/A,#N/A,FALSE,"Yearly MAIFI";#N/A,#N/A,FALSE,"Monthly Cust &gt;=4 Int"}</definedName>
    <definedName name="wrn.Project._.Criteria." localSheetId="7" hidden="1">{#N/A,#N/A,FALSE,"Sheet1"}</definedName>
    <definedName name="wrn.Project._.Criteria." localSheetId="9" hidden="1">{#N/A,#N/A,FALSE,"Sheet1"}</definedName>
    <definedName name="wrn.Project._.Criteria." localSheetId="10" hidden="1">{#N/A,#N/A,FALSE,"Sheet1"}</definedName>
    <definedName name="wrn.Project._.Criteria." localSheetId="11" hidden="1">{#N/A,#N/A,FALSE,"Sheet1"}</definedName>
    <definedName name="wrn.Project._.Criteria." localSheetId="12" hidden="1">{#N/A,#N/A,FALSE,"Sheet1"}</definedName>
    <definedName name="wrn.Project._.Criteria." localSheetId="14" hidden="1">{#N/A,#N/A,FALSE,"Sheet1"}</definedName>
    <definedName name="wrn.Project._.Criteria." localSheetId="13" hidden="1">{#N/A,#N/A,FALSE,"Sheet1"}</definedName>
    <definedName name="wrn.Project._.Criteria." localSheetId="15" hidden="1">{#N/A,#N/A,FALSE,"Sheet1"}</definedName>
    <definedName name="wrn.Project._.Criteria." localSheetId="16" hidden="1">{#N/A,#N/A,FALSE,"Sheet1"}</definedName>
    <definedName name="wrn.Project._.Criteria." localSheetId="17" hidden="1">{#N/A,#N/A,FALSE,"Sheet1"}</definedName>
    <definedName name="wrn.Project._.Criteria." localSheetId="18" hidden="1">{#N/A,#N/A,FALSE,"Sheet1"}</definedName>
    <definedName name="wrn.Project._.Criteria." localSheetId="19" hidden="1">{#N/A,#N/A,FALSE,"Sheet1"}</definedName>
    <definedName name="wrn.Project._.Criteria." localSheetId="20" hidden="1">{#N/A,#N/A,FALSE,"Sheet1"}</definedName>
    <definedName name="wrn.Project._.Criteria." hidden="1">{#N/A,#N/A,FALSE,"Sheet1"}</definedName>
    <definedName name="wrn.R_D._.Tax._.Services." localSheetId="7" hidden="1">{#N/A,#N/A,FALSE,"R&amp;D Quick Calc";#N/A,#N/A,FALSE,"DOE Fee Schedule"}</definedName>
    <definedName name="wrn.R_D._.Tax._.Services." localSheetId="9" hidden="1">{#N/A,#N/A,FALSE,"R&amp;D Quick Calc";#N/A,#N/A,FALSE,"DOE Fee Schedule"}</definedName>
    <definedName name="wrn.R_D._.Tax._.Services." localSheetId="10" hidden="1">{#N/A,#N/A,FALSE,"R&amp;D Quick Calc";#N/A,#N/A,FALSE,"DOE Fee Schedule"}</definedName>
    <definedName name="wrn.R_D._.Tax._.Services." localSheetId="11" hidden="1">{#N/A,#N/A,FALSE,"R&amp;D Quick Calc";#N/A,#N/A,FALSE,"DOE Fee Schedule"}</definedName>
    <definedName name="wrn.R_D._.Tax._.Services." localSheetId="12" hidden="1">{#N/A,#N/A,FALSE,"R&amp;D Quick Calc";#N/A,#N/A,FALSE,"DOE Fee Schedule"}</definedName>
    <definedName name="wrn.R_D._.Tax._.Services." localSheetId="14" hidden="1">{#N/A,#N/A,FALSE,"R&amp;D Quick Calc";#N/A,#N/A,FALSE,"DOE Fee Schedule"}</definedName>
    <definedName name="wrn.R_D._.Tax._.Services." localSheetId="13" hidden="1">{#N/A,#N/A,FALSE,"R&amp;D Quick Calc";#N/A,#N/A,FALSE,"DOE Fee Schedule"}</definedName>
    <definedName name="wrn.R_D._.Tax._.Services." localSheetId="15" hidden="1">{#N/A,#N/A,FALSE,"R&amp;D Quick Calc";#N/A,#N/A,FALSE,"DOE Fee Schedule"}</definedName>
    <definedName name="wrn.R_D._.Tax._.Services." localSheetId="16" hidden="1">{#N/A,#N/A,FALSE,"R&amp;D Quick Calc";#N/A,#N/A,FALSE,"DOE Fee Schedule"}</definedName>
    <definedName name="wrn.R_D._.Tax._.Services." localSheetId="17" hidden="1">{#N/A,#N/A,FALSE,"R&amp;D Quick Calc";#N/A,#N/A,FALSE,"DOE Fee Schedule"}</definedName>
    <definedName name="wrn.R_D._.Tax._.Services." localSheetId="18" hidden="1">{#N/A,#N/A,FALSE,"R&amp;D Quick Calc";#N/A,#N/A,FALSE,"DOE Fee Schedule"}</definedName>
    <definedName name="wrn.R_D._.Tax._.Services." localSheetId="19" hidden="1">{#N/A,#N/A,FALSE,"R&amp;D Quick Calc";#N/A,#N/A,FALSE,"DOE Fee Schedule"}</definedName>
    <definedName name="wrn.R_D._.Tax._.Services." localSheetId="20" hidden="1">{#N/A,#N/A,FALSE,"R&amp;D Quick Calc";#N/A,#N/A,FALSE,"DOE Fee Schedule"}</definedName>
    <definedName name="wrn.R_D._.Tax._.Services." hidden="1">{#N/A,#N/A,FALSE,"R&amp;D Quick Calc";#N/A,#N/A,FALSE,"DOE Fee Schedule"}</definedName>
    <definedName name="wrn.Receipt._.Stats." localSheetId="7" hidden="1">{"CM Dollars",#N/A,FALSE,"Rec Dollars";"YTD Dollars",#N/A,FALSE,"Rec Dollars";"CM Rec Stats",#N/A,FALSE,"Rec Dollars";"YTD Rec Stats",#N/A,FALSE,"Rec Dollars"}</definedName>
    <definedName name="wrn.Receipt._.Stats." localSheetId="9" hidden="1">{"CM Dollars",#N/A,FALSE,"Rec Dollars";"YTD Dollars",#N/A,FALSE,"Rec Dollars";"CM Rec Stats",#N/A,FALSE,"Rec Dollars";"YTD Rec Stats",#N/A,FALSE,"Rec Dollars"}</definedName>
    <definedName name="wrn.Receipt._.Stats." localSheetId="10" hidden="1">{"CM Dollars",#N/A,FALSE,"Rec Dollars";"YTD Dollars",#N/A,FALSE,"Rec Dollars";"CM Rec Stats",#N/A,FALSE,"Rec Dollars";"YTD Rec Stats",#N/A,FALSE,"Rec Dollars"}</definedName>
    <definedName name="wrn.Receipt._.Stats." localSheetId="11" hidden="1">{"CM Dollars",#N/A,FALSE,"Rec Dollars";"YTD Dollars",#N/A,FALSE,"Rec Dollars";"CM Rec Stats",#N/A,FALSE,"Rec Dollars";"YTD Rec Stats",#N/A,FALSE,"Rec Dollars"}</definedName>
    <definedName name="wrn.Receipt._.Stats." localSheetId="12" hidden="1">{"CM Dollars",#N/A,FALSE,"Rec Dollars";"YTD Dollars",#N/A,FALSE,"Rec Dollars";"CM Rec Stats",#N/A,FALSE,"Rec Dollars";"YTD Rec Stats",#N/A,FALSE,"Rec Dollars"}</definedName>
    <definedName name="wrn.Receipt._.Stats." localSheetId="14" hidden="1">{"CM Dollars",#N/A,FALSE,"Rec Dollars";"YTD Dollars",#N/A,FALSE,"Rec Dollars";"CM Rec Stats",#N/A,FALSE,"Rec Dollars";"YTD Rec Stats",#N/A,FALSE,"Rec Dollars"}</definedName>
    <definedName name="wrn.Receipt._.Stats." localSheetId="13" hidden="1">{"CM Dollars",#N/A,FALSE,"Rec Dollars";"YTD Dollars",#N/A,FALSE,"Rec Dollars";"CM Rec Stats",#N/A,FALSE,"Rec Dollars";"YTD Rec Stats",#N/A,FALSE,"Rec Dollars"}</definedName>
    <definedName name="wrn.Receipt._.Stats." localSheetId="15" hidden="1">{"CM Dollars",#N/A,FALSE,"Rec Dollars";"YTD Dollars",#N/A,FALSE,"Rec Dollars";"CM Rec Stats",#N/A,FALSE,"Rec Dollars";"YTD Rec Stats",#N/A,FALSE,"Rec Dollars"}</definedName>
    <definedName name="wrn.Receipt._.Stats." localSheetId="16" hidden="1">{"CM Dollars",#N/A,FALSE,"Rec Dollars";"YTD Dollars",#N/A,FALSE,"Rec Dollars";"CM Rec Stats",#N/A,FALSE,"Rec Dollars";"YTD Rec Stats",#N/A,FALSE,"Rec Dollars"}</definedName>
    <definedName name="wrn.Receipt._.Stats." localSheetId="17" hidden="1">{"CM Dollars",#N/A,FALSE,"Rec Dollars";"YTD Dollars",#N/A,FALSE,"Rec Dollars";"CM Rec Stats",#N/A,FALSE,"Rec Dollars";"YTD Rec Stats",#N/A,FALSE,"Rec Dollars"}</definedName>
    <definedName name="wrn.Receipt._.Stats." localSheetId="18" hidden="1">{"CM Dollars",#N/A,FALSE,"Rec Dollars";"YTD Dollars",#N/A,FALSE,"Rec Dollars";"CM Rec Stats",#N/A,FALSE,"Rec Dollars";"YTD Rec Stats",#N/A,FALSE,"Rec Dollars"}</definedName>
    <definedName name="wrn.Receipt._.Stats." localSheetId="19" hidden="1">{"CM Dollars",#N/A,FALSE,"Rec Dollars";"YTD Dollars",#N/A,FALSE,"Rec Dollars";"CM Rec Stats",#N/A,FALSE,"Rec Dollars";"YTD Rec Stats",#N/A,FALSE,"Rec Dollars"}</definedName>
    <definedName name="wrn.Receipt._.Stats." localSheetId="20" hidden="1">{"CM Dollars",#N/A,FALSE,"Rec Dollars";"YTD Dollars",#N/A,FALSE,"Rec Dollars";"CM Rec Stats",#N/A,FALSE,"Rec Dollars";"YTD Rec Stats",#N/A,FALSE,"Rec Dollars"}</definedName>
    <definedName name="wrn.Receipt._.Stats." hidden="1">{"CM Dollars",#N/A,FALSE,"Rec Dollars";"YTD Dollars",#N/A,FALSE,"Rec Dollars";"CM Rec Stats",#N/A,FALSE,"Rec Dollars";"YTD Rec Stats",#N/A,FALSE,"Rec Dollars"}</definedName>
    <definedName name="wrn.RELATORIO." localSheetId="14" hidden="1">{#N/A,#N/A,FALSE,"CONTROLE";#N/A,#N/A,FALSE,"CONTROLE"}</definedName>
    <definedName name="wrn.RELATORIO." localSheetId="13" hidden="1">{#N/A,#N/A,FALSE,"CONTROLE";#N/A,#N/A,FALSE,"CONTROLE"}</definedName>
    <definedName name="wrn.RELATORIO." localSheetId="15" hidden="1">{#N/A,#N/A,FALSE,"CONTROLE";#N/A,#N/A,FALSE,"CONTROLE"}</definedName>
    <definedName name="wrn.RELATORIO." localSheetId="16" hidden="1">{#N/A,#N/A,FALSE,"CONTROLE";#N/A,#N/A,FALSE,"CONTROLE"}</definedName>
    <definedName name="wrn.RELATORIO." localSheetId="17" hidden="1">{#N/A,#N/A,FALSE,"CONTROLE";#N/A,#N/A,FALSE,"CONTROLE"}</definedName>
    <definedName name="wrn.RELATORIO." localSheetId="18" hidden="1">{#N/A,#N/A,FALSE,"CONTROLE";#N/A,#N/A,FALSE,"CONTROLE"}</definedName>
    <definedName name="wrn.RELATORIO." localSheetId="19" hidden="1">{#N/A,#N/A,FALSE,"CONTROLE";#N/A,#N/A,FALSE,"CONTROLE"}</definedName>
    <definedName name="wrn.RELATORIO." localSheetId="20" hidden="1">{#N/A,#N/A,FALSE,"CONTROLE";#N/A,#N/A,FALSE,"CONTROLE"}</definedName>
    <definedName name="wrn.RELATORIO." hidden="1">{#N/A,#N/A,FALSE,"CONTROLE";#N/A,#N/A,FALSE,"CONTROLE"}</definedName>
    <definedName name="wrn.Report." localSheetId="7" hidden="1">{#N/A,#N/A,FALSE,"Work performed";#N/A,#N/A,FALSE,"Resources"}</definedName>
    <definedName name="wrn.Report." localSheetId="9" hidden="1">{#N/A,#N/A,FALSE,"Work performed";#N/A,#N/A,FALSE,"Resources"}</definedName>
    <definedName name="wrn.Report." localSheetId="10" hidden="1">{#N/A,#N/A,FALSE,"Work performed";#N/A,#N/A,FALSE,"Resources"}</definedName>
    <definedName name="wrn.Report." localSheetId="11" hidden="1">{#N/A,#N/A,FALSE,"Work performed";#N/A,#N/A,FALSE,"Resources"}</definedName>
    <definedName name="wrn.Report." localSheetId="12" hidden="1">{#N/A,#N/A,FALSE,"Work performed";#N/A,#N/A,FALSE,"Resources"}</definedName>
    <definedName name="wrn.Report." localSheetId="14" hidden="1">{#N/A,#N/A,FALSE,"Work performed";#N/A,#N/A,FALSE,"Resources"}</definedName>
    <definedName name="wrn.Report." localSheetId="13" hidden="1">{#N/A,#N/A,FALSE,"Work performed";#N/A,#N/A,FALSE,"Resources"}</definedName>
    <definedName name="wrn.Report." localSheetId="15" hidden="1">{#N/A,#N/A,FALSE,"Work performed";#N/A,#N/A,FALSE,"Resources"}</definedName>
    <definedName name="wrn.Report." localSheetId="16" hidden="1">{#N/A,#N/A,FALSE,"Work performed";#N/A,#N/A,FALSE,"Resources"}</definedName>
    <definedName name="wrn.Report." localSheetId="17" hidden="1">{#N/A,#N/A,FALSE,"Work performed";#N/A,#N/A,FALSE,"Resources"}</definedName>
    <definedName name="wrn.Report." localSheetId="18" hidden="1">{#N/A,#N/A,FALSE,"Work performed";#N/A,#N/A,FALSE,"Resources"}</definedName>
    <definedName name="wrn.Report." localSheetId="19" hidden="1">{#N/A,#N/A,FALSE,"Work performed";#N/A,#N/A,FALSE,"Resources"}</definedName>
    <definedName name="wrn.Report." localSheetId="20" hidden="1">{#N/A,#N/A,FALSE,"Work performed";#N/A,#N/A,FALSE,"Resources"}</definedName>
    <definedName name="wrn.Report." hidden="1">{#N/A,#N/A,FALSE,"Work performed";#N/A,#N/A,FALSE,"Resources"}</definedName>
    <definedName name="wrn.Revenue._.Analysis." localSheetId="7"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9"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0"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1"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2"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4"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3"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5"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6"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7"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8"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9"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20"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Statements." localSheetId="14" hidden="1">{#N/A,#N/A,FALSE,"IS-Utility";#N/A,#N/A,FALSE,"BS-Utility";#N/A,#N/A,FALSE,"CF-Utility";#N/A,#N/A,FALSE,"Ratios-Utility"}</definedName>
    <definedName name="wrn.Statements." localSheetId="13" hidden="1">{#N/A,#N/A,FALSE,"IS-Utility";#N/A,#N/A,FALSE,"BS-Utility";#N/A,#N/A,FALSE,"CF-Utility";#N/A,#N/A,FALSE,"Ratios-Utility"}</definedName>
    <definedName name="wrn.Statements." localSheetId="15" hidden="1">{#N/A,#N/A,FALSE,"IS-Utility";#N/A,#N/A,FALSE,"BS-Utility";#N/A,#N/A,FALSE,"CF-Utility";#N/A,#N/A,FALSE,"Ratios-Utility"}</definedName>
    <definedName name="wrn.Statements." localSheetId="16" hidden="1">{#N/A,#N/A,FALSE,"IS-Utility";#N/A,#N/A,FALSE,"BS-Utility";#N/A,#N/A,FALSE,"CF-Utility";#N/A,#N/A,FALSE,"Ratios-Utility"}</definedName>
    <definedName name="wrn.Statements." localSheetId="17" hidden="1">{#N/A,#N/A,FALSE,"IS-Utility";#N/A,#N/A,FALSE,"BS-Utility";#N/A,#N/A,FALSE,"CF-Utility";#N/A,#N/A,FALSE,"Ratios-Utility"}</definedName>
    <definedName name="wrn.Statements." localSheetId="18" hidden="1">{#N/A,#N/A,FALSE,"IS-Utility";#N/A,#N/A,FALSE,"BS-Utility";#N/A,#N/A,FALSE,"CF-Utility";#N/A,#N/A,FALSE,"Ratios-Utility"}</definedName>
    <definedName name="wrn.Statements." localSheetId="19" hidden="1">{#N/A,#N/A,FALSE,"IS-Utility";#N/A,#N/A,FALSE,"BS-Utility";#N/A,#N/A,FALSE,"CF-Utility";#N/A,#N/A,FALSE,"Ratios-Utility"}</definedName>
    <definedName name="wrn.Statements." localSheetId="20" hidden="1">{#N/A,#N/A,FALSE,"IS-Utility";#N/A,#N/A,FALSE,"BS-Utility";#N/A,#N/A,FALSE,"CF-Utility";#N/A,#N/A,FALSE,"Ratios-Utility"}</definedName>
    <definedName name="wrn.Statements." hidden="1">{#N/A,#N/A,FALSE,"IS-Utility";#N/A,#N/A,FALSE,"BS-Utility";#N/A,#N/A,FALSE,"CF-Utility";#N/A,#N/A,FALSE,"Ratios-Utility"}</definedName>
    <definedName name="wrn.STETSON." localSheetId="14"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ETSON." localSheetId="13"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ETSON." localSheetId="15"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ETSON." localSheetId="16"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ETSON." localSheetId="17"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ETSON." localSheetId="18"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ETSON." localSheetId="19"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ETSON." localSheetId="20"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ETSON."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ummary." localSheetId="14" hidden="1">{#N/A,#N/A,FALSE,"ToC - Summary";#N/A,#N/A,FALSE,"LOB Earnings";#N/A,#N/A,FALSE,"Capitalization-Case#1";#N/A,#N/A,FALSE,"Dividends";#N/A,#N/A,FALSE,"Share Equity Change";#N/A,#N/A,FALSE,"ROE";#N/A,#N/A,FALSE,"ROCE";#N/A,#N/A,FALSE,"Credit Stats-graph-b&amp;Y";#N/A,#N/A,FALSE,"Credit Stats-PSEG Case#1"}</definedName>
    <definedName name="wrn.Summary." localSheetId="13" hidden="1">{#N/A,#N/A,FALSE,"ToC - Summary";#N/A,#N/A,FALSE,"LOB Earnings";#N/A,#N/A,FALSE,"Capitalization-Case#1";#N/A,#N/A,FALSE,"Dividends";#N/A,#N/A,FALSE,"Share Equity Change";#N/A,#N/A,FALSE,"ROE";#N/A,#N/A,FALSE,"ROCE";#N/A,#N/A,FALSE,"Credit Stats-graph-b&amp;Y";#N/A,#N/A,FALSE,"Credit Stats-PSEG Case#1"}</definedName>
    <definedName name="wrn.Summary." localSheetId="15" hidden="1">{#N/A,#N/A,FALSE,"ToC - Summary";#N/A,#N/A,FALSE,"LOB Earnings";#N/A,#N/A,FALSE,"Capitalization-Case#1";#N/A,#N/A,FALSE,"Dividends";#N/A,#N/A,FALSE,"Share Equity Change";#N/A,#N/A,FALSE,"ROE";#N/A,#N/A,FALSE,"ROCE";#N/A,#N/A,FALSE,"Credit Stats-graph-b&amp;Y";#N/A,#N/A,FALSE,"Credit Stats-PSEG Case#1"}</definedName>
    <definedName name="wrn.Summary." localSheetId="16" hidden="1">{#N/A,#N/A,FALSE,"ToC - Summary";#N/A,#N/A,FALSE,"LOB Earnings";#N/A,#N/A,FALSE,"Capitalization-Case#1";#N/A,#N/A,FALSE,"Dividends";#N/A,#N/A,FALSE,"Share Equity Change";#N/A,#N/A,FALSE,"ROE";#N/A,#N/A,FALSE,"ROCE";#N/A,#N/A,FALSE,"Credit Stats-graph-b&amp;Y";#N/A,#N/A,FALSE,"Credit Stats-PSEG Case#1"}</definedName>
    <definedName name="wrn.Summary." localSheetId="17" hidden="1">{#N/A,#N/A,FALSE,"ToC - Summary";#N/A,#N/A,FALSE,"LOB Earnings";#N/A,#N/A,FALSE,"Capitalization-Case#1";#N/A,#N/A,FALSE,"Dividends";#N/A,#N/A,FALSE,"Share Equity Change";#N/A,#N/A,FALSE,"ROE";#N/A,#N/A,FALSE,"ROCE";#N/A,#N/A,FALSE,"Credit Stats-graph-b&amp;Y";#N/A,#N/A,FALSE,"Credit Stats-PSEG Case#1"}</definedName>
    <definedName name="wrn.Summary." localSheetId="18" hidden="1">{#N/A,#N/A,FALSE,"ToC - Summary";#N/A,#N/A,FALSE,"LOB Earnings";#N/A,#N/A,FALSE,"Capitalization-Case#1";#N/A,#N/A,FALSE,"Dividends";#N/A,#N/A,FALSE,"Share Equity Change";#N/A,#N/A,FALSE,"ROE";#N/A,#N/A,FALSE,"ROCE";#N/A,#N/A,FALSE,"Credit Stats-graph-b&amp;Y";#N/A,#N/A,FALSE,"Credit Stats-PSEG Case#1"}</definedName>
    <definedName name="wrn.Summary." localSheetId="19" hidden="1">{#N/A,#N/A,FALSE,"ToC - Summary";#N/A,#N/A,FALSE,"LOB Earnings";#N/A,#N/A,FALSE,"Capitalization-Case#1";#N/A,#N/A,FALSE,"Dividends";#N/A,#N/A,FALSE,"Share Equity Change";#N/A,#N/A,FALSE,"ROE";#N/A,#N/A,FALSE,"ROCE";#N/A,#N/A,FALSE,"Credit Stats-graph-b&amp;Y";#N/A,#N/A,FALSE,"Credit Stats-PSEG Case#1"}</definedName>
    <definedName name="wrn.Summary." localSheetId="20" hidden="1">{#N/A,#N/A,FALSE,"ToC - Summary";#N/A,#N/A,FALSE,"LOB Earnings";#N/A,#N/A,FALSE,"Capitalization-Case#1";#N/A,#N/A,FALSE,"Dividends";#N/A,#N/A,FALSE,"Share Equity Change";#N/A,#N/A,FALSE,"ROE";#N/A,#N/A,FALSE,"ROCE";#N/A,#N/A,FALSE,"Credit Stats-graph-b&amp;Y";#N/A,#N/A,FALSE,"Credit Stats-PSEG Case#1"}</definedName>
    <definedName name="wrn.Summary." hidden="1">{#N/A,#N/A,FALSE,"ToC - Summary";#N/A,#N/A,FALSE,"LOB Earnings";#N/A,#N/A,FALSE,"Capitalization-Case#1";#N/A,#N/A,FALSE,"Dividends";#N/A,#N/A,FALSE,"Share Equity Change";#N/A,#N/A,FALSE,"ROE";#N/A,#N/A,FALSE,"ROCE";#N/A,#N/A,FALSE,"Credit Stats-graph-b&amp;Y";#N/A,#N/A,FALSE,"Credit Stats-PSEG Case#1"}</definedName>
    <definedName name="wrn.Summary._.Financial._.Information." localSheetId="14" hidden="1">{#N/A,#N/A,FALSE,"Table of Contents";#N/A,#N/A,FALSE,"Earnings by Business";#N/A,#N/A,FALSE,"Credit Stats-PSEG Case#1";#N/A,#N/A,FALSE,"Capitalization-Case#1";#N/A,#N/A,FALSE,"Common Stock Activity";#N/A,#N/A,FALSE,"Dividends(Capital Contribution)";#N/A,#N/A,FALSE,"Capital Spending";#N/A,#N/A,FALSE,"Returns-ROE &amp; ROIC";#N/A,#N/A,FALSE,"LOB Earnings VS BP";#N/A,#N/A,FALSE,"Credit Stats-graph-Base"}</definedName>
    <definedName name="wrn.Summary._.Financial._.Information." localSheetId="13" hidden="1">{#N/A,#N/A,FALSE,"Table of Contents";#N/A,#N/A,FALSE,"Earnings by Business";#N/A,#N/A,FALSE,"Credit Stats-PSEG Case#1";#N/A,#N/A,FALSE,"Capitalization-Case#1";#N/A,#N/A,FALSE,"Common Stock Activity";#N/A,#N/A,FALSE,"Dividends(Capital Contribution)";#N/A,#N/A,FALSE,"Capital Spending";#N/A,#N/A,FALSE,"Returns-ROE &amp; ROIC";#N/A,#N/A,FALSE,"LOB Earnings VS BP";#N/A,#N/A,FALSE,"Credit Stats-graph-Base"}</definedName>
    <definedName name="wrn.Summary._.Financial._.Information." localSheetId="15" hidden="1">{#N/A,#N/A,FALSE,"Table of Contents";#N/A,#N/A,FALSE,"Earnings by Business";#N/A,#N/A,FALSE,"Credit Stats-PSEG Case#1";#N/A,#N/A,FALSE,"Capitalization-Case#1";#N/A,#N/A,FALSE,"Common Stock Activity";#N/A,#N/A,FALSE,"Dividends(Capital Contribution)";#N/A,#N/A,FALSE,"Capital Spending";#N/A,#N/A,FALSE,"Returns-ROE &amp; ROIC";#N/A,#N/A,FALSE,"LOB Earnings VS BP";#N/A,#N/A,FALSE,"Credit Stats-graph-Base"}</definedName>
    <definedName name="wrn.Summary._.Financial._.Information." localSheetId="16" hidden="1">{#N/A,#N/A,FALSE,"Table of Contents";#N/A,#N/A,FALSE,"Earnings by Business";#N/A,#N/A,FALSE,"Credit Stats-PSEG Case#1";#N/A,#N/A,FALSE,"Capitalization-Case#1";#N/A,#N/A,FALSE,"Common Stock Activity";#N/A,#N/A,FALSE,"Dividends(Capital Contribution)";#N/A,#N/A,FALSE,"Capital Spending";#N/A,#N/A,FALSE,"Returns-ROE &amp; ROIC";#N/A,#N/A,FALSE,"LOB Earnings VS BP";#N/A,#N/A,FALSE,"Credit Stats-graph-Base"}</definedName>
    <definedName name="wrn.Summary._.Financial._.Information." localSheetId="17" hidden="1">{#N/A,#N/A,FALSE,"Table of Contents";#N/A,#N/A,FALSE,"Earnings by Business";#N/A,#N/A,FALSE,"Credit Stats-PSEG Case#1";#N/A,#N/A,FALSE,"Capitalization-Case#1";#N/A,#N/A,FALSE,"Common Stock Activity";#N/A,#N/A,FALSE,"Dividends(Capital Contribution)";#N/A,#N/A,FALSE,"Capital Spending";#N/A,#N/A,FALSE,"Returns-ROE &amp; ROIC";#N/A,#N/A,FALSE,"LOB Earnings VS BP";#N/A,#N/A,FALSE,"Credit Stats-graph-Base"}</definedName>
    <definedName name="wrn.Summary._.Financial._.Information." localSheetId="18" hidden="1">{#N/A,#N/A,FALSE,"Table of Contents";#N/A,#N/A,FALSE,"Earnings by Business";#N/A,#N/A,FALSE,"Credit Stats-PSEG Case#1";#N/A,#N/A,FALSE,"Capitalization-Case#1";#N/A,#N/A,FALSE,"Common Stock Activity";#N/A,#N/A,FALSE,"Dividends(Capital Contribution)";#N/A,#N/A,FALSE,"Capital Spending";#N/A,#N/A,FALSE,"Returns-ROE &amp; ROIC";#N/A,#N/A,FALSE,"LOB Earnings VS BP";#N/A,#N/A,FALSE,"Credit Stats-graph-Base"}</definedName>
    <definedName name="wrn.Summary._.Financial._.Information." localSheetId="19" hidden="1">{#N/A,#N/A,FALSE,"Table of Contents";#N/A,#N/A,FALSE,"Earnings by Business";#N/A,#N/A,FALSE,"Credit Stats-PSEG Case#1";#N/A,#N/A,FALSE,"Capitalization-Case#1";#N/A,#N/A,FALSE,"Common Stock Activity";#N/A,#N/A,FALSE,"Dividends(Capital Contribution)";#N/A,#N/A,FALSE,"Capital Spending";#N/A,#N/A,FALSE,"Returns-ROE &amp; ROIC";#N/A,#N/A,FALSE,"LOB Earnings VS BP";#N/A,#N/A,FALSE,"Credit Stats-graph-Base"}</definedName>
    <definedName name="wrn.Summary._.Financial._.Information." localSheetId="20" hidden="1">{#N/A,#N/A,FALSE,"Table of Contents";#N/A,#N/A,FALSE,"Earnings by Business";#N/A,#N/A,FALSE,"Credit Stats-PSEG Case#1";#N/A,#N/A,FALSE,"Capitalization-Case#1";#N/A,#N/A,FALSE,"Common Stock Activity";#N/A,#N/A,FALSE,"Dividends(Capital Contribution)";#N/A,#N/A,FALSE,"Capital Spending";#N/A,#N/A,FALSE,"Returns-ROE &amp; ROIC";#N/A,#N/A,FALSE,"LOB Earnings VS BP";#N/A,#N/A,FALSE,"Credit Stats-graph-Base"}</definedName>
    <definedName name="wrn.Summary._.Financial._.Information." hidden="1">{#N/A,#N/A,FALSE,"Table of Contents";#N/A,#N/A,FALSE,"Earnings by Business";#N/A,#N/A,FALSE,"Credit Stats-PSEG Case#1";#N/A,#N/A,FALSE,"Capitalization-Case#1";#N/A,#N/A,FALSE,"Common Stock Activity";#N/A,#N/A,FALSE,"Dividends(Capital Contribution)";#N/A,#N/A,FALSE,"Capital Spending";#N/A,#N/A,FALSE,"Returns-ROE &amp; ROIC";#N/A,#N/A,FALSE,"LOB Earnings VS BP";#N/A,#N/A,FALSE,"Credit Stats-graph-Base"}</definedName>
    <definedName name="wrn.Summary._.Print." localSheetId="7" hidden="1">{#N/A,#N/A,TRUE,"OUTPUT 2.7 Total Programmes";#N/A,#N/A,TRUE,"Sales P1 Vs P2";#N/A,#N/A,TRUE,"Profit P1 Vs P2";#N/A,#N/A,TRUE,"Order Intake P1 Vs P2";#N/A,#N/A,TRUE,"OCF P1 Vs P2";#N/A,#N/A,TRUE,"Sales 99 Vs 00";#N/A,#N/A,TRUE,"Profit 99 Vs 00";#N/A,#N/A,TRUE,"Order Intake 99 Vs 00";#N/A,#N/A,TRUE,"ProfitvSLMTarget";#N/A,#N/A,TRUE,"OCFvSLMTarget";#N/A,#N/A,TRUE,"Orders Analysis";#N/A,#N/A,TRUE,"Output 2.12";#N/A,#N/A,TRUE,"OUTPUT 2.7A Total Programmes";#N/A,#N/A,TRUE,"OUTPUT 2.8 Total Programmes"}</definedName>
    <definedName name="wrn.Summary._.Print." localSheetId="9" hidden="1">{#N/A,#N/A,TRUE,"OUTPUT 2.7 Total Programmes";#N/A,#N/A,TRUE,"Sales P1 Vs P2";#N/A,#N/A,TRUE,"Profit P1 Vs P2";#N/A,#N/A,TRUE,"Order Intake P1 Vs P2";#N/A,#N/A,TRUE,"OCF P1 Vs P2";#N/A,#N/A,TRUE,"Sales 99 Vs 00";#N/A,#N/A,TRUE,"Profit 99 Vs 00";#N/A,#N/A,TRUE,"Order Intake 99 Vs 00";#N/A,#N/A,TRUE,"ProfitvSLMTarget";#N/A,#N/A,TRUE,"OCFvSLMTarget";#N/A,#N/A,TRUE,"Orders Analysis";#N/A,#N/A,TRUE,"Output 2.12";#N/A,#N/A,TRUE,"OUTPUT 2.7A Total Programmes";#N/A,#N/A,TRUE,"OUTPUT 2.8 Total Programmes"}</definedName>
    <definedName name="wrn.Summary._.Print." localSheetId="10" hidden="1">{#N/A,#N/A,TRUE,"OUTPUT 2.7 Total Programmes";#N/A,#N/A,TRUE,"Sales P1 Vs P2";#N/A,#N/A,TRUE,"Profit P1 Vs P2";#N/A,#N/A,TRUE,"Order Intake P1 Vs P2";#N/A,#N/A,TRUE,"OCF P1 Vs P2";#N/A,#N/A,TRUE,"Sales 99 Vs 00";#N/A,#N/A,TRUE,"Profit 99 Vs 00";#N/A,#N/A,TRUE,"Order Intake 99 Vs 00";#N/A,#N/A,TRUE,"ProfitvSLMTarget";#N/A,#N/A,TRUE,"OCFvSLMTarget";#N/A,#N/A,TRUE,"Orders Analysis";#N/A,#N/A,TRUE,"Output 2.12";#N/A,#N/A,TRUE,"OUTPUT 2.7A Total Programmes";#N/A,#N/A,TRUE,"OUTPUT 2.8 Total Programmes"}</definedName>
    <definedName name="wrn.Summary._.Print." localSheetId="11" hidden="1">{#N/A,#N/A,TRUE,"OUTPUT 2.7 Total Programmes";#N/A,#N/A,TRUE,"Sales P1 Vs P2";#N/A,#N/A,TRUE,"Profit P1 Vs P2";#N/A,#N/A,TRUE,"Order Intake P1 Vs P2";#N/A,#N/A,TRUE,"OCF P1 Vs P2";#N/A,#N/A,TRUE,"Sales 99 Vs 00";#N/A,#N/A,TRUE,"Profit 99 Vs 00";#N/A,#N/A,TRUE,"Order Intake 99 Vs 00";#N/A,#N/A,TRUE,"ProfitvSLMTarget";#N/A,#N/A,TRUE,"OCFvSLMTarget";#N/A,#N/A,TRUE,"Orders Analysis";#N/A,#N/A,TRUE,"Output 2.12";#N/A,#N/A,TRUE,"OUTPUT 2.7A Total Programmes";#N/A,#N/A,TRUE,"OUTPUT 2.8 Total Programmes"}</definedName>
    <definedName name="wrn.Summary._.Print." localSheetId="12" hidden="1">{#N/A,#N/A,TRUE,"OUTPUT 2.7 Total Programmes";#N/A,#N/A,TRUE,"Sales P1 Vs P2";#N/A,#N/A,TRUE,"Profit P1 Vs P2";#N/A,#N/A,TRUE,"Order Intake P1 Vs P2";#N/A,#N/A,TRUE,"OCF P1 Vs P2";#N/A,#N/A,TRUE,"Sales 99 Vs 00";#N/A,#N/A,TRUE,"Profit 99 Vs 00";#N/A,#N/A,TRUE,"Order Intake 99 Vs 00";#N/A,#N/A,TRUE,"ProfitvSLMTarget";#N/A,#N/A,TRUE,"OCFvSLMTarget";#N/A,#N/A,TRUE,"Orders Analysis";#N/A,#N/A,TRUE,"Output 2.12";#N/A,#N/A,TRUE,"OUTPUT 2.7A Total Programmes";#N/A,#N/A,TRUE,"OUTPUT 2.8 Total Programmes"}</definedName>
    <definedName name="wrn.Summary._.Print." localSheetId="14" hidden="1">{#N/A,#N/A,TRUE,"OUTPUT 2.7 Total Programmes";#N/A,#N/A,TRUE,"Sales P1 Vs P2";#N/A,#N/A,TRUE,"Profit P1 Vs P2";#N/A,#N/A,TRUE,"Order Intake P1 Vs P2";#N/A,#N/A,TRUE,"OCF P1 Vs P2";#N/A,#N/A,TRUE,"Sales 99 Vs 00";#N/A,#N/A,TRUE,"Profit 99 Vs 00";#N/A,#N/A,TRUE,"Order Intake 99 Vs 00";#N/A,#N/A,TRUE,"ProfitvSLMTarget";#N/A,#N/A,TRUE,"OCFvSLMTarget";#N/A,#N/A,TRUE,"Orders Analysis";#N/A,#N/A,TRUE,"Output 2.12";#N/A,#N/A,TRUE,"OUTPUT 2.7A Total Programmes";#N/A,#N/A,TRUE,"OUTPUT 2.8 Total Programmes"}</definedName>
    <definedName name="wrn.Summary._.Print." localSheetId="13" hidden="1">{#N/A,#N/A,TRUE,"OUTPUT 2.7 Total Programmes";#N/A,#N/A,TRUE,"Sales P1 Vs P2";#N/A,#N/A,TRUE,"Profit P1 Vs P2";#N/A,#N/A,TRUE,"Order Intake P1 Vs P2";#N/A,#N/A,TRUE,"OCF P1 Vs P2";#N/A,#N/A,TRUE,"Sales 99 Vs 00";#N/A,#N/A,TRUE,"Profit 99 Vs 00";#N/A,#N/A,TRUE,"Order Intake 99 Vs 00";#N/A,#N/A,TRUE,"ProfitvSLMTarget";#N/A,#N/A,TRUE,"OCFvSLMTarget";#N/A,#N/A,TRUE,"Orders Analysis";#N/A,#N/A,TRUE,"Output 2.12";#N/A,#N/A,TRUE,"OUTPUT 2.7A Total Programmes";#N/A,#N/A,TRUE,"OUTPUT 2.8 Total Programmes"}</definedName>
    <definedName name="wrn.Summary._.Print." localSheetId="15" hidden="1">{#N/A,#N/A,TRUE,"OUTPUT 2.7 Total Programmes";#N/A,#N/A,TRUE,"Sales P1 Vs P2";#N/A,#N/A,TRUE,"Profit P1 Vs P2";#N/A,#N/A,TRUE,"Order Intake P1 Vs P2";#N/A,#N/A,TRUE,"OCF P1 Vs P2";#N/A,#N/A,TRUE,"Sales 99 Vs 00";#N/A,#N/A,TRUE,"Profit 99 Vs 00";#N/A,#N/A,TRUE,"Order Intake 99 Vs 00";#N/A,#N/A,TRUE,"ProfitvSLMTarget";#N/A,#N/A,TRUE,"OCFvSLMTarget";#N/A,#N/A,TRUE,"Orders Analysis";#N/A,#N/A,TRUE,"Output 2.12";#N/A,#N/A,TRUE,"OUTPUT 2.7A Total Programmes";#N/A,#N/A,TRUE,"OUTPUT 2.8 Total Programmes"}</definedName>
    <definedName name="wrn.Summary._.Print." localSheetId="16" hidden="1">{#N/A,#N/A,TRUE,"OUTPUT 2.7 Total Programmes";#N/A,#N/A,TRUE,"Sales P1 Vs P2";#N/A,#N/A,TRUE,"Profit P1 Vs P2";#N/A,#N/A,TRUE,"Order Intake P1 Vs P2";#N/A,#N/A,TRUE,"OCF P1 Vs P2";#N/A,#N/A,TRUE,"Sales 99 Vs 00";#N/A,#N/A,TRUE,"Profit 99 Vs 00";#N/A,#N/A,TRUE,"Order Intake 99 Vs 00";#N/A,#N/A,TRUE,"ProfitvSLMTarget";#N/A,#N/A,TRUE,"OCFvSLMTarget";#N/A,#N/A,TRUE,"Orders Analysis";#N/A,#N/A,TRUE,"Output 2.12";#N/A,#N/A,TRUE,"OUTPUT 2.7A Total Programmes";#N/A,#N/A,TRUE,"OUTPUT 2.8 Total Programmes"}</definedName>
    <definedName name="wrn.Summary._.Print." localSheetId="17" hidden="1">{#N/A,#N/A,TRUE,"OUTPUT 2.7 Total Programmes";#N/A,#N/A,TRUE,"Sales P1 Vs P2";#N/A,#N/A,TRUE,"Profit P1 Vs P2";#N/A,#N/A,TRUE,"Order Intake P1 Vs P2";#N/A,#N/A,TRUE,"OCF P1 Vs P2";#N/A,#N/A,TRUE,"Sales 99 Vs 00";#N/A,#N/A,TRUE,"Profit 99 Vs 00";#N/A,#N/A,TRUE,"Order Intake 99 Vs 00";#N/A,#N/A,TRUE,"ProfitvSLMTarget";#N/A,#N/A,TRUE,"OCFvSLMTarget";#N/A,#N/A,TRUE,"Orders Analysis";#N/A,#N/A,TRUE,"Output 2.12";#N/A,#N/A,TRUE,"OUTPUT 2.7A Total Programmes";#N/A,#N/A,TRUE,"OUTPUT 2.8 Total Programmes"}</definedName>
    <definedName name="wrn.Summary._.Print." localSheetId="18" hidden="1">{#N/A,#N/A,TRUE,"OUTPUT 2.7 Total Programmes";#N/A,#N/A,TRUE,"Sales P1 Vs P2";#N/A,#N/A,TRUE,"Profit P1 Vs P2";#N/A,#N/A,TRUE,"Order Intake P1 Vs P2";#N/A,#N/A,TRUE,"OCF P1 Vs P2";#N/A,#N/A,TRUE,"Sales 99 Vs 00";#N/A,#N/A,TRUE,"Profit 99 Vs 00";#N/A,#N/A,TRUE,"Order Intake 99 Vs 00";#N/A,#N/A,TRUE,"ProfitvSLMTarget";#N/A,#N/A,TRUE,"OCFvSLMTarget";#N/A,#N/A,TRUE,"Orders Analysis";#N/A,#N/A,TRUE,"Output 2.12";#N/A,#N/A,TRUE,"OUTPUT 2.7A Total Programmes";#N/A,#N/A,TRUE,"OUTPUT 2.8 Total Programmes"}</definedName>
    <definedName name="wrn.Summary._.Print." localSheetId="19" hidden="1">{#N/A,#N/A,TRUE,"OUTPUT 2.7 Total Programmes";#N/A,#N/A,TRUE,"Sales P1 Vs P2";#N/A,#N/A,TRUE,"Profit P1 Vs P2";#N/A,#N/A,TRUE,"Order Intake P1 Vs P2";#N/A,#N/A,TRUE,"OCF P1 Vs P2";#N/A,#N/A,TRUE,"Sales 99 Vs 00";#N/A,#N/A,TRUE,"Profit 99 Vs 00";#N/A,#N/A,TRUE,"Order Intake 99 Vs 00";#N/A,#N/A,TRUE,"ProfitvSLMTarget";#N/A,#N/A,TRUE,"OCFvSLMTarget";#N/A,#N/A,TRUE,"Orders Analysis";#N/A,#N/A,TRUE,"Output 2.12";#N/A,#N/A,TRUE,"OUTPUT 2.7A Total Programmes";#N/A,#N/A,TRUE,"OUTPUT 2.8 Total Programmes"}</definedName>
    <definedName name="wrn.Summary._.Print." localSheetId="20" hidden="1">{#N/A,#N/A,TRUE,"OUTPUT 2.7 Total Programmes";#N/A,#N/A,TRUE,"Sales P1 Vs P2";#N/A,#N/A,TRUE,"Profit P1 Vs P2";#N/A,#N/A,TRUE,"Order Intake P1 Vs P2";#N/A,#N/A,TRUE,"OCF P1 Vs P2";#N/A,#N/A,TRUE,"Sales 99 Vs 00";#N/A,#N/A,TRUE,"Profit 99 Vs 00";#N/A,#N/A,TRUE,"Order Intake 99 Vs 00";#N/A,#N/A,TRUE,"ProfitvSLMTarget";#N/A,#N/A,TRUE,"OCFvSLMTarget";#N/A,#N/A,TRUE,"Orders Analysis";#N/A,#N/A,TRUE,"Output 2.12";#N/A,#N/A,TRUE,"OUTPUT 2.7A Total Programmes";#N/A,#N/A,TRUE,"OUTPUT 2.8 Total Programmes"}</definedName>
    <definedName name="wrn.Summary._.Print." hidden="1">{#N/A,#N/A,TRUE,"OUTPUT 2.7 Total Programmes";#N/A,#N/A,TRUE,"Sales P1 Vs P2";#N/A,#N/A,TRUE,"Profit P1 Vs P2";#N/A,#N/A,TRUE,"Order Intake P1 Vs P2";#N/A,#N/A,TRUE,"OCF P1 Vs P2";#N/A,#N/A,TRUE,"Sales 99 Vs 00";#N/A,#N/A,TRUE,"Profit 99 Vs 00";#N/A,#N/A,TRUE,"Order Intake 99 Vs 00";#N/A,#N/A,TRUE,"ProfitvSLMTarget";#N/A,#N/A,TRUE,"OCFvSLMTarget";#N/A,#N/A,TRUE,"Orders Analysis";#N/A,#N/A,TRUE,"Output 2.12";#N/A,#N/A,TRUE,"OUTPUT 2.7A Total Programmes";#N/A,#N/A,TRUE,"OUTPUT 2.8 Total Programmes"}</definedName>
    <definedName name="wrn.Summary._.w._.Diff." localSheetId="14" hidden="1">{#N/A,#N/A,FALSE,"ToC - Summary w Diff";#N/A,#N/A,FALSE,"LOB Earnings";#N/A,#N/A,FALSE,"LOB Earnings VS";#N/A,#N/A,FALSE,"Capitalization-Case#1";#N/A,#N/A,FALSE,"Capitalization-vs Case#2";#N/A,#N/A,FALSE,"Capitalization vs BP";#N/A,#N/A,FALSE,"Dividends";#N/A,#N/A,FALSE,"Share Equity Change";#N/A,#N/A,FALSE,"ROE";#N/A,#N/A,FALSE,"Credit Stats-graph-b&amp;Y";#N/A,#N/A,FALSE,"Credit Stats-PSEG Case#1";#N/A,#N/A,FALSE,"Credit Stats-Moodys Case#1"}</definedName>
    <definedName name="wrn.Summary._.w._.Diff." localSheetId="13" hidden="1">{#N/A,#N/A,FALSE,"ToC - Summary w Diff";#N/A,#N/A,FALSE,"LOB Earnings";#N/A,#N/A,FALSE,"LOB Earnings VS";#N/A,#N/A,FALSE,"Capitalization-Case#1";#N/A,#N/A,FALSE,"Capitalization-vs Case#2";#N/A,#N/A,FALSE,"Capitalization vs BP";#N/A,#N/A,FALSE,"Dividends";#N/A,#N/A,FALSE,"Share Equity Change";#N/A,#N/A,FALSE,"ROE";#N/A,#N/A,FALSE,"Credit Stats-graph-b&amp;Y";#N/A,#N/A,FALSE,"Credit Stats-PSEG Case#1";#N/A,#N/A,FALSE,"Credit Stats-Moodys Case#1"}</definedName>
    <definedName name="wrn.Summary._.w._.Diff." localSheetId="15" hidden="1">{#N/A,#N/A,FALSE,"ToC - Summary w Diff";#N/A,#N/A,FALSE,"LOB Earnings";#N/A,#N/A,FALSE,"LOB Earnings VS";#N/A,#N/A,FALSE,"Capitalization-Case#1";#N/A,#N/A,FALSE,"Capitalization-vs Case#2";#N/A,#N/A,FALSE,"Capitalization vs BP";#N/A,#N/A,FALSE,"Dividends";#N/A,#N/A,FALSE,"Share Equity Change";#N/A,#N/A,FALSE,"ROE";#N/A,#N/A,FALSE,"Credit Stats-graph-b&amp;Y";#N/A,#N/A,FALSE,"Credit Stats-PSEG Case#1";#N/A,#N/A,FALSE,"Credit Stats-Moodys Case#1"}</definedName>
    <definedName name="wrn.Summary._.w._.Diff." localSheetId="16" hidden="1">{#N/A,#N/A,FALSE,"ToC - Summary w Diff";#N/A,#N/A,FALSE,"LOB Earnings";#N/A,#N/A,FALSE,"LOB Earnings VS";#N/A,#N/A,FALSE,"Capitalization-Case#1";#N/A,#N/A,FALSE,"Capitalization-vs Case#2";#N/A,#N/A,FALSE,"Capitalization vs BP";#N/A,#N/A,FALSE,"Dividends";#N/A,#N/A,FALSE,"Share Equity Change";#N/A,#N/A,FALSE,"ROE";#N/A,#N/A,FALSE,"Credit Stats-graph-b&amp;Y";#N/A,#N/A,FALSE,"Credit Stats-PSEG Case#1";#N/A,#N/A,FALSE,"Credit Stats-Moodys Case#1"}</definedName>
    <definedName name="wrn.Summary._.w._.Diff." localSheetId="17" hidden="1">{#N/A,#N/A,FALSE,"ToC - Summary w Diff";#N/A,#N/A,FALSE,"LOB Earnings";#N/A,#N/A,FALSE,"LOB Earnings VS";#N/A,#N/A,FALSE,"Capitalization-Case#1";#N/A,#N/A,FALSE,"Capitalization-vs Case#2";#N/A,#N/A,FALSE,"Capitalization vs BP";#N/A,#N/A,FALSE,"Dividends";#N/A,#N/A,FALSE,"Share Equity Change";#N/A,#N/A,FALSE,"ROE";#N/A,#N/A,FALSE,"Credit Stats-graph-b&amp;Y";#N/A,#N/A,FALSE,"Credit Stats-PSEG Case#1";#N/A,#N/A,FALSE,"Credit Stats-Moodys Case#1"}</definedName>
    <definedName name="wrn.Summary._.w._.Diff." localSheetId="18" hidden="1">{#N/A,#N/A,FALSE,"ToC - Summary w Diff";#N/A,#N/A,FALSE,"LOB Earnings";#N/A,#N/A,FALSE,"LOB Earnings VS";#N/A,#N/A,FALSE,"Capitalization-Case#1";#N/A,#N/A,FALSE,"Capitalization-vs Case#2";#N/A,#N/A,FALSE,"Capitalization vs BP";#N/A,#N/A,FALSE,"Dividends";#N/A,#N/A,FALSE,"Share Equity Change";#N/A,#N/A,FALSE,"ROE";#N/A,#N/A,FALSE,"Credit Stats-graph-b&amp;Y";#N/A,#N/A,FALSE,"Credit Stats-PSEG Case#1";#N/A,#N/A,FALSE,"Credit Stats-Moodys Case#1"}</definedName>
    <definedName name="wrn.Summary._.w._.Diff." localSheetId="19" hidden="1">{#N/A,#N/A,FALSE,"ToC - Summary w Diff";#N/A,#N/A,FALSE,"LOB Earnings";#N/A,#N/A,FALSE,"LOB Earnings VS";#N/A,#N/A,FALSE,"Capitalization-Case#1";#N/A,#N/A,FALSE,"Capitalization-vs Case#2";#N/A,#N/A,FALSE,"Capitalization vs BP";#N/A,#N/A,FALSE,"Dividends";#N/A,#N/A,FALSE,"Share Equity Change";#N/A,#N/A,FALSE,"ROE";#N/A,#N/A,FALSE,"Credit Stats-graph-b&amp;Y";#N/A,#N/A,FALSE,"Credit Stats-PSEG Case#1";#N/A,#N/A,FALSE,"Credit Stats-Moodys Case#1"}</definedName>
    <definedName name="wrn.Summary._.w._.Diff." localSheetId="20" hidden="1">{#N/A,#N/A,FALSE,"ToC - Summary w Diff";#N/A,#N/A,FALSE,"LOB Earnings";#N/A,#N/A,FALSE,"LOB Earnings VS";#N/A,#N/A,FALSE,"Capitalization-Case#1";#N/A,#N/A,FALSE,"Capitalization-vs Case#2";#N/A,#N/A,FALSE,"Capitalization vs BP";#N/A,#N/A,FALSE,"Dividends";#N/A,#N/A,FALSE,"Share Equity Change";#N/A,#N/A,FALSE,"ROE";#N/A,#N/A,FALSE,"Credit Stats-graph-b&amp;Y";#N/A,#N/A,FALSE,"Credit Stats-PSEG Case#1";#N/A,#N/A,FALSE,"Credit Stats-Moodys Case#1"}</definedName>
    <definedName name="wrn.Summary._.w._.Diff." hidden="1">{#N/A,#N/A,FALSE,"ToC - Summary w Diff";#N/A,#N/A,FALSE,"LOB Earnings";#N/A,#N/A,FALSE,"LOB Earnings VS";#N/A,#N/A,FALSE,"Capitalization-Case#1";#N/A,#N/A,FALSE,"Capitalization-vs Case#2";#N/A,#N/A,FALSE,"Capitalization vs BP";#N/A,#N/A,FALSE,"Dividends";#N/A,#N/A,FALSE,"Share Equity Change";#N/A,#N/A,FALSE,"ROE";#N/A,#N/A,FALSE,"Credit Stats-graph-b&amp;Y";#N/A,#N/A,FALSE,"Credit Stats-PSEG Case#1";#N/A,#N/A,FALSE,"Credit Stats-Moodys Case#1"}</definedName>
    <definedName name="wrn.Supporting._.Calculations." localSheetId="7" hidden="1">{#N/A,#N/A,FALSE,"Work performed";#N/A,#N/A,FALSE,"Resources"}</definedName>
    <definedName name="wrn.Supporting._.Calculations." localSheetId="9" hidden="1">{#N/A,#N/A,FALSE,"Work performed";#N/A,#N/A,FALSE,"Resources"}</definedName>
    <definedName name="wrn.Supporting._.Calculations." localSheetId="10" hidden="1">{#N/A,#N/A,FALSE,"Work performed";#N/A,#N/A,FALSE,"Resources"}</definedName>
    <definedName name="wrn.Supporting._.Calculations." localSheetId="11" hidden="1">{#N/A,#N/A,FALSE,"Work performed";#N/A,#N/A,FALSE,"Resources"}</definedName>
    <definedName name="wrn.Supporting._.Calculations." localSheetId="12" hidden="1">{#N/A,#N/A,FALSE,"Work performed";#N/A,#N/A,FALSE,"Resources"}</definedName>
    <definedName name="wrn.Supporting._.Calculations." localSheetId="14" hidden="1">{#N/A,#N/A,FALSE,"Work performed";#N/A,#N/A,FALSE,"Resources"}</definedName>
    <definedName name="wrn.Supporting._.Calculations." localSheetId="13" hidden="1">{#N/A,#N/A,FALSE,"Work performed";#N/A,#N/A,FALSE,"Resources"}</definedName>
    <definedName name="wrn.Supporting._.Calculations." localSheetId="15" hidden="1">{#N/A,#N/A,FALSE,"Work performed";#N/A,#N/A,FALSE,"Resources"}</definedName>
    <definedName name="wrn.Supporting._.Calculations." localSheetId="16" hidden="1">{#N/A,#N/A,FALSE,"Work performed";#N/A,#N/A,FALSE,"Resources"}</definedName>
    <definedName name="wrn.Supporting._.Calculations." localSheetId="17" hidden="1">{#N/A,#N/A,FALSE,"Work performed";#N/A,#N/A,FALSE,"Resources"}</definedName>
    <definedName name="wrn.Supporting._.Calculations." localSheetId="18" hidden="1">{#N/A,#N/A,FALSE,"Work performed";#N/A,#N/A,FALSE,"Resources"}</definedName>
    <definedName name="wrn.Supporting._.Calculations." localSheetId="19" hidden="1">{#N/A,#N/A,FALSE,"Work performed";#N/A,#N/A,FALSE,"Resources"}</definedName>
    <definedName name="wrn.Supporting._.Calculations." localSheetId="20" hidden="1">{#N/A,#N/A,FALSE,"Work performed";#N/A,#N/A,FALSE,"Resources"}</definedName>
    <definedName name="wrn.Supporting._.Calculations." hidden="1">{#N/A,#N/A,FALSE,"Work performed";#N/A,#N/A,FALSE,"Resources"}</definedName>
    <definedName name="wrn.Tax._.Accrual." localSheetId="7" hidden="1">{#N/A,#N/A,TRUE,"TAXPROV";#N/A,#N/A,TRUE,"FLOWTHRU";#N/A,#N/A,TRUE,"SCHEDULE M'S";#N/A,#N/A,TRUE,"PLANT M'S";#N/A,#N/A,TRUE,"TAXJE"}</definedName>
    <definedName name="wrn.Tax._.Accrual." localSheetId="9" hidden="1">{#N/A,#N/A,TRUE,"TAXPROV";#N/A,#N/A,TRUE,"FLOWTHRU";#N/A,#N/A,TRUE,"SCHEDULE M'S";#N/A,#N/A,TRUE,"PLANT M'S";#N/A,#N/A,TRUE,"TAXJE"}</definedName>
    <definedName name="wrn.Tax._.Accrual." localSheetId="10" hidden="1">{#N/A,#N/A,TRUE,"TAXPROV";#N/A,#N/A,TRUE,"FLOWTHRU";#N/A,#N/A,TRUE,"SCHEDULE M'S";#N/A,#N/A,TRUE,"PLANT M'S";#N/A,#N/A,TRUE,"TAXJE"}</definedName>
    <definedName name="wrn.Tax._.Accrual." localSheetId="11" hidden="1">{#N/A,#N/A,TRUE,"TAXPROV";#N/A,#N/A,TRUE,"FLOWTHRU";#N/A,#N/A,TRUE,"SCHEDULE M'S";#N/A,#N/A,TRUE,"PLANT M'S";#N/A,#N/A,TRUE,"TAXJE"}</definedName>
    <definedName name="wrn.Tax._.Accrual." localSheetId="12" hidden="1">{#N/A,#N/A,TRUE,"TAXPROV";#N/A,#N/A,TRUE,"FLOWTHRU";#N/A,#N/A,TRUE,"SCHEDULE M'S";#N/A,#N/A,TRUE,"PLANT M'S";#N/A,#N/A,TRUE,"TAXJE"}</definedName>
    <definedName name="wrn.Tax._.Accrual." localSheetId="14" hidden="1">{#N/A,#N/A,TRUE,"TAXPROV";#N/A,#N/A,TRUE,"FLOWTHRU";#N/A,#N/A,TRUE,"SCHEDULE M'S";#N/A,#N/A,TRUE,"PLANT M'S";#N/A,#N/A,TRUE,"TAXJE"}</definedName>
    <definedName name="wrn.Tax._.Accrual." localSheetId="13" hidden="1">{#N/A,#N/A,TRUE,"TAXPROV";#N/A,#N/A,TRUE,"FLOWTHRU";#N/A,#N/A,TRUE,"SCHEDULE M'S";#N/A,#N/A,TRUE,"PLANT M'S";#N/A,#N/A,TRUE,"TAXJE"}</definedName>
    <definedName name="wrn.Tax._.Accrual." localSheetId="15" hidden="1">{#N/A,#N/A,TRUE,"TAXPROV";#N/A,#N/A,TRUE,"FLOWTHRU";#N/A,#N/A,TRUE,"SCHEDULE M'S";#N/A,#N/A,TRUE,"PLANT M'S";#N/A,#N/A,TRUE,"TAXJE"}</definedName>
    <definedName name="wrn.Tax._.Accrual." localSheetId="16" hidden="1">{#N/A,#N/A,TRUE,"TAXPROV";#N/A,#N/A,TRUE,"FLOWTHRU";#N/A,#N/A,TRUE,"SCHEDULE M'S";#N/A,#N/A,TRUE,"PLANT M'S";#N/A,#N/A,TRUE,"TAXJE"}</definedName>
    <definedName name="wrn.Tax._.Accrual." localSheetId="17" hidden="1">{#N/A,#N/A,TRUE,"TAXPROV";#N/A,#N/A,TRUE,"FLOWTHRU";#N/A,#N/A,TRUE,"SCHEDULE M'S";#N/A,#N/A,TRUE,"PLANT M'S";#N/A,#N/A,TRUE,"TAXJE"}</definedName>
    <definedName name="wrn.Tax._.Accrual." localSheetId="18" hidden="1">{#N/A,#N/A,TRUE,"TAXPROV";#N/A,#N/A,TRUE,"FLOWTHRU";#N/A,#N/A,TRUE,"SCHEDULE M'S";#N/A,#N/A,TRUE,"PLANT M'S";#N/A,#N/A,TRUE,"TAXJE"}</definedName>
    <definedName name="wrn.Tax._.Accrual." localSheetId="19" hidden="1">{#N/A,#N/A,TRUE,"TAXPROV";#N/A,#N/A,TRUE,"FLOWTHRU";#N/A,#N/A,TRUE,"SCHEDULE M'S";#N/A,#N/A,TRUE,"PLANT M'S";#N/A,#N/A,TRUE,"TAXJE"}</definedName>
    <definedName name="wrn.Tax._.Accrual." localSheetId="20" hidden="1">{#N/A,#N/A,TRUE,"TAXPROV";#N/A,#N/A,TRUE,"FLOWTHRU";#N/A,#N/A,TRUE,"SCHEDULE M'S";#N/A,#N/A,TRUE,"PLANT M'S";#N/A,#N/A,TRUE,"TAXJE"}</definedName>
    <definedName name="wrn.Tax._.Accrual." hidden="1">{#N/A,#N/A,TRUE,"TAXPROV";#N/A,#N/A,TRUE,"FLOWTHRU";#N/A,#N/A,TRUE,"SCHEDULE M'S";#N/A,#N/A,TRUE,"PLANT M'S";#N/A,#N/A,TRUE,"TAXJE"}</definedName>
    <definedName name="wrn.UtilityNewOldandDiff." localSheetId="14" hidden="1">{#N/A,#N/A,FALSE,"Utility Summ";#N/A,#N/A,FALSE,"ED-CS";#N/A,#N/A,FALSE,"GU-CS";#N/A,#N/A,FALSE,"GD-CS";#N/A,#N/A,FALSE,"RepairService-CS";#N/A,#N/A,FALSE,"Trans-CS";#N/A,#N/A,FALSE,"Utility Summ-Old";#N/A,#N/A,FALSE,"ED-Old";#N/A,#N/A,FALSE,"GU-Old";#N/A,#N/A,FALSE,"GD-Old";#N/A,#N/A,FALSE,"RepairService-Old";#N/A,#N/A,FALSE,"Trans-Old";#N/A,#N/A,FALSE,"UtilityCS-diff";#N/A,#N/A,FALSE,"ED-CS diff";#N/A,#N/A,FALSE,"GU-CS Diff";#N/A,#N/A,FALSE,"GD-CS Diff";#N/A,#N/A,FALSE,"RepairService-CS Diff";#N/A,#N/A,FALSE,"Trans-CS Diff"}</definedName>
    <definedName name="wrn.UtilityNewOldandDiff." localSheetId="13" hidden="1">{#N/A,#N/A,FALSE,"Utility Summ";#N/A,#N/A,FALSE,"ED-CS";#N/A,#N/A,FALSE,"GU-CS";#N/A,#N/A,FALSE,"GD-CS";#N/A,#N/A,FALSE,"RepairService-CS";#N/A,#N/A,FALSE,"Trans-CS";#N/A,#N/A,FALSE,"Utility Summ-Old";#N/A,#N/A,FALSE,"ED-Old";#N/A,#N/A,FALSE,"GU-Old";#N/A,#N/A,FALSE,"GD-Old";#N/A,#N/A,FALSE,"RepairService-Old";#N/A,#N/A,FALSE,"Trans-Old";#N/A,#N/A,FALSE,"UtilityCS-diff";#N/A,#N/A,FALSE,"ED-CS diff";#N/A,#N/A,FALSE,"GU-CS Diff";#N/A,#N/A,FALSE,"GD-CS Diff";#N/A,#N/A,FALSE,"RepairService-CS Diff";#N/A,#N/A,FALSE,"Trans-CS Diff"}</definedName>
    <definedName name="wrn.UtilityNewOldandDiff." localSheetId="15" hidden="1">{#N/A,#N/A,FALSE,"Utility Summ";#N/A,#N/A,FALSE,"ED-CS";#N/A,#N/A,FALSE,"GU-CS";#N/A,#N/A,FALSE,"GD-CS";#N/A,#N/A,FALSE,"RepairService-CS";#N/A,#N/A,FALSE,"Trans-CS";#N/A,#N/A,FALSE,"Utility Summ-Old";#N/A,#N/A,FALSE,"ED-Old";#N/A,#N/A,FALSE,"GU-Old";#N/A,#N/A,FALSE,"GD-Old";#N/A,#N/A,FALSE,"RepairService-Old";#N/A,#N/A,FALSE,"Trans-Old";#N/A,#N/A,FALSE,"UtilityCS-diff";#N/A,#N/A,FALSE,"ED-CS diff";#N/A,#N/A,FALSE,"GU-CS Diff";#N/A,#N/A,FALSE,"GD-CS Diff";#N/A,#N/A,FALSE,"RepairService-CS Diff";#N/A,#N/A,FALSE,"Trans-CS Diff"}</definedName>
    <definedName name="wrn.UtilityNewOldandDiff." localSheetId="16" hidden="1">{#N/A,#N/A,FALSE,"Utility Summ";#N/A,#N/A,FALSE,"ED-CS";#N/A,#N/A,FALSE,"GU-CS";#N/A,#N/A,FALSE,"GD-CS";#N/A,#N/A,FALSE,"RepairService-CS";#N/A,#N/A,FALSE,"Trans-CS";#N/A,#N/A,FALSE,"Utility Summ-Old";#N/A,#N/A,FALSE,"ED-Old";#N/A,#N/A,FALSE,"GU-Old";#N/A,#N/A,FALSE,"GD-Old";#N/A,#N/A,FALSE,"RepairService-Old";#N/A,#N/A,FALSE,"Trans-Old";#N/A,#N/A,FALSE,"UtilityCS-diff";#N/A,#N/A,FALSE,"ED-CS diff";#N/A,#N/A,FALSE,"GU-CS Diff";#N/A,#N/A,FALSE,"GD-CS Diff";#N/A,#N/A,FALSE,"RepairService-CS Diff";#N/A,#N/A,FALSE,"Trans-CS Diff"}</definedName>
    <definedName name="wrn.UtilityNewOldandDiff." localSheetId="17" hidden="1">{#N/A,#N/A,FALSE,"Utility Summ";#N/A,#N/A,FALSE,"ED-CS";#N/A,#N/A,FALSE,"GU-CS";#N/A,#N/A,FALSE,"GD-CS";#N/A,#N/A,FALSE,"RepairService-CS";#N/A,#N/A,FALSE,"Trans-CS";#N/A,#N/A,FALSE,"Utility Summ-Old";#N/A,#N/A,FALSE,"ED-Old";#N/A,#N/A,FALSE,"GU-Old";#N/A,#N/A,FALSE,"GD-Old";#N/A,#N/A,FALSE,"RepairService-Old";#N/A,#N/A,FALSE,"Trans-Old";#N/A,#N/A,FALSE,"UtilityCS-diff";#N/A,#N/A,FALSE,"ED-CS diff";#N/A,#N/A,FALSE,"GU-CS Diff";#N/A,#N/A,FALSE,"GD-CS Diff";#N/A,#N/A,FALSE,"RepairService-CS Diff";#N/A,#N/A,FALSE,"Trans-CS Diff"}</definedName>
    <definedName name="wrn.UtilityNewOldandDiff." localSheetId="18" hidden="1">{#N/A,#N/A,FALSE,"Utility Summ";#N/A,#N/A,FALSE,"ED-CS";#N/A,#N/A,FALSE,"GU-CS";#N/A,#N/A,FALSE,"GD-CS";#N/A,#N/A,FALSE,"RepairService-CS";#N/A,#N/A,FALSE,"Trans-CS";#N/A,#N/A,FALSE,"Utility Summ-Old";#N/A,#N/A,FALSE,"ED-Old";#N/A,#N/A,FALSE,"GU-Old";#N/A,#N/A,FALSE,"GD-Old";#N/A,#N/A,FALSE,"RepairService-Old";#N/A,#N/A,FALSE,"Trans-Old";#N/A,#N/A,FALSE,"UtilityCS-diff";#N/A,#N/A,FALSE,"ED-CS diff";#N/A,#N/A,FALSE,"GU-CS Diff";#N/A,#N/A,FALSE,"GD-CS Diff";#N/A,#N/A,FALSE,"RepairService-CS Diff";#N/A,#N/A,FALSE,"Trans-CS Diff"}</definedName>
    <definedName name="wrn.UtilityNewOldandDiff." localSheetId="19" hidden="1">{#N/A,#N/A,FALSE,"Utility Summ";#N/A,#N/A,FALSE,"ED-CS";#N/A,#N/A,FALSE,"GU-CS";#N/A,#N/A,FALSE,"GD-CS";#N/A,#N/A,FALSE,"RepairService-CS";#N/A,#N/A,FALSE,"Trans-CS";#N/A,#N/A,FALSE,"Utility Summ-Old";#N/A,#N/A,FALSE,"ED-Old";#N/A,#N/A,FALSE,"GU-Old";#N/A,#N/A,FALSE,"GD-Old";#N/A,#N/A,FALSE,"RepairService-Old";#N/A,#N/A,FALSE,"Trans-Old";#N/A,#N/A,FALSE,"UtilityCS-diff";#N/A,#N/A,FALSE,"ED-CS diff";#N/A,#N/A,FALSE,"GU-CS Diff";#N/A,#N/A,FALSE,"GD-CS Diff";#N/A,#N/A,FALSE,"RepairService-CS Diff";#N/A,#N/A,FALSE,"Trans-CS Diff"}</definedName>
    <definedName name="wrn.UtilityNewOldandDiff." localSheetId="20" hidden="1">{#N/A,#N/A,FALSE,"Utility Summ";#N/A,#N/A,FALSE,"ED-CS";#N/A,#N/A,FALSE,"GU-CS";#N/A,#N/A,FALSE,"GD-CS";#N/A,#N/A,FALSE,"RepairService-CS";#N/A,#N/A,FALSE,"Trans-CS";#N/A,#N/A,FALSE,"Utility Summ-Old";#N/A,#N/A,FALSE,"ED-Old";#N/A,#N/A,FALSE,"GU-Old";#N/A,#N/A,FALSE,"GD-Old";#N/A,#N/A,FALSE,"RepairService-Old";#N/A,#N/A,FALSE,"Trans-Old";#N/A,#N/A,FALSE,"UtilityCS-diff";#N/A,#N/A,FALSE,"ED-CS diff";#N/A,#N/A,FALSE,"GU-CS Diff";#N/A,#N/A,FALSE,"GD-CS Diff";#N/A,#N/A,FALSE,"RepairService-CS Diff";#N/A,#N/A,FALSE,"Trans-CS Diff"}</definedName>
    <definedName name="wrn.UtilityNewOldandDiff." hidden="1">{#N/A,#N/A,FALSE,"Utility Summ";#N/A,#N/A,FALSE,"ED-CS";#N/A,#N/A,FALSE,"GU-CS";#N/A,#N/A,FALSE,"GD-CS";#N/A,#N/A,FALSE,"RepairService-CS";#N/A,#N/A,FALSE,"Trans-CS";#N/A,#N/A,FALSE,"Utility Summ-Old";#N/A,#N/A,FALSE,"ED-Old";#N/A,#N/A,FALSE,"GU-Old";#N/A,#N/A,FALSE,"GD-Old";#N/A,#N/A,FALSE,"RepairService-Old";#N/A,#N/A,FALSE,"Trans-Old";#N/A,#N/A,FALSE,"UtilityCS-diff";#N/A,#N/A,FALSE,"ED-CS diff";#N/A,#N/A,FALSE,"GU-CS Diff";#N/A,#N/A,FALSE,"GD-CS Diff";#N/A,#N/A,FALSE,"RepairService-CS Diff";#N/A,#N/A,FALSE,"Trans-CS Diff"}</definedName>
    <definedName name="wrn.Variance." localSheetId="14" hidden="1">{#N/A,#N/A,FALSE,"IS-Diff";#N/A,#N/A,FALSE,"BS-Diff";#N/A,#N/A,FALSE,"CF-Diff";#N/A,#N/A,FALSE,"Ratios-Diff";#N/A,#N/A,FALSE,"Adaytum RatiosDIFF"}</definedName>
    <definedName name="wrn.Variance." localSheetId="13" hidden="1">{#N/A,#N/A,FALSE,"IS-Diff";#N/A,#N/A,FALSE,"BS-Diff";#N/A,#N/A,FALSE,"CF-Diff";#N/A,#N/A,FALSE,"Ratios-Diff";#N/A,#N/A,FALSE,"Adaytum RatiosDIFF"}</definedName>
    <definedName name="wrn.Variance." localSheetId="15" hidden="1">{#N/A,#N/A,FALSE,"IS-Diff";#N/A,#N/A,FALSE,"BS-Diff";#N/A,#N/A,FALSE,"CF-Diff";#N/A,#N/A,FALSE,"Ratios-Diff";#N/A,#N/A,FALSE,"Adaytum RatiosDIFF"}</definedName>
    <definedName name="wrn.Variance." localSheetId="16" hidden="1">{#N/A,#N/A,FALSE,"IS-Diff";#N/A,#N/A,FALSE,"BS-Diff";#N/A,#N/A,FALSE,"CF-Diff";#N/A,#N/A,FALSE,"Ratios-Diff";#N/A,#N/A,FALSE,"Adaytum RatiosDIFF"}</definedName>
    <definedName name="wrn.Variance." localSheetId="17" hidden="1">{#N/A,#N/A,FALSE,"IS-Diff";#N/A,#N/A,FALSE,"BS-Diff";#N/A,#N/A,FALSE,"CF-Diff";#N/A,#N/A,FALSE,"Ratios-Diff";#N/A,#N/A,FALSE,"Adaytum RatiosDIFF"}</definedName>
    <definedName name="wrn.Variance." localSheetId="18" hidden="1">{#N/A,#N/A,FALSE,"IS-Diff";#N/A,#N/A,FALSE,"BS-Diff";#N/A,#N/A,FALSE,"CF-Diff";#N/A,#N/A,FALSE,"Ratios-Diff";#N/A,#N/A,FALSE,"Adaytum RatiosDIFF"}</definedName>
    <definedName name="wrn.Variance." localSheetId="19" hidden="1">{#N/A,#N/A,FALSE,"IS-Diff";#N/A,#N/A,FALSE,"BS-Diff";#N/A,#N/A,FALSE,"CF-Diff";#N/A,#N/A,FALSE,"Ratios-Diff";#N/A,#N/A,FALSE,"Adaytum RatiosDIFF"}</definedName>
    <definedName name="wrn.Variance." localSheetId="20" hidden="1">{#N/A,#N/A,FALSE,"IS-Diff";#N/A,#N/A,FALSE,"BS-Diff";#N/A,#N/A,FALSE,"CF-Diff";#N/A,#N/A,FALSE,"Ratios-Diff";#N/A,#N/A,FALSE,"Adaytum RatiosDIFF"}</definedName>
    <definedName name="wrn.Variance." hidden="1">{#N/A,#N/A,FALSE,"IS-Diff";#N/A,#N/A,FALSE,"BS-Diff";#N/A,#N/A,FALSE,"CF-Diff";#N/A,#N/A,FALSE,"Ratios-Diff";#N/A,#N/A,FALSE,"Adaytum RatiosDIFF"}</definedName>
    <definedName name="wrn.Variance._.and._.Live._.model." localSheetId="14" hidden="1">{#N/A,#N/A,FALSE,"IS-NewRun";#N/A,#N/A,FALSE,"IS-Diff";#N/A,#N/A,FALSE,"BS-NewRun";#N/A,#N/A,FALSE,"BS-Diff";#N/A,#N/A,FALSE,"CF-NewRun";#N/A,#N/A,FALSE,"CF-Diff";#N/A,#N/A,FALSE,"Ratios-Newrun";#N/A,#N/A,FALSE,"Ratios-Diff";#N/A,#N/A,FALSE,"Plant Schedule-GDist-NewRun";#N/A,#N/A,FALSE,"Plant Schedule-GDist-Diff"}</definedName>
    <definedName name="wrn.Variance._.and._.Live._.model." localSheetId="13" hidden="1">{#N/A,#N/A,FALSE,"IS-NewRun";#N/A,#N/A,FALSE,"IS-Diff";#N/A,#N/A,FALSE,"BS-NewRun";#N/A,#N/A,FALSE,"BS-Diff";#N/A,#N/A,FALSE,"CF-NewRun";#N/A,#N/A,FALSE,"CF-Diff";#N/A,#N/A,FALSE,"Ratios-Newrun";#N/A,#N/A,FALSE,"Ratios-Diff";#N/A,#N/A,FALSE,"Plant Schedule-GDist-NewRun";#N/A,#N/A,FALSE,"Plant Schedule-GDist-Diff"}</definedName>
    <definedName name="wrn.Variance._.and._.Live._.model." localSheetId="15" hidden="1">{#N/A,#N/A,FALSE,"IS-NewRun";#N/A,#N/A,FALSE,"IS-Diff";#N/A,#N/A,FALSE,"BS-NewRun";#N/A,#N/A,FALSE,"BS-Diff";#N/A,#N/A,FALSE,"CF-NewRun";#N/A,#N/A,FALSE,"CF-Diff";#N/A,#N/A,FALSE,"Ratios-Newrun";#N/A,#N/A,FALSE,"Ratios-Diff";#N/A,#N/A,FALSE,"Plant Schedule-GDist-NewRun";#N/A,#N/A,FALSE,"Plant Schedule-GDist-Diff"}</definedName>
    <definedName name="wrn.Variance._.and._.Live._.model." localSheetId="16" hidden="1">{#N/A,#N/A,FALSE,"IS-NewRun";#N/A,#N/A,FALSE,"IS-Diff";#N/A,#N/A,FALSE,"BS-NewRun";#N/A,#N/A,FALSE,"BS-Diff";#N/A,#N/A,FALSE,"CF-NewRun";#N/A,#N/A,FALSE,"CF-Diff";#N/A,#N/A,FALSE,"Ratios-Newrun";#N/A,#N/A,FALSE,"Ratios-Diff";#N/A,#N/A,FALSE,"Plant Schedule-GDist-NewRun";#N/A,#N/A,FALSE,"Plant Schedule-GDist-Diff"}</definedName>
    <definedName name="wrn.Variance._.and._.Live._.model." localSheetId="17" hidden="1">{#N/A,#N/A,FALSE,"IS-NewRun";#N/A,#N/A,FALSE,"IS-Diff";#N/A,#N/A,FALSE,"BS-NewRun";#N/A,#N/A,FALSE,"BS-Diff";#N/A,#N/A,FALSE,"CF-NewRun";#N/A,#N/A,FALSE,"CF-Diff";#N/A,#N/A,FALSE,"Ratios-Newrun";#N/A,#N/A,FALSE,"Ratios-Diff";#N/A,#N/A,FALSE,"Plant Schedule-GDist-NewRun";#N/A,#N/A,FALSE,"Plant Schedule-GDist-Diff"}</definedName>
    <definedName name="wrn.Variance._.and._.Live._.model." localSheetId="18" hidden="1">{#N/A,#N/A,FALSE,"IS-NewRun";#N/A,#N/A,FALSE,"IS-Diff";#N/A,#N/A,FALSE,"BS-NewRun";#N/A,#N/A,FALSE,"BS-Diff";#N/A,#N/A,FALSE,"CF-NewRun";#N/A,#N/A,FALSE,"CF-Diff";#N/A,#N/A,FALSE,"Ratios-Newrun";#N/A,#N/A,FALSE,"Ratios-Diff";#N/A,#N/A,FALSE,"Plant Schedule-GDist-NewRun";#N/A,#N/A,FALSE,"Plant Schedule-GDist-Diff"}</definedName>
    <definedName name="wrn.Variance._.and._.Live._.model." localSheetId="19" hidden="1">{#N/A,#N/A,FALSE,"IS-NewRun";#N/A,#N/A,FALSE,"IS-Diff";#N/A,#N/A,FALSE,"BS-NewRun";#N/A,#N/A,FALSE,"BS-Diff";#N/A,#N/A,FALSE,"CF-NewRun";#N/A,#N/A,FALSE,"CF-Diff";#N/A,#N/A,FALSE,"Ratios-Newrun";#N/A,#N/A,FALSE,"Ratios-Diff";#N/A,#N/A,FALSE,"Plant Schedule-GDist-NewRun";#N/A,#N/A,FALSE,"Plant Schedule-GDist-Diff"}</definedName>
    <definedName name="wrn.Variance._.and._.Live._.model." localSheetId="20" hidden="1">{#N/A,#N/A,FALSE,"IS-NewRun";#N/A,#N/A,FALSE,"IS-Diff";#N/A,#N/A,FALSE,"BS-NewRun";#N/A,#N/A,FALSE,"BS-Diff";#N/A,#N/A,FALSE,"CF-NewRun";#N/A,#N/A,FALSE,"CF-Diff";#N/A,#N/A,FALSE,"Ratios-Newrun";#N/A,#N/A,FALSE,"Ratios-Diff";#N/A,#N/A,FALSE,"Plant Schedule-GDist-NewRun";#N/A,#N/A,FALSE,"Plant Schedule-GDist-Diff"}</definedName>
    <definedName name="wrn.Variance._.and._.Live._.model." hidden="1">{#N/A,#N/A,FALSE,"IS-NewRun";#N/A,#N/A,FALSE,"IS-Diff";#N/A,#N/A,FALSE,"BS-NewRun";#N/A,#N/A,FALSE,"BS-Diff";#N/A,#N/A,FALSE,"CF-NewRun";#N/A,#N/A,FALSE,"CF-Diff";#N/A,#N/A,FALSE,"Ratios-Newrun";#N/A,#N/A,FALSE,"Ratios-Diff";#N/A,#N/A,FALSE,"Plant Schedule-GDist-NewRun";#N/A,#N/A,FALSE,"Plant Schedule-GDist-Diff"}</definedName>
    <definedName name="WTF" localSheetId="14" hidden="1">{#N/A,#N/A,FALSE,"COKE"}</definedName>
    <definedName name="WTF" localSheetId="13" hidden="1">{#N/A,#N/A,FALSE,"COKE"}</definedName>
    <definedName name="WTF" localSheetId="15" hidden="1">{#N/A,#N/A,FALSE,"COKE"}</definedName>
    <definedName name="WTF" localSheetId="16" hidden="1">{#N/A,#N/A,FALSE,"COKE"}</definedName>
    <definedName name="WTF" localSheetId="17" hidden="1">{#N/A,#N/A,FALSE,"COKE"}</definedName>
    <definedName name="WTF" localSheetId="18" hidden="1">{#N/A,#N/A,FALSE,"COKE"}</definedName>
    <definedName name="WTF" localSheetId="19" hidden="1">{#N/A,#N/A,FALSE,"COKE"}</definedName>
    <definedName name="WTF" localSheetId="20" hidden="1">{#N/A,#N/A,FALSE,"COKE"}</definedName>
    <definedName name="WTF" hidden="1">{#N/A,#N/A,FALSE,"COKE"}</definedName>
    <definedName name="www" localSheetId="14" hidden="1">{#N/A,#N/A,FALSE,"Aging Summary";#N/A,#N/A,FALSE,"Ratio Analysis";#N/A,#N/A,FALSE,"Test 120 Day Accts";#N/A,#N/A,FALSE,"Tickmarks"}</definedName>
    <definedName name="www" localSheetId="13" hidden="1">{#N/A,#N/A,FALSE,"Aging Summary";#N/A,#N/A,FALSE,"Ratio Analysis";#N/A,#N/A,FALSE,"Test 120 Day Accts";#N/A,#N/A,FALSE,"Tickmarks"}</definedName>
    <definedName name="www" localSheetId="15" hidden="1">{#N/A,#N/A,FALSE,"Aging Summary";#N/A,#N/A,FALSE,"Ratio Analysis";#N/A,#N/A,FALSE,"Test 120 Day Accts";#N/A,#N/A,FALSE,"Tickmarks"}</definedName>
    <definedName name="www" localSheetId="16" hidden="1">{#N/A,#N/A,FALSE,"Aging Summary";#N/A,#N/A,FALSE,"Ratio Analysis";#N/A,#N/A,FALSE,"Test 120 Day Accts";#N/A,#N/A,FALSE,"Tickmarks"}</definedName>
    <definedName name="www" localSheetId="17" hidden="1">{#N/A,#N/A,FALSE,"Aging Summary";#N/A,#N/A,FALSE,"Ratio Analysis";#N/A,#N/A,FALSE,"Test 120 Day Accts";#N/A,#N/A,FALSE,"Tickmarks"}</definedName>
    <definedName name="www" localSheetId="18" hidden="1">{#N/A,#N/A,FALSE,"Aging Summary";#N/A,#N/A,FALSE,"Ratio Analysis";#N/A,#N/A,FALSE,"Test 120 Day Accts";#N/A,#N/A,FALSE,"Tickmarks"}</definedName>
    <definedName name="www" localSheetId="19" hidden="1">{#N/A,#N/A,FALSE,"Aging Summary";#N/A,#N/A,FALSE,"Ratio Analysis";#N/A,#N/A,FALSE,"Test 120 Day Accts";#N/A,#N/A,FALSE,"Tickmarks"}</definedName>
    <definedName name="www" localSheetId="20" hidden="1">{#N/A,#N/A,FALSE,"Aging Summary";#N/A,#N/A,FALSE,"Ratio Analysis";#N/A,#N/A,FALSE,"Test 120 Day Accts";#N/A,#N/A,FALSE,"Tickmarks"}</definedName>
    <definedName name="www" hidden="1">{#N/A,#N/A,FALSE,"Aging Summary";#N/A,#N/A,FALSE,"Ratio Analysis";#N/A,#N/A,FALSE,"Test 120 Day Accts";#N/A,#N/A,FALSE,"Tickmarks"}</definedName>
    <definedName name="x" localSheetId="14" hidden="1">#REF!,#REF!</definedName>
    <definedName name="x" localSheetId="13" hidden="1">#REF!,#REF!</definedName>
    <definedName name="x" localSheetId="16" hidden="1">#REF!,#REF!</definedName>
    <definedName name="x" localSheetId="20" hidden="1">#REF!,#REF!</definedName>
    <definedName name="x" hidden="1">#REF!,#REF!</definedName>
    <definedName name="xa" localSheetId="7" hidden="1">{"'Metretek HTML'!$A$7:$W$42"}</definedName>
    <definedName name="xa" localSheetId="9" hidden="1">{"'Metretek HTML'!$A$7:$W$42"}</definedName>
    <definedName name="xa" localSheetId="10" hidden="1">{"'Metretek HTML'!$A$7:$W$42"}</definedName>
    <definedName name="xa" localSheetId="11" hidden="1">{"'Metretek HTML'!$A$7:$W$42"}</definedName>
    <definedName name="xa" localSheetId="12" hidden="1">{"'Metretek HTML'!$A$7:$W$42"}</definedName>
    <definedName name="xa" localSheetId="14" hidden="1">{"'Metretek HTML'!$A$7:$W$42"}</definedName>
    <definedName name="xa" localSheetId="13" hidden="1">{"'Metretek HTML'!$A$7:$W$42"}</definedName>
    <definedName name="xa" localSheetId="15" hidden="1">{"'Metretek HTML'!$A$7:$W$42"}</definedName>
    <definedName name="xa" localSheetId="16" hidden="1">{"'Metretek HTML'!$A$7:$W$42"}</definedName>
    <definedName name="xa" localSheetId="17" hidden="1">{"'Metretek HTML'!$A$7:$W$42"}</definedName>
    <definedName name="xa" localSheetId="18" hidden="1">{"'Metretek HTML'!$A$7:$W$42"}</definedName>
    <definedName name="xa" localSheetId="19" hidden="1">{"'Metretek HTML'!$A$7:$W$42"}</definedName>
    <definedName name="xa" localSheetId="20" hidden="1">{"'Metretek HTML'!$A$7:$W$42"}</definedName>
    <definedName name="xa" hidden="1">{"'Metretek HTML'!$A$7:$W$42"}</definedName>
    <definedName name="xls" localSheetId="7" hidden="1">{"'Metretek HTML'!$A$7:$W$42"}</definedName>
    <definedName name="xls" localSheetId="9" hidden="1">{"'Metretek HTML'!$A$7:$W$42"}</definedName>
    <definedName name="xls" localSheetId="10" hidden="1">{"'Metretek HTML'!$A$7:$W$42"}</definedName>
    <definedName name="xls" localSheetId="11" hidden="1">{"'Metretek HTML'!$A$7:$W$42"}</definedName>
    <definedName name="xls" localSheetId="12" hidden="1">{"'Metretek HTML'!$A$7:$W$42"}</definedName>
    <definedName name="xls" localSheetId="14" hidden="1">{"'Metretek HTML'!$A$7:$W$42"}</definedName>
    <definedName name="xls" localSheetId="13" hidden="1">{"'Metretek HTML'!$A$7:$W$42"}</definedName>
    <definedName name="xls" localSheetId="15" hidden="1">{"'Metretek HTML'!$A$7:$W$42"}</definedName>
    <definedName name="xls" localSheetId="16" hidden="1">{"'Metretek HTML'!$A$7:$W$42"}</definedName>
    <definedName name="xls" localSheetId="17" hidden="1">{"'Metretek HTML'!$A$7:$W$42"}</definedName>
    <definedName name="xls" localSheetId="18" hidden="1">{"'Metretek HTML'!$A$7:$W$42"}</definedName>
    <definedName name="xls" localSheetId="19" hidden="1">{"'Metretek HTML'!$A$7:$W$42"}</definedName>
    <definedName name="xls" localSheetId="20" hidden="1">{"'Metretek HTML'!$A$7:$W$42"}</definedName>
    <definedName name="xls" hidden="1">{"'Metretek HTML'!$A$7:$W$42"}</definedName>
    <definedName name="XO" localSheetId="7" hidden="1">{"'Metretek HTML'!$A$7:$W$42"}</definedName>
    <definedName name="XO" localSheetId="9" hidden="1">{"'Metretek HTML'!$A$7:$W$42"}</definedName>
    <definedName name="XO" localSheetId="10" hidden="1">{"'Metretek HTML'!$A$7:$W$42"}</definedName>
    <definedName name="XO" localSheetId="11" hidden="1">{"'Metretek HTML'!$A$7:$W$42"}</definedName>
    <definedName name="XO" localSheetId="12" hidden="1">{"'Metretek HTML'!$A$7:$W$42"}</definedName>
    <definedName name="XO" localSheetId="14" hidden="1">{"'Metretek HTML'!$A$7:$W$42"}</definedName>
    <definedName name="XO" localSheetId="13" hidden="1">{"'Metretek HTML'!$A$7:$W$42"}</definedName>
    <definedName name="XO" localSheetId="15" hidden="1">{"'Metretek HTML'!$A$7:$W$42"}</definedName>
    <definedName name="XO" localSheetId="16" hidden="1">{"'Metretek HTML'!$A$7:$W$42"}</definedName>
    <definedName name="XO" localSheetId="17" hidden="1">{"'Metretek HTML'!$A$7:$W$42"}</definedName>
    <definedName name="XO" localSheetId="18" hidden="1">{"'Metretek HTML'!$A$7:$W$42"}</definedName>
    <definedName name="XO" localSheetId="19" hidden="1">{"'Metretek HTML'!$A$7:$W$42"}</definedName>
    <definedName name="XO" localSheetId="20" hidden="1">{"'Metretek HTML'!$A$7:$W$42"}</definedName>
    <definedName name="XO" hidden="1">{"'Metretek HTML'!$A$7:$W$42"}</definedName>
    <definedName name="XREF_COLUMN_1" localSheetId="14" hidden="1">#REF!</definedName>
    <definedName name="XREF_COLUMN_1" localSheetId="13" hidden="1">#REF!</definedName>
    <definedName name="XREF_COLUMN_1" localSheetId="16" hidden="1">#REF!</definedName>
    <definedName name="XREF_COLUMN_1" localSheetId="20" hidden="1">#REF!</definedName>
    <definedName name="XREF_COLUMN_1" hidden="1">#REF!</definedName>
    <definedName name="XREF_COLUMN_2" localSheetId="14" hidden="1">#REF!</definedName>
    <definedName name="XREF_COLUMN_2" localSheetId="13" hidden="1">#REF!</definedName>
    <definedName name="XREF_COLUMN_2" localSheetId="16" hidden="1">#REF!</definedName>
    <definedName name="XREF_COLUMN_2" localSheetId="20" hidden="1">#REF!</definedName>
    <definedName name="XREF_COLUMN_2" hidden="1">#REF!</definedName>
    <definedName name="XREF_COLUMN_21" localSheetId="14" hidden="1">#REF!</definedName>
    <definedName name="XREF_COLUMN_21" localSheetId="13" hidden="1">#REF!</definedName>
    <definedName name="XREF_COLUMN_21" localSheetId="16" hidden="1">#REF!</definedName>
    <definedName name="XREF_COLUMN_21" localSheetId="20" hidden="1">#REF!</definedName>
    <definedName name="XREF_COLUMN_21" hidden="1">#REF!</definedName>
    <definedName name="XREF_COLUMN_3" localSheetId="14" hidden="1">#REF!</definedName>
    <definedName name="XREF_COLUMN_3" localSheetId="13" hidden="1">#REF!</definedName>
    <definedName name="XREF_COLUMN_3" localSheetId="16" hidden="1">#REF!</definedName>
    <definedName name="XREF_COLUMN_3" localSheetId="20" hidden="1">#REF!</definedName>
    <definedName name="XREF_COLUMN_3" hidden="1">#REF!</definedName>
    <definedName name="XREF_COLUMN_4" localSheetId="14" hidden="1">#REF!</definedName>
    <definedName name="XREF_COLUMN_4" localSheetId="13" hidden="1">#REF!</definedName>
    <definedName name="XREF_COLUMN_4" localSheetId="16" hidden="1">#REF!</definedName>
    <definedName name="XREF_COLUMN_4" localSheetId="20" hidden="1">#REF!</definedName>
    <definedName name="XREF_COLUMN_4" hidden="1">#REF!</definedName>
    <definedName name="XREF_COLUMN_5" localSheetId="14" hidden="1">#REF!</definedName>
    <definedName name="XREF_COLUMN_5" localSheetId="13" hidden="1">#REF!</definedName>
    <definedName name="XREF_COLUMN_5" localSheetId="16" hidden="1">#REF!</definedName>
    <definedName name="XREF_COLUMN_5" localSheetId="20" hidden="1">#REF!</definedName>
    <definedName name="XREF_COLUMN_5" hidden="1">#REF!</definedName>
    <definedName name="XREF_COLUMN_6" localSheetId="14" hidden="1">#REF!</definedName>
    <definedName name="XREF_COLUMN_6" localSheetId="13" hidden="1">#REF!</definedName>
    <definedName name="XREF_COLUMN_6" localSheetId="16" hidden="1">#REF!</definedName>
    <definedName name="XREF_COLUMN_6" localSheetId="20" hidden="1">#REF!</definedName>
    <definedName name="XREF_COLUMN_6" hidden="1">#REF!</definedName>
    <definedName name="XRefActiveRow" localSheetId="14" hidden="1">#REF!</definedName>
    <definedName name="XRefActiveRow" localSheetId="13" hidden="1">#REF!</definedName>
    <definedName name="XRefActiveRow" localSheetId="16" hidden="1">#REF!</definedName>
    <definedName name="XRefActiveRow" localSheetId="20" hidden="1">#REF!</definedName>
    <definedName name="XRefActiveRow" hidden="1">#REF!</definedName>
    <definedName name="XRefColumnsCount" hidden="1">1</definedName>
    <definedName name="XRefCopy1" localSheetId="14" hidden="1">#REF!</definedName>
    <definedName name="XRefCopy1" localSheetId="13" hidden="1">#REF!</definedName>
    <definedName name="XRefCopy1" localSheetId="16" hidden="1">#REF!</definedName>
    <definedName name="XRefCopy1" localSheetId="20" hidden="1">#REF!</definedName>
    <definedName name="XRefCopy1" hidden="1">#REF!</definedName>
    <definedName name="XRefCopy14" localSheetId="14" hidden="1">#REF!</definedName>
    <definedName name="XRefCopy14" localSheetId="13" hidden="1">#REF!</definedName>
    <definedName name="XRefCopy14" localSheetId="16" hidden="1">#REF!</definedName>
    <definedName name="XRefCopy14" localSheetId="20" hidden="1">#REF!</definedName>
    <definedName name="XRefCopy14" hidden="1">#REF!</definedName>
    <definedName name="XRefCopy15" localSheetId="14" hidden="1">#REF!</definedName>
    <definedName name="XRefCopy15" localSheetId="13" hidden="1">#REF!</definedName>
    <definedName name="XRefCopy15" localSheetId="16" hidden="1">#REF!</definedName>
    <definedName name="XRefCopy15" localSheetId="20" hidden="1">#REF!</definedName>
    <definedName name="XRefCopy15" hidden="1">#REF!</definedName>
    <definedName name="XRefCopy16" localSheetId="14" hidden="1">#REF!</definedName>
    <definedName name="XRefCopy16" localSheetId="13" hidden="1">#REF!</definedName>
    <definedName name="XRefCopy16" localSheetId="16" hidden="1">#REF!</definedName>
    <definedName name="XRefCopy16" localSheetId="20" hidden="1">#REF!</definedName>
    <definedName name="XRefCopy16" hidden="1">#REF!</definedName>
    <definedName name="XRefCopy18" localSheetId="14" hidden="1">#REF!</definedName>
    <definedName name="XRefCopy18" localSheetId="13" hidden="1">#REF!</definedName>
    <definedName name="XRefCopy18" localSheetId="16" hidden="1">#REF!</definedName>
    <definedName name="XRefCopy18" localSheetId="20" hidden="1">#REF!</definedName>
    <definedName name="XRefCopy18" hidden="1">#REF!</definedName>
    <definedName name="XRefCopy1Row" localSheetId="14" hidden="1">#REF!</definedName>
    <definedName name="XRefCopy1Row" localSheetId="13" hidden="1">#REF!</definedName>
    <definedName name="XRefCopy1Row" localSheetId="16" hidden="1">#REF!</definedName>
    <definedName name="XRefCopy1Row" localSheetId="20" hidden="1">#REF!</definedName>
    <definedName name="XRefCopy1Row" hidden="1">#REF!</definedName>
    <definedName name="XRefCopy2" localSheetId="14" hidden="1">#REF!</definedName>
    <definedName name="XRefCopy2" localSheetId="13" hidden="1">#REF!</definedName>
    <definedName name="XRefCopy2" localSheetId="16" hidden="1">#REF!</definedName>
    <definedName name="XRefCopy2" localSheetId="20" hidden="1">#REF!</definedName>
    <definedName name="XRefCopy2" hidden="1">#REF!</definedName>
    <definedName name="XRefCopy3" localSheetId="14" hidden="1">#REF!</definedName>
    <definedName name="XRefCopy3" localSheetId="13" hidden="1">#REF!</definedName>
    <definedName name="XRefCopy3" localSheetId="16" hidden="1">#REF!</definedName>
    <definedName name="XRefCopy3" localSheetId="20" hidden="1">#REF!</definedName>
    <definedName name="XRefCopy3" hidden="1">#REF!</definedName>
    <definedName name="XRefCopy4" localSheetId="14" hidden="1">#REF!</definedName>
    <definedName name="XRefCopy4" localSheetId="13" hidden="1">#REF!</definedName>
    <definedName name="XRefCopy4" localSheetId="16" hidden="1">#REF!</definedName>
    <definedName name="XRefCopy4" localSheetId="20" hidden="1">#REF!</definedName>
    <definedName name="XRefCopy4" hidden="1">#REF!</definedName>
    <definedName name="XRefCopy5" localSheetId="14" hidden="1">#REF!</definedName>
    <definedName name="XRefCopy5" localSheetId="13" hidden="1">#REF!</definedName>
    <definedName name="XRefCopy5" localSheetId="16" hidden="1">#REF!</definedName>
    <definedName name="XRefCopy5" localSheetId="20" hidden="1">#REF!</definedName>
    <definedName name="XRefCopy5" hidden="1">#REF!</definedName>
    <definedName name="XRefCopy6" localSheetId="14" hidden="1">#REF!</definedName>
    <definedName name="XRefCopy6" localSheetId="13" hidden="1">#REF!</definedName>
    <definedName name="XRefCopy6" localSheetId="16" hidden="1">#REF!</definedName>
    <definedName name="XRefCopy6" localSheetId="20" hidden="1">#REF!</definedName>
    <definedName name="XRefCopy6" hidden="1">#REF!</definedName>
    <definedName name="XRefCopyRangeCount" hidden="1">1</definedName>
    <definedName name="XRefPaste1" localSheetId="14" hidden="1">#REF!</definedName>
    <definedName name="XRefPaste1" localSheetId="13" hidden="1">#REF!</definedName>
    <definedName name="XRefPaste1" localSheetId="16" hidden="1">#REF!</definedName>
    <definedName name="XRefPaste1" localSheetId="20" hidden="1">#REF!</definedName>
    <definedName name="XRefPaste1" hidden="1">#REF!</definedName>
    <definedName name="XRefPaste18" localSheetId="14" hidden="1">#REF!</definedName>
    <definedName name="XRefPaste18" localSheetId="13" hidden="1">#REF!</definedName>
    <definedName name="XRefPaste18" localSheetId="16" hidden="1">#REF!</definedName>
    <definedName name="XRefPaste18" localSheetId="20" hidden="1">#REF!</definedName>
    <definedName name="XRefPaste18" hidden="1">#REF!</definedName>
    <definedName name="XRefPaste2" localSheetId="14" hidden="1">#REF!</definedName>
    <definedName name="XRefPaste2" localSheetId="13" hidden="1">#REF!</definedName>
    <definedName name="XRefPaste2" localSheetId="16" hidden="1">#REF!</definedName>
    <definedName name="XRefPaste2" localSheetId="20" hidden="1">#REF!</definedName>
    <definedName name="XRefPaste2" hidden="1">#REF!</definedName>
    <definedName name="XRefPaste3" localSheetId="14" hidden="1">#REF!</definedName>
    <definedName name="XRefPaste3" localSheetId="13" hidden="1">#REF!</definedName>
    <definedName name="XRefPaste3" localSheetId="16" hidden="1">#REF!</definedName>
    <definedName name="XRefPaste3" localSheetId="20" hidden="1">#REF!</definedName>
    <definedName name="XRefPaste3" hidden="1">#REF!</definedName>
    <definedName name="XRefPaste4" localSheetId="14" hidden="1">#REF!</definedName>
    <definedName name="XRefPaste4" localSheetId="13" hidden="1">#REF!</definedName>
    <definedName name="XRefPaste4" localSheetId="16" hidden="1">#REF!</definedName>
    <definedName name="XRefPaste4" localSheetId="20" hidden="1">#REF!</definedName>
    <definedName name="XRefPaste4" hidden="1">#REF!</definedName>
    <definedName name="XRefPaste5" localSheetId="14" hidden="1">#REF!</definedName>
    <definedName name="XRefPaste5" localSheetId="13" hidden="1">#REF!</definedName>
    <definedName name="XRefPaste5" localSheetId="16" hidden="1">#REF!</definedName>
    <definedName name="XRefPaste5" localSheetId="20" hidden="1">#REF!</definedName>
    <definedName name="XRefPaste5" hidden="1">#REF!</definedName>
    <definedName name="XRefPaste6" localSheetId="14" hidden="1">#REF!</definedName>
    <definedName name="XRefPaste6" localSheetId="13" hidden="1">#REF!</definedName>
    <definedName name="XRefPaste6" localSheetId="16" hidden="1">#REF!</definedName>
    <definedName name="XRefPaste6" localSheetId="20" hidden="1">#REF!</definedName>
    <definedName name="XRefPaste6" hidden="1">#REF!</definedName>
    <definedName name="XRefPaste9" localSheetId="14" hidden="1">#REF!</definedName>
    <definedName name="XRefPaste9" localSheetId="13" hidden="1">#REF!</definedName>
    <definedName name="XRefPaste9" localSheetId="16" hidden="1">#REF!</definedName>
    <definedName name="XRefPaste9" localSheetId="20" hidden="1">#REF!</definedName>
    <definedName name="XRefPaste9" hidden="1">#REF!</definedName>
    <definedName name="XRefPaste9Row" localSheetId="14" hidden="1">#REF!</definedName>
    <definedName name="XRefPaste9Row" localSheetId="13" hidden="1">#REF!</definedName>
    <definedName name="XRefPaste9Row" localSheetId="16" hidden="1">#REF!</definedName>
    <definedName name="XRefPaste9Row" localSheetId="20" hidden="1">#REF!</definedName>
    <definedName name="XRefPaste9Row" hidden="1">#REF!</definedName>
    <definedName name="XRefPasteRangeCount" hidden="1">7</definedName>
    <definedName name="xs" localSheetId="7" hidden="1">{"'Metretek HTML'!$A$7:$W$42"}</definedName>
    <definedName name="xs" localSheetId="9" hidden="1">{"'Metretek HTML'!$A$7:$W$42"}</definedName>
    <definedName name="xs" localSheetId="10" hidden="1">{"'Metretek HTML'!$A$7:$W$42"}</definedName>
    <definedName name="xs" localSheetId="11" hidden="1">{"'Metretek HTML'!$A$7:$W$42"}</definedName>
    <definedName name="xs" localSheetId="12" hidden="1">{"'Metretek HTML'!$A$7:$W$42"}</definedName>
    <definedName name="xs" localSheetId="14" hidden="1">{"'Metretek HTML'!$A$7:$W$42"}</definedName>
    <definedName name="xs" localSheetId="13" hidden="1">{"'Metretek HTML'!$A$7:$W$42"}</definedName>
    <definedName name="xs" localSheetId="15" hidden="1">{"'Metretek HTML'!$A$7:$W$42"}</definedName>
    <definedName name="xs" localSheetId="16" hidden="1">{"'Metretek HTML'!$A$7:$W$42"}</definedName>
    <definedName name="xs" localSheetId="17" hidden="1">{"'Metretek HTML'!$A$7:$W$42"}</definedName>
    <definedName name="xs" localSheetId="18" hidden="1">{"'Metretek HTML'!$A$7:$W$42"}</definedName>
    <definedName name="xs" localSheetId="19" hidden="1">{"'Metretek HTML'!$A$7:$W$42"}</definedName>
    <definedName name="xs" localSheetId="20" hidden="1">{"'Metretek HTML'!$A$7:$W$42"}</definedName>
    <definedName name="xs" hidden="1">{"'Metretek HTML'!$A$7:$W$42"}</definedName>
    <definedName name="xx" hidden="1">{#N/A,#N/A,FALSE,"OC Earnings";#N/A,#N/A,FALSE,"Summary_All";#N/A,#N/A,FALSE,"MiscAccounting";#N/A,#N/A,FALSE,"SCM Summary";#N/A,#N/A,FALSE,"1841";#N/A,#N/A,FALSE,"EH&amp;S Summary";#N/A,#N/A,FALSE,"Business Center Summary";#N/A,#N/A,FALSE,"1879";#N/A,#N/A,FALSE,"1918";#N/A,#N/A,FALSE,"Law Summary";#N/A,#N/A,FALSE,"1890";#N/A,#N/A,FALSE,"1886";#N/A,#N/A,FALSE,"SCM Summary";#N/A,#N/A,FALSE,"Treasury Summary";#N/A,#N/A,FALSE,"1856";#N/A,#N/A,FALSE,"1877";#N/A,#N/A,FALSE,"1878";#N/A,#N/A,FALSE,"2181";#N/A,#N/A,FALSE,"1857";#N/A,#N/A,FALSE,"1884";#N/A,#N/A,FALSE,"1882";#N/A,#N/A,FALSE,"2236";#N/A,#N/A,FALSE,"1858"}</definedName>
    <definedName name="xxx" localSheetId="7" hidden="1">{#N/A,#N/A,FALSE,"O&amp;M by processes";#N/A,#N/A,FALSE,"Elec Act vs Bud";#N/A,#N/A,FALSE,"G&amp;A";#N/A,#N/A,FALSE,"BGS";#N/A,#N/A,FALSE,"Res Cost"}</definedName>
    <definedName name="xxx" localSheetId="9" hidden="1">{#N/A,#N/A,FALSE,"O&amp;M by processes";#N/A,#N/A,FALSE,"Elec Act vs Bud";#N/A,#N/A,FALSE,"G&amp;A";#N/A,#N/A,FALSE,"BGS";#N/A,#N/A,FALSE,"Res Cost"}</definedName>
    <definedName name="xxx" localSheetId="10" hidden="1">{#N/A,#N/A,FALSE,"O&amp;M by processes";#N/A,#N/A,FALSE,"Elec Act vs Bud";#N/A,#N/A,FALSE,"G&amp;A";#N/A,#N/A,FALSE,"BGS";#N/A,#N/A,FALSE,"Res Cost"}</definedName>
    <definedName name="xxx" localSheetId="11" hidden="1">{#N/A,#N/A,FALSE,"O&amp;M by processes";#N/A,#N/A,FALSE,"Elec Act vs Bud";#N/A,#N/A,FALSE,"G&amp;A";#N/A,#N/A,FALSE,"BGS";#N/A,#N/A,FALSE,"Res Cost"}</definedName>
    <definedName name="xxx" localSheetId="12" hidden="1">{#N/A,#N/A,FALSE,"O&amp;M by processes";#N/A,#N/A,FALSE,"Elec Act vs Bud";#N/A,#N/A,FALSE,"G&amp;A";#N/A,#N/A,FALSE,"BGS";#N/A,#N/A,FALSE,"Res Cost"}</definedName>
    <definedName name="xxx" localSheetId="14" hidden="1">{#N/A,#N/A,FALSE,"O&amp;M by processes";#N/A,#N/A,FALSE,"Elec Act vs Bud";#N/A,#N/A,FALSE,"G&amp;A";#N/A,#N/A,FALSE,"BGS";#N/A,#N/A,FALSE,"Res Cost"}</definedName>
    <definedName name="xxx" localSheetId="13" hidden="1">{#N/A,#N/A,FALSE,"O&amp;M by processes";#N/A,#N/A,FALSE,"Elec Act vs Bud";#N/A,#N/A,FALSE,"G&amp;A";#N/A,#N/A,FALSE,"BGS";#N/A,#N/A,FALSE,"Res Cost"}</definedName>
    <definedName name="xxx" localSheetId="15" hidden="1">{#N/A,#N/A,FALSE,"O&amp;M by processes";#N/A,#N/A,FALSE,"Elec Act vs Bud";#N/A,#N/A,FALSE,"G&amp;A";#N/A,#N/A,FALSE,"BGS";#N/A,#N/A,FALSE,"Res Cost"}</definedName>
    <definedName name="xxx" localSheetId="16" hidden="1">{#N/A,#N/A,FALSE,"O&amp;M by processes";#N/A,#N/A,FALSE,"Elec Act vs Bud";#N/A,#N/A,FALSE,"G&amp;A";#N/A,#N/A,FALSE,"BGS";#N/A,#N/A,FALSE,"Res Cost"}</definedName>
    <definedName name="xxx" localSheetId="17" hidden="1">{#N/A,#N/A,FALSE,"O&amp;M by processes";#N/A,#N/A,FALSE,"Elec Act vs Bud";#N/A,#N/A,FALSE,"G&amp;A";#N/A,#N/A,FALSE,"BGS";#N/A,#N/A,FALSE,"Res Cost"}</definedName>
    <definedName name="xxx" localSheetId="18" hidden="1">{#N/A,#N/A,FALSE,"O&amp;M by processes";#N/A,#N/A,FALSE,"Elec Act vs Bud";#N/A,#N/A,FALSE,"G&amp;A";#N/A,#N/A,FALSE,"BGS";#N/A,#N/A,FALSE,"Res Cost"}</definedName>
    <definedName name="xxx" localSheetId="19" hidden="1">{#N/A,#N/A,FALSE,"O&amp;M by processes";#N/A,#N/A,FALSE,"Elec Act vs Bud";#N/A,#N/A,FALSE,"G&amp;A";#N/A,#N/A,FALSE,"BGS";#N/A,#N/A,FALSE,"Res Cost"}</definedName>
    <definedName name="xxx" localSheetId="20" hidden="1">{#N/A,#N/A,FALSE,"O&amp;M by processes";#N/A,#N/A,FALSE,"Elec Act vs Bud";#N/A,#N/A,FALSE,"G&amp;A";#N/A,#N/A,FALSE,"BGS";#N/A,#N/A,FALSE,"Res Cost"}</definedName>
    <definedName name="xxx" hidden="1">{#N/A,#N/A,FALSE,"O&amp;M by processes";#N/A,#N/A,FALSE,"Elec Act vs Bud";#N/A,#N/A,FALSE,"G&amp;A";#N/A,#N/A,FALSE,"BGS";#N/A,#N/A,FALSE,"Res Cost"}</definedName>
    <definedName name="xxxaxa" localSheetId="14" hidden="1">#REF!</definedName>
    <definedName name="xxxaxa" localSheetId="13" hidden="1">#REF!</definedName>
    <definedName name="xxxaxa" localSheetId="16" hidden="1">#REF!</definedName>
    <definedName name="xxxaxa" localSheetId="20" hidden="1">#REF!</definedName>
    <definedName name="xxxaxa" hidden="1">#REF!</definedName>
    <definedName name="xxxx" localSheetId="7" hidden="1">{#N/A,#N/A,FALSE,"O&amp;M by processes";#N/A,#N/A,FALSE,"Elec Act vs Bud";#N/A,#N/A,FALSE,"G&amp;A";#N/A,#N/A,FALSE,"BGS";#N/A,#N/A,FALSE,"Res Cost"}</definedName>
    <definedName name="xxxx" localSheetId="9" hidden="1">{#N/A,#N/A,FALSE,"O&amp;M by processes";#N/A,#N/A,FALSE,"Elec Act vs Bud";#N/A,#N/A,FALSE,"G&amp;A";#N/A,#N/A,FALSE,"BGS";#N/A,#N/A,FALSE,"Res Cost"}</definedName>
    <definedName name="xxxx" localSheetId="10" hidden="1">{#N/A,#N/A,FALSE,"O&amp;M by processes";#N/A,#N/A,FALSE,"Elec Act vs Bud";#N/A,#N/A,FALSE,"G&amp;A";#N/A,#N/A,FALSE,"BGS";#N/A,#N/A,FALSE,"Res Cost"}</definedName>
    <definedName name="xxxx" localSheetId="11" hidden="1">{#N/A,#N/A,FALSE,"O&amp;M by processes";#N/A,#N/A,FALSE,"Elec Act vs Bud";#N/A,#N/A,FALSE,"G&amp;A";#N/A,#N/A,FALSE,"BGS";#N/A,#N/A,FALSE,"Res Cost"}</definedName>
    <definedName name="xxxx" localSheetId="12" hidden="1">{#N/A,#N/A,FALSE,"O&amp;M by processes";#N/A,#N/A,FALSE,"Elec Act vs Bud";#N/A,#N/A,FALSE,"G&amp;A";#N/A,#N/A,FALSE,"BGS";#N/A,#N/A,FALSE,"Res Cost"}</definedName>
    <definedName name="xxxx" localSheetId="14" hidden="1">{#N/A,#N/A,FALSE,"O&amp;M by processes";#N/A,#N/A,FALSE,"Elec Act vs Bud";#N/A,#N/A,FALSE,"G&amp;A";#N/A,#N/A,FALSE,"BGS";#N/A,#N/A,FALSE,"Res Cost"}</definedName>
    <definedName name="xxxx" localSheetId="13" hidden="1">{#N/A,#N/A,FALSE,"O&amp;M by processes";#N/A,#N/A,FALSE,"Elec Act vs Bud";#N/A,#N/A,FALSE,"G&amp;A";#N/A,#N/A,FALSE,"BGS";#N/A,#N/A,FALSE,"Res Cost"}</definedName>
    <definedName name="xxxx" localSheetId="15" hidden="1">{#N/A,#N/A,FALSE,"O&amp;M by processes";#N/A,#N/A,FALSE,"Elec Act vs Bud";#N/A,#N/A,FALSE,"G&amp;A";#N/A,#N/A,FALSE,"BGS";#N/A,#N/A,FALSE,"Res Cost"}</definedName>
    <definedName name="xxxx" localSheetId="16" hidden="1">{#N/A,#N/A,FALSE,"O&amp;M by processes";#N/A,#N/A,FALSE,"Elec Act vs Bud";#N/A,#N/A,FALSE,"G&amp;A";#N/A,#N/A,FALSE,"BGS";#N/A,#N/A,FALSE,"Res Cost"}</definedName>
    <definedName name="xxxx" localSheetId="17" hidden="1">{#N/A,#N/A,FALSE,"O&amp;M by processes";#N/A,#N/A,FALSE,"Elec Act vs Bud";#N/A,#N/A,FALSE,"G&amp;A";#N/A,#N/A,FALSE,"BGS";#N/A,#N/A,FALSE,"Res Cost"}</definedName>
    <definedName name="xxxx" localSheetId="18" hidden="1">{#N/A,#N/A,FALSE,"O&amp;M by processes";#N/A,#N/A,FALSE,"Elec Act vs Bud";#N/A,#N/A,FALSE,"G&amp;A";#N/A,#N/A,FALSE,"BGS";#N/A,#N/A,FALSE,"Res Cost"}</definedName>
    <definedName name="xxxx" localSheetId="19" hidden="1">{#N/A,#N/A,FALSE,"O&amp;M by processes";#N/A,#N/A,FALSE,"Elec Act vs Bud";#N/A,#N/A,FALSE,"G&amp;A";#N/A,#N/A,FALSE,"BGS";#N/A,#N/A,FALSE,"Res Cost"}</definedName>
    <definedName name="xxxx" localSheetId="20" hidden="1">{#N/A,#N/A,FALSE,"O&amp;M by processes";#N/A,#N/A,FALSE,"Elec Act vs Bud";#N/A,#N/A,FALSE,"G&amp;A";#N/A,#N/A,FALSE,"BGS";#N/A,#N/A,FALSE,"Res Cost"}</definedName>
    <definedName name="xxxx" hidden="1">{#N/A,#N/A,FALSE,"O&amp;M by processes";#N/A,#N/A,FALSE,"Elec Act vs Bud";#N/A,#N/A,FALSE,"G&amp;A";#N/A,#N/A,FALSE,"BGS";#N/A,#N/A,FALSE,"Res Cost"}</definedName>
    <definedName name="xxxxxxx" localSheetId="7" hidden="1">{"'Metretek HTML'!$A$7:$W$42"}</definedName>
    <definedName name="xxxxxxx" localSheetId="9" hidden="1">{"'Metretek HTML'!$A$7:$W$42"}</definedName>
    <definedName name="xxxxxxx" localSheetId="10" hidden="1">{"'Metretek HTML'!$A$7:$W$42"}</definedName>
    <definedName name="xxxxxxx" localSheetId="11" hidden="1">{"'Metretek HTML'!$A$7:$W$42"}</definedName>
    <definedName name="xxxxxxx" localSheetId="12" hidden="1">{"'Metretek HTML'!$A$7:$W$42"}</definedName>
    <definedName name="xxxxxxx" localSheetId="14" hidden="1">{"'Metretek HTML'!$A$7:$W$42"}</definedName>
    <definedName name="xxxxxxx" localSheetId="13" hidden="1">{"'Metretek HTML'!$A$7:$W$42"}</definedName>
    <definedName name="xxxxxxx" localSheetId="15" hidden="1">{"'Metretek HTML'!$A$7:$W$42"}</definedName>
    <definedName name="xxxxxxx" localSheetId="16" hidden="1">{"'Metretek HTML'!$A$7:$W$42"}</definedName>
    <definedName name="xxxxxxx" localSheetId="17" hidden="1">{"'Metretek HTML'!$A$7:$W$42"}</definedName>
    <definedName name="xxxxxxx" localSheetId="18" hidden="1">{"'Metretek HTML'!$A$7:$W$42"}</definedName>
    <definedName name="xxxxxxx" localSheetId="19" hidden="1">{"'Metretek HTML'!$A$7:$W$42"}</definedName>
    <definedName name="xxxxxxx" localSheetId="20" hidden="1">{"'Metretek HTML'!$A$7:$W$42"}</definedName>
    <definedName name="xxxxxxx" hidden="1">{"'Metretek HTML'!$A$7:$W$42"}</definedName>
    <definedName name="xxxxxxxxxxxx" localSheetId="14" hidden="1">{#N/A,#N/A,TRUE,"Income Statement";#N/A,#N/A,TRUE,"Balance Sheet";#N/A,#N/A,TRUE,"Cash Flow";#N/A,#N/A,TRUE,"Interest Schedule";#N/A,#N/A,TRUE,"Ratios"}</definedName>
    <definedName name="xxxxxxxxxxxx" localSheetId="13" hidden="1">{#N/A,#N/A,TRUE,"Income Statement";#N/A,#N/A,TRUE,"Balance Sheet";#N/A,#N/A,TRUE,"Cash Flow";#N/A,#N/A,TRUE,"Interest Schedule";#N/A,#N/A,TRUE,"Ratios"}</definedName>
    <definedName name="xxxxxxxxxxxx" localSheetId="15" hidden="1">{#N/A,#N/A,TRUE,"Income Statement";#N/A,#N/A,TRUE,"Balance Sheet";#N/A,#N/A,TRUE,"Cash Flow";#N/A,#N/A,TRUE,"Interest Schedule";#N/A,#N/A,TRUE,"Ratios"}</definedName>
    <definedName name="xxxxxxxxxxxx" localSheetId="16" hidden="1">{#N/A,#N/A,TRUE,"Income Statement";#N/A,#N/A,TRUE,"Balance Sheet";#N/A,#N/A,TRUE,"Cash Flow";#N/A,#N/A,TRUE,"Interest Schedule";#N/A,#N/A,TRUE,"Ratios"}</definedName>
    <definedName name="xxxxxxxxxxxx" localSheetId="17" hidden="1">{#N/A,#N/A,TRUE,"Income Statement";#N/A,#N/A,TRUE,"Balance Sheet";#N/A,#N/A,TRUE,"Cash Flow";#N/A,#N/A,TRUE,"Interest Schedule";#N/A,#N/A,TRUE,"Ratios"}</definedName>
    <definedName name="xxxxxxxxxxxx" localSheetId="18" hidden="1">{#N/A,#N/A,TRUE,"Income Statement";#N/A,#N/A,TRUE,"Balance Sheet";#N/A,#N/A,TRUE,"Cash Flow";#N/A,#N/A,TRUE,"Interest Schedule";#N/A,#N/A,TRUE,"Ratios"}</definedName>
    <definedName name="xxxxxxxxxxxx" localSheetId="19" hidden="1">{#N/A,#N/A,TRUE,"Income Statement";#N/A,#N/A,TRUE,"Balance Sheet";#N/A,#N/A,TRUE,"Cash Flow";#N/A,#N/A,TRUE,"Interest Schedule";#N/A,#N/A,TRUE,"Ratios"}</definedName>
    <definedName name="xxxxxxxxxxxx" localSheetId="20" hidden="1">{#N/A,#N/A,TRUE,"Income Statement";#N/A,#N/A,TRUE,"Balance Sheet";#N/A,#N/A,TRUE,"Cash Flow";#N/A,#N/A,TRUE,"Interest Schedule";#N/A,#N/A,TRUE,"Ratios"}</definedName>
    <definedName name="xxxxxxxxxxxx" hidden="1">{#N/A,#N/A,TRUE,"Income Statement";#N/A,#N/A,TRUE,"Balance Sheet";#N/A,#N/A,TRUE,"Cash Flow";#N/A,#N/A,TRUE,"Interest Schedule";#N/A,#N/A,TRUE,"Ratios"}</definedName>
    <definedName name="XXXXXXXXXXXXXX" localSheetId="7" hidden="1">{"'Metretek HTML'!$A$7:$W$42"}</definedName>
    <definedName name="XXXXXXXXXXXXXX" localSheetId="9" hidden="1">{"'Metretek HTML'!$A$7:$W$42"}</definedName>
    <definedName name="XXXXXXXXXXXXXX" localSheetId="10" hidden="1">{"'Metretek HTML'!$A$7:$W$42"}</definedName>
    <definedName name="XXXXXXXXXXXXXX" localSheetId="11" hidden="1">{"'Metretek HTML'!$A$7:$W$42"}</definedName>
    <definedName name="XXXXXXXXXXXXXX" localSheetId="12" hidden="1">{"'Metretek HTML'!$A$7:$W$42"}</definedName>
    <definedName name="XXXXXXXXXXXXXX" localSheetId="14" hidden="1">{"'Metretek HTML'!$A$7:$W$42"}</definedName>
    <definedName name="XXXXXXXXXXXXXX" localSheetId="13" hidden="1">{"'Metretek HTML'!$A$7:$W$42"}</definedName>
    <definedName name="XXXXXXXXXXXXXX" localSheetId="15" hidden="1">{"'Metretek HTML'!$A$7:$W$42"}</definedName>
    <definedName name="XXXXXXXXXXXXXX" localSheetId="16" hidden="1">{"'Metretek HTML'!$A$7:$W$42"}</definedName>
    <definedName name="XXXXXXXXXXXXXX" localSheetId="17" hidden="1">{"'Metretek HTML'!$A$7:$W$42"}</definedName>
    <definedName name="XXXXXXXXXXXXXX" localSheetId="18" hidden="1">{"'Metretek HTML'!$A$7:$W$42"}</definedName>
    <definedName name="XXXXXXXXXXXXXX" localSheetId="19" hidden="1">{"'Metretek HTML'!$A$7:$W$42"}</definedName>
    <definedName name="XXXXXXXXXXXXXX" localSheetId="20" hidden="1">{"'Metretek HTML'!$A$7:$W$42"}</definedName>
    <definedName name="XXXXXXXXXXXXXX" hidden="1">{"'Metretek HTML'!$A$7:$W$42"}</definedName>
    <definedName name="xy" localSheetId="7" hidden="1">{"'Metretek HTML'!$A$7:$W$42"}</definedName>
    <definedName name="xy" localSheetId="9" hidden="1">{"'Metretek HTML'!$A$7:$W$42"}</definedName>
    <definedName name="xy" localSheetId="10" hidden="1">{"'Metretek HTML'!$A$7:$W$42"}</definedName>
    <definedName name="xy" localSheetId="11" hidden="1">{"'Metretek HTML'!$A$7:$W$42"}</definedName>
    <definedName name="xy" localSheetId="12" hidden="1">{"'Metretek HTML'!$A$7:$W$42"}</definedName>
    <definedName name="xy" localSheetId="14" hidden="1">{"'Metretek HTML'!$A$7:$W$42"}</definedName>
    <definedName name="xy" localSheetId="13" hidden="1">{"'Metretek HTML'!$A$7:$W$42"}</definedName>
    <definedName name="xy" localSheetId="15" hidden="1">{"'Metretek HTML'!$A$7:$W$42"}</definedName>
    <definedName name="xy" localSheetId="16" hidden="1">{"'Metretek HTML'!$A$7:$W$42"}</definedName>
    <definedName name="xy" localSheetId="17" hidden="1">{"'Metretek HTML'!$A$7:$W$42"}</definedName>
    <definedName name="xy" localSheetId="18" hidden="1">{"'Metretek HTML'!$A$7:$W$42"}</definedName>
    <definedName name="xy" localSheetId="19" hidden="1">{"'Metretek HTML'!$A$7:$W$42"}</definedName>
    <definedName name="xy" localSheetId="20" hidden="1">{"'Metretek HTML'!$A$7:$W$42"}</definedName>
    <definedName name="xy" hidden="1">{"'Metretek HTML'!$A$7:$W$42"}</definedName>
    <definedName name="XZ" localSheetId="7" hidden="1">{"'Metretek HTML'!$A$7:$W$42"}</definedName>
    <definedName name="XZ" localSheetId="9" hidden="1">{"'Metretek HTML'!$A$7:$W$42"}</definedName>
    <definedName name="XZ" localSheetId="10" hidden="1">{"'Metretek HTML'!$A$7:$W$42"}</definedName>
    <definedName name="XZ" localSheetId="11" hidden="1">{"'Metretek HTML'!$A$7:$W$42"}</definedName>
    <definedName name="XZ" localSheetId="12" hidden="1">{"'Metretek HTML'!$A$7:$W$42"}</definedName>
    <definedName name="XZ" localSheetId="14" hidden="1">{"'Metretek HTML'!$A$7:$W$42"}</definedName>
    <definedName name="XZ" localSheetId="13" hidden="1">{"'Metretek HTML'!$A$7:$W$42"}</definedName>
    <definedName name="XZ" localSheetId="15" hidden="1">{"'Metretek HTML'!$A$7:$W$42"}</definedName>
    <definedName name="XZ" localSheetId="16" hidden="1">{"'Metretek HTML'!$A$7:$W$42"}</definedName>
    <definedName name="XZ" localSheetId="17" hidden="1">{"'Metretek HTML'!$A$7:$W$42"}</definedName>
    <definedName name="XZ" localSheetId="18" hidden="1">{"'Metretek HTML'!$A$7:$W$42"}</definedName>
    <definedName name="XZ" localSheetId="19" hidden="1">{"'Metretek HTML'!$A$7:$W$42"}</definedName>
    <definedName name="XZ" localSheetId="20" hidden="1">{"'Metretek HTML'!$A$7:$W$42"}</definedName>
    <definedName name="XZ" hidden="1">{"'Metretek HTML'!$A$7:$W$42"}</definedName>
    <definedName name="y" localSheetId="7" hidden="1">{#N/A,#N/A,FALSE,"Monthly SAIFI";#N/A,#N/A,FALSE,"Yearly SAIFI";#N/A,#N/A,FALSE,"Monthly CAIDI";#N/A,#N/A,FALSE,"Yearly CAIDI";#N/A,#N/A,FALSE,"Monthly SAIDI";#N/A,#N/A,FALSE,"Yearly SAIDI";#N/A,#N/A,FALSE,"Monthly MAIFI";#N/A,#N/A,FALSE,"Yearly MAIFI";#N/A,#N/A,FALSE,"Monthly Cust &gt;=4 Int"}</definedName>
    <definedName name="y" localSheetId="9" hidden="1">{#N/A,#N/A,FALSE,"Monthly SAIFI";#N/A,#N/A,FALSE,"Yearly SAIFI";#N/A,#N/A,FALSE,"Monthly CAIDI";#N/A,#N/A,FALSE,"Yearly CAIDI";#N/A,#N/A,FALSE,"Monthly SAIDI";#N/A,#N/A,FALSE,"Yearly SAIDI";#N/A,#N/A,FALSE,"Monthly MAIFI";#N/A,#N/A,FALSE,"Yearly MAIFI";#N/A,#N/A,FALSE,"Monthly Cust &gt;=4 Int"}</definedName>
    <definedName name="y" localSheetId="10" hidden="1">{#N/A,#N/A,FALSE,"Monthly SAIFI";#N/A,#N/A,FALSE,"Yearly SAIFI";#N/A,#N/A,FALSE,"Monthly CAIDI";#N/A,#N/A,FALSE,"Yearly CAIDI";#N/A,#N/A,FALSE,"Monthly SAIDI";#N/A,#N/A,FALSE,"Yearly SAIDI";#N/A,#N/A,FALSE,"Monthly MAIFI";#N/A,#N/A,FALSE,"Yearly MAIFI";#N/A,#N/A,FALSE,"Monthly Cust &gt;=4 Int"}</definedName>
    <definedName name="y" localSheetId="11" hidden="1">{#N/A,#N/A,FALSE,"Monthly SAIFI";#N/A,#N/A,FALSE,"Yearly SAIFI";#N/A,#N/A,FALSE,"Monthly CAIDI";#N/A,#N/A,FALSE,"Yearly CAIDI";#N/A,#N/A,FALSE,"Monthly SAIDI";#N/A,#N/A,FALSE,"Yearly SAIDI";#N/A,#N/A,FALSE,"Monthly MAIFI";#N/A,#N/A,FALSE,"Yearly MAIFI";#N/A,#N/A,FALSE,"Monthly Cust &gt;=4 Int"}</definedName>
    <definedName name="y" localSheetId="12" hidden="1">{#N/A,#N/A,FALSE,"Monthly SAIFI";#N/A,#N/A,FALSE,"Yearly SAIFI";#N/A,#N/A,FALSE,"Monthly CAIDI";#N/A,#N/A,FALSE,"Yearly CAIDI";#N/A,#N/A,FALSE,"Monthly SAIDI";#N/A,#N/A,FALSE,"Yearly SAIDI";#N/A,#N/A,FALSE,"Monthly MAIFI";#N/A,#N/A,FALSE,"Yearly MAIFI";#N/A,#N/A,FALSE,"Monthly Cust &gt;=4 Int"}</definedName>
    <definedName name="y" localSheetId="14" hidden="1">{#N/A,#N/A,FALSE,"Monthly SAIFI";#N/A,#N/A,FALSE,"Yearly SAIFI";#N/A,#N/A,FALSE,"Monthly CAIDI";#N/A,#N/A,FALSE,"Yearly CAIDI";#N/A,#N/A,FALSE,"Monthly SAIDI";#N/A,#N/A,FALSE,"Yearly SAIDI";#N/A,#N/A,FALSE,"Monthly MAIFI";#N/A,#N/A,FALSE,"Yearly MAIFI";#N/A,#N/A,FALSE,"Monthly Cust &gt;=4 Int"}</definedName>
    <definedName name="y" localSheetId="13" hidden="1">{#N/A,#N/A,FALSE,"Monthly SAIFI";#N/A,#N/A,FALSE,"Yearly SAIFI";#N/A,#N/A,FALSE,"Monthly CAIDI";#N/A,#N/A,FALSE,"Yearly CAIDI";#N/A,#N/A,FALSE,"Monthly SAIDI";#N/A,#N/A,FALSE,"Yearly SAIDI";#N/A,#N/A,FALSE,"Monthly MAIFI";#N/A,#N/A,FALSE,"Yearly MAIFI";#N/A,#N/A,FALSE,"Monthly Cust &gt;=4 Int"}</definedName>
    <definedName name="y" localSheetId="15" hidden="1">{#N/A,#N/A,FALSE,"Monthly SAIFI";#N/A,#N/A,FALSE,"Yearly SAIFI";#N/A,#N/A,FALSE,"Monthly CAIDI";#N/A,#N/A,FALSE,"Yearly CAIDI";#N/A,#N/A,FALSE,"Monthly SAIDI";#N/A,#N/A,FALSE,"Yearly SAIDI";#N/A,#N/A,FALSE,"Monthly MAIFI";#N/A,#N/A,FALSE,"Yearly MAIFI";#N/A,#N/A,FALSE,"Monthly Cust &gt;=4 Int"}</definedName>
    <definedName name="y" localSheetId="16" hidden="1">{#N/A,#N/A,FALSE,"Monthly SAIFI";#N/A,#N/A,FALSE,"Yearly SAIFI";#N/A,#N/A,FALSE,"Monthly CAIDI";#N/A,#N/A,FALSE,"Yearly CAIDI";#N/A,#N/A,FALSE,"Monthly SAIDI";#N/A,#N/A,FALSE,"Yearly SAIDI";#N/A,#N/A,FALSE,"Monthly MAIFI";#N/A,#N/A,FALSE,"Yearly MAIFI";#N/A,#N/A,FALSE,"Monthly Cust &gt;=4 Int"}</definedName>
    <definedName name="y" localSheetId="17" hidden="1">{#N/A,#N/A,FALSE,"Monthly SAIFI";#N/A,#N/A,FALSE,"Yearly SAIFI";#N/A,#N/A,FALSE,"Monthly CAIDI";#N/A,#N/A,FALSE,"Yearly CAIDI";#N/A,#N/A,FALSE,"Monthly SAIDI";#N/A,#N/A,FALSE,"Yearly SAIDI";#N/A,#N/A,FALSE,"Monthly MAIFI";#N/A,#N/A,FALSE,"Yearly MAIFI";#N/A,#N/A,FALSE,"Monthly Cust &gt;=4 Int"}</definedName>
    <definedName name="y" localSheetId="18" hidden="1">{#N/A,#N/A,FALSE,"Monthly SAIFI";#N/A,#N/A,FALSE,"Yearly SAIFI";#N/A,#N/A,FALSE,"Monthly CAIDI";#N/A,#N/A,FALSE,"Yearly CAIDI";#N/A,#N/A,FALSE,"Monthly SAIDI";#N/A,#N/A,FALSE,"Yearly SAIDI";#N/A,#N/A,FALSE,"Monthly MAIFI";#N/A,#N/A,FALSE,"Yearly MAIFI";#N/A,#N/A,FALSE,"Monthly Cust &gt;=4 Int"}</definedName>
    <definedName name="y" localSheetId="19" hidden="1">{#N/A,#N/A,FALSE,"Monthly SAIFI";#N/A,#N/A,FALSE,"Yearly SAIFI";#N/A,#N/A,FALSE,"Monthly CAIDI";#N/A,#N/A,FALSE,"Yearly CAIDI";#N/A,#N/A,FALSE,"Monthly SAIDI";#N/A,#N/A,FALSE,"Yearly SAIDI";#N/A,#N/A,FALSE,"Monthly MAIFI";#N/A,#N/A,FALSE,"Yearly MAIFI";#N/A,#N/A,FALSE,"Monthly Cust &gt;=4 Int"}</definedName>
    <definedName name="y" localSheetId="20" hidden="1">{#N/A,#N/A,FALSE,"Monthly SAIFI";#N/A,#N/A,FALSE,"Yearly SAIFI";#N/A,#N/A,FALSE,"Monthly CAIDI";#N/A,#N/A,FALSE,"Yearly CAIDI";#N/A,#N/A,FALSE,"Monthly SAIDI";#N/A,#N/A,FALSE,"Yearly SAIDI";#N/A,#N/A,FALSE,"Monthly MAIFI";#N/A,#N/A,FALSE,"Yearly MAIFI";#N/A,#N/A,FALSE,"Monthly Cust &gt;=4 Int"}</definedName>
    <definedName name="y" hidden="1">{#N/A,#N/A,FALSE,"Monthly SAIFI";#N/A,#N/A,FALSE,"Yearly SAIFI";#N/A,#N/A,FALSE,"Monthly CAIDI";#N/A,#N/A,FALSE,"Yearly CAIDI";#N/A,#N/A,FALSE,"Monthly SAIDI";#N/A,#N/A,FALSE,"Yearly SAIDI";#N/A,#N/A,FALSE,"Monthly MAIFI";#N/A,#N/A,FALSE,"Yearly MAIFI";#N/A,#N/A,FALSE,"Monthly Cust &gt;=4 Int"}</definedName>
    <definedName name="Year">#REF!</definedName>
    <definedName name="yryryrr" localSheetId="7" hidden="1">{#N/A,#N/A,FALSE,"Monthly SAIFI";#N/A,#N/A,FALSE,"Yearly SAIFI";#N/A,#N/A,FALSE,"Monthly CAIDI";#N/A,#N/A,FALSE,"Yearly CAIDI";#N/A,#N/A,FALSE,"Monthly SAIDI";#N/A,#N/A,FALSE,"Yearly SAIDI";#N/A,#N/A,FALSE,"Monthly MAIFI";#N/A,#N/A,FALSE,"Yearly MAIFI";#N/A,#N/A,FALSE,"Monthly Cust &gt;=4 Int"}</definedName>
    <definedName name="yryryrr" localSheetId="9" hidden="1">{#N/A,#N/A,FALSE,"Monthly SAIFI";#N/A,#N/A,FALSE,"Yearly SAIFI";#N/A,#N/A,FALSE,"Monthly CAIDI";#N/A,#N/A,FALSE,"Yearly CAIDI";#N/A,#N/A,FALSE,"Monthly SAIDI";#N/A,#N/A,FALSE,"Yearly SAIDI";#N/A,#N/A,FALSE,"Monthly MAIFI";#N/A,#N/A,FALSE,"Yearly MAIFI";#N/A,#N/A,FALSE,"Monthly Cust &gt;=4 Int"}</definedName>
    <definedName name="yryryrr" localSheetId="10" hidden="1">{#N/A,#N/A,FALSE,"Monthly SAIFI";#N/A,#N/A,FALSE,"Yearly SAIFI";#N/A,#N/A,FALSE,"Monthly CAIDI";#N/A,#N/A,FALSE,"Yearly CAIDI";#N/A,#N/A,FALSE,"Monthly SAIDI";#N/A,#N/A,FALSE,"Yearly SAIDI";#N/A,#N/A,FALSE,"Monthly MAIFI";#N/A,#N/A,FALSE,"Yearly MAIFI";#N/A,#N/A,FALSE,"Monthly Cust &gt;=4 Int"}</definedName>
    <definedName name="yryryrr" localSheetId="11" hidden="1">{#N/A,#N/A,FALSE,"Monthly SAIFI";#N/A,#N/A,FALSE,"Yearly SAIFI";#N/A,#N/A,FALSE,"Monthly CAIDI";#N/A,#N/A,FALSE,"Yearly CAIDI";#N/A,#N/A,FALSE,"Monthly SAIDI";#N/A,#N/A,FALSE,"Yearly SAIDI";#N/A,#N/A,FALSE,"Monthly MAIFI";#N/A,#N/A,FALSE,"Yearly MAIFI";#N/A,#N/A,FALSE,"Monthly Cust &gt;=4 Int"}</definedName>
    <definedName name="yryryrr" localSheetId="12" hidden="1">{#N/A,#N/A,FALSE,"Monthly SAIFI";#N/A,#N/A,FALSE,"Yearly SAIFI";#N/A,#N/A,FALSE,"Monthly CAIDI";#N/A,#N/A,FALSE,"Yearly CAIDI";#N/A,#N/A,FALSE,"Monthly SAIDI";#N/A,#N/A,FALSE,"Yearly SAIDI";#N/A,#N/A,FALSE,"Monthly MAIFI";#N/A,#N/A,FALSE,"Yearly MAIFI";#N/A,#N/A,FALSE,"Monthly Cust &gt;=4 Int"}</definedName>
    <definedName name="yryryrr" localSheetId="14" hidden="1">{#N/A,#N/A,FALSE,"Monthly SAIFI";#N/A,#N/A,FALSE,"Yearly SAIFI";#N/A,#N/A,FALSE,"Monthly CAIDI";#N/A,#N/A,FALSE,"Yearly CAIDI";#N/A,#N/A,FALSE,"Monthly SAIDI";#N/A,#N/A,FALSE,"Yearly SAIDI";#N/A,#N/A,FALSE,"Monthly MAIFI";#N/A,#N/A,FALSE,"Yearly MAIFI";#N/A,#N/A,FALSE,"Monthly Cust &gt;=4 Int"}</definedName>
    <definedName name="yryryrr" localSheetId="13" hidden="1">{#N/A,#N/A,FALSE,"Monthly SAIFI";#N/A,#N/A,FALSE,"Yearly SAIFI";#N/A,#N/A,FALSE,"Monthly CAIDI";#N/A,#N/A,FALSE,"Yearly CAIDI";#N/A,#N/A,FALSE,"Monthly SAIDI";#N/A,#N/A,FALSE,"Yearly SAIDI";#N/A,#N/A,FALSE,"Monthly MAIFI";#N/A,#N/A,FALSE,"Yearly MAIFI";#N/A,#N/A,FALSE,"Monthly Cust &gt;=4 Int"}</definedName>
    <definedName name="yryryrr" localSheetId="15" hidden="1">{#N/A,#N/A,FALSE,"Monthly SAIFI";#N/A,#N/A,FALSE,"Yearly SAIFI";#N/A,#N/A,FALSE,"Monthly CAIDI";#N/A,#N/A,FALSE,"Yearly CAIDI";#N/A,#N/A,FALSE,"Monthly SAIDI";#N/A,#N/A,FALSE,"Yearly SAIDI";#N/A,#N/A,FALSE,"Monthly MAIFI";#N/A,#N/A,FALSE,"Yearly MAIFI";#N/A,#N/A,FALSE,"Monthly Cust &gt;=4 Int"}</definedName>
    <definedName name="yryryrr" localSheetId="16" hidden="1">{#N/A,#N/A,FALSE,"Monthly SAIFI";#N/A,#N/A,FALSE,"Yearly SAIFI";#N/A,#N/A,FALSE,"Monthly CAIDI";#N/A,#N/A,FALSE,"Yearly CAIDI";#N/A,#N/A,FALSE,"Monthly SAIDI";#N/A,#N/A,FALSE,"Yearly SAIDI";#N/A,#N/A,FALSE,"Monthly MAIFI";#N/A,#N/A,FALSE,"Yearly MAIFI";#N/A,#N/A,FALSE,"Monthly Cust &gt;=4 Int"}</definedName>
    <definedName name="yryryrr" localSheetId="17" hidden="1">{#N/A,#N/A,FALSE,"Monthly SAIFI";#N/A,#N/A,FALSE,"Yearly SAIFI";#N/A,#N/A,FALSE,"Monthly CAIDI";#N/A,#N/A,FALSE,"Yearly CAIDI";#N/A,#N/A,FALSE,"Monthly SAIDI";#N/A,#N/A,FALSE,"Yearly SAIDI";#N/A,#N/A,FALSE,"Monthly MAIFI";#N/A,#N/A,FALSE,"Yearly MAIFI";#N/A,#N/A,FALSE,"Monthly Cust &gt;=4 Int"}</definedName>
    <definedName name="yryryrr" localSheetId="18" hidden="1">{#N/A,#N/A,FALSE,"Monthly SAIFI";#N/A,#N/A,FALSE,"Yearly SAIFI";#N/A,#N/A,FALSE,"Monthly CAIDI";#N/A,#N/A,FALSE,"Yearly CAIDI";#N/A,#N/A,FALSE,"Monthly SAIDI";#N/A,#N/A,FALSE,"Yearly SAIDI";#N/A,#N/A,FALSE,"Monthly MAIFI";#N/A,#N/A,FALSE,"Yearly MAIFI";#N/A,#N/A,FALSE,"Monthly Cust &gt;=4 Int"}</definedName>
    <definedName name="yryryrr" localSheetId="19" hidden="1">{#N/A,#N/A,FALSE,"Monthly SAIFI";#N/A,#N/A,FALSE,"Yearly SAIFI";#N/A,#N/A,FALSE,"Monthly CAIDI";#N/A,#N/A,FALSE,"Yearly CAIDI";#N/A,#N/A,FALSE,"Monthly SAIDI";#N/A,#N/A,FALSE,"Yearly SAIDI";#N/A,#N/A,FALSE,"Monthly MAIFI";#N/A,#N/A,FALSE,"Yearly MAIFI";#N/A,#N/A,FALSE,"Monthly Cust &gt;=4 Int"}</definedName>
    <definedName name="yryryrr" localSheetId="20" hidden="1">{#N/A,#N/A,FALSE,"Monthly SAIFI";#N/A,#N/A,FALSE,"Yearly SAIFI";#N/A,#N/A,FALSE,"Monthly CAIDI";#N/A,#N/A,FALSE,"Yearly CAIDI";#N/A,#N/A,FALSE,"Monthly SAIDI";#N/A,#N/A,FALSE,"Yearly SAIDI";#N/A,#N/A,FALSE,"Monthly MAIFI";#N/A,#N/A,FALSE,"Yearly MAIFI";#N/A,#N/A,FALSE,"Monthly Cust &gt;=4 Int"}</definedName>
    <definedName name="yryryrr" hidden="1">{#N/A,#N/A,FALSE,"Monthly SAIFI";#N/A,#N/A,FALSE,"Yearly SAIFI";#N/A,#N/A,FALSE,"Monthly CAIDI";#N/A,#N/A,FALSE,"Yearly CAIDI";#N/A,#N/A,FALSE,"Monthly SAIDI";#N/A,#N/A,FALSE,"Yearly SAIDI";#N/A,#N/A,FALSE,"Monthly MAIFI";#N/A,#N/A,FALSE,"Yearly MAIFI";#N/A,#N/A,FALSE,"Monthly Cust &gt;=4 Int"}</definedName>
    <definedName name="yy" localSheetId="7" hidden="1">{"'Metretek HTML'!$A$7:$W$42"}</definedName>
    <definedName name="yy" localSheetId="9" hidden="1">{"'Metretek HTML'!$A$7:$W$42"}</definedName>
    <definedName name="yy" localSheetId="10" hidden="1">{"'Metretek HTML'!$A$7:$W$42"}</definedName>
    <definedName name="yy" localSheetId="11" hidden="1">{"'Metretek HTML'!$A$7:$W$42"}</definedName>
    <definedName name="yy" localSheetId="12" hidden="1">{"'Metretek HTML'!$A$7:$W$42"}</definedName>
    <definedName name="yy" localSheetId="14" hidden="1">{"'Metretek HTML'!$A$7:$W$42"}</definedName>
    <definedName name="yy" localSheetId="13" hidden="1">{"'Metretek HTML'!$A$7:$W$42"}</definedName>
    <definedName name="yy" localSheetId="15" hidden="1">{"'Metretek HTML'!$A$7:$W$42"}</definedName>
    <definedName name="yy" localSheetId="16" hidden="1">{"'Metretek HTML'!$A$7:$W$42"}</definedName>
    <definedName name="yy" localSheetId="17" hidden="1">{"'Metretek HTML'!$A$7:$W$42"}</definedName>
    <definedName name="yy" localSheetId="18" hidden="1">{"'Metretek HTML'!$A$7:$W$42"}</definedName>
    <definedName name="yy" localSheetId="19" hidden="1">{"'Metretek HTML'!$A$7:$W$42"}</definedName>
    <definedName name="yy" localSheetId="20" hidden="1">{"'Metretek HTML'!$A$7:$W$42"}</definedName>
    <definedName name="yy" hidden="1">{"'Metretek HTML'!$A$7:$W$42"}</definedName>
    <definedName name="yyy" localSheetId="7" hidden="1">{#N/A,#N/A,FALSE,"Sheet1"}</definedName>
    <definedName name="yyy" localSheetId="9" hidden="1">{#N/A,#N/A,FALSE,"Sheet1"}</definedName>
    <definedName name="yyy" localSheetId="10" hidden="1">{#N/A,#N/A,FALSE,"Sheet1"}</definedName>
    <definedName name="yyy" localSheetId="11" hidden="1">{#N/A,#N/A,FALSE,"Sheet1"}</definedName>
    <definedName name="yyy" localSheetId="12" hidden="1">{#N/A,#N/A,FALSE,"Sheet1"}</definedName>
    <definedName name="yyy" localSheetId="14" hidden="1">{#N/A,#N/A,FALSE,"Sheet1"}</definedName>
    <definedName name="yyy" localSheetId="13" hidden="1">{#N/A,#N/A,FALSE,"Sheet1"}</definedName>
    <definedName name="yyy" localSheetId="15" hidden="1">{#N/A,#N/A,FALSE,"Sheet1"}</definedName>
    <definedName name="yyy" localSheetId="16" hidden="1">{#N/A,#N/A,FALSE,"Sheet1"}</definedName>
    <definedName name="yyy" localSheetId="17" hidden="1">{#N/A,#N/A,FALSE,"Sheet1"}</definedName>
    <definedName name="yyy" localSheetId="18" hidden="1">{#N/A,#N/A,FALSE,"Sheet1"}</definedName>
    <definedName name="yyy" localSheetId="19" hidden="1">{#N/A,#N/A,FALSE,"Sheet1"}</definedName>
    <definedName name="yyy" localSheetId="20" hidden="1">{#N/A,#N/A,FALSE,"Sheet1"}</definedName>
    <definedName name="yyy" hidden="1">{#N/A,#N/A,FALSE,"Sheet1"}</definedName>
    <definedName name="z" localSheetId="7" hidden="1">{#N/A,#N/A,FALSE,"Monthly SAIFI";#N/A,#N/A,FALSE,"Yearly SAIFI";#N/A,#N/A,FALSE,"Monthly CAIDI";#N/A,#N/A,FALSE,"Yearly CAIDI";#N/A,#N/A,FALSE,"Monthly SAIDI";#N/A,#N/A,FALSE,"Yearly SAIDI";#N/A,#N/A,FALSE,"Monthly MAIFI";#N/A,#N/A,FALSE,"Yearly MAIFI";#N/A,#N/A,FALSE,"Monthly Cust &gt;=4 Int"}</definedName>
    <definedName name="z" localSheetId="9" hidden="1">{#N/A,#N/A,FALSE,"Monthly SAIFI";#N/A,#N/A,FALSE,"Yearly SAIFI";#N/A,#N/A,FALSE,"Monthly CAIDI";#N/A,#N/A,FALSE,"Yearly CAIDI";#N/A,#N/A,FALSE,"Monthly SAIDI";#N/A,#N/A,FALSE,"Yearly SAIDI";#N/A,#N/A,FALSE,"Monthly MAIFI";#N/A,#N/A,FALSE,"Yearly MAIFI";#N/A,#N/A,FALSE,"Monthly Cust &gt;=4 Int"}</definedName>
    <definedName name="z" localSheetId="10" hidden="1">{#N/A,#N/A,FALSE,"Monthly SAIFI";#N/A,#N/A,FALSE,"Yearly SAIFI";#N/A,#N/A,FALSE,"Monthly CAIDI";#N/A,#N/A,FALSE,"Yearly CAIDI";#N/A,#N/A,FALSE,"Monthly SAIDI";#N/A,#N/A,FALSE,"Yearly SAIDI";#N/A,#N/A,FALSE,"Monthly MAIFI";#N/A,#N/A,FALSE,"Yearly MAIFI";#N/A,#N/A,FALSE,"Monthly Cust &gt;=4 Int"}</definedName>
    <definedName name="z" localSheetId="11" hidden="1">{#N/A,#N/A,FALSE,"Monthly SAIFI";#N/A,#N/A,FALSE,"Yearly SAIFI";#N/A,#N/A,FALSE,"Monthly CAIDI";#N/A,#N/A,FALSE,"Yearly CAIDI";#N/A,#N/A,FALSE,"Monthly SAIDI";#N/A,#N/A,FALSE,"Yearly SAIDI";#N/A,#N/A,FALSE,"Monthly MAIFI";#N/A,#N/A,FALSE,"Yearly MAIFI";#N/A,#N/A,FALSE,"Monthly Cust &gt;=4 Int"}</definedName>
    <definedName name="z" localSheetId="12" hidden="1">{#N/A,#N/A,FALSE,"Monthly SAIFI";#N/A,#N/A,FALSE,"Yearly SAIFI";#N/A,#N/A,FALSE,"Monthly CAIDI";#N/A,#N/A,FALSE,"Yearly CAIDI";#N/A,#N/A,FALSE,"Monthly SAIDI";#N/A,#N/A,FALSE,"Yearly SAIDI";#N/A,#N/A,FALSE,"Monthly MAIFI";#N/A,#N/A,FALSE,"Yearly MAIFI";#N/A,#N/A,FALSE,"Monthly Cust &gt;=4 Int"}</definedName>
    <definedName name="z" localSheetId="14" hidden="1">{#N/A,#N/A,FALSE,"Monthly SAIFI";#N/A,#N/A,FALSE,"Yearly SAIFI";#N/A,#N/A,FALSE,"Monthly CAIDI";#N/A,#N/A,FALSE,"Yearly CAIDI";#N/A,#N/A,FALSE,"Monthly SAIDI";#N/A,#N/A,FALSE,"Yearly SAIDI";#N/A,#N/A,FALSE,"Monthly MAIFI";#N/A,#N/A,FALSE,"Yearly MAIFI";#N/A,#N/A,FALSE,"Monthly Cust &gt;=4 Int"}</definedName>
    <definedName name="z" localSheetId="13" hidden="1">{#N/A,#N/A,FALSE,"Monthly SAIFI";#N/A,#N/A,FALSE,"Yearly SAIFI";#N/A,#N/A,FALSE,"Monthly CAIDI";#N/A,#N/A,FALSE,"Yearly CAIDI";#N/A,#N/A,FALSE,"Monthly SAIDI";#N/A,#N/A,FALSE,"Yearly SAIDI";#N/A,#N/A,FALSE,"Monthly MAIFI";#N/A,#N/A,FALSE,"Yearly MAIFI";#N/A,#N/A,FALSE,"Monthly Cust &gt;=4 Int"}</definedName>
    <definedName name="z" localSheetId="15" hidden="1">{#N/A,#N/A,FALSE,"Monthly SAIFI";#N/A,#N/A,FALSE,"Yearly SAIFI";#N/A,#N/A,FALSE,"Monthly CAIDI";#N/A,#N/A,FALSE,"Yearly CAIDI";#N/A,#N/A,FALSE,"Monthly SAIDI";#N/A,#N/A,FALSE,"Yearly SAIDI";#N/A,#N/A,FALSE,"Monthly MAIFI";#N/A,#N/A,FALSE,"Yearly MAIFI";#N/A,#N/A,FALSE,"Monthly Cust &gt;=4 Int"}</definedName>
    <definedName name="z" localSheetId="16" hidden="1">{#N/A,#N/A,FALSE,"Monthly SAIFI";#N/A,#N/A,FALSE,"Yearly SAIFI";#N/A,#N/A,FALSE,"Monthly CAIDI";#N/A,#N/A,FALSE,"Yearly CAIDI";#N/A,#N/A,FALSE,"Monthly SAIDI";#N/A,#N/A,FALSE,"Yearly SAIDI";#N/A,#N/A,FALSE,"Monthly MAIFI";#N/A,#N/A,FALSE,"Yearly MAIFI";#N/A,#N/A,FALSE,"Monthly Cust &gt;=4 Int"}</definedName>
    <definedName name="z" localSheetId="17" hidden="1">{#N/A,#N/A,FALSE,"Monthly SAIFI";#N/A,#N/A,FALSE,"Yearly SAIFI";#N/A,#N/A,FALSE,"Monthly CAIDI";#N/A,#N/A,FALSE,"Yearly CAIDI";#N/A,#N/A,FALSE,"Monthly SAIDI";#N/A,#N/A,FALSE,"Yearly SAIDI";#N/A,#N/A,FALSE,"Monthly MAIFI";#N/A,#N/A,FALSE,"Yearly MAIFI";#N/A,#N/A,FALSE,"Monthly Cust &gt;=4 Int"}</definedName>
    <definedName name="z" localSheetId="18" hidden="1">{#N/A,#N/A,FALSE,"Monthly SAIFI";#N/A,#N/A,FALSE,"Yearly SAIFI";#N/A,#N/A,FALSE,"Monthly CAIDI";#N/A,#N/A,FALSE,"Yearly CAIDI";#N/A,#N/A,FALSE,"Monthly SAIDI";#N/A,#N/A,FALSE,"Yearly SAIDI";#N/A,#N/A,FALSE,"Monthly MAIFI";#N/A,#N/A,FALSE,"Yearly MAIFI";#N/A,#N/A,FALSE,"Monthly Cust &gt;=4 Int"}</definedName>
    <definedName name="z" localSheetId="19" hidden="1">{#N/A,#N/A,FALSE,"Monthly SAIFI";#N/A,#N/A,FALSE,"Yearly SAIFI";#N/A,#N/A,FALSE,"Monthly CAIDI";#N/A,#N/A,FALSE,"Yearly CAIDI";#N/A,#N/A,FALSE,"Monthly SAIDI";#N/A,#N/A,FALSE,"Yearly SAIDI";#N/A,#N/A,FALSE,"Monthly MAIFI";#N/A,#N/A,FALSE,"Yearly MAIFI";#N/A,#N/A,FALSE,"Monthly Cust &gt;=4 Int"}</definedName>
    <definedName name="z" localSheetId="20" hidden="1">{#N/A,#N/A,FALSE,"Monthly SAIFI";#N/A,#N/A,FALSE,"Yearly SAIFI";#N/A,#N/A,FALSE,"Monthly CAIDI";#N/A,#N/A,FALSE,"Yearly CAIDI";#N/A,#N/A,FALSE,"Monthly SAIDI";#N/A,#N/A,FALSE,"Yearly SAIDI";#N/A,#N/A,FALSE,"Monthly MAIFI";#N/A,#N/A,FALSE,"Yearly MAIFI";#N/A,#N/A,FALSE,"Monthly Cust &gt;=4 Int"}</definedName>
    <definedName name="z" hidden="1">{#N/A,#N/A,FALSE,"Monthly SAIFI";#N/A,#N/A,FALSE,"Yearly SAIFI";#N/A,#N/A,FALSE,"Monthly CAIDI";#N/A,#N/A,FALSE,"Yearly CAIDI";#N/A,#N/A,FALSE,"Monthly SAIDI";#N/A,#N/A,FALSE,"Yearly SAIDI";#N/A,#N/A,FALSE,"Monthly MAIFI";#N/A,#N/A,FALSE,"Yearly MAIFI";#N/A,#N/A,FALSE,"Monthly Cust &gt;=4 Int"}</definedName>
    <definedName name="Z_0F31EE74_9E67_46FB_A48E_0B8C7956D38D_.wvu.Cols" localSheetId="7" hidden="1">#REF!</definedName>
    <definedName name="Z_0F31EE74_9E67_46FB_A48E_0B8C7956D38D_.wvu.Cols" localSheetId="9" hidden="1">#REF!</definedName>
    <definedName name="Z_0F31EE74_9E67_46FB_A48E_0B8C7956D38D_.wvu.Cols" localSheetId="10" hidden="1">#REF!</definedName>
    <definedName name="Z_0F31EE74_9E67_46FB_A48E_0B8C7956D38D_.wvu.Cols" localSheetId="11" hidden="1">#REF!</definedName>
    <definedName name="Z_0F31EE74_9E67_46FB_A48E_0B8C7956D38D_.wvu.Cols" localSheetId="12" hidden="1">#REF!</definedName>
    <definedName name="Z_0F31EE74_9E67_46FB_A48E_0B8C7956D38D_.wvu.Cols" localSheetId="14" hidden="1">#REF!</definedName>
    <definedName name="Z_0F31EE74_9E67_46FB_A48E_0B8C7956D38D_.wvu.Cols" localSheetId="13" hidden="1">#REF!</definedName>
    <definedName name="Z_0F31EE74_9E67_46FB_A48E_0B8C7956D38D_.wvu.Cols" localSheetId="15" hidden="1">#REF!</definedName>
    <definedName name="Z_0F31EE74_9E67_46FB_A48E_0B8C7956D38D_.wvu.Cols" localSheetId="16" hidden="1">#REF!</definedName>
    <definedName name="Z_0F31EE74_9E67_46FB_A48E_0B8C7956D38D_.wvu.Cols" localSheetId="17" hidden="1">#REF!</definedName>
    <definedName name="Z_0F31EE74_9E67_46FB_A48E_0B8C7956D38D_.wvu.Cols" localSheetId="18" hidden="1">#REF!</definedName>
    <definedName name="Z_0F31EE74_9E67_46FB_A48E_0B8C7956D38D_.wvu.Cols" localSheetId="19" hidden="1">#REF!</definedName>
    <definedName name="Z_0F31EE74_9E67_46FB_A48E_0B8C7956D38D_.wvu.Cols" localSheetId="20" hidden="1">#REF!</definedName>
    <definedName name="Z_0F31EE74_9E67_46FB_A48E_0B8C7956D38D_.wvu.Cols" hidden="1">#REF!</definedName>
    <definedName name="Z_0F31EE74_9E67_46FB_A48E_0B8C7956D38D_.wvu.PrintArea" localSheetId="7" hidden="1">#REF!</definedName>
    <definedName name="Z_0F31EE74_9E67_46FB_A48E_0B8C7956D38D_.wvu.PrintArea" localSheetId="9" hidden="1">#REF!</definedName>
    <definedName name="Z_0F31EE74_9E67_46FB_A48E_0B8C7956D38D_.wvu.PrintArea" localSheetId="10" hidden="1">#REF!</definedName>
    <definedName name="Z_0F31EE74_9E67_46FB_A48E_0B8C7956D38D_.wvu.PrintArea" localSheetId="11" hidden="1">#REF!</definedName>
    <definedName name="Z_0F31EE74_9E67_46FB_A48E_0B8C7956D38D_.wvu.PrintArea" localSheetId="12" hidden="1">#REF!</definedName>
    <definedName name="Z_0F31EE74_9E67_46FB_A48E_0B8C7956D38D_.wvu.PrintArea" localSheetId="14" hidden="1">#REF!</definedName>
    <definedName name="Z_0F31EE74_9E67_46FB_A48E_0B8C7956D38D_.wvu.PrintArea" localSheetId="13" hidden="1">#REF!</definedName>
    <definedName name="Z_0F31EE74_9E67_46FB_A48E_0B8C7956D38D_.wvu.PrintArea" localSheetId="15" hidden="1">#REF!</definedName>
    <definedName name="Z_0F31EE74_9E67_46FB_A48E_0B8C7956D38D_.wvu.PrintArea" localSheetId="16" hidden="1">#REF!</definedName>
    <definedName name="Z_0F31EE74_9E67_46FB_A48E_0B8C7956D38D_.wvu.PrintArea" localSheetId="17" hidden="1">#REF!</definedName>
    <definedName name="Z_0F31EE74_9E67_46FB_A48E_0B8C7956D38D_.wvu.PrintArea" localSheetId="18" hidden="1">#REF!</definedName>
    <definedName name="Z_0F31EE74_9E67_46FB_A48E_0B8C7956D38D_.wvu.PrintArea" localSheetId="19" hidden="1">#REF!</definedName>
    <definedName name="Z_0F31EE74_9E67_46FB_A48E_0B8C7956D38D_.wvu.PrintArea" localSheetId="20" hidden="1">#REF!</definedName>
    <definedName name="Z_0F31EE74_9E67_46FB_A48E_0B8C7956D38D_.wvu.PrintArea" hidden="1">#REF!</definedName>
    <definedName name="Z_0F31EE74_9E67_46FB_A48E_0B8C7956D38D_.wvu.PrintTitles" localSheetId="7" hidden="1">#REF!</definedName>
    <definedName name="Z_0F31EE74_9E67_46FB_A48E_0B8C7956D38D_.wvu.PrintTitles" localSheetId="9" hidden="1">#REF!</definedName>
    <definedName name="Z_0F31EE74_9E67_46FB_A48E_0B8C7956D38D_.wvu.PrintTitles" localSheetId="10" hidden="1">#REF!</definedName>
    <definedName name="Z_0F31EE74_9E67_46FB_A48E_0B8C7956D38D_.wvu.PrintTitles" localSheetId="11" hidden="1">#REF!</definedName>
    <definedName name="Z_0F31EE74_9E67_46FB_A48E_0B8C7956D38D_.wvu.PrintTitles" localSheetId="12" hidden="1">#REF!</definedName>
    <definedName name="Z_0F31EE74_9E67_46FB_A48E_0B8C7956D38D_.wvu.PrintTitles" localSheetId="14" hidden="1">#REF!</definedName>
    <definedName name="Z_0F31EE74_9E67_46FB_A48E_0B8C7956D38D_.wvu.PrintTitles" localSheetId="13" hidden="1">#REF!</definedName>
    <definedName name="Z_0F31EE74_9E67_46FB_A48E_0B8C7956D38D_.wvu.PrintTitles" localSheetId="15" hidden="1">#REF!</definedName>
    <definedName name="Z_0F31EE74_9E67_46FB_A48E_0B8C7956D38D_.wvu.PrintTitles" localSheetId="16" hidden="1">#REF!</definedName>
    <definedName name="Z_0F31EE74_9E67_46FB_A48E_0B8C7956D38D_.wvu.PrintTitles" localSheetId="17" hidden="1">#REF!</definedName>
    <definedName name="Z_0F31EE74_9E67_46FB_A48E_0B8C7956D38D_.wvu.PrintTitles" localSheetId="18" hidden="1">#REF!</definedName>
    <definedName name="Z_0F31EE74_9E67_46FB_A48E_0B8C7956D38D_.wvu.PrintTitles" localSheetId="19" hidden="1">#REF!</definedName>
    <definedName name="Z_0F31EE74_9E67_46FB_A48E_0B8C7956D38D_.wvu.PrintTitles" localSheetId="20" hidden="1">#REF!</definedName>
    <definedName name="Z_0F31EE74_9E67_46FB_A48E_0B8C7956D38D_.wvu.PrintTitles" hidden="1">#REF!</definedName>
    <definedName name="Z_28948E05_8F34_4F1E_96FB_A80A6A844600_.wvu.Cols" localSheetId="9" hidden="1">'7 -TEC'!#REF!</definedName>
    <definedName name="Z_28948E05_8F34_4F1E_96FB_A80A6A844600_.wvu.Cols" localSheetId="2" hidden="1">'ADIT-ADIT1A'!#REF!</definedName>
    <definedName name="Z_28948E05_8F34_4F1E_96FB_A80A6A844600_.wvu.Cols" localSheetId="1" hidden="1">'ATT1-ADIT '!#REF!</definedName>
    <definedName name="Z_28948E05_8F34_4F1E_96FB_A80A6A844600_.wvu.PrintArea" localSheetId="4" hidden="1">'3 - Revenue Credits'!$A$2:$D$38</definedName>
    <definedName name="Z_28948E05_8F34_4F1E_96FB_A80A6A844600_.wvu.PrintArea" localSheetId="2" hidden="1">'ADIT-ADIT1A'!$A$1:$H$132</definedName>
    <definedName name="Z_28948E05_8F34_4F1E_96FB_A80A6A844600_.wvu.PrintArea" localSheetId="0" hidden="1">'Appendix A'!$A$2:$H$333</definedName>
    <definedName name="Z_28948E05_8F34_4F1E_96FB_A80A6A844600_.wvu.PrintArea" localSheetId="1" hidden="1">'ATT1-ADIT '!$A$1:$H$132</definedName>
    <definedName name="Z_28948E05_8F34_4F1E_96FB_A80A6A844600_.wvu.PrintTitles" localSheetId="9" hidden="1">'7 -TEC'!$C:$D</definedName>
    <definedName name="Z_28948E05_8F34_4F1E_96FB_A80A6A844600_.wvu.Rows" localSheetId="0" hidden="1">'Appendix A'!#REF!</definedName>
    <definedName name="Z_2AB7E035_F651_11D6_AD9F_005004545556_.wvu.PrintTitles" hidden="1">#REF!,#REF!</definedName>
    <definedName name="Z_3A38DF7A_C35E_4DD3_9893_26310A3EF836_.wvu.Cols" localSheetId="9" hidden="1">'7 -TEC'!#REF!</definedName>
    <definedName name="Z_3A38DF7A_C35E_4DD3_9893_26310A3EF836_.wvu.PrintArea" localSheetId="4" hidden="1">'3 - Revenue Credits'!$A$2:$D$38</definedName>
    <definedName name="Z_3A38DF7A_C35E_4DD3_9893_26310A3EF836_.wvu.PrintArea" localSheetId="0" hidden="1">'Appendix A'!$A$2:$H$333</definedName>
    <definedName name="Z_3A38DF7A_C35E_4DD3_9893_26310A3EF836_.wvu.PrintTitles" localSheetId="9" hidden="1">'7 -TEC'!$C:$D</definedName>
    <definedName name="Z_416404B7_8533_4A12_ABD0_58CFDEB49D80_.wvu.PrintArea" localSheetId="4" hidden="1">'3 - Revenue Credits'!$A$2:$D$44</definedName>
    <definedName name="Z_416404B7_8533_4A12_ABD0_58CFDEB49D80_.wvu.PrintArea" localSheetId="6" hidden="1">'5 - Cost Support'!$A$1:$U$259</definedName>
    <definedName name="Z_416404B7_8533_4A12_ABD0_58CFDEB49D80_.wvu.PrintArea" localSheetId="9" hidden="1">'7 -TEC'!$E$1:$V$56</definedName>
    <definedName name="Z_416404B7_8533_4A12_ABD0_58CFDEB49D80_.wvu.PrintArea" localSheetId="2" hidden="1">'ADIT-ADIT1A'!$A$1:$H$136</definedName>
    <definedName name="Z_416404B7_8533_4A12_ABD0_58CFDEB49D80_.wvu.PrintArea" localSheetId="0" hidden="1">'Appendix A'!$A$3:$H$338</definedName>
    <definedName name="Z_416404B7_8533_4A12_ABD0_58CFDEB49D80_.wvu.PrintArea" localSheetId="3" hidden="1">'ATT 2 - Other Taxes'!$A$1:$H$68</definedName>
    <definedName name="Z_416404B7_8533_4A12_ABD0_58CFDEB49D80_.wvu.PrintArea" localSheetId="1" hidden="1">'ATT1-ADIT '!$A$1:$H$141</definedName>
    <definedName name="Z_416404B7_8533_4A12_ABD0_58CFDEB49D80_.wvu.PrintTitles" localSheetId="6" hidden="1">'5 - Cost Support'!$1:$4</definedName>
    <definedName name="Z_416404B7_8533_4A12_ABD0_58CFDEB49D80_.wvu.PrintTitles" localSheetId="9" hidden="1">'7 -TEC'!$A:$D,'7 -TEC'!$1:$27</definedName>
    <definedName name="Z_416404B7_8533_4A12_ABD0_58CFDEB49D80_.wvu.PrintTitles" localSheetId="0" hidden="1">'Appendix A'!$2:$6</definedName>
    <definedName name="Z_4C7C2344_134C_465A_ADEB_A5E96AAE2308_.wvu.Cols" localSheetId="9" hidden="1">'7 -TEC'!#REF!</definedName>
    <definedName name="Z_4C7C2344_134C_465A_ADEB_A5E96AAE2308_.wvu.PrintArea" localSheetId="4" hidden="1">'3 - Revenue Credits'!$A$2:$D$38</definedName>
    <definedName name="Z_4C7C2344_134C_465A_ADEB_A5E96AAE2308_.wvu.PrintArea" localSheetId="0" hidden="1">'Appendix A'!$A$2:$H$333</definedName>
    <definedName name="Z_4C7C2344_134C_465A_ADEB_A5E96AAE2308_.wvu.PrintTitles" localSheetId="9" hidden="1">'7 -TEC'!$C:$D</definedName>
    <definedName name="Z_63011E91_4609_4523_98FE_FD252E915668_.wvu.Cols" localSheetId="2" hidden="1">'ADIT-ADIT1A'!#REF!</definedName>
    <definedName name="Z_63011E91_4609_4523_98FE_FD252E915668_.wvu.Cols" localSheetId="1" hidden="1">'ATT1-ADIT '!#REF!</definedName>
    <definedName name="Z_63011E91_4609_4523_98FE_FD252E915668_.wvu.PrintArea" localSheetId="2" hidden="1">'ADIT-ADIT1A'!$A$1:$H$132</definedName>
    <definedName name="Z_63011E91_4609_4523_98FE_FD252E915668_.wvu.PrintArea" localSheetId="1" hidden="1">'ATT1-ADIT '!$A$1:$H$132</definedName>
    <definedName name="Z_6928E596_79BD_4CEC_9F0D_07E62D69B2A5_.wvu.Cols" localSheetId="2" hidden="1">'ADIT-ADIT1A'!#REF!</definedName>
    <definedName name="Z_6928E596_79BD_4CEC_9F0D_07E62D69B2A5_.wvu.Cols" localSheetId="1" hidden="1">'ATT1-ADIT '!#REF!</definedName>
    <definedName name="Z_6928E596_79BD_4CEC_9F0D_07E62D69B2A5_.wvu.PrintArea" localSheetId="2" hidden="1">'ADIT-ADIT1A'!$A$1:$H$132</definedName>
    <definedName name="Z_6928E596_79BD_4CEC_9F0D_07E62D69B2A5_.wvu.PrintArea" localSheetId="1" hidden="1">'ATT1-ADIT '!$A$1:$H$132</definedName>
    <definedName name="Z_71B42B22_A376_44B5_B0C1_23FC1AA3DBA2_.wvu.Cols" localSheetId="9" hidden="1">'7 -TEC'!#REF!</definedName>
    <definedName name="Z_71B42B22_A376_44B5_B0C1_23FC1AA3DBA2_.wvu.Cols" localSheetId="2" hidden="1">'ADIT-ADIT1A'!#REF!</definedName>
    <definedName name="Z_71B42B22_A376_44B5_B0C1_23FC1AA3DBA2_.wvu.Cols" localSheetId="1" hidden="1">'ATT1-ADIT '!#REF!</definedName>
    <definedName name="Z_71B42B22_A376_44B5_B0C1_23FC1AA3DBA2_.wvu.PrintArea" localSheetId="4" hidden="1">'3 - Revenue Credits'!$A$2:$D$38</definedName>
    <definedName name="Z_71B42B22_A376_44B5_B0C1_23FC1AA3DBA2_.wvu.PrintArea" localSheetId="2" hidden="1">'ADIT-ADIT1A'!$A$1:$H$132</definedName>
    <definedName name="Z_71B42B22_A376_44B5_B0C1_23FC1AA3DBA2_.wvu.PrintArea" localSheetId="0" hidden="1">'Appendix A'!$A$2:$H$333</definedName>
    <definedName name="Z_71B42B22_A376_44B5_B0C1_23FC1AA3DBA2_.wvu.PrintArea" localSheetId="1" hidden="1">'ATT1-ADIT '!$A$1:$H$132</definedName>
    <definedName name="Z_71B42B22_A376_44B5_B0C1_23FC1AA3DBA2_.wvu.PrintTitles" localSheetId="9" hidden="1">'7 -TEC'!$C:$D</definedName>
    <definedName name="Z_71B42B22_A376_44B5_B0C1_23FC1AA3DBA2_.wvu.Rows" localSheetId="0" hidden="1">'Appendix A'!#REF!</definedName>
    <definedName name="Z_8FBB4DC9_2D51_4AB9_80D8_F8474B404C29_.wvu.Cols" localSheetId="2" hidden="1">'ADIT-ADIT1A'!#REF!</definedName>
    <definedName name="Z_8FBB4DC9_2D51_4AB9_80D8_F8474B404C29_.wvu.Cols" localSheetId="1" hidden="1">'ATT1-ADIT '!#REF!</definedName>
    <definedName name="Z_8FBB4DC9_2D51_4AB9_80D8_F8474B404C29_.wvu.PrintArea" localSheetId="2" hidden="1">'ADIT-ADIT1A'!$A$1:$H$132</definedName>
    <definedName name="Z_8FBB4DC9_2D51_4AB9_80D8_F8474B404C29_.wvu.PrintArea" localSheetId="1" hidden="1">'ATT1-ADIT '!$A$1:$H$132</definedName>
    <definedName name="Z_B647CB7F_C846_4278_B6B1_1EF7F3C004F5_.wvu.Cols" localSheetId="2" hidden="1">'ADIT-ADIT1A'!#REF!</definedName>
    <definedName name="Z_B647CB7F_C846_4278_B6B1_1EF7F3C004F5_.wvu.Cols" localSheetId="1" hidden="1">'ATT1-ADIT '!#REF!</definedName>
    <definedName name="Z_B647CB7F_C846_4278_B6B1_1EF7F3C004F5_.wvu.PrintArea" localSheetId="2" hidden="1">'ADIT-ADIT1A'!$A$1:$H$132</definedName>
    <definedName name="Z_B647CB7F_C846_4278_B6B1_1EF7F3C004F5_.wvu.PrintArea" localSheetId="1" hidden="1">'ATT1-ADIT '!$A$1:$H$132</definedName>
    <definedName name="Z_B7A05E1E_93CE_40AF_8215_EED8EE94C1F4_.wvu.PrintArea" hidden="1">#REF!</definedName>
    <definedName name="Z_DA967730_B71F_4038_B1B7_9D4790729C5D_.wvu.Cols" localSheetId="9" hidden="1">'7 -TEC'!#REF!</definedName>
    <definedName name="Z_DA967730_B71F_4038_B1B7_9D4790729C5D_.wvu.PrintArea" localSheetId="4" hidden="1">'3 - Revenue Credits'!$A$2:$D$38</definedName>
    <definedName name="Z_DA967730_B71F_4038_B1B7_9D4790729C5D_.wvu.PrintArea" localSheetId="0" hidden="1">'Appendix A'!$A$2:$H$333</definedName>
    <definedName name="Z_DA967730_B71F_4038_B1B7_9D4790729C5D_.wvu.PrintTitles" localSheetId="9" hidden="1">'7 -TEC'!$C:$D</definedName>
    <definedName name="Z_DC91DEF3_837B_4BB9_A81E_3B78C5914E6C_.wvu.Cols" localSheetId="9" hidden="1">'7 -TEC'!#REF!</definedName>
    <definedName name="Z_DC91DEF3_837B_4BB9_A81E_3B78C5914E6C_.wvu.Cols" localSheetId="2" hidden="1">'ADIT-ADIT1A'!#REF!</definedName>
    <definedName name="Z_DC91DEF3_837B_4BB9_A81E_3B78C5914E6C_.wvu.Cols" localSheetId="1" hidden="1">'ATT1-ADIT '!#REF!</definedName>
    <definedName name="Z_DC91DEF3_837B_4BB9_A81E_3B78C5914E6C_.wvu.PrintArea" localSheetId="4" hidden="1">'3 - Revenue Credits'!$A$2:$D$38</definedName>
    <definedName name="Z_DC91DEF3_837B_4BB9_A81E_3B78C5914E6C_.wvu.PrintArea" localSheetId="2" hidden="1">'ADIT-ADIT1A'!$A$1:$H$132</definedName>
    <definedName name="Z_DC91DEF3_837B_4BB9_A81E_3B78C5914E6C_.wvu.PrintArea" localSheetId="0" hidden="1">'Appendix A'!$A$2:$H$333</definedName>
    <definedName name="Z_DC91DEF3_837B_4BB9_A81E_3B78C5914E6C_.wvu.PrintArea" localSheetId="1" hidden="1">'ATT1-ADIT '!$A$1:$H$132</definedName>
    <definedName name="Z_DC91DEF3_837B_4BB9_A81E_3B78C5914E6C_.wvu.PrintTitles" localSheetId="9" hidden="1">'7 -TEC'!$C:$D</definedName>
    <definedName name="Z_F96D6087_3330_4A81_95EC_26BA83722A49_.wvu.Cols" localSheetId="9" hidden="1">'7 -TEC'!#REF!</definedName>
    <definedName name="Z_F96D6087_3330_4A81_95EC_26BA83722A49_.wvu.PrintArea" localSheetId="4" hidden="1">'3 - Revenue Credits'!$A$2:$D$38</definedName>
    <definedName name="Z_F96D6087_3330_4A81_95EC_26BA83722A49_.wvu.PrintArea" localSheetId="0" hidden="1">'Appendix A'!$A$2:$H$333</definedName>
    <definedName name="Z_F96D6087_3330_4A81_95EC_26BA83722A49_.wvu.PrintTitles" localSheetId="9" hidden="1">'7 -TEC'!$C:$D</definedName>
    <definedName name="Z_FAAD9AAC_1337_43AB_BF1F_CCF9DFCF5B78_.wvu.Cols" localSheetId="9" hidden="1">'7 -TEC'!#REF!</definedName>
    <definedName name="Z_FAAD9AAC_1337_43AB_BF1F_CCF9DFCF5B78_.wvu.Cols" localSheetId="2" hidden="1">'ADIT-ADIT1A'!#REF!</definedName>
    <definedName name="Z_FAAD9AAC_1337_43AB_BF1F_CCF9DFCF5B78_.wvu.Cols" localSheetId="1" hidden="1">'ATT1-ADIT '!#REF!</definedName>
    <definedName name="Z_FAAD9AAC_1337_43AB_BF1F_CCF9DFCF5B78_.wvu.PrintArea" localSheetId="4" hidden="1">'3 - Revenue Credits'!$A$2:$D$38</definedName>
    <definedName name="Z_FAAD9AAC_1337_43AB_BF1F_CCF9DFCF5B78_.wvu.PrintArea" localSheetId="2" hidden="1">'ADIT-ADIT1A'!$A$1:$H$132</definedName>
    <definedName name="Z_FAAD9AAC_1337_43AB_BF1F_CCF9DFCF5B78_.wvu.PrintArea" localSheetId="0" hidden="1">'Appendix A'!$A$2:$H$333</definedName>
    <definedName name="Z_FAAD9AAC_1337_43AB_BF1F_CCF9DFCF5B78_.wvu.PrintArea" localSheetId="1" hidden="1">'ATT1-ADIT '!$A$1:$H$132</definedName>
    <definedName name="Z_FAAD9AAC_1337_43AB_BF1F_CCF9DFCF5B78_.wvu.PrintTitles" localSheetId="9" hidden="1">'7 -TEC'!$C:$D</definedName>
    <definedName name="zero">#REF!</definedName>
    <definedName name="zxfg" localSheetId="7" hidden="1">#REF!</definedName>
    <definedName name="zxfg" localSheetId="9" hidden="1">#REF!</definedName>
    <definedName name="zxfg" localSheetId="10" hidden="1">#REF!</definedName>
    <definedName name="zxfg" localSheetId="11" hidden="1">#REF!</definedName>
    <definedName name="zxfg" localSheetId="12" hidden="1">#REF!</definedName>
    <definedName name="zxfg" localSheetId="14" hidden="1">#REF!</definedName>
    <definedName name="zxfg" localSheetId="13" hidden="1">#REF!</definedName>
    <definedName name="zxfg" localSheetId="15" hidden="1">#REF!</definedName>
    <definedName name="zxfg" localSheetId="16" hidden="1">#REF!</definedName>
    <definedName name="zxfg" localSheetId="17" hidden="1">#REF!</definedName>
    <definedName name="zxfg" localSheetId="18" hidden="1">#REF!</definedName>
    <definedName name="zxfg" localSheetId="19" hidden="1">#REF!</definedName>
    <definedName name="zxfg" localSheetId="20" hidden="1">#REF!</definedName>
    <definedName name="zxfg" hidden="1">#REF!</definedName>
  </definedNames>
  <calcPr calcId="191029"/>
  <customWorkbookViews>
    <customWorkbookView name="S. Merchant - Personal View" guid="{3A38DF7A-C35E-4DD3-9893-26310A3EF836}" mergeInterval="0" personalView="1" maximized="1" windowWidth="1020" windowHeight="632" tabRatio="809" activeSheetId="2"/>
    <customWorkbookView name="DLCO - Personal View" guid="{F96D6087-3330-4A81-95EC-26BA83722A49}" mergeInterval="0" personalView="1" maximized="1" windowWidth="1020" windowHeight="579" tabRatio="809" activeSheetId="1"/>
    <customWorkbookView name="jbornak - Personal View" guid="{DA967730-B71F-4038-B1B7-9D4790729C5D}" mergeInterval="0" personalView="1" xWindow="14" yWindow="24" windowWidth="881" windowHeight="583" tabRatio="809" activeSheetId="1"/>
    <customWorkbookView name="smullin - Personal View" guid="{4C7C2344-134C-465A-ADEB-A5E96AAE2308}" mergeInterval="0" personalView="1" maximized="1" windowWidth="1020" windowHeight="603" tabRatio="809" activeSheetId="1"/>
    <customWorkbookView name="x317aks - Personal View" guid="{FAAD9AAC-1337-43AB-BF1F-CCF9DFCF5B78}" mergeInterval="0" personalView="1" maximized="1" windowWidth="1020" windowHeight="539" tabRatio="809" activeSheetId="9"/>
    <customWorkbookView name="x086hmh - Personal View" guid="{71B42B22-A376-44B5-B0C1-23FC1AA3DBA2}" mergeInterval="0" personalView="1" maximized="1" windowWidth="1676" windowHeight="904" tabRatio="809" activeSheetId="1"/>
    <customWorkbookView name="Helen Hight - Personal View" guid="{28948E05-8F34-4F1E-96FB-A80A6A844600}" mergeInterval="0" personalView="1" maximized="1" windowWidth="1020" windowHeight="596" tabRatio="809" activeSheetId="11"/>
    <customWorkbookView name="Preferred Customer - Personal View" guid="{DC91DEF3-837B-4BB9-A81E-3B78C5914E6C}" mergeInterval="0" personalView="1" maximized="1" windowWidth="1004" windowHeight="571" tabRatio="809" activeSheetId="9"/>
    <customWorkbookView name="Dabydeen, Jeanette I. - Personal View" guid="{416404B7-8533-4A12-ABD0-58CFDEB49D80}" mergeInterval="0" personalView="1" maximized="1" windowWidth="1276" windowHeight="799" tabRatio="8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14" l="1"/>
  <c r="E52" i="14"/>
  <c r="F52" i="14"/>
  <c r="G52" i="14"/>
  <c r="D56" i="2"/>
  <c r="E56" i="2"/>
  <c r="F56" i="2"/>
  <c r="C130" i="168"/>
  <c r="AU80" i="89" l="1"/>
  <c r="C129" i="168" l="1"/>
  <c r="C128" i="168"/>
  <c r="C127" i="168"/>
  <c r="C125" i="168"/>
  <c r="C124" i="168"/>
  <c r="C123" i="168"/>
  <c r="C122" i="168"/>
  <c r="C121" i="168"/>
  <c r="C120" i="168"/>
  <c r="C119" i="168"/>
  <c r="C118" i="168"/>
  <c r="C117" i="168"/>
  <c r="C116" i="168"/>
  <c r="C115" i="168"/>
  <c r="C114" i="168"/>
  <c r="C113" i="168"/>
  <c r="C112" i="168"/>
  <c r="C111" i="168"/>
  <c r="C110" i="168"/>
  <c r="C109" i="168"/>
  <c r="C108" i="168"/>
  <c r="C107" i="168"/>
  <c r="C106" i="168"/>
  <c r="C105" i="168"/>
  <c r="C104" i="168"/>
  <c r="C103" i="168"/>
  <c r="C102" i="168"/>
  <c r="C101" i="168"/>
  <c r="C100" i="168"/>
  <c r="C99" i="168"/>
  <c r="C98" i="168"/>
  <c r="C97" i="168"/>
  <c r="C96" i="168"/>
  <c r="C94" i="168"/>
  <c r="C93" i="168"/>
  <c r="C92" i="168"/>
  <c r="C91" i="168"/>
  <c r="C90" i="168"/>
  <c r="C89" i="168"/>
  <c r="C88" i="168"/>
  <c r="C87" i="168"/>
  <c r="C86" i="168"/>
  <c r="C85" i="168"/>
  <c r="C84" i="168"/>
  <c r="C83" i="168"/>
  <c r="C82" i="168"/>
  <c r="C81" i="168"/>
  <c r="C80" i="168"/>
  <c r="C79" i="168"/>
  <c r="C78" i="168"/>
  <c r="C77" i="168"/>
  <c r="C76" i="168"/>
  <c r="C75" i="168"/>
  <c r="C74" i="168"/>
  <c r="C73" i="168"/>
  <c r="C72" i="168"/>
  <c r="C71" i="168"/>
  <c r="C70" i="168"/>
  <c r="C69" i="168"/>
  <c r="C68" i="168"/>
  <c r="C67" i="168"/>
  <c r="C66" i="168"/>
  <c r="C65" i="168"/>
  <c r="C64" i="168"/>
  <c r="C63" i="168"/>
  <c r="C62" i="168"/>
  <c r="C61" i="168"/>
  <c r="C60" i="168"/>
  <c r="C59" i="168"/>
  <c r="C58" i="168"/>
  <c r="C57" i="168"/>
  <c r="C56" i="168"/>
  <c r="C55" i="168"/>
  <c r="C54" i="168"/>
  <c r="C53" i="168"/>
  <c r="C52" i="168"/>
  <c r="C51" i="168"/>
  <c r="C50" i="168"/>
  <c r="C49" i="168"/>
  <c r="C48" i="168"/>
  <c r="C47" i="168"/>
  <c r="C46" i="168"/>
  <c r="C45" i="168"/>
  <c r="C44" i="168"/>
  <c r="C43" i="168"/>
  <c r="C42" i="168"/>
  <c r="C41" i="168"/>
  <c r="C40" i="168"/>
  <c r="C39" i="168"/>
  <c r="C38" i="168"/>
  <c r="C37" i="168"/>
  <c r="C36" i="168"/>
  <c r="C35" i="168"/>
  <c r="C34" i="168"/>
  <c r="C33" i="168"/>
  <c r="C32" i="168"/>
  <c r="C31" i="168"/>
  <c r="C30" i="168"/>
  <c r="C29" i="168"/>
  <c r="C28" i="168"/>
  <c r="C27" i="168"/>
  <c r="C26" i="168"/>
  <c r="C25" i="168"/>
  <c r="C24" i="168"/>
  <c r="C23" i="168"/>
  <c r="C22" i="168"/>
  <c r="C21" i="168"/>
  <c r="C20" i="168"/>
  <c r="C19" i="168"/>
  <c r="C18" i="168"/>
  <c r="C17" i="168"/>
  <c r="C16" i="168"/>
  <c r="C15" i="168"/>
  <c r="C14" i="168"/>
  <c r="C13" i="168"/>
  <c r="C12" i="168"/>
  <c r="C11" i="168"/>
  <c r="C10" i="168"/>
  <c r="C9" i="168"/>
  <c r="C8" i="168"/>
  <c r="C7" i="168"/>
  <c r="B8" i="92" l="1"/>
  <c r="B24" i="91" l="1"/>
  <c r="G56" i="2" l="1"/>
  <c r="C56" i="2"/>
  <c r="B35" i="2" l="1"/>
  <c r="C52" i="14"/>
  <c r="B32" i="14"/>
  <c r="B36" i="2" l="1"/>
  <c r="B31" i="14"/>
  <c r="R24" i="7" l="1"/>
  <c r="S24" i="7"/>
  <c r="R27" i="7"/>
  <c r="S27" i="7"/>
  <c r="K24" i="7"/>
  <c r="L24" i="7"/>
  <c r="O24" i="7"/>
  <c r="P24" i="7"/>
  <c r="Q24" i="7"/>
  <c r="G14" i="7"/>
  <c r="M24" i="7" l="1"/>
  <c r="R14" i="7"/>
  <c r="K27" i="7"/>
  <c r="G24" i="7"/>
  <c r="Q27" i="7"/>
  <c r="N14" i="7"/>
  <c r="L14" i="7"/>
  <c r="K14" i="7"/>
  <c r="L27" i="7"/>
  <c r="P27" i="7"/>
  <c r="N24" i="7"/>
  <c r="O27" i="7"/>
  <c r="S14" i="7"/>
  <c r="Q14" i="7"/>
  <c r="N27" i="7"/>
  <c r="O14" i="7"/>
  <c r="M14" i="7"/>
  <c r="P14" i="7"/>
  <c r="M27" i="7"/>
  <c r="G27" i="7"/>
  <c r="B135" i="2" l="1"/>
  <c r="B95" i="2"/>
  <c r="B94" i="2"/>
  <c r="B85" i="2"/>
  <c r="B131" i="14"/>
  <c r="B91" i="14"/>
  <c r="B90" i="14"/>
  <c r="B81" i="14"/>
  <c r="B76" i="14" l="1"/>
  <c r="B77" i="14"/>
  <c r="B78" i="14"/>
  <c r="H10" i="1" l="1"/>
  <c r="H12" i="1"/>
  <c r="H13" i="1"/>
  <c r="H124" i="1"/>
  <c r="H125" i="1"/>
  <c r="H129" i="1"/>
  <c r="H130" i="1"/>
  <c r="H131" i="1"/>
  <c r="H132" i="1"/>
  <c r="H133" i="1"/>
  <c r="H134" i="1"/>
  <c r="H135" i="1"/>
  <c r="H141" i="1"/>
  <c r="H142" i="1"/>
  <c r="H146" i="1"/>
  <c r="H156" i="1"/>
  <c r="H158" i="1"/>
  <c r="H159" i="1"/>
  <c r="H161" i="1"/>
  <c r="H165" i="1"/>
  <c r="H206" i="1"/>
  <c r="H219" i="1"/>
  <c r="H225" i="1"/>
  <c r="H236" i="1"/>
  <c r="H276" i="1"/>
  <c r="H298" i="1"/>
  <c r="H302" i="1"/>
  <c r="H145" i="1" l="1"/>
  <c r="H221" i="1"/>
  <c r="H239" i="1" s="1"/>
  <c r="H14" i="1"/>
  <c r="H160" i="1"/>
  <c r="H143" i="1"/>
  <c r="H136" i="1"/>
  <c r="H147" i="1"/>
  <c r="H162" i="1"/>
  <c r="H244" i="1"/>
  <c r="H226" i="1"/>
  <c r="H126" i="1"/>
  <c r="H232" i="1"/>
  <c r="H245" i="1" l="1"/>
  <c r="H16" i="1"/>
  <c r="H75" i="1" s="1"/>
  <c r="H222" i="1"/>
  <c r="H38" i="1"/>
  <c r="H106" i="1" l="1"/>
  <c r="H58" i="1"/>
  <c r="H163" i="1"/>
  <c r="B53" i="2"/>
  <c r="H164" i="1" l="1"/>
  <c r="B127" i="14"/>
  <c r="E14" i="14"/>
  <c r="H166" i="1" l="1"/>
  <c r="B49" i="14"/>
  <c r="K52" i="91" l="1"/>
  <c r="C24" i="91"/>
  <c r="D24" i="91"/>
  <c r="I11" i="91"/>
  <c r="I12" i="91" s="1"/>
  <c r="I13" i="91" s="1"/>
  <c r="I14" i="91" s="1"/>
  <c r="I15" i="91" s="1"/>
  <c r="I16" i="91" s="1"/>
  <c r="I17" i="91" s="1"/>
  <c r="I18" i="91" s="1"/>
  <c r="I19" i="91" s="1"/>
  <c r="I20" i="91" s="1"/>
  <c r="I21" i="91" s="1"/>
  <c r="I22" i="91" s="1"/>
  <c r="I23" i="91" s="1"/>
  <c r="H11" i="91"/>
  <c r="H12" i="91" s="1"/>
  <c r="H13" i="91" s="1"/>
  <c r="H14" i="91" s="1"/>
  <c r="H15" i="91" s="1"/>
  <c r="H16" i="91" s="1"/>
  <c r="H17" i="91" s="1"/>
  <c r="H18" i="91" s="1"/>
  <c r="H19" i="91" s="1"/>
  <c r="H20" i="91" s="1"/>
  <c r="H21" i="91" s="1"/>
  <c r="H22" i="91" s="1"/>
  <c r="H23" i="91" s="1"/>
  <c r="MX35" i="89" l="1"/>
  <c r="C126" i="168" s="1"/>
  <c r="KG35" i="89"/>
  <c r="C95" i="168" s="1"/>
  <c r="I24" i="91"/>
  <c r="I25" i="91" s="1"/>
  <c r="I26" i="91" s="1"/>
  <c r="MX37" i="89" s="1"/>
  <c r="B17" i="92" l="1"/>
  <c r="B18" i="92"/>
  <c r="B19" i="92"/>
  <c r="B20" i="92"/>
  <c r="B21" i="92"/>
  <c r="B22" i="92"/>
  <c r="B23" i="92"/>
  <c r="B24" i="92"/>
  <c r="B25" i="92"/>
  <c r="B26" i="92"/>
  <c r="B27" i="92"/>
  <c r="B16" i="92"/>
  <c r="J8" i="153"/>
  <c r="G79" i="14" l="1"/>
  <c r="F79" i="14"/>
  <c r="E79" i="14"/>
  <c r="D79" i="14"/>
  <c r="C79" i="14"/>
  <c r="B47" i="14" l="1"/>
  <c r="B46" i="14"/>
  <c r="B48" i="14"/>
  <c r="B54" i="2"/>
  <c r="AX39" i="91" l="1"/>
  <c r="AX40" i="91" l="1"/>
  <c r="AX41" i="91" s="1"/>
  <c r="AX42" i="91" l="1"/>
  <c r="AX43" i="91" s="1"/>
  <c r="AX44" i="91" s="1"/>
  <c r="AX45" i="91" s="1"/>
  <c r="E53" i="14" l="1"/>
  <c r="D53" i="14"/>
  <c r="AZ39" i="91" l="1"/>
  <c r="BB39" i="91" l="1"/>
  <c r="BB40" i="91" l="1"/>
  <c r="BB41" i="91" s="1"/>
  <c r="BB42" i="91" s="1"/>
  <c r="BB43" i="91" s="1"/>
  <c r="BB44" i="91" s="1"/>
  <c r="BB45" i="91" s="1"/>
  <c r="BB46" i="91" s="1"/>
  <c r="BB47" i="91" s="1"/>
  <c r="BB48" i="91" s="1"/>
  <c r="BB49" i="91" s="1"/>
  <c r="BB50" i="91" s="1"/>
  <c r="BB51" i="91" s="1"/>
  <c r="G52" i="91"/>
  <c r="BI39" i="91" l="1"/>
  <c r="BI40" i="91" s="1"/>
  <c r="BI41" i="91" s="1"/>
  <c r="BI42" i="91" s="1"/>
  <c r="BH39" i="91"/>
  <c r="BH40" i="91" s="1"/>
  <c r="BH41" i="91" s="1"/>
  <c r="BH42" i="91" s="1"/>
  <c r="BH43" i="91" s="1"/>
  <c r="BH44" i="91" s="1"/>
  <c r="BH45" i="91" s="1"/>
  <c r="BH46" i="91" s="1"/>
  <c r="BH47" i="91" s="1"/>
  <c r="BH48" i="91" s="1"/>
  <c r="BH49" i="91" s="1"/>
  <c r="BH50" i="91" s="1"/>
  <c r="BH51" i="91" s="1"/>
  <c r="BI43" i="91" l="1"/>
  <c r="BI44" i="91" s="1"/>
  <c r="BI45" i="91" s="1"/>
  <c r="BI46" i="91" s="1"/>
  <c r="BI47" i="91" s="1"/>
  <c r="BI48" i="91" s="1"/>
  <c r="BI49" i="91" s="1"/>
  <c r="BI50" i="91" s="1"/>
  <c r="BI51" i="91" s="1"/>
  <c r="N52" i="91"/>
  <c r="M52" i="91"/>
  <c r="BV39" i="91" l="1"/>
  <c r="BU39" i="91"/>
  <c r="BU40" i="91" s="1"/>
  <c r="BU41" i="91" s="1"/>
  <c r="BT39" i="91"/>
  <c r="BT40" i="91" s="1"/>
  <c r="BT41" i="91" s="1"/>
  <c r="BT42" i="91" s="1"/>
  <c r="BT43" i="91" s="1"/>
  <c r="BT44" i="91" s="1"/>
  <c r="BT45" i="91" s="1"/>
  <c r="BT46" i="91" s="1"/>
  <c r="BT47" i="91" s="1"/>
  <c r="BT48" i="91" s="1"/>
  <c r="BT49" i="91" s="1"/>
  <c r="BT50" i="91" s="1"/>
  <c r="BT51" i="91" s="1"/>
  <c r="BS39" i="91"/>
  <c r="BR39" i="91"/>
  <c r="BR40" i="91" s="1"/>
  <c r="BR41" i="91" s="1"/>
  <c r="BR42" i="91" s="1"/>
  <c r="BR43" i="91" s="1"/>
  <c r="BR44" i="91" s="1"/>
  <c r="BR45" i="91" s="1"/>
  <c r="BR46" i="91" s="1"/>
  <c r="BR47" i="91" s="1"/>
  <c r="BR48" i="91" s="1"/>
  <c r="BR49" i="91" s="1"/>
  <c r="BR50" i="91" s="1"/>
  <c r="BR51" i="91" s="1"/>
  <c r="BQ39" i="91"/>
  <c r="BQ40" i="91" s="1"/>
  <c r="BQ41" i="91" s="1"/>
  <c r="BP39" i="91"/>
  <c r="BO39" i="91"/>
  <c r="BN39" i="91"/>
  <c r="BN40" i="91" s="1"/>
  <c r="BN41" i="91" s="1"/>
  <c r="BN42" i="91" s="1"/>
  <c r="BN43" i="91" s="1"/>
  <c r="BN44" i="91" s="1"/>
  <c r="BN45" i="91" s="1"/>
  <c r="BN46" i="91" s="1"/>
  <c r="BN47" i="91" s="1"/>
  <c r="BN48" i="91" s="1"/>
  <c r="BN49" i="91" s="1"/>
  <c r="BN50" i="91" s="1"/>
  <c r="BN51" i="91" s="1"/>
  <c r="BM39" i="91"/>
  <c r="BL39" i="91"/>
  <c r="BK39" i="91"/>
  <c r="BK40" i="91" s="1"/>
  <c r="BK41" i="91" s="1"/>
  <c r="BK42" i="91" s="1"/>
  <c r="BK43" i="91" s="1"/>
  <c r="BK44" i="91" s="1"/>
  <c r="BK45" i="91" s="1"/>
  <c r="BK46" i="91" s="1"/>
  <c r="BK47" i="91" s="1"/>
  <c r="BK48" i="91" s="1"/>
  <c r="BK49" i="91" s="1"/>
  <c r="BK50" i="91" s="1"/>
  <c r="BK51" i="91" s="1"/>
  <c r="BJ39" i="91"/>
  <c r="BG39" i="91"/>
  <c r="BG40" i="91" s="1"/>
  <c r="BG41" i="91" s="1"/>
  <c r="BF39" i="91"/>
  <c r="BE39" i="91"/>
  <c r="BE40" i="91" s="1"/>
  <c r="BE41" i="91" s="1"/>
  <c r="BD39" i="91"/>
  <c r="BC39" i="91"/>
  <c r="BA39" i="91"/>
  <c r="BA40" i="91" s="1"/>
  <c r="BA41" i="91" s="1"/>
  <c r="BA42" i="91" s="1"/>
  <c r="BA43" i="91" s="1"/>
  <c r="BA44" i="91" s="1"/>
  <c r="BA45" i="91" s="1"/>
  <c r="BA46" i="91" s="1"/>
  <c r="BA47" i="91" s="1"/>
  <c r="BA48" i="91" s="1"/>
  <c r="BA49" i="91" s="1"/>
  <c r="BA50" i="91" s="1"/>
  <c r="BA51" i="91" s="1"/>
  <c r="AZ40" i="91"/>
  <c r="AZ41" i="91" s="1"/>
  <c r="AZ42" i="91" s="1"/>
  <c r="AZ43" i="91" s="1"/>
  <c r="AZ44" i="91" s="1"/>
  <c r="AZ45" i="91" s="1"/>
  <c r="BE42" i="91" l="1"/>
  <c r="BE43" i="91" s="1"/>
  <c r="BE44" i="91" s="1"/>
  <c r="BE45" i="91" s="1"/>
  <c r="BE46" i="91" s="1"/>
  <c r="BE47" i="91" s="1"/>
  <c r="BE48" i="91" s="1"/>
  <c r="BE49" i="91" s="1"/>
  <c r="BE50" i="91" s="1"/>
  <c r="BE51" i="91" s="1"/>
  <c r="BQ42" i="91"/>
  <c r="BQ43" i="91" s="1"/>
  <c r="BQ44" i="91" s="1"/>
  <c r="BQ45" i="91" s="1"/>
  <c r="BQ46" i="91" s="1"/>
  <c r="BQ47" i="91" s="1"/>
  <c r="BQ48" i="91" s="1"/>
  <c r="BQ49" i="91" s="1"/>
  <c r="BQ50" i="91" s="1"/>
  <c r="BQ51" i="91" s="1"/>
  <c r="BO40" i="91"/>
  <c r="BO41" i="91" s="1"/>
  <c r="BO42" i="91" s="1"/>
  <c r="BO43" i="91" s="1"/>
  <c r="BO44" i="91" s="1"/>
  <c r="BO45" i="91" s="1"/>
  <c r="BO46" i="91" s="1"/>
  <c r="BO47" i="91" s="1"/>
  <c r="BO48" i="91" s="1"/>
  <c r="BO49" i="91" s="1"/>
  <c r="BO50" i="91" s="1"/>
  <c r="BO51" i="91" s="1"/>
  <c r="BL40" i="91"/>
  <c r="BL41" i="91" s="1"/>
  <c r="BL42" i="91" s="1"/>
  <c r="BL43" i="91" s="1"/>
  <c r="BL44" i="91" s="1"/>
  <c r="BL45" i="91" s="1"/>
  <c r="BL46" i="91" s="1"/>
  <c r="BL47" i="91" s="1"/>
  <c r="BL48" i="91" s="1"/>
  <c r="BL49" i="91" s="1"/>
  <c r="BL50" i="91" s="1"/>
  <c r="BL51" i="91" s="1"/>
  <c r="AZ46" i="91"/>
  <c r="AZ47" i="91" s="1"/>
  <c r="AZ48" i="91" s="1"/>
  <c r="AZ49" i="91" s="1"/>
  <c r="AZ50" i="91" s="1"/>
  <c r="AZ51" i="91" s="1"/>
  <c r="BJ40" i="91"/>
  <c r="BJ41" i="91" s="1"/>
  <c r="BJ42" i="91" s="1"/>
  <c r="BJ43" i="91" s="1"/>
  <c r="BJ44" i="91" s="1"/>
  <c r="BJ45" i="91" s="1"/>
  <c r="BJ46" i="91" s="1"/>
  <c r="BJ47" i="91" s="1"/>
  <c r="BJ48" i="91" s="1"/>
  <c r="BJ49" i="91" s="1"/>
  <c r="BJ50" i="91" s="1"/>
  <c r="BJ51" i="91" s="1"/>
  <c r="BM40" i="91"/>
  <c r="BM41" i="91" s="1"/>
  <c r="BM42" i="91" s="1"/>
  <c r="BM43" i="91" s="1"/>
  <c r="BM44" i="91" s="1"/>
  <c r="BM45" i="91" s="1"/>
  <c r="BM46" i="91" s="1"/>
  <c r="BM47" i="91" s="1"/>
  <c r="BM48" i="91" s="1"/>
  <c r="BM49" i="91" s="1"/>
  <c r="BM50" i="91" s="1"/>
  <c r="BM51" i="91" s="1"/>
  <c r="BD40" i="91"/>
  <c r="BD41" i="91" s="1"/>
  <c r="BD42" i="91" s="1"/>
  <c r="BD43" i="91" s="1"/>
  <c r="BD44" i="91" s="1"/>
  <c r="BD45" i="91" s="1"/>
  <c r="BD46" i="91" s="1"/>
  <c r="BD47" i="91" s="1"/>
  <c r="BD48" i="91" s="1"/>
  <c r="BD49" i="91" s="1"/>
  <c r="BD50" i="91" s="1"/>
  <c r="BD51" i="91" s="1"/>
  <c r="BP40" i="91"/>
  <c r="BP41" i="91" s="1"/>
  <c r="BP42" i="91" s="1"/>
  <c r="BP43" i="91" s="1"/>
  <c r="BP44" i="91" s="1"/>
  <c r="BP45" i="91" s="1"/>
  <c r="BP46" i="91" s="1"/>
  <c r="BP47" i="91" s="1"/>
  <c r="BP48" i="91" s="1"/>
  <c r="BP49" i="91" s="1"/>
  <c r="BP50" i="91" s="1"/>
  <c r="BP51" i="91" s="1"/>
  <c r="BS40" i="91"/>
  <c r="BS41" i="91" s="1"/>
  <c r="BS42" i="91" s="1"/>
  <c r="BS43" i="91" s="1"/>
  <c r="BS44" i="91" s="1"/>
  <c r="BS45" i="91" s="1"/>
  <c r="BS46" i="91" s="1"/>
  <c r="BS47" i="91" s="1"/>
  <c r="BS48" i="91" s="1"/>
  <c r="BS49" i="91" s="1"/>
  <c r="BS50" i="91" s="1"/>
  <c r="BS51" i="91" s="1"/>
  <c r="BV40" i="91"/>
  <c r="BV41" i="91" s="1"/>
  <c r="BV42" i="91" s="1"/>
  <c r="BV43" i="91" s="1"/>
  <c r="BV44" i="91" s="1"/>
  <c r="BV45" i="91" s="1"/>
  <c r="BV46" i="91" s="1"/>
  <c r="BV47" i="91" s="1"/>
  <c r="BV48" i="91" s="1"/>
  <c r="BV49" i="91" s="1"/>
  <c r="BV50" i="91" s="1"/>
  <c r="BV51" i="91" s="1"/>
  <c r="BG42" i="91"/>
  <c r="BG43" i="91" s="1"/>
  <c r="BG44" i="91" s="1"/>
  <c r="BG45" i="91" s="1"/>
  <c r="BG46" i="91" s="1"/>
  <c r="BG47" i="91" s="1"/>
  <c r="BG48" i="91" s="1"/>
  <c r="BG49" i="91" s="1"/>
  <c r="BG50" i="91" s="1"/>
  <c r="BG51" i="91" s="1"/>
  <c r="BC40" i="91"/>
  <c r="BC41" i="91" s="1"/>
  <c r="BC42" i="91" s="1"/>
  <c r="BC43" i="91" s="1"/>
  <c r="BC44" i="91" s="1"/>
  <c r="BC45" i="91" s="1"/>
  <c r="BC46" i="91" s="1"/>
  <c r="BC47" i="91" s="1"/>
  <c r="BC48" i="91" s="1"/>
  <c r="BC49" i="91" s="1"/>
  <c r="BC50" i="91" s="1"/>
  <c r="BC51" i="91" s="1"/>
  <c r="BU42" i="91"/>
  <c r="BU43" i="91" s="1"/>
  <c r="BU44" i="91" s="1"/>
  <c r="BU45" i="91" s="1"/>
  <c r="BU46" i="91" s="1"/>
  <c r="BU47" i="91" s="1"/>
  <c r="BU48" i="91" s="1"/>
  <c r="BU49" i="91" s="1"/>
  <c r="BU50" i="91" s="1"/>
  <c r="BU51" i="91" s="1"/>
  <c r="BF40" i="91"/>
  <c r="BF41" i="91" s="1"/>
  <c r="BF42" i="91" s="1"/>
  <c r="BF43" i="91" s="1"/>
  <c r="BF44" i="91" s="1"/>
  <c r="BF45" i="91" s="1"/>
  <c r="BF46" i="91" s="1"/>
  <c r="BF47" i="91" s="1"/>
  <c r="BF48" i="91" s="1"/>
  <c r="BF49" i="91" s="1"/>
  <c r="BF50" i="91" s="1"/>
  <c r="BF51" i="91" s="1"/>
  <c r="W52" i="91"/>
  <c r="Z52" i="91"/>
  <c r="Y52" i="91"/>
  <c r="AA52" i="91"/>
  <c r="V52" i="91"/>
  <c r="X52" i="91"/>
  <c r="U52" i="91"/>
  <c r="S52" i="91"/>
  <c r="R52" i="91"/>
  <c r="T52" i="91"/>
  <c r="P52" i="91"/>
  <c r="L52" i="91"/>
  <c r="O52" i="91"/>
  <c r="Q52" i="91"/>
  <c r="H52" i="91"/>
  <c r="J52" i="91"/>
  <c r="I52" i="91"/>
  <c r="ND36" i="89" l="1"/>
  <c r="T185" i="7"/>
  <c r="H194" i="1" s="1"/>
  <c r="NA36" i="89" l="1"/>
  <c r="C52" i="91"/>
  <c r="AX46" i="91"/>
  <c r="AX47" i="91" l="1"/>
  <c r="AX48" i="91" s="1"/>
  <c r="AX49" i="91" s="1"/>
  <c r="AX50" i="91" s="1"/>
  <c r="AX51" i="91" s="1"/>
  <c r="BW39" i="91"/>
  <c r="BW40" i="91" s="1"/>
  <c r="BW41" i="91" s="1"/>
  <c r="BW42" i="91" s="1"/>
  <c r="BW43" i="91" s="1"/>
  <c r="BW44" i="91" s="1"/>
  <c r="BW45" i="91" s="1"/>
  <c r="BW46" i="91" s="1"/>
  <c r="BW47" i="91" s="1"/>
  <c r="BW48" i="91" s="1"/>
  <c r="BW49" i="91" s="1"/>
  <c r="BW50" i="91" s="1"/>
  <c r="BW51" i="91" s="1"/>
  <c r="CO39" i="91"/>
  <c r="CN39" i="91"/>
  <c r="CM39" i="91"/>
  <c r="CL39" i="91"/>
  <c r="CK39" i="91"/>
  <c r="CJ39" i="91"/>
  <c r="CI39" i="91"/>
  <c r="CH39" i="91"/>
  <c r="CG39" i="91"/>
  <c r="CF39" i="91"/>
  <c r="CE39" i="91"/>
  <c r="CD39" i="91"/>
  <c r="CC39" i="91"/>
  <c r="CB39" i="91"/>
  <c r="CA39" i="91"/>
  <c r="BZ39" i="91"/>
  <c r="BY39" i="91"/>
  <c r="BX39" i="91"/>
  <c r="AX52" i="91" l="1"/>
  <c r="AX53" i="91" s="1"/>
  <c r="AX54" i="91" s="1"/>
  <c r="CH40" i="91"/>
  <c r="CH41" i="91" s="1"/>
  <c r="CH42" i="91" s="1"/>
  <c r="CH43" i="91" s="1"/>
  <c r="CH44" i="91" s="1"/>
  <c r="CH45" i="91" s="1"/>
  <c r="CH46" i="91" s="1"/>
  <c r="CH47" i="91" s="1"/>
  <c r="CH48" i="91" s="1"/>
  <c r="CH49" i="91" s="1"/>
  <c r="CH50" i="91" s="1"/>
  <c r="CH51" i="91" s="1"/>
  <c r="CJ40" i="91"/>
  <c r="CJ41" i="91" s="1"/>
  <c r="CJ42" i="91" s="1"/>
  <c r="CJ43" i="91" s="1"/>
  <c r="CJ44" i="91" s="1"/>
  <c r="CJ45" i="91" s="1"/>
  <c r="CJ46" i="91" s="1"/>
  <c r="CJ47" i="91" s="1"/>
  <c r="CJ48" i="91" s="1"/>
  <c r="CJ49" i="91" s="1"/>
  <c r="CJ50" i="91" s="1"/>
  <c r="CJ51" i="91" s="1"/>
  <c r="CK40" i="91"/>
  <c r="CK41" i="91" s="1"/>
  <c r="CK42" i="91" s="1"/>
  <c r="CK43" i="91" s="1"/>
  <c r="CK44" i="91" s="1"/>
  <c r="CK45" i="91" s="1"/>
  <c r="CK46" i="91" s="1"/>
  <c r="CK47" i="91" s="1"/>
  <c r="CK48" i="91" s="1"/>
  <c r="CK49" i="91" s="1"/>
  <c r="CK50" i="91" s="1"/>
  <c r="CK51" i="91" s="1"/>
  <c r="CD40" i="91"/>
  <c r="CD41" i="91" s="1"/>
  <c r="CD42" i="91" s="1"/>
  <c r="CD43" i="91" s="1"/>
  <c r="CD44" i="91" s="1"/>
  <c r="CD45" i="91" s="1"/>
  <c r="CD46" i="91" s="1"/>
  <c r="CD47" i="91" s="1"/>
  <c r="CD48" i="91" s="1"/>
  <c r="CD49" i="91" s="1"/>
  <c r="CD50" i="91" s="1"/>
  <c r="CD51" i="91" s="1"/>
  <c r="CC40" i="91"/>
  <c r="CC41" i="91" s="1"/>
  <c r="CC42" i="91" s="1"/>
  <c r="CC43" i="91" s="1"/>
  <c r="CC44" i="91" s="1"/>
  <c r="CC45" i="91" s="1"/>
  <c r="CC46" i="91" s="1"/>
  <c r="CC47" i="91" s="1"/>
  <c r="CC48" i="91" s="1"/>
  <c r="CC49" i="91" s="1"/>
  <c r="CC50" i="91" s="1"/>
  <c r="CC51" i="91" s="1"/>
  <c r="CL40" i="91"/>
  <c r="CL41" i="91" s="1"/>
  <c r="CL42" i="91" s="1"/>
  <c r="CL43" i="91" s="1"/>
  <c r="CL44" i="91" s="1"/>
  <c r="CL45" i="91" s="1"/>
  <c r="CL46" i="91" s="1"/>
  <c r="CL47" i="91" s="1"/>
  <c r="CL48" i="91" s="1"/>
  <c r="CL49" i="91" s="1"/>
  <c r="CL50" i="91" s="1"/>
  <c r="CL51" i="91" s="1"/>
  <c r="CM40" i="91"/>
  <c r="CM41" i="91" s="1"/>
  <c r="CM42" i="91" s="1"/>
  <c r="CM43" i="91" s="1"/>
  <c r="CM44" i="91" s="1"/>
  <c r="CM45" i="91" s="1"/>
  <c r="CM46" i="91" s="1"/>
  <c r="CM47" i="91" s="1"/>
  <c r="CM48" i="91" s="1"/>
  <c r="CM49" i="91" s="1"/>
  <c r="CM50" i="91" s="1"/>
  <c r="CM51" i="91" s="1"/>
  <c r="CO40" i="91"/>
  <c r="CO41" i="91" s="1"/>
  <c r="CO42" i="91" s="1"/>
  <c r="CO43" i="91" s="1"/>
  <c r="CO44" i="91" s="1"/>
  <c r="CO45" i="91" s="1"/>
  <c r="CO46" i="91" s="1"/>
  <c r="CO47" i="91" s="1"/>
  <c r="CO48" i="91" s="1"/>
  <c r="CO49" i="91" s="1"/>
  <c r="CO50" i="91" s="1"/>
  <c r="CO51" i="91" s="1"/>
  <c r="BZ40" i="91"/>
  <c r="BZ41" i="91" s="1"/>
  <c r="BZ42" i="91" s="1"/>
  <c r="BZ43" i="91" s="1"/>
  <c r="BZ44" i="91" s="1"/>
  <c r="BZ45" i="91" s="1"/>
  <c r="BZ46" i="91" s="1"/>
  <c r="BZ47" i="91" s="1"/>
  <c r="BZ48" i="91" s="1"/>
  <c r="BZ49" i="91" s="1"/>
  <c r="BZ50" i="91" s="1"/>
  <c r="BZ51" i="91" s="1"/>
  <c r="BX40" i="91"/>
  <c r="BX41" i="91" s="1"/>
  <c r="BX42" i="91" s="1"/>
  <c r="BX43" i="91" s="1"/>
  <c r="BX44" i="91" s="1"/>
  <c r="BX45" i="91" s="1"/>
  <c r="BX46" i="91" s="1"/>
  <c r="BX47" i="91" s="1"/>
  <c r="BX48" i="91" s="1"/>
  <c r="BX49" i="91" s="1"/>
  <c r="BX50" i="91" s="1"/>
  <c r="BX51" i="91" s="1"/>
  <c r="CB40" i="91"/>
  <c r="CB41" i="91" s="1"/>
  <c r="CB42" i="91" s="1"/>
  <c r="CB43" i="91" s="1"/>
  <c r="CB44" i="91" s="1"/>
  <c r="CB45" i="91" s="1"/>
  <c r="CB46" i="91" s="1"/>
  <c r="CB47" i="91" s="1"/>
  <c r="CB48" i="91" s="1"/>
  <c r="CB49" i="91" s="1"/>
  <c r="CB50" i="91" s="1"/>
  <c r="CB51" i="91" s="1"/>
  <c r="CN40" i="91"/>
  <c r="CN41" i="91" s="1"/>
  <c r="CN42" i="91" s="1"/>
  <c r="CN43" i="91" s="1"/>
  <c r="CN44" i="91" s="1"/>
  <c r="CN45" i="91" s="1"/>
  <c r="CN46" i="91" s="1"/>
  <c r="CN47" i="91" s="1"/>
  <c r="CN48" i="91" s="1"/>
  <c r="CN49" i="91" s="1"/>
  <c r="CN50" i="91" s="1"/>
  <c r="CN51" i="91" s="1"/>
  <c r="BY40" i="91"/>
  <c r="BY41" i="91" s="1"/>
  <c r="BY42" i="91" s="1"/>
  <c r="BY43" i="91" s="1"/>
  <c r="BY44" i="91" s="1"/>
  <c r="BY45" i="91" s="1"/>
  <c r="BY46" i="91" s="1"/>
  <c r="BY47" i="91" s="1"/>
  <c r="BY48" i="91" s="1"/>
  <c r="BY49" i="91" s="1"/>
  <c r="BY50" i="91" s="1"/>
  <c r="BY51" i="91" s="1"/>
  <c r="CE40" i="91"/>
  <c r="CE41" i="91" s="1"/>
  <c r="CE42" i="91" s="1"/>
  <c r="CE43" i="91" s="1"/>
  <c r="CE44" i="91" s="1"/>
  <c r="CE45" i="91" s="1"/>
  <c r="CE46" i="91" s="1"/>
  <c r="CE47" i="91" s="1"/>
  <c r="CE48" i="91" s="1"/>
  <c r="CE49" i="91" s="1"/>
  <c r="CE50" i="91" s="1"/>
  <c r="CE51" i="91" s="1"/>
  <c r="CG40" i="91"/>
  <c r="CG41" i="91" s="1"/>
  <c r="CG42" i="91" s="1"/>
  <c r="CG43" i="91" s="1"/>
  <c r="CG44" i="91" s="1"/>
  <c r="CG45" i="91" s="1"/>
  <c r="CG46" i="91" s="1"/>
  <c r="CG47" i="91" s="1"/>
  <c r="CG48" i="91" s="1"/>
  <c r="CG49" i="91" s="1"/>
  <c r="CG50" i="91" s="1"/>
  <c r="CG51" i="91" s="1"/>
  <c r="CA40" i="91"/>
  <c r="CA41" i="91" s="1"/>
  <c r="CA42" i="91" s="1"/>
  <c r="CA43" i="91" s="1"/>
  <c r="CA44" i="91" s="1"/>
  <c r="CA45" i="91" s="1"/>
  <c r="CA46" i="91" s="1"/>
  <c r="CA47" i="91" s="1"/>
  <c r="CA48" i="91" s="1"/>
  <c r="CA49" i="91" s="1"/>
  <c r="CA50" i="91" s="1"/>
  <c r="CA51" i="91" s="1"/>
  <c r="CF40" i="91"/>
  <c r="CF41" i="91" s="1"/>
  <c r="CF42" i="91" s="1"/>
  <c r="CF43" i="91" s="1"/>
  <c r="CF44" i="91" s="1"/>
  <c r="CF45" i="91" s="1"/>
  <c r="CF46" i="91" s="1"/>
  <c r="CF47" i="91" s="1"/>
  <c r="CF48" i="91" s="1"/>
  <c r="CF49" i="91" s="1"/>
  <c r="CF50" i="91" s="1"/>
  <c r="CF51" i="91" s="1"/>
  <c r="CI40" i="91"/>
  <c r="CI41" i="91" s="1"/>
  <c r="CI42" i="91" s="1"/>
  <c r="CI43" i="91" s="1"/>
  <c r="CI44" i="91" s="1"/>
  <c r="CI45" i="91" s="1"/>
  <c r="CI46" i="91" s="1"/>
  <c r="CI47" i="91" s="1"/>
  <c r="CI48" i="91" s="1"/>
  <c r="CI49" i="91" s="1"/>
  <c r="CI50" i="91" s="1"/>
  <c r="CI51" i="91" s="1"/>
  <c r="AT52" i="91"/>
  <c r="CO52" i="91" l="1"/>
  <c r="CO53" i="91" s="1"/>
  <c r="CO54" i="91" s="1"/>
  <c r="AF52" i="91" l="1"/>
  <c r="AG52" i="91"/>
  <c r="AH52" i="91"/>
  <c r="D84" i="157" l="1"/>
  <c r="F83" i="157"/>
  <c r="G83" i="157" s="1"/>
  <c r="B83" i="157"/>
  <c r="G82" i="157"/>
  <c r="F82" i="157"/>
  <c r="B82" i="157"/>
  <c r="F81" i="157"/>
  <c r="G81" i="157" s="1"/>
  <c r="B81" i="157"/>
  <c r="F80" i="157"/>
  <c r="G80" i="157" s="1"/>
  <c r="B80" i="157"/>
  <c r="F79" i="157"/>
  <c r="G79" i="157" s="1"/>
  <c r="B79" i="157"/>
  <c r="F78" i="157"/>
  <c r="G78" i="157" s="1"/>
  <c r="B78" i="157"/>
  <c r="G77" i="157"/>
  <c r="F77" i="157"/>
  <c r="B77" i="157"/>
  <c r="G76" i="157"/>
  <c r="F76" i="157"/>
  <c r="B76" i="157"/>
  <c r="F75" i="157"/>
  <c r="G75" i="157" s="1"/>
  <c r="B75" i="157"/>
  <c r="F74" i="157"/>
  <c r="G74" i="157" s="1"/>
  <c r="B74" i="157"/>
  <c r="F73" i="157"/>
  <c r="G73" i="157" s="1"/>
  <c r="B73" i="157"/>
  <c r="A73" i="157"/>
  <c r="A74" i="157" s="1"/>
  <c r="A75" i="157" s="1"/>
  <c r="A76" i="157" s="1"/>
  <c r="A77" i="157" s="1"/>
  <c r="A78" i="157" s="1"/>
  <c r="A79" i="157" s="1"/>
  <c r="A80" i="157" s="1"/>
  <c r="A81" i="157" s="1"/>
  <c r="A82" i="157" s="1"/>
  <c r="A83" i="157" s="1"/>
  <c r="A86" i="157" s="1"/>
  <c r="A87" i="157" s="1"/>
  <c r="E72" i="157"/>
  <c r="F72" i="157" s="1"/>
  <c r="G72" i="157" s="1"/>
  <c r="B72" i="157"/>
  <c r="A72" i="157"/>
  <c r="D33" i="157"/>
  <c r="F32" i="157"/>
  <c r="G32" i="157" s="1"/>
  <c r="B32" i="157"/>
  <c r="F31" i="157"/>
  <c r="G31" i="157" s="1"/>
  <c r="B31" i="157"/>
  <c r="F30" i="157"/>
  <c r="G30" i="157" s="1"/>
  <c r="B30" i="157"/>
  <c r="F29" i="157"/>
  <c r="G29" i="157" s="1"/>
  <c r="B29" i="157"/>
  <c r="F28" i="157"/>
  <c r="G28" i="157" s="1"/>
  <c r="B28" i="157"/>
  <c r="F27" i="157"/>
  <c r="G27" i="157" s="1"/>
  <c r="B27" i="157"/>
  <c r="F26" i="157"/>
  <c r="G26" i="157" s="1"/>
  <c r="B26" i="157"/>
  <c r="F25" i="157"/>
  <c r="G25" i="157" s="1"/>
  <c r="B25" i="157"/>
  <c r="F24" i="157"/>
  <c r="G24" i="157" s="1"/>
  <c r="B24" i="157"/>
  <c r="F23" i="157"/>
  <c r="G23" i="157" s="1"/>
  <c r="B23" i="157"/>
  <c r="A23" i="157"/>
  <c r="A24" i="157" s="1"/>
  <c r="A25" i="157" s="1"/>
  <c r="A26" i="157" s="1"/>
  <c r="A27" i="157" s="1"/>
  <c r="A28" i="157" s="1"/>
  <c r="A29" i="157" s="1"/>
  <c r="A30" i="157" s="1"/>
  <c r="A31" i="157" s="1"/>
  <c r="A32" i="157" s="1"/>
  <c r="A35" i="157" s="1"/>
  <c r="A36" i="157" s="1"/>
  <c r="F22" i="157"/>
  <c r="G22" i="157" s="1"/>
  <c r="B22" i="157"/>
  <c r="A22" i="157"/>
  <c r="E21" i="157"/>
  <c r="F21" i="157" s="1"/>
  <c r="G21" i="157" s="1"/>
  <c r="B21" i="157"/>
  <c r="A21" i="157"/>
  <c r="D84" i="156"/>
  <c r="F83" i="156"/>
  <c r="G83" i="156" s="1"/>
  <c r="B83" i="156"/>
  <c r="F82" i="156"/>
  <c r="G82" i="156" s="1"/>
  <c r="B82" i="156"/>
  <c r="F81" i="156"/>
  <c r="G81" i="156" s="1"/>
  <c r="B81" i="156"/>
  <c r="F80" i="156"/>
  <c r="G80" i="156" s="1"/>
  <c r="B80" i="156"/>
  <c r="F79" i="156"/>
  <c r="G79" i="156" s="1"/>
  <c r="B79" i="156"/>
  <c r="F78" i="156"/>
  <c r="G78" i="156" s="1"/>
  <c r="B78" i="156"/>
  <c r="F77" i="156"/>
  <c r="G77" i="156" s="1"/>
  <c r="B77" i="156"/>
  <c r="F76" i="156"/>
  <c r="G76" i="156" s="1"/>
  <c r="B76" i="156"/>
  <c r="F75" i="156"/>
  <c r="G75" i="156" s="1"/>
  <c r="B75" i="156"/>
  <c r="F74" i="156"/>
  <c r="G74" i="156" s="1"/>
  <c r="B74" i="156"/>
  <c r="F73" i="156"/>
  <c r="G73" i="156" s="1"/>
  <c r="B73" i="156"/>
  <c r="A73" i="156"/>
  <c r="A74" i="156" s="1"/>
  <c r="A75" i="156" s="1"/>
  <c r="A76" i="156" s="1"/>
  <c r="A77" i="156" s="1"/>
  <c r="A78" i="156" s="1"/>
  <c r="A79" i="156" s="1"/>
  <c r="A80" i="156" s="1"/>
  <c r="A81" i="156" s="1"/>
  <c r="A82" i="156" s="1"/>
  <c r="A83" i="156" s="1"/>
  <c r="A86" i="156" s="1"/>
  <c r="A87" i="156" s="1"/>
  <c r="E72" i="156"/>
  <c r="F72" i="156" s="1"/>
  <c r="G72" i="156" s="1"/>
  <c r="B72" i="156"/>
  <c r="A72" i="156"/>
  <c r="D33" i="156"/>
  <c r="F32" i="156"/>
  <c r="G32" i="156" s="1"/>
  <c r="B32" i="156"/>
  <c r="F31" i="156"/>
  <c r="G31" i="156" s="1"/>
  <c r="B31" i="156"/>
  <c r="F30" i="156"/>
  <c r="G30" i="156" s="1"/>
  <c r="B30" i="156"/>
  <c r="F29" i="156"/>
  <c r="G29" i="156" s="1"/>
  <c r="B29" i="156"/>
  <c r="F28" i="156"/>
  <c r="G28" i="156" s="1"/>
  <c r="B28" i="156"/>
  <c r="F27" i="156"/>
  <c r="G27" i="156" s="1"/>
  <c r="B27" i="156"/>
  <c r="F26" i="156"/>
  <c r="G26" i="156" s="1"/>
  <c r="B26" i="156"/>
  <c r="F25" i="156"/>
  <c r="G25" i="156" s="1"/>
  <c r="B25" i="156"/>
  <c r="F24" i="156"/>
  <c r="G24" i="156" s="1"/>
  <c r="B24" i="156"/>
  <c r="F23" i="156"/>
  <c r="G23" i="156" s="1"/>
  <c r="B23" i="156"/>
  <c r="F22" i="156"/>
  <c r="G22" i="156" s="1"/>
  <c r="B22" i="156"/>
  <c r="A22" i="156"/>
  <c r="A23" i="156" s="1"/>
  <c r="A24" i="156" s="1"/>
  <c r="A25" i="156" s="1"/>
  <c r="A26" i="156" s="1"/>
  <c r="A27" i="156" s="1"/>
  <c r="A28" i="156" s="1"/>
  <c r="A29" i="156" s="1"/>
  <c r="A30" i="156" s="1"/>
  <c r="A31" i="156" s="1"/>
  <c r="A32" i="156" s="1"/>
  <c r="A35" i="156" s="1"/>
  <c r="A36" i="156" s="1"/>
  <c r="E21" i="156"/>
  <c r="F21" i="156" s="1"/>
  <c r="G21" i="156" s="1"/>
  <c r="B21" i="156"/>
  <c r="A21" i="156"/>
  <c r="E86" i="155"/>
  <c r="D86" i="155"/>
  <c r="I85" i="155"/>
  <c r="M85" i="155" s="1"/>
  <c r="F85" i="155"/>
  <c r="B85" i="155"/>
  <c r="I84" i="155"/>
  <c r="M84" i="155" s="1"/>
  <c r="G84" i="155"/>
  <c r="J84" i="155" s="1"/>
  <c r="F84" i="155"/>
  <c r="B84" i="155"/>
  <c r="M83" i="155"/>
  <c r="K83" i="155"/>
  <c r="J83" i="155"/>
  <c r="L83" i="155" s="1"/>
  <c r="I83" i="155"/>
  <c r="G83" i="155"/>
  <c r="F83" i="155"/>
  <c r="B83" i="155"/>
  <c r="M82" i="155"/>
  <c r="I82" i="155"/>
  <c r="F82" i="155"/>
  <c r="B82" i="155"/>
  <c r="I81" i="155"/>
  <c r="M81" i="155" s="1"/>
  <c r="F81" i="155"/>
  <c r="B81" i="155"/>
  <c r="I80" i="155"/>
  <c r="M80" i="155" s="1"/>
  <c r="G80" i="155"/>
  <c r="J80" i="155" s="1"/>
  <c r="F80" i="155"/>
  <c r="B80" i="155"/>
  <c r="M79" i="155"/>
  <c r="K79" i="155"/>
  <c r="J79" i="155"/>
  <c r="L79" i="155" s="1"/>
  <c r="I79" i="155"/>
  <c r="G79" i="155"/>
  <c r="F79" i="155"/>
  <c r="B79" i="155"/>
  <c r="M78" i="155"/>
  <c r="I78" i="155"/>
  <c r="F78" i="155"/>
  <c r="B78" i="155"/>
  <c r="I77" i="155"/>
  <c r="M77" i="155" s="1"/>
  <c r="F77" i="155"/>
  <c r="B77" i="155"/>
  <c r="I76" i="155"/>
  <c r="M76" i="155" s="1"/>
  <c r="G76" i="155"/>
  <c r="K76" i="155" s="1"/>
  <c r="F76" i="155"/>
  <c r="B76" i="155"/>
  <c r="M75" i="155"/>
  <c r="K75" i="155"/>
  <c r="J75" i="155"/>
  <c r="L75" i="155" s="1"/>
  <c r="I75" i="155"/>
  <c r="G75" i="155"/>
  <c r="F75" i="155"/>
  <c r="B75" i="155"/>
  <c r="H74" i="155"/>
  <c r="I74" i="155" s="1"/>
  <c r="M74" i="155" s="1"/>
  <c r="F74" i="155"/>
  <c r="B74" i="155"/>
  <c r="A74" i="155"/>
  <c r="A75" i="155" s="1"/>
  <c r="A76" i="155" s="1"/>
  <c r="A77" i="155" s="1"/>
  <c r="A78" i="155" s="1"/>
  <c r="A79" i="155" s="1"/>
  <c r="A80" i="155" s="1"/>
  <c r="A81" i="155" s="1"/>
  <c r="A82" i="155" s="1"/>
  <c r="A83" i="155" s="1"/>
  <c r="A84" i="155" s="1"/>
  <c r="A85" i="155" s="1"/>
  <c r="A88" i="155" s="1"/>
  <c r="E32" i="155"/>
  <c r="D32" i="155"/>
  <c r="I31" i="155"/>
  <c r="M31" i="155" s="1"/>
  <c r="F31" i="155"/>
  <c r="B31" i="155"/>
  <c r="I30" i="155"/>
  <c r="M30" i="155" s="1"/>
  <c r="F30" i="155"/>
  <c r="B30" i="155"/>
  <c r="I29" i="155"/>
  <c r="M29" i="155" s="1"/>
  <c r="F29" i="155"/>
  <c r="B29" i="155"/>
  <c r="I28" i="155"/>
  <c r="M28" i="155" s="1"/>
  <c r="F28" i="155"/>
  <c r="G28" i="155" s="1"/>
  <c r="B28" i="155"/>
  <c r="I27" i="155"/>
  <c r="M27" i="155" s="1"/>
  <c r="F27" i="155"/>
  <c r="G27" i="155" s="1"/>
  <c r="B27" i="155"/>
  <c r="I26" i="155"/>
  <c r="M26" i="155" s="1"/>
  <c r="F26" i="155"/>
  <c r="B26" i="155"/>
  <c r="I25" i="155"/>
  <c r="M25" i="155" s="1"/>
  <c r="F25" i="155"/>
  <c r="G25" i="155" s="1"/>
  <c r="J25" i="155" s="1"/>
  <c r="B25" i="155"/>
  <c r="I24" i="155"/>
  <c r="M24" i="155" s="1"/>
  <c r="F24" i="155"/>
  <c r="G24" i="155" s="1"/>
  <c r="J24" i="155" s="1"/>
  <c r="B24" i="155"/>
  <c r="I23" i="155"/>
  <c r="M23" i="155" s="1"/>
  <c r="F23" i="155"/>
  <c r="G23" i="155" s="1"/>
  <c r="B23" i="155"/>
  <c r="I22" i="155"/>
  <c r="M22" i="155" s="1"/>
  <c r="F22" i="155"/>
  <c r="B22" i="155"/>
  <c r="A22" i="155"/>
  <c r="A23" i="155" s="1"/>
  <c r="A24" i="155" s="1"/>
  <c r="A25" i="155" s="1"/>
  <c r="A26" i="155" s="1"/>
  <c r="A27" i="155" s="1"/>
  <c r="A28" i="155" s="1"/>
  <c r="A29" i="155" s="1"/>
  <c r="A30" i="155" s="1"/>
  <c r="A31" i="155" s="1"/>
  <c r="A34" i="155" s="1"/>
  <c r="I21" i="155"/>
  <c r="M21" i="155" s="1"/>
  <c r="F21" i="155"/>
  <c r="B21" i="155"/>
  <c r="A21" i="155"/>
  <c r="H20" i="155"/>
  <c r="I20" i="155" s="1"/>
  <c r="M20" i="155" s="1"/>
  <c r="F20" i="155"/>
  <c r="B20" i="155"/>
  <c r="A20" i="155"/>
  <c r="E86" i="154"/>
  <c r="D86" i="154"/>
  <c r="I85" i="154"/>
  <c r="M85" i="154" s="1"/>
  <c r="F85" i="154"/>
  <c r="G85" i="154" s="1"/>
  <c r="B85" i="154"/>
  <c r="M84" i="154"/>
  <c r="K84" i="154"/>
  <c r="I84" i="154"/>
  <c r="J84" i="154" s="1"/>
  <c r="L84" i="154" s="1"/>
  <c r="G84" i="154"/>
  <c r="F84" i="154"/>
  <c r="B84" i="154"/>
  <c r="M83" i="154"/>
  <c r="I83" i="154"/>
  <c r="F83" i="154"/>
  <c r="B83" i="154"/>
  <c r="I82" i="154"/>
  <c r="M82" i="154" s="1"/>
  <c r="F82" i="154"/>
  <c r="B82" i="154"/>
  <c r="K81" i="154"/>
  <c r="I81" i="154"/>
  <c r="M81" i="154" s="1"/>
  <c r="G81" i="154"/>
  <c r="J81" i="154" s="1"/>
  <c r="L81" i="154" s="1"/>
  <c r="F81" i="154"/>
  <c r="B81" i="154"/>
  <c r="M80" i="154"/>
  <c r="K80" i="154"/>
  <c r="J80" i="154"/>
  <c r="L80" i="154" s="1"/>
  <c r="I80" i="154"/>
  <c r="G80" i="154"/>
  <c r="F80" i="154"/>
  <c r="B80" i="154"/>
  <c r="M79" i="154"/>
  <c r="I79" i="154"/>
  <c r="F79" i="154"/>
  <c r="B79" i="154"/>
  <c r="I78" i="154"/>
  <c r="M78" i="154" s="1"/>
  <c r="F78" i="154"/>
  <c r="B78" i="154"/>
  <c r="I77" i="154"/>
  <c r="M77" i="154" s="1"/>
  <c r="G77" i="154"/>
  <c r="K77" i="154" s="1"/>
  <c r="F77" i="154"/>
  <c r="B77" i="154"/>
  <c r="M76" i="154"/>
  <c r="K76" i="154"/>
  <c r="J76" i="154"/>
  <c r="L76" i="154" s="1"/>
  <c r="I76" i="154"/>
  <c r="G76" i="154"/>
  <c r="F76" i="154"/>
  <c r="B76" i="154"/>
  <c r="M75" i="154"/>
  <c r="I75" i="154"/>
  <c r="F75" i="154"/>
  <c r="B75" i="154"/>
  <c r="A75" i="154"/>
  <c r="A76" i="154" s="1"/>
  <c r="A77" i="154" s="1"/>
  <c r="A78" i="154" s="1"/>
  <c r="A79" i="154" s="1"/>
  <c r="A80" i="154" s="1"/>
  <c r="A81" i="154" s="1"/>
  <c r="A82" i="154" s="1"/>
  <c r="A83" i="154" s="1"/>
  <c r="A84" i="154" s="1"/>
  <c r="A85" i="154" s="1"/>
  <c r="A88" i="154" s="1"/>
  <c r="H74" i="154"/>
  <c r="I74" i="154" s="1"/>
  <c r="M74" i="154" s="1"/>
  <c r="F74" i="154"/>
  <c r="F86" i="154" s="1"/>
  <c r="B74" i="154"/>
  <c r="A74" i="154"/>
  <c r="E32" i="154"/>
  <c r="D32" i="154"/>
  <c r="I31" i="154"/>
  <c r="M31" i="154" s="1"/>
  <c r="F31" i="154"/>
  <c r="B31" i="154"/>
  <c r="I30" i="154"/>
  <c r="M30" i="154" s="1"/>
  <c r="F30" i="154"/>
  <c r="B30" i="154"/>
  <c r="I29" i="154"/>
  <c r="M29" i="154" s="1"/>
  <c r="F29" i="154"/>
  <c r="G29" i="154" s="1"/>
  <c r="B29" i="154"/>
  <c r="I28" i="154"/>
  <c r="M28" i="154" s="1"/>
  <c r="F28" i="154"/>
  <c r="B28" i="154"/>
  <c r="I27" i="154"/>
  <c r="M27" i="154" s="1"/>
  <c r="F27" i="154"/>
  <c r="B27" i="154"/>
  <c r="I26" i="154"/>
  <c r="M26" i="154" s="1"/>
  <c r="F26" i="154"/>
  <c r="B26" i="154"/>
  <c r="I25" i="154"/>
  <c r="M25" i="154" s="1"/>
  <c r="F25" i="154"/>
  <c r="G25" i="154" s="1"/>
  <c r="B25" i="154"/>
  <c r="I24" i="154"/>
  <c r="M24" i="154" s="1"/>
  <c r="F24" i="154"/>
  <c r="G24" i="154" s="1"/>
  <c r="B24" i="154"/>
  <c r="I23" i="154"/>
  <c r="M23" i="154" s="1"/>
  <c r="F23" i="154"/>
  <c r="B23" i="154"/>
  <c r="I22" i="154"/>
  <c r="M22" i="154" s="1"/>
  <c r="F22" i="154"/>
  <c r="B22" i="154"/>
  <c r="I21" i="154"/>
  <c r="M21" i="154" s="1"/>
  <c r="F21" i="154"/>
  <c r="G21" i="154" s="1"/>
  <c r="B21" i="154"/>
  <c r="H20" i="154"/>
  <c r="I20" i="154" s="1"/>
  <c r="M20" i="154" s="1"/>
  <c r="F20" i="154"/>
  <c r="B20" i="154"/>
  <c r="A20" i="154"/>
  <c r="A21" i="154" s="1"/>
  <c r="A22" i="154" s="1"/>
  <c r="A23" i="154" s="1"/>
  <c r="A24" i="154" s="1"/>
  <c r="A25" i="154" s="1"/>
  <c r="A26" i="154" s="1"/>
  <c r="A27" i="154" s="1"/>
  <c r="A28" i="154" s="1"/>
  <c r="A29" i="154" s="1"/>
  <c r="A30" i="154" s="1"/>
  <c r="A31" i="154" s="1"/>
  <c r="A34" i="154" s="1"/>
  <c r="G75" i="153"/>
  <c r="C74" i="153"/>
  <c r="C73" i="153"/>
  <c r="C72" i="153"/>
  <c r="C71" i="153"/>
  <c r="C70" i="153"/>
  <c r="C69" i="153"/>
  <c r="C68" i="153"/>
  <c r="C67" i="153"/>
  <c r="C66" i="153"/>
  <c r="C65" i="153"/>
  <c r="C64" i="153"/>
  <c r="I63" i="153"/>
  <c r="I64" i="153" s="1"/>
  <c r="I65" i="153" s="1"/>
  <c r="I66" i="153" s="1"/>
  <c r="I67" i="153" s="1"/>
  <c r="I68" i="153" s="1"/>
  <c r="I69" i="153" s="1"/>
  <c r="I70" i="153" s="1"/>
  <c r="I71" i="153" s="1"/>
  <c r="I72" i="153" s="1"/>
  <c r="I73" i="153" s="1"/>
  <c r="I74" i="153" s="1"/>
  <c r="K77" i="153" s="1"/>
  <c r="K78" i="153" s="1"/>
  <c r="C63" i="153"/>
  <c r="A63" i="153"/>
  <c r="A64" i="153" s="1"/>
  <c r="A65" i="153" s="1"/>
  <c r="A66" i="153" s="1"/>
  <c r="A67" i="153" s="1"/>
  <c r="A68" i="153" s="1"/>
  <c r="A69" i="153" s="1"/>
  <c r="A70" i="153" s="1"/>
  <c r="A71" i="153" s="1"/>
  <c r="A72" i="153" s="1"/>
  <c r="A73" i="153" s="1"/>
  <c r="A74" i="153" s="1"/>
  <c r="A77" i="153" s="1"/>
  <c r="A78" i="153" s="1"/>
  <c r="G30" i="153"/>
  <c r="C29" i="153"/>
  <c r="C28" i="153"/>
  <c r="C27" i="153"/>
  <c r="C26" i="153"/>
  <c r="C25" i="153"/>
  <c r="C24" i="153"/>
  <c r="C23" i="153"/>
  <c r="C22" i="153"/>
  <c r="C21" i="153"/>
  <c r="C20" i="153"/>
  <c r="C19" i="153"/>
  <c r="A19" i="153"/>
  <c r="A20" i="153" s="1"/>
  <c r="A21" i="153" s="1"/>
  <c r="A22" i="153" s="1"/>
  <c r="A23" i="153" s="1"/>
  <c r="A24" i="153" s="1"/>
  <c r="A25" i="153" s="1"/>
  <c r="A26" i="153" s="1"/>
  <c r="A27" i="153" s="1"/>
  <c r="A28" i="153" s="1"/>
  <c r="A29" i="153" s="1"/>
  <c r="A32" i="153" s="1"/>
  <c r="A33" i="153" s="1"/>
  <c r="I18" i="153"/>
  <c r="I19" i="153" s="1"/>
  <c r="I20" i="153" s="1"/>
  <c r="I21" i="153" s="1"/>
  <c r="I22" i="153" s="1"/>
  <c r="I23" i="153" s="1"/>
  <c r="I24" i="153" s="1"/>
  <c r="I25" i="153" s="1"/>
  <c r="I26" i="153" s="1"/>
  <c r="I27" i="153" s="1"/>
  <c r="I28" i="153" s="1"/>
  <c r="I29" i="153" s="1"/>
  <c r="K32" i="153" s="1"/>
  <c r="K33" i="153" s="1"/>
  <c r="C18" i="153"/>
  <c r="A18" i="153"/>
  <c r="G75" i="152"/>
  <c r="C73" i="152"/>
  <c r="C72" i="152"/>
  <c r="C71" i="152"/>
  <c r="C70" i="152"/>
  <c r="C69" i="152"/>
  <c r="C68" i="152"/>
  <c r="C67" i="152"/>
  <c r="C66" i="152"/>
  <c r="C65" i="152"/>
  <c r="C64" i="152"/>
  <c r="C63" i="152"/>
  <c r="I62" i="152"/>
  <c r="I63" i="152" s="1"/>
  <c r="I64" i="152" s="1"/>
  <c r="I65" i="152" s="1"/>
  <c r="I66" i="152" s="1"/>
  <c r="I67" i="152" s="1"/>
  <c r="I68" i="152" s="1"/>
  <c r="I69" i="152" s="1"/>
  <c r="I70" i="152" s="1"/>
  <c r="I71" i="152" s="1"/>
  <c r="I72" i="152" s="1"/>
  <c r="I73" i="152" s="1"/>
  <c r="K77" i="152" s="1"/>
  <c r="K78" i="152" s="1"/>
  <c r="C62" i="152"/>
  <c r="A62" i="152"/>
  <c r="A63" i="152" s="1"/>
  <c r="A64" i="152" s="1"/>
  <c r="A65" i="152" s="1"/>
  <c r="A66" i="152" s="1"/>
  <c r="A67" i="152" s="1"/>
  <c r="A68" i="152" s="1"/>
  <c r="A69" i="152" s="1"/>
  <c r="A70" i="152" s="1"/>
  <c r="A71" i="152" s="1"/>
  <c r="A72" i="152" s="1"/>
  <c r="A73" i="152" s="1"/>
  <c r="A77" i="152" s="1"/>
  <c r="A78" i="152" s="1"/>
  <c r="G31" i="152"/>
  <c r="C29" i="152"/>
  <c r="C28" i="152"/>
  <c r="C27" i="152"/>
  <c r="C26" i="152"/>
  <c r="C25" i="152"/>
  <c r="C24" i="152"/>
  <c r="C23" i="152"/>
  <c r="C22" i="152"/>
  <c r="C21" i="152"/>
  <c r="C20" i="152"/>
  <c r="C19" i="152"/>
  <c r="I18" i="152"/>
  <c r="I19" i="152" s="1"/>
  <c r="I20" i="152" s="1"/>
  <c r="I21" i="152" s="1"/>
  <c r="I22" i="152" s="1"/>
  <c r="I23" i="152" s="1"/>
  <c r="I24" i="152" s="1"/>
  <c r="I25" i="152" s="1"/>
  <c r="I26" i="152" s="1"/>
  <c r="I27" i="152" s="1"/>
  <c r="I28" i="152" s="1"/>
  <c r="I29" i="152" s="1"/>
  <c r="K33" i="152" s="1"/>
  <c r="K34" i="152" s="1"/>
  <c r="J8" i="152" s="1"/>
  <c r="C18" i="152"/>
  <c r="A18" i="152"/>
  <c r="A19" i="152" s="1"/>
  <c r="A20" i="152" s="1"/>
  <c r="A21" i="152" s="1"/>
  <c r="A22" i="152" s="1"/>
  <c r="A23" i="152" s="1"/>
  <c r="A24" i="152" s="1"/>
  <c r="A25" i="152" s="1"/>
  <c r="A26" i="152" s="1"/>
  <c r="A27" i="152" s="1"/>
  <c r="A28" i="152" s="1"/>
  <c r="A29" i="152" s="1"/>
  <c r="A33" i="152" s="1"/>
  <c r="A34" i="152" s="1"/>
  <c r="U121" i="151"/>
  <c r="T121" i="151"/>
  <c r="S121" i="151"/>
  <c r="R121" i="151"/>
  <c r="T120" i="151"/>
  <c r="T122" i="151" s="1"/>
  <c r="S120" i="151"/>
  <c r="S122" i="151" s="1"/>
  <c r="H119" i="151"/>
  <c r="U117" i="151"/>
  <c r="R117" i="151"/>
  <c r="N117" i="151"/>
  <c r="M117" i="151"/>
  <c r="L117" i="151"/>
  <c r="K117" i="151"/>
  <c r="G117" i="151"/>
  <c r="F117" i="151"/>
  <c r="J115" i="151"/>
  <c r="O115" i="151" s="1"/>
  <c r="H115" i="151"/>
  <c r="Q115" i="151" s="1"/>
  <c r="V115" i="151" s="1"/>
  <c r="J114" i="151"/>
  <c r="O114" i="151" s="1"/>
  <c r="H114" i="151"/>
  <c r="Q114" i="151" s="1"/>
  <c r="V114" i="151" s="1"/>
  <c r="J113" i="151"/>
  <c r="O113" i="151" s="1"/>
  <c r="H113" i="151"/>
  <c r="Q113" i="151" s="1"/>
  <c r="V113" i="151" s="1"/>
  <c r="X113" i="151" s="1"/>
  <c r="J112" i="151"/>
  <c r="O112" i="151" s="1"/>
  <c r="H112" i="151"/>
  <c r="Q112" i="151" s="1"/>
  <c r="V112" i="151" s="1"/>
  <c r="J111" i="151"/>
  <c r="O111" i="151" s="1"/>
  <c r="H111" i="151"/>
  <c r="Q111" i="151" s="1"/>
  <c r="V111" i="151" s="1"/>
  <c r="V110" i="151"/>
  <c r="Q110" i="151"/>
  <c r="O110" i="151"/>
  <c r="X110" i="151" s="1"/>
  <c r="J110" i="151"/>
  <c r="H110" i="151"/>
  <c r="J109" i="151"/>
  <c r="O109" i="151" s="1"/>
  <c r="H109" i="151"/>
  <c r="Q109" i="151" s="1"/>
  <c r="V109" i="151" s="1"/>
  <c r="X109" i="151" s="1"/>
  <c r="Q108" i="151"/>
  <c r="V108" i="151" s="1"/>
  <c r="J108" i="151"/>
  <c r="O108" i="151" s="1"/>
  <c r="H108" i="151"/>
  <c r="J107" i="151"/>
  <c r="O107" i="151" s="1"/>
  <c r="H107" i="151"/>
  <c r="Q107" i="151" s="1"/>
  <c r="V107" i="151" s="1"/>
  <c r="Q106" i="151"/>
  <c r="V106" i="151" s="1"/>
  <c r="O106" i="151"/>
  <c r="X106" i="151" s="1"/>
  <c r="J106" i="151"/>
  <c r="H106" i="151"/>
  <c r="Q105" i="151"/>
  <c r="V105" i="151" s="1"/>
  <c r="J105" i="151"/>
  <c r="O105" i="151" s="1"/>
  <c r="H105" i="151"/>
  <c r="J104" i="151"/>
  <c r="O104" i="151" s="1"/>
  <c r="H104" i="151"/>
  <c r="Q104" i="151" s="1"/>
  <c r="V104" i="151" s="1"/>
  <c r="J103" i="151"/>
  <c r="O103" i="151" s="1"/>
  <c r="H103" i="151"/>
  <c r="Q103" i="151" s="1"/>
  <c r="V103" i="151" s="1"/>
  <c r="J102" i="151"/>
  <c r="O102" i="151" s="1"/>
  <c r="H102" i="151"/>
  <c r="Q102" i="151" s="1"/>
  <c r="V102" i="151" s="1"/>
  <c r="Q101" i="151"/>
  <c r="V101" i="151" s="1"/>
  <c r="J101" i="151"/>
  <c r="O101" i="151" s="1"/>
  <c r="H101" i="151"/>
  <c r="J100" i="151"/>
  <c r="O100" i="151" s="1"/>
  <c r="H100" i="151"/>
  <c r="Q100" i="151" s="1"/>
  <c r="V100" i="151" s="1"/>
  <c r="J99" i="151"/>
  <c r="O99" i="151" s="1"/>
  <c r="H99" i="151"/>
  <c r="J98" i="151"/>
  <c r="O98" i="151" s="1"/>
  <c r="H98" i="151"/>
  <c r="Q98" i="151" s="1"/>
  <c r="V98" i="151" s="1"/>
  <c r="J97" i="151"/>
  <c r="O97" i="151" s="1"/>
  <c r="H97" i="151"/>
  <c r="Q97" i="151" s="1"/>
  <c r="J96" i="151"/>
  <c r="O96" i="151" s="1"/>
  <c r="H96" i="151"/>
  <c r="Q96" i="151" s="1"/>
  <c r="V96" i="151" s="1"/>
  <c r="U94" i="151"/>
  <c r="U120" i="151" s="1"/>
  <c r="U122" i="151" s="1"/>
  <c r="R94" i="151"/>
  <c r="N94" i="151"/>
  <c r="M94" i="151"/>
  <c r="L94" i="151"/>
  <c r="K94" i="151"/>
  <c r="G94" i="151"/>
  <c r="F94" i="151"/>
  <c r="X93" i="151"/>
  <c r="J92" i="151"/>
  <c r="O92" i="151" s="1"/>
  <c r="H92" i="151"/>
  <c r="Q92" i="151" s="1"/>
  <c r="V92" i="151" s="1"/>
  <c r="Q91" i="151"/>
  <c r="V91" i="151" s="1"/>
  <c r="J91" i="151"/>
  <c r="O91" i="151" s="1"/>
  <c r="H91" i="151"/>
  <c r="J90" i="151"/>
  <c r="O90" i="151" s="1"/>
  <c r="H90" i="151"/>
  <c r="Q90" i="151" s="1"/>
  <c r="V90" i="151" s="1"/>
  <c r="J89" i="151"/>
  <c r="O89" i="151" s="1"/>
  <c r="H89" i="151"/>
  <c r="Q89" i="151" s="1"/>
  <c r="V89" i="151" s="1"/>
  <c r="J88" i="151"/>
  <c r="O88" i="151" s="1"/>
  <c r="H88" i="151"/>
  <c r="Q88" i="151" s="1"/>
  <c r="V88" i="151" s="1"/>
  <c r="J87" i="151"/>
  <c r="O87" i="151" s="1"/>
  <c r="H87" i="151"/>
  <c r="Q87" i="151" s="1"/>
  <c r="V87" i="151" s="1"/>
  <c r="J86" i="151"/>
  <c r="O86" i="151" s="1"/>
  <c r="H86" i="151"/>
  <c r="Q86" i="151" s="1"/>
  <c r="V86" i="151" s="1"/>
  <c r="J85" i="151"/>
  <c r="O85" i="151" s="1"/>
  <c r="H85" i="151"/>
  <c r="Q85" i="151" s="1"/>
  <c r="V85" i="151" s="1"/>
  <c r="J84" i="151"/>
  <c r="O84" i="151" s="1"/>
  <c r="H84" i="151"/>
  <c r="Q84" i="151" s="1"/>
  <c r="V84" i="151" s="1"/>
  <c r="J83" i="151"/>
  <c r="O83" i="151" s="1"/>
  <c r="H83" i="151"/>
  <c r="Q83" i="151" s="1"/>
  <c r="V83" i="151" s="1"/>
  <c r="Q82" i="151"/>
  <c r="V82" i="151" s="1"/>
  <c r="O82" i="151"/>
  <c r="X82" i="151" s="1"/>
  <c r="J82" i="151"/>
  <c r="H82" i="151"/>
  <c r="J81" i="151"/>
  <c r="O81" i="151" s="1"/>
  <c r="X81" i="151" s="1"/>
  <c r="H81" i="151"/>
  <c r="Q81" i="151" s="1"/>
  <c r="V81" i="151" s="1"/>
  <c r="J80" i="151"/>
  <c r="O80" i="151" s="1"/>
  <c r="H80" i="151"/>
  <c r="Q80" i="151" s="1"/>
  <c r="V80" i="151" s="1"/>
  <c r="J79" i="151"/>
  <c r="O79" i="151" s="1"/>
  <c r="H79" i="151"/>
  <c r="Q79" i="151" s="1"/>
  <c r="V79" i="151" s="1"/>
  <c r="Q78" i="151"/>
  <c r="V78" i="151" s="1"/>
  <c r="O78" i="151"/>
  <c r="J78" i="151"/>
  <c r="H78" i="151"/>
  <c r="J77" i="151"/>
  <c r="O77" i="151" s="1"/>
  <c r="H77" i="151"/>
  <c r="Q77" i="151" s="1"/>
  <c r="V77" i="151" s="1"/>
  <c r="J76" i="151"/>
  <c r="O76" i="151" s="1"/>
  <c r="H76" i="151"/>
  <c r="Q76" i="151" s="1"/>
  <c r="V76" i="151" s="1"/>
  <c r="Q75" i="151"/>
  <c r="V75" i="151" s="1"/>
  <c r="J75" i="151"/>
  <c r="O75" i="151" s="1"/>
  <c r="H75" i="151"/>
  <c r="Q74" i="151"/>
  <c r="V74" i="151" s="1"/>
  <c r="J74" i="151"/>
  <c r="O74" i="151" s="1"/>
  <c r="X74" i="151" s="1"/>
  <c r="H74" i="151"/>
  <c r="J73" i="151"/>
  <c r="O73" i="151" s="1"/>
  <c r="H73" i="151"/>
  <c r="Q73" i="151" s="1"/>
  <c r="V73" i="151" s="1"/>
  <c r="J72" i="151"/>
  <c r="O72" i="151" s="1"/>
  <c r="H72" i="151"/>
  <c r="Q72" i="151" s="1"/>
  <c r="V72" i="151" s="1"/>
  <c r="Q71" i="151"/>
  <c r="V71" i="151" s="1"/>
  <c r="J71" i="151"/>
  <c r="O71" i="151" s="1"/>
  <c r="H71" i="151"/>
  <c r="J70" i="151"/>
  <c r="O70" i="151" s="1"/>
  <c r="H70" i="151"/>
  <c r="Q70" i="151" s="1"/>
  <c r="V70" i="151" s="1"/>
  <c r="J69" i="151"/>
  <c r="O69" i="151" s="1"/>
  <c r="H69" i="151"/>
  <c r="Q69" i="151" s="1"/>
  <c r="V69" i="151" s="1"/>
  <c r="J68" i="151"/>
  <c r="O68" i="151" s="1"/>
  <c r="H68" i="151"/>
  <c r="Q68" i="151" s="1"/>
  <c r="V68" i="151" s="1"/>
  <c r="J67" i="151"/>
  <c r="O67" i="151" s="1"/>
  <c r="H67" i="151"/>
  <c r="Q67" i="151" s="1"/>
  <c r="V67" i="151" s="1"/>
  <c r="J66" i="151"/>
  <c r="O66" i="151" s="1"/>
  <c r="H66" i="151"/>
  <c r="Q66" i="151" s="1"/>
  <c r="V66" i="151" s="1"/>
  <c r="J65" i="151"/>
  <c r="O65" i="151" s="1"/>
  <c r="H65" i="151"/>
  <c r="Q65" i="151" s="1"/>
  <c r="V65" i="151" s="1"/>
  <c r="J64" i="151"/>
  <c r="O64" i="151" s="1"/>
  <c r="H64" i="151"/>
  <c r="Q64" i="151" s="1"/>
  <c r="V64" i="151" s="1"/>
  <c r="J63" i="151"/>
  <c r="O63" i="151" s="1"/>
  <c r="H63" i="151"/>
  <c r="Q63" i="151" s="1"/>
  <c r="V63" i="151" s="1"/>
  <c r="Q62" i="151"/>
  <c r="V62" i="151" s="1"/>
  <c r="O62" i="151"/>
  <c r="J62" i="151"/>
  <c r="H62" i="151"/>
  <c r="J61" i="151"/>
  <c r="O61" i="151" s="1"/>
  <c r="H61" i="151"/>
  <c r="Q61" i="151" s="1"/>
  <c r="V61" i="151" s="1"/>
  <c r="J60" i="151"/>
  <c r="O60" i="151" s="1"/>
  <c r="H60" i="151"/>
  <c r="Q60" i="151" s="1"/>
  <c r="V60" i="151" s="1"/>
  <c r="J59" i="151"/>
  <c r="O59" i="151" s="1"/>
  <c r="H59" i="151"/>
  <c r="Q59" i="151" s="1"/>
  <c r="V59" i="151" s="1"/>
  <c r="Q58" i="151"/>
  <c r="V58" i="151" s="1"/>
  <c r="O58" i="151"/>
  <c r="X58" i="151" s="1"/>
  <c r="J58" i="151"/>
  <c r="H58" i="151"/>
  <c r="J57" i="151"/>
  <c r="O57" i="151" s="1"/>
  <c r="H57" i="151"/>
  <c r="Q57" i="151" s="1"/>
  <c r="V57" i="151" s="1"/>
  <c r="J56" i="151"/>
  <c r="O56" i="151" s="1"/>
  <c r="H56" i="151"/>
  <c r="Q56" i="151" s="1"/>
  <c r="V56" i="151" s="1"/>
  <c r="Q55" i="151"/>
  <c r="V55" i="151" s="1"/>
  <c r="J55" i="151"/>
  <c r="O55" i="151" s="1"/>
  <c r="H55" i="151"/>
  <c r="Q54" i="151"/>
  <c r="V54" i="151" s="1"/>
  <c r="J54" i="151"/>
  <c r="O54" i="151" s="1"/>
  <c r="H54" i="151"/>
  <c r="J53" i="151"/>
  <c r="O53" i="151" s="1"/>
  <c r="H53" i="151"/>
  <c r="U50" i="151"/>
  <c r="T50" i="151"/>
  <c r="S50" i="151"/>
  <c r="R50" i="151"/>
  <c r="R120" i="151" s="1"/>
  <c r="R122" i="151" s="1"/>
  <c r="N50" i="151"/>
  <c r="M50" i="151"/>
  <c r="M119" i="151" s="1"/>
  <c r="M122" i="151" s="1"/>
  <c r="L50" i="151"/>
  <c r="L119" i="151" s="1"/>
  <c r="L122" i="151" s="1"/>
  <c r="K50" i="151"/>
  <c r="K119" i="151" s="1"/>
  <c r="K122" i="151" s="1"/>
  <c r="G50" i="151"/>
  <c r="F50" i="151"/>
  <c r="J48" i="151"/>
  <c r="O48" i="151" s="1"/>
  <c r="H48" i="151"/>
  <c r="Q48" i="151" s="1"/>
  <c r="V48" i="151" s="1"/>
  <c r="J47" i="151"/>
  <c r="O47" i="151" s="1"/>
  <c r="H47" i="151"/>
  <c r="Q47" i="151" s="1"/>
  <c r="V47" i="151" s="1"/>
  <c r="Q46" i="151"/>
  <c r="V46" i="151" s="1"/>
  <c r="O46" i="151"/>
  <c r="J46" i="151"/>
  <c r="H46" i="151"/>
  <c r="J45" i="151"/>
  <c r="O45" i="151" s="1"/>
  <c r="H45" i="151"/>
  <c r="Q45" i="151" s="1"/>
  <c r="V45" i="151" s="1"/>
  <c r="J44" i="151"/>
  <c r="O44" i="151" s="1"/>
  <c r="H44" i="151"/>
  <c r="Q44" i="151" s="1"/>
  <c r="V44" i="151" s="1"/>
  <c r="J43" i="151"/>
  <c r="O43" i="151" s="1"/>
  <c r="H43" i="151"/>
  <c r="Q43" i="151" s="1"/>
  <c r="V43" i="151" s="1"/>
  <c r="J42" i="151"/>
  <c r="O42" i="151" s="1"/>
  <c r="H42" i="151"/>
  <c r="Q42" i="151" s="1"/>
  <c r="V42" i="151" s="1"/>
  <c r="J41" i="151"/>
  <c r="O41" i="151" s="1"/>
  <c r="H41" i="151"/>
  <c r="Q41" i="151" s="1"/>
  <c r="V41" i="151" s="1"/>
  <c r="J40" i="151"/>
  <c r="O40" i="151" s="1"/>
  <c r="X40" i="151" s="1"/>
  <c r="H40" i="151"/>
  <c r="Q40" i="151" s="1"/>
  <c r="V40" i="151" s="1"/>
  <c r="J39" i="151"/>
  <c r="O39" i="151" s="1"/>
  <c r="H39" i="151"/>
  <c r="Q39" i="151" s="1"/>
  <c r="V39" i="151" s="1"/>
  <c r="J38" i="151"/>
  <c r="O38" i="151" s="1"/>
  <c r="X38" i="151" s="1"/>
  <c r="H38" i="151"/>
  <c r="Q38" i="151" s="1"/>
  <c r="V38" i="151" s="1"/>
  <c r="J37" i="151"/>
  <c r="O37" i="151" s="1"/>
  <c r="H37" i="151"/>
  <c r="Q37" i="151" s="1"/>
  <c r="V37" i="151" s="1"/>
  <c r="J36" i="151"/>
  <c r="O36" i="151" s="1"/>
  <c r="H36" i="151"/>
  <c r="Q36" i="151" s="1"/>
  <c r="V36" i="151" s="1"/>
  <c r="J35" i="151"/>
  <c r="O35" i="151" s="1"/>
  <c r="H35" i="151"/>
  <c r="Q35" i="151" s="1"/>
  <c r="V35" i="151" s="1"/>
  <c r="Q34" i="151"/>
  <c r="V34" i="151" s="1"/>
  <c r="J34" i="151"/>
  <c r="O34" i="151" s="1"/>
  <c r="X34" i="151" s="1"/>
  <c r="H34" i="151"/>
  <c r="J33" i="151"/>
  <c r="O33" i="151" s="1"/>
  <c r="H33" i="151"/>
  <c r="Q33" i="151" s="1"/>
  <c r="V33" i="151" s="1"/>
  <c r="J32" i="151"/>
  <c r="O32" i="151" s="1"/>
  <c r="H32" i="151"/>
  <c r="Q32" i="151" s="1"/>
  <c r="V32" i="151" s="1"/>
  <c r="J31" i="151"/>
  <c r="O31" i="151" s="1"/>
  <c r="H31" i="151"/>
  <c r="Q31" i="151" s="1"/>
  <c r="V31" i="151" s="1"/>
  <c r="J30" i="151"/>
  <c r="O30" i="151" s="1"/>
  <c r="X30" i="151" s="1"/>
  <c r="H30" i="151"/>
  <c r="Q30" i="151" s="1"/>
  <c r="V30" i="151" s="1"/>
  <c r="J29" i="151"/>
  <c r="O29" i="151" s="1"/>
  <c r="H29" i="151"/>
  <c r="Q29" i="151" s="1"/>
  <c r="V29" i="151" s="1"/>
  <c r="J28" i="151"/>
  <c r="O28" i="151" s="1"/>
  <c r="H28" i="151"/>
  <c r="Q28" i="151" s="1"/>
  <c r="V28" i="151" s="1"/>
  <c r="J27" i="151"/>
  <c r="O27" i="151" s="1"/>
  <c r="H27" i="151"/>
  <c r="Q27" i="151" s="1"/>
  <c r="V27" i="151" s="1"/>
  <c r="O26" i="151"/>
  <c r="J26" i="151"/>
  <c r="H26" i="151"/>
  <c r="Q26" i="151" s="1"/>
  <c r="V26" i="151" s="1"/>
  <c r="J25" i="151"/>
  <c r="O25" i="151" s="1"/>
  <c r="H25" i="151"/>
  <c r="Q25" i="151" s="1"/>
  <c r="V25" i="151" s="1"/>
  <c r="J24" i="151"/>
  <c r="O24" i="151" s="1"/>
  <c r="H24" i="151"/>
  <c r="Q24" i="151" s="1"/>
  <c r="V24" i="151" s="1"/>
  <c r="J23" i="151"/>
  <c r="O23" i="151" s="1"/>
  <c r="H23" i="151"/>
  <c r="Q23" i="151" s="1"/>
  <c r="V23" i="151" s="1"/>
  <c r="J22" i="151"/>
  <c r="O22" i="151" s="1"/>
  <c r="H22" i="151"/>
  <c r="Q22" i="151" s="1"/>
  <c r="V22" i="151" s="1"/>
  <c r="J21" i="151"/>
  <c r="O21" i="151" s="1"/>
  <c r="H21" i="151"/>
  <c r="Q21" i="151" s="1"/>
  <c r="V21" i="151" s="1"/>
  <c r="J20" i="151"/>
  <c r="O20" i="151" s="1"/>
  <c r="H20" i="151"/>
  <c r="Q20" i="151" s="1"/>
  <c r="V20" i="151" s="1"/>
  <c r="Q19" i="151"/>
  <c r="V19" i="151" s="1"/>
  <c r="J19" i="151"/>
  <c r="O19" i="151" s="1"/>
  <c r="H19" i="151"/>
  <c r="J18" i="151"/>
  <c r="O18" i="151" s="1"/>
  <c r="H18" i="151"/>
  <c r="Q18" i="151" s="1"/>
  <c r="V18" i="151" s="1"/>
  <c r="J17" i="151"/>
  <c r="O17" i="151" s="1"/>
  <c r="H17" i="151"/>
  <c r="Q17" i="151" s="1"/>
  <c r="V17" i="151" s="1"/>
  <c r="J16" i="151"/>
  <c r="O16" i="151" s="1"/>
  <c r="H16" i="151"/>
  <c r="Q16" i="151" s="1"/>
  <c r="V16" i="151" s="1"/>
  <c r="J15" i="151"/>
  <c r="O15" i="151" s="1"/>
  <c r="H15" i="151"/>
  <c r="Q15" i="151" s="1"/>
  <c r="V15" i="151" s="1"/>
  <c r="Q14" i="151"/>
  <c r="V14" i="151" s="1"/>
  <c r="J14" i="151"/>
  <c r="O14" i="151" s="1"/>
  <c r="X14" i="151" s="1"/>
  <c r="H14" i="151"/>
  <c r="J13" i="151"/>
  <c r="O13" i="151" s="1"/>
  <c r="H13" i="151"/>
  <c r="U121" i="150"/>
  <c r="T121" i="150"/>
  <c r="S121" i="150"/>
  <c r="R121" i="150"/>
  <c r="U117" i="150"/>
  <c r="R117" i="150"/>
  <c r="N117" i="150"/>
  <c r="M117" i="150"/>
  <c r="L117" i="150"/>
  <c r="K117" i="150"/>
  <c r="G117" i="150"/>
  <c r="F117" i="150"/>
  <c r="J115" i="150"/>
  <c r="O115" i="150" s="1"/>
  <c r="H115" i="150"/>
  <c r="J114" i="150"/>
  <c r="O114" i="150" s="1"/>
  <c r="H114" i="150"/>
  <c r="Q114" i="150" s="1"/>
  <c r="V114" i="150" s="1"/>
  <c r="Q113" i="150"/>
  <c r="V113" i="150" s="1"/>
  <c r="J113" i="150"/>
  <c r="O113" i="150" s="1"/>
  <c r="H113" i="150"/>
  <c r="Q112" i="150"/>
  <c r="V112" i="150" s="1"/>
  <c r="J112" i="150"/>
  <c r="O112" i="150" s="1"/>
  <c r="X112" i="150" s="1"/>
  <c r="J111" i="150"/>
  <c r="O111" i="150" s="1"/>
  <c r="H111" i="150"/>
  <c r="Q111" i="150" s="1"/>
  <c r="V111" i="150" s="1"/>
  <c r="J110" i="150"/>
  <c r="O110" i="150" s="1"/>
  <c r="H110" i="150"/>
  <c r="Q110" i="150" s="1"/>
  <c r="V110" i="150" s="1"/>
  <c r="J109" i="150"/>
  <c r="O109" i="150" s="1"/>
  <c r="H109" i="150"/>
  <c r="Q109" i="150" s="1"/>
  <c r="V109" i="150" s="1"/>
  <c r="J108" i="150"/>
  <c r="O108" i="150" s="1"/>
  <c r="H108" i="150"/>
  <c r="Q108" i="150" s="1"/>
  <c r="V108" i="150" s="1"/>
  <c r="J107" i="150"/>
  <c r="O107" i="150" s="1"/>
  <c r="H107" i="150"/>
  <c r="Q107" i="150" s="1"/>
  <c r="V107" i="150" s="1"/>
  <c r="J106" i="150"/>
  <c r="O106" i="150" s="1"/>
  <c r="H106" i="150"/>
  <c r="Q106" i="150" s="1"/>
  <c r="V106" i="150" s="1"/>
  <c r="J105" i="150"/>
  <c r="O105" i="150" s="1"/>
  <c r="H105" i="150"/>
  <c r="Q105" i="150" s="1"/>
  <c r="V105" i="150" s="1"/>
  <c r="J104" i="150"/>
  <c r="O104" i="150" s="1"/>
  <c r="H104" i="150"/>
  <c r="Q104" i="150" s="1"/>
  <c r="V104" i="150" s="1"/>
  <c r="J103" i="150"/>
  <c r="O103" i="150" s="1"/>
  <c r="H103" i="150"/>
  <c r="Q103" i="150" s="1"/>
  <c r="V103" i="150" s="1"/>
  <c r="J102" i="150"/>
  <c r="O102" i="150" s="1"/>
  <c r="H102" i="150"/>
  <c r="Q102" i="150" s="1"/>
  <c r="V102" i="150" s="1"/>
  <c r="J101" i="150"/>
  <c r="O101" i="150" s="1"/>
  <c r="H101" i="150"/>
  <c r="Q101" i="150" s="1"/>
  <c r="V101" i="150" s="1"/>
  <c r="J100" i="150"/>
  <c r="O100" i="150" s="1"/>
  <c r="H100" i="150"/>
  <c r="Q100" i="150" s="1"/>
  <c r="V100" i="150" s="1"/>
  <c r="J99" i="150"/>
  <c r="O99" i="150" s="1"/>
  <c r="H99" i="150"/>
  <c r="Q99" i="150" s="1"/>
  <c r="J98" i="150"/>
  <c r="O98" i="150" s="1"/>
  <c r="H98" i="150"/>
  <c r="Q98" i="150" s="1"/>
  <c r="V98" i="150" s="1"/>
  <c r="J97" i="150"/>
  <c r="O97" i="150" s="1"/>
  <c r="H97" i="150"/>
  <c r="Q97" i="150" s="1"/>
  <c r="V97" i="150" s="1"/>
  <c r="J96" i="150"/>
  <c r="O96" i="150" s="1"/>
  <c r="H96" i="150"/>
  <c r="X95" i="150"/>
  <c r="U94" i="150"/>
  <c r="R94" i="150"/>
  <c r="N94" i="150"/>
  <c r="M94" i="150"/>
  <c r="L94" i="150"/>
  <c r="K94" i="150"/>
  <c r="G94" i="150"/>
  <c r="F94" i="150"/>
  <c r="X93" i="150"/>
  <c r="J92" i="150"/>
  <c r="O92" i="150" s="1"/>
  <c r="H92" i="150"/>
  <c r="Q92" i="150" s="1"/>
  <c r="V92" i="150" s="1"/>
  <c r="J91" i="150"/>
  <c r="O91" i="150" s="1"/>
  <c r="H91" i="150"/>
  <c r="Q91" i="150" s="1"/>
  <c r="V91" i="150" s="1"/>
  <c r="J90" i="150"/>
  <c r="O90" i="150" s="1"/>
  <c r="H90" i="150"/>
  <c r="Q90" i="150" s="1"/>
  <c r="V90" i="150" s="1"/>
  <c r="J89" i="150"/>
  <c r="O89" i="150" s="1"/>
  <c r="H89" i="150"/>
  <c r="Q89" i="150" s="1"/>
  <c r="V89" i="150" s="1"/>
  <c r="X89" i="150" s="1"/>
  <c r="J88" i="150"/>
  <c r="O88" i="150" s="1"/>
  <c r="H88" i="150"/>
  <c r="Q88" i="150" s="1"/>
  <c r="V88" i="150" s="1"/>
  <c r="J87" i="150"/>
  <c r="O87" i="150" s="1"/>
  <c r="H87" i="150"/>
  <c r="Q87" i="150" s="1"/>
  <c r="V87" i="150" s="1"/>
  <c r="J86" i="150"/>
  <c r="O86" i="150" s="1"/>
  <c r="H86" i="150"/>
  <c r="Q86" i="150" s="1"/>
  <c r="V86" i="150" s="1"/>
  <c r="J85" i="150"/>
  <c r="O85" i="150" s="1"/>
  <c r="H85" i="150"/>
  <c r="Q85" i="150" s="1"/>
  <c r="V85" i="150" s="1"/>
  <c r="J84" i="150"/>
  <c r="O84" i="150" s="1"/>
  <c r="H84" i="150"/>
  <c r="Q84" i="150" s="1"/>
  <c r="V84" i="150" s="1"/>
  <c r="J83" i="150"/>
  <c r="O83" i="150" s="1"/>
  <c r="H83" i="150"/>
  <c r="Q83" i="150" s="1"/>
  <c r="V83" i="150" s="1"/>
  <c r="J82" i="150"/>
  <c r="O82" i="150" s="1"/>
  <c r="H82" i="150"/>
  <c r="Q82" i="150" s="1"/>
  <c r="V82" i="150" s="1"/>
  <c r="J81" i="150"/>
  <c r="O81" i="150" s="1"/>
  <c r="H81" i="150"/>
  <c r="Q81" i="150" s="1"/>
  <c r="V81" i="150" s="1"/>
  <c r="X81" i="150" s="1"/>
  <c r="J80" i="150"/>
  <c r="O80" i="150" s="1"/>
  <c r="H80" i="150"/>
  <c r="Q80" i="150" s="1"/>
  <c r="V80" i="150" s="1"/>
  <c r="J79" i="150"/>
  <c r="O79" i="150" s="1"/>
  <c r="H79" i="150"/>
  <c r="Q79" i="150" s="1"/>
  <c r="V79" i="150" s="1"/>
  <c r="J78" i="150"/>
  <c r="O78" i="150" s="1"/>
  <c r="H78" i="150"/>
  <c r="Q78" i="150" s="1"/>
  <c r="V78" i="150" s="1"/>
  <c r="J77" i="150"/>
  <c r="O77" i="150" s="1"/>
  <c r="H77" i="150"/>
  <c r="Q77" i="150" s="1"/>
  <c r="V77" i="150" s="1"/>
  <c r="J76" i="150"/>
  <c r="O76" i="150" s="1"/>
  <c r="H76" i="150"/>
  <c r="Q76" i="150" s="1"/>
  <c r="V76" i="150" s="1"/>
  <c r="J75" i="150"/>
  <c r="O75" i="150" s="1"/>
  <c r="H75" i="150"/>
  <c r="Q75" i="150" s="1"/>
  <c r="V75" i="150" s="1"/>
  <c r="J74" i="150"/>
  <c r="O74" i="150" s="1"/>
  <c r="H74" i="150"/>
  <c r="Q74" i="150" s="1"/>
  <c r="V74" i="150" s="1"/>
  <c r="J73" i="150"/>
  <c r="O73" i="150" s="1"/>
  <c r="H73" i="150"/>
  <c r="Q73" i="150" s="1"/>
  <c r="V73" i="150" s="1"/>
  <c r="J72" i="150"/>
  <c r="O72" i="150" s="1"/>
  <c r="H72" i="150"/>
  <c r="Q72" i="150" s="1"/>
  <c r="V72" i="150" s="1"/>
  <c r="J71" i="150"/>
  <c r="O71" i="150" s="1"/>
  <c r="H71" i="150"/>
  <c r="Q71" i="150" s="1"/>
  <c r="V71" i="150" s="1"/>
  <c r="J70" i="150"/>
  <c r="O70" i="150" s="1"/>
  <c r="H70" i="150"/>
  <c r="Q70" i="150" s="1"/>
  <c r="V70" i="150" s="1"/>
  <c r="J69" i="150"/>
  <c r="O69" i="150" s="1"/>
  <c r="H69" i="150"/>
  <c r="Q69" i="150" s="1"/>
  <c r="V69" i="150" s="1"/>
  <c r="J68" i="150"/>
  <c r="O68" i="150" s="1"/>
  <c r="H68" i="150"/>
  <c r="Q68" i="150" s="1"/>
  <c r="V68" i="150" s="1"/>
  <c r="J67" i="150"/>
  <c r="O67" i="150" s="1"/>
  <c r="H67" i="150"/>
  <c r="Q67" i="150" s="1"/>
  <c r="V67" i="150" s="1"/>
  <c r="J66" i="150"/>
  <c r="O66" i="150" s="1"/>
  <c r="H66" i="150"/>
  <c r="Q66" i="150" s="1"/>
  <c r="V66" i="150" s="1"/>
  <c r="J65" i="150"/>
  <c r="O65" i="150" s="1"/>
  <c r="H65" i="150"/>
  <c r="Q65" i="150" s="1"/>
  <c r="V65" i="150" s="1"/>
  <c r="J64" i="150"/>
  <c r="O64" i="150" s="1"/>
  <c r="H64" i="150"/>
  <c r="Q64" i="150" s="1"/>
  <c r="V64" i="150" s="1"/>
  <c r="J63" i="150"/>
  <c r="O63" i="150" s="1"/>
  <c r="H63" i="150"/>
  <c r="Q63" i="150" s="1"/>
  <c r="V63" i="150" s="1"/>
  <c r="J62" i="150"/>
  <c r="O62" i="150" s="1"/>
  <c r="H62" i="150"/>
  <c r="Q62" i="150" s="1"/>
  <c r="V62" i="150" s="1"/>
  <c r="J61" i="150"/>
  <c r="O61" i="150" s="1"/>
  <c r="H61" i="150"/>
  <c r="Q61" i="150" s="1"/>
  <c r="V61" i="150" s="1"/>
  <c r="J60" i="150"/>
  <c r="O60" i="150" s="1"/>
  <c r="H60" i="150"/>
  <c r="Q60" i="150" s="1"/>
  <c r="V60" i="150" s="1"/>
  <c r="J59" i="150"/>
  <c r="O59" i="150" s="1"/>
  <c r="H59" i="150"/>
  <c r="Q59" i="150" s="1"/>
  <c r="V59" i="150" s="1"/>
  <c r="J58" i="150"/>
  <c r="O58" i="150" s="1"/>
  <c r="H58" i="150"/>
  <c r="Q58" i="150" s="1"/>
  <c r="V58" i="150" s="1"/>
  <c r="J57" i="150"/>
  <c r="O57" i="150" s="1"/>
  <c r="H57" i="150"/>
  <c r="Q57" i="150" s="1"/>
  <c r="V57" i="150" s="1"/>
  <c r="J56" i="150"/>
  <c r="O56" i="150" s="1"/>
  <c r="H56" i="150"/>
  <c r="Q56" i="150" s="1"/>
  <c r="V56" i="150" s="1"/>
  <c r="J55" i="150"/>
  <c r="O55" i="150" s="1"/>
  <c r="H55" i="150"/>
  <c r="Q55" i="150" s="1"/>
  <c r="V55" i="150" s="1"/>
  <c r="J54" i="150"/>
  <c r="O54" i="150" s="1"/>
  <c r="H54" i="150"/>
  <c r="Q54" i="150" s="1"/>
  <c r="V54" i="150" s="1"/>
  <c r="J53" i="150"/>
  <c r="H53" i="150"/>
  <c r="Q53" i="150" s="1"/>
  <c r="U50" i="150"/>
  <c r="T50" i="150"/>
  <c r="T120" i="150" s="1"/>
  <c r="T122" i="150" s="1"/>
  <c r="S50" i="150"/>
  <c r="S120" i="150" s="1"/>
  <c r="S122" i="150" s="1"/>
  <c r="R50" i="150"/>
  <c r="N50" i="150"/>
  <c r="M50" i="150"/>
  <c r="M119" i="150" s="1"/>
  <c r="M122" i="150" s="1"/>
  <c r="L50" i="150"/>
  <c r="L119" i="150" s="1"/>
  <c r="L122" i="150" s="1"/>
  <c r="K50" i="150"/>
  <c r="K119" i="150" s="1"/>
  <c r="K122" i="150" s="1"/>
  <c r="G50" i="150"/>
  <c r="F50" i="150"/>
  <c r="Q48" i="150"/>
  <c r="V48" i="150" s="1"/>
  <c r="H48" i="150"/>
  <c r="J48" i="150" s="1"/>
  <c r="O48" i="150" s="1"/>
  <c r="J47" i="150"/>
  <c r="O47" i="150" s="1"/>
  <c r="H47" i="150"/>
  <c r="Q47" i="150" s="1"/>
  <c r="V47" i="150" s="1"/>
  <c r="Q46" i="150"/>
  <c r="V46" i="150" s="1"/>
  <c r="H46" i="150"/>
  <c r="J46" i="150" s="1"/>
  <c r="O46" i="150" s="1"/>
  <c r="J45" i="150"/>
  <c r="O45" i="150" s="1"/>
  <c r="H45" i="150"/>
  <c r="Q45" i="150" s="1"/>
  <c r="V45" i="150" s="1"/>
  <c r="Q44" i="150"/>
  <c r="V44" i="150" s="1"/>
  <c r="H44" i="150"/>
  <c r="J44" i="150" s="1"/>
  <c r="O44" i="150" s="1"/>
  <c r="Q43" i="150"/>
  <c r="V43" i="150" s="1"/>
  <c r="H43" i="150"/>
  <c r="J43" i="150" s="1"/>
  <c r="O43" i="150" s="1"/>
  <c r="X43" i="150" s="1"/>
  <c r="J42" i="150"/>
  <c r="O42" i="150" s="1"/>
  <c r="H42" i="150"/>
  <c r="Q42" i="150" s="1"/>
  <c r="V42" i="150" s="1"/>
  <c r="Q41" i="150"/>
  <c r="V41" i="150" s="1"/>
  <c r="H41" i="150"/>
  <c r="J41" i="150" s="1"/>
  <c r="O41" i="150" s="1"/>
  <c r="Q40" i="150"/>
  <c r="V40" i="150" s="1"/>
  <c r="H40" i="150"/>
  <c r="J40" i="150" s="1"/>
  <c r="O40" i="150" s="1"/>
  <c r="Q39" i="150"/>
  <c r="V39" i="150" s="1"/>
  <c r="H39" i="150"/>
  <c r="J39" i="150" s="1"/>
  <c r="O39" i="150" s="1"/>
  <c r="Q38" i="150"/>
  <c r="V38" i="150" s="1"/>
  <c r="H38" i="150"/>
  <c r="J38" i="150" s="1"/>
  <c r="O38" i="150" s="1"/>
  <c r="Q37" i="150"/>
  <c r="V37" i="150" s="1"/>
  <c r="H37" i="150"/>
  <c r="J37" i="150" s="1"/>
  <c r="O37" i="150" s="1"/>
  <c r="Q36" i="150"/>
  <c r="V36" i="150" s="1"/>
  <c r="H36" i="150"/>
  <c r="J36" i="150" s="1"/>
  <c r="O36" i="150" s="1"/>
  <c r="J35" i="150"/>
  <c r="O35" i="150" s="1"/>
  <c r="H35" i="150"/>
  <c r="Q35" i="150" s="1"/>
  <c r="V35" i="150" s="1"/>
  <c r="Q34" i="150"/>
  <c r="V34" i="150" s="1"/>
  <c r="H34" i="150"/>
  <c r="J34" i="150" s="1"/>
  <c r="O34" i="150" s="1"/>
  <c r="J33" i="150"/>
  <c r="O33" i="150" s="1"/>
  <c r="H33" i="150"/>
  <c r="Q33" i="150" s="1"/>
  <c r="V33" i="150" s="1"/>
  <c r="J32" i="150"/>
  <c r="O32" i="150" s="1"/>
  <c r="H32" i="150"/>
  <c r="Q32" i="150" s="1"/>
  <c r="V32" i="150" s="1"/>
  <c r="J31" i="150"/>
  <c r="O31" i="150" s="1"/>
  <c r="H31" i="150"/>
  <c r="Q31" i="150" s="1"/>
  <c r="V31" i="150" s="1"/>
  <c r="Q30" i="150"/>
  <c r="V30" i="150" s="1"/>
  <c r="H30" i="150"/>
  <c r="J30" i="150" s="1"/>
  <c r="O30" i="150" s="1"/>
  <c r="Q29" i="150"/>
  <c r="V29" i="150" s="1"/>
  <c r="H29" i="150"/>
  <c r="J29" i="150" s="1"/>
  <c r="O29" i="150" s="1"/>
  <c r="J28" i="150"/>
  <c r="O28" i="150" s="1"/>
  <c r="H28" i="150"/>
  <c r="Q28" i="150" s="1"/>
  <c r="V28" i="150" s="1"/>
  <c r="J27" i="150"/>
  <c r="O27" i="150" s="1"/>
  <c r="H27" i="150"/>
  <c r="Q27" i="150" s="1"/>
  <c r="V27" i="150" s="1"/>
  <c r="J26" i="150"/>
  <c r="O26" i="150" s="1"/>
  <c r="H26" i="150"/>
  <c r="Q26" i="150" s="1"/>
  <c r="V26" i="150" s="1"/>
  <c r="J25" i="150"/>
  <c r="O25" i="150" s="1"/>
  <c r="H25" i="150"/>
  <c r="Q25" i="150" s="1"/>
  <c r="V25" i="150" s="1"/>
  <c r="Q24" i="150"/>
  <c r="V24" i="150" s="1"/>
  <c r="H24" i="150"/>
  <c r="J24" i="150" s="1"/>
  <c r="O24" i="150" s="1"/>
  <c r="J23" i="150"/>
  <c r="O23" i="150" s="1"/>
  <c r="H23" i="150"/>
  <c r="Q23" i="150" s="1"/>
  <c r="V23" i="150" s="1"/>
  <c r="Q22" i="150"/>
  <c r="V22" i="150" s="1"/>
  <c r="H22" i="150"/>
  <c r="J22" i="150" s="1"/>
  <c r="O22" i="150" s="1"/>
  <c r="J21" i="150"/>
  <c r="O21" i="150" s="1"/>
  <c r="H21" i="150"/>
  <c r="Q21" i="150" s="1"/>
  <c r="V21" i="150" s="1"/>
  <c r="Q20" i="150"/>
  <c r="V20" i="150" s="1"/>
  <c r="H20" i="150"/>
  <c r="J20" i="150" s="1"/>
  <c r="O20" i="150" s="1"/>
  <c r="J19" i="150"/>
  <c r="O19" i="150" s="1"/>
  <c r="H19" i="150"/>
  <c r="Q19" i="150" s="1"/>
  <c r="V19" i="150" s="1"/>
  <c r="Q18" i="150"/>
  <c r="V18" i="150" s="1"/>
  <c r="H18" i="150"/>
  <c r="J18" i="150" s="1"/>
  <c r="O18" i="150" s="1"/>
  <c r="J17" i="150"/>
  <c r="O17" i="150" s="1"/>
  <c r="H17" i="150"/>
  <c r="Q17" i="150" s="1"/>
  <c r="V17" i="150" s="1"/>
  <c r="J16" i="150"/>
  <c r="O16" i="150" s="1"/>
  <c r="H16" i="150"/>
  <c r="Q16" i="150" s="1"/>
  <c r="V16" i="150" s="1"/>
  <c r="Q15" i="150"/>
  <c r="V15" i="150" s="1"/>
  <c r="H15" i="150"/>
  <c r="J15" i="150" s="1"/>
  <c r="O15" i="150" s="1"/>
  <c r="Q14" i="150"/>
  <c r="V14" i="150" s="1"/>
  <c r="H14" i="150"/>
  <c r="J14" i="150" s="1"/>
  <c r="O14" i="150" s="1"/>
  <c r="Q13" i="150"/>
  <c r="V13" i="150" s="1"/>
  <c r="H13" i="150"/>
  <c r="J13" i="150" s="1"/>
  <c r="J41" i="149"/>
  <c r="J42" i="149" s="1"/>
  <c r="J43" i="149" s="1"/>
  <c r="H41" i="149"/>
  <c r="H42" i="149" s="1"/>
  <c r="H43" i="149" s="1"/>
  <c r="T29" i="149"/>
  <c r="H29" i="149"/>
  <c r="Z29" i="149" s="1"/>
  <c r="T28" i="149"/>
  <c r="H28" i="149"/>
  <c r="S31" i="149"/>
  <c r="H27" i="149"/>
  <c r="T26" i="149"/>
  <c r="F31" i="149"/>
  <c r="R17" i="149"/>
  <c r="A26" i="149"/>
  <c r="A27" i="149" s="1"/>
  <c r="A28" i="149" s="1"/>
  <c r="A31" i="149" s="1"/>
  <c r="T15" i="149"/>
  <c r="V15" i="149" s="1"/>
  <c r="X15" i="149" s="1"/>
  <c r="H15" i="149"/>
  <c r="T14" i="149"/>
  <c r="A14" i="149"/>
  <c r="T13" i="149"/>
  <c r="V13" i="149" s="1"/>
  <c r="H13" i="149"/>
  <c r="A13" i="149"/>
  <c r="T12" i="149"/>
  <c r="F17" i="149"/>
  <c r="J27" i="155" l="1"/>
  <c r="J28" i="155"/>
  <c r="K21" i="154"/>
  <c r="K29" i="154"/>
  <c r="K25" i="154"/>
  <c r="J23" i="155"/>
  <c r="U120" i="150"/>
  <c r="U122" i="150" s="1"/>
  <c r="X36" i="150"/>
  <c r="K23" i="155"/>
  <c r="K27" i="155"/>
  <c r="L27" i="155" s="1"/>
  <c r="G84" i="157"/>
  <c r="I86" i="157" s="1"/>
  <c r="I87" i="157" s="1"/>
  <c r="X66" i="151"/>
  <c r="X42" i="151"/>
  <c r="X102" i="151"/>
  <c r="X18" i="151"/>
  <c r="X90" i="151"/>
  <c r="X98" i="151"/>
  <c r="X114" i="151"/>
  <c r="X22" i="151"/>
  <c r="X16" i="151"/>
  <c r="X23" i="151"/>
  <c r="X43" i="151"/>
  <c r="X57" i="151"/>
  <c r="X107" i="151"/>
  <c r="X71" i="151"/>
  <c r="X91" i="151"/>
  <c r="X35" i="151"/>
  <c r="X59" i="151"/>
  <c r="X79" i="151"/>
  <c r="X31" i="151"/>
  <c r="H94" i="151"/>
  <c r="X104" i="151"/>
  <c r="X19" i="151"/>
  <c r="X32" i="151"/>
  <c r="X39" i="151"/>
  <c r="X73" i="151"/>
  <c r="X15" i="151"/>
  <c r="X65" i="151"/>
  <c r="H50" i="151"/>
  <c r="X26" i="151"/>
  <c r="X46" i="151"/>
  <c r="H117" i="151"/>
  <c r="X63" i="151"/>
  <c r="X67" i="151"/>
  <c r="X87" i="151"/>
  <c r="X24" i="151"/>
  <c r="X105" i="151"/>
  <c r="N119" i="151"/>
  <c r="N122" i="151" s="1"/>
  <c r="X48" i="151"/>
  <c r="X89" i="151"/>
  <c r="X101" i="151"/>
  <c r="X112" i="151"/>
  <c r="X83" i="151"/>
  <c r="X27" i="151"/>
  <c r="X47" i="151"/>
  <c r="X100" i="151"/>
  <c r="X55" i="151"/>
  <c r="X75" i="151"/>
  <c r="X20" i="150"/>
  <c r="Z28" i="149"/>
  <c r="X91" i="150"/>
  <c r="X76" i="150"/>
  <c r="X71" i="150"/>
  <c r="X29" i="150"/>
  <c r="X39" i="150"/>
  <c r="X24" i="150"/>
  <c r="X40" i="150"/>
  <c r="X15" i="150"/>
  <c r="X23" i="150"/>
  <c r="X47" i="150"/>
  <c r="X18" i="150"/>
  <c r="R120" i="150"/>
  <c r="R122" i="150" s="1"/>
  <c r="X38" i="150"/>
  <c r="X46" i="150"/>
  <c r="X110" i="150"/>
  <c r="X111" i="150"/>
  <c r="X113" i="150"/>
  <c r="N119" i="150"/>
  <c r="N122" i="150" s="1"/>
  <c r="X109" i="150"/>
  <c r="X114" i="150"/>
  <c r="X107" i="150"/>
  <c r="X97" i="150"/>
  <c r="X98" i="150"/>
  <c r="H117" i="150"/>
  <c r="X21" i="150"/>
  <c r="X57" i="150"/>
  <c r="X74" i="150"/>
  <c r="X60" i="150"/>
  <c r="X80" i="150"/>
  <c r="X67" i="150"/>
  <c r="X59" i="150"/>
  <c r="X75" i="150"/>
  <c r="X83" i="150"/>
  <c r="X73" i="150"/>
  <c r="X87" i="150"/>
  <c r="X65" i="150"/>
  <c r="X56" i="150"/>
  <c r="X64" i="150"/>
  <c r="J94" i="150"/>
  <c r="X54" i="150"/>
  <c r="X66" i="150"/>
  <c r="X86" i="150"/>
  <c r="X62" i="150"/>
  <c r="X79" i="150"/>
  <c r="X63" i="150"/>
  <c r="X31" i="150"/>
  <c r="X32" i="150"/>
  <c r="X16" i="150"/>
  <c r="X45" i="150"/>
  <c r="X17" i="150"/>
  <c r="X41" i="150"/>
  <c r="X33" i="150"/>
  <c r="X19" i="150"/>
  <c r="X14" i="150"/>
  <c r="V50" i="150"/>
  <c r="X27" i="150"/>
  <c r="X34" i="150"/>
  <c r="X26" i="150"/>
  <c r="T27" i="149"/>
  <c r="V27" i="149" s="1"/>
  <c r="X27" i="149" s="1"/>
  <c r="G33" i="156"/>
  <c r="I35" i="156" s="1"/>
  <c r="I36" i="156" s="1"/>
  <c r="G8" i="156" s="1"/>
  <c r="F32" i="155"/>
  <c r="G31" i="155"/>
  <c r="J31" i="155" s="1"/>
  <c r="H21" i="157"/>
  <c r="H22" i="157" s="1"/>
  <c r="H23" i="157" s="1"/>
  <c r="H24" i="157" s="1"/>
  <c r="H25" i="157" s="1"/>
  <c r="H26" i="157" s="1"/>
  <c r="H27" i="157" s="1"/>
  <c r="H28" i="157" s="1"/>
  <c r="H29" i="157" s="1"/>
  <c r="H30" i="157" s="1"/>
  <c r="H31" i="157" s="1"/>
  <c r="H32" i="157" s="1"/>
  <c r="G33" i="157"/>
  <c r="I35" i="157" s="1"/>
  <c r="I36" i="157" s="1"/>
  <c r="G8" i="157" s="1"/>
  <c r="H72" i="157"/>
  <c r="H73" i="157" s="1"/>
  <c r="H74" i="157" s="1"/>
  <c r="H75" i="157" s="1"/>
  <c r="H76" i="157" s="1"/>
  <c r="H77" i="157" s="1"/>
  <c r="H78" i="157" s="1"/>
  <c r="H79" i="157" s="1"/>
  <c r="H80" i="157" s="1"/>
  <c r="H81" i="157" s="1"/>
  <c r="H82" i="157" s="1"/>
  <c r="H83" i="157" s="1"/>
  <c r="H21" i="156"/>
  <c r="H22" i="156" s="1"/>
  <c r="H23" i="156" s="1"/>
  <c r="H24" i="156" s="1"/>
  <c r="H25" i="156" s="1"/>
  <c r="H26" i="156" s="1"/>
  <c r="H27" i="156" s="1"/>
  <c r="H28" i="156" s="1"/>
  <c r="H29" i="156" s="1"/>
  <c r="H30" i="156" s="1"/>
  <c r="H31" i="156" s="1"/>
  <c r="H32" i="156" s="1"/>
  <c r="G84" i="156"/>
  <c r="I86" i="156" s="1"/>
  <c r="I87" i="156" s="1"/>
  <c r="H72" i="156"/>
  <c r="H73" i="156" s="1"/>
  <c r="H74" i="156" s="1"/>
  <c r="H75" i="156" s="1"/>
  <c r="H76" i="156" s="1"/>
  <c r="H77" i="156" s="1"/>
  <c r="H78" i="156" s="1"/>
  <c r="H79" i="156" s="1"/>
  <c r="H80" i="156" s="1"/>
  <c r="H81" i="156" s="1"/>
  <c r="H82" i="156" s="1"/>
  <c r="H83" i="156" s="1"/>
  <c r="M86" i="155"/>
  <c r="K78" i="155"/>
  <c r="M32" i="155"/>
  <c r="K77" i="155"/>
  <c r="J76" i="155"/>
  <c r="L76" i="155" s="1"/>
  <c r="G77" i="155"/>
  <c r="J77" i="155" s="1"/>
  <c r="G81" i="155"/>
  <c r="J81" i="155" s="1"/>
  <c r="K80" i="155"/>
  <c r="L80" i="155" s="1"/>
  <c r="K84" i="155"/>
  <c r="L84" i="155" s="1"/>
  <c r="G22" i="155"/>
  <c r="J22" i="155" s="1"/>
  <c r="G26" i="155"/>
  <c r="J26" i="155" s="1"/>
  <c r="G30" i="155"/>
  <c r="J30" i="155" s="1"/>
  <c r="G78" i="155"/>
  <c r="J78" i="155" s="1"/>
  <c r="G82" i="155"/>
  <c r="J82" i="155" s="1"/>
  <c r="G21" i="155"/>
  <c r="J21" i="155" s="1"/>
  <c r="G29" i="155"/>
  <c r="J29" i="155" s="1"/>
  <c r="G85" i="155"/>
  <c r="J85" i="155" s="1"/>
  <c r="K24" i="155"/>
  <c r="L24" i="155" s="1"/>
  <c r="K28" i="155"/>
  <c r="L28" i="155" s="1"/>
  <c r="F86" i="155"/>
  <c r="K25" i="155"/>
  <c r="L25" i="155" s="1"/>
  <c r="G74" i="155"/>
  <c r="G20" i="155"/>
  <c r="F32" i="154"/>
  <c r="G28" i="154"/>
  <c r="J28" i="154" s="1"/>
  <c r="M86" i="154"/>
  <c r="K24" i="154"/>
  <c r="J24" i="154"/>
  <c r="K85" i="154"/>
  <c r="J85" i="154"/>
  <c r="L85" i="154" s="1"/>
  <c r="M32" i="154"/>
  <c r="K82" i="154"/>
  <c r="G74" i="154"/>
  <c r="J21" i="154"/>
  <c r="L21" i="154" s="1"/>
  <c r="G22" i="154"/>
  <c r="J22" i="154" s="1"/>
  <c r="J25" i="154"/>
  <c r="L25" i="154" s="1"/>
  <c r="G26" i="154"/>
  <c r="J26" i="154" s="1"/>
  <c r="J29" i="154"/>
  <c r="L29" i="154" s="1"/>
  <c r="G30" i="154"/>
  <c r="J30" i="154" s="1"/>
  <c r="J77" i="154"/>
  <c r="L77" i="154" s="1"/>
  <c r="G78" i="154"/>
  <c r="J78" i="154" s="1"/>
  <c r="G82" i="154"/>
  <c r="J82" i="154" s="1"/>
  <c r="G23" i="154"/>
  <c r="J23" i="154" s="1"/>
  <c r="G27" i="154"/>
  <c r="J27" i="154" s="1"/>
  <c r="G31" i="154"/>
  <c r="J31" i="154" s="1"/>
  <c r="G75" i="154"/>
  <c r="J75" i="154" s="1"/>
  <c r="G79" i="154"/>
  <c r="J79" i="154" s="1"/>
  <c r="G83" i="154"/>
  <c r="J83" i="154" s="1"/>
  <c r="G20" i="154"/>
  <c r="X28" i="151"/>
  <c r="X77" i="151"/>
  <c r="X85" i="151"/>
  <c r="X29" i="151"/>
  <c r="X56" i="151"/>
  <c r="X64" i="151"/>
  <c r="X72" i="151"/>
  <c r="X115" i="151"/>
  <c r="X54" i="151"/>
  <c r="X62" i="151"/>
  <c r="X70" i="151"/>
  <c r="X78" i="151"/>
  <c r="X86" i="151"/>
  <c r="X111" i="151"/>
  <c r="X69" i="151"/>
  <c r="X80" i="151"/>
  <c r="X21" i="151"/>
  <c r="X45" i="151"/>
  <c r="X103" i="151"/>
  <c r="X20" i="151"/>
  <c r="X36" i="151"/>
  <c r="X44" i="151"/>
  <c r="O94" i="151"/>
  <c r="X61" i="151"/>
  <c r="O117" i="151"/>
  <c r="X96" i="151"/>
  <c r="O50" i="151"/>
  <c r="X37" i="151"/>
  <c r="X88" i="151"/>
  <c r="X17" i="151"/>
  <c r="X25" i="151"/>
  <c r="X33" i="151"/>
  <c r="X41" i="151"/>
  <c r="X60" i="151"/>
  <c r="X68" i="151"/>
  <c r="X76" i="151"/>
  <c r="X84" i="151"/>
  <c r="X92" i="151"/>
  <c r="X108" i="151"/>
  <c r="V97" i="151"/>
  <c r="X97" i="151" s="1"/>
  <c r="J117" i="151"/>
  <c r="Q13" i="151"/>
  <c r="J50" i="151"/>
  <c r="Q53" i="151"/>
  <c r="J94" i="151"/>
  <c r="Q99" i="151"/>
  <c r="Q117" i="151" s="1"/>
  <c r="H121" i="151"/>
  <c r="X70" i="150"/>
  <c r="X92" i="150"/>
  <c r="X22" i="150"/>
  <c r="X42" i="150"/>
  <c r="X44" i="150"/>
  <c r="X58" i="150"/>
  <c r="X68" i="150"/>
  <c r="X72" i="150"/>
  <c r="X100" i="150"/>
  <c r="X25" i="150"/>
  <c r="X61" i="150"/>
  <c r="X82" i="150"/>
  <c r="X106" i="150"/>
  <c r="X30" i="150"/>
  <c r="X35" i="150"/>
  <c r="X37" i="150"/>
  <c r="V53" i="150"/>
  <c r="V94" i="150" s="1"/>
  <c r="Q94" i="150"/>
  <c r="X55" i="150"/>
  <c r="X77" i="150"/>
  <c r="X101" i="150"/>
  <c r="X104" i="150"/>
  <c r="X28" i="150"/>
  <c r="X84" i="150"/>
  <c r="X88" i="150"/>
  <c r="V99" i="150"/>
  <c r="X99" i="150" s="1"/>
  <c r="X85" i="150"/>
  <c r="O117" i="150"/>
  <c r="X103" i="150"/>
  <c r="O13" i="150"/>
  <c r="J50" i="150"/>
  <c r="Q50" i="150"/>
  <c r="X48" i="150"/>
  <c r="X69" i="150"/>
  <c r="X78" i="150"/>
  <c r="X90" i="150"/>
  <c r="X102" i="150"/>
  <c r="X105" i="150"/>
  <c r="X108" i="150"/>
  <c r="H50" i="150"/>
  <c r="J117" i="150"/>
  <c r="O53" i="150"/>
  <c r="H94" i="150"/>
  <c r="Q96" i="150"/>
  <c r="Q115" i="150"/>
  <c r="V115" i="150" s="1"/>
  <c r="X115" i="150" s="1"/>
  <c r="H119" i="150"/>
  <c r="H121" i="150"/>
  <c r="J13" i="149"/>
  <c r="L13" i="149" s="1"/>
  <c r="Z13" i="149"/>
  <c r="S17" i="149"/>
  <c r="V14" i="149"/>
  <c r="X14" i="149" s="1"/>
  <c r="V26" i="149"/>
  <c r="J27" i="149"/>
  <c r="L27" i="149" s="1"/>
  <c r="J29" i="149"/>
  <c r="L29" i="149" s="1"/>
  <c r="J28" i="149"/>
  <c r="L28" i="149" s="1"/>
  <c r="V12" i="149"/>
  <c r="V28" i="149"/>
  <c r="X28" i="149" s="1"/>
  <c r="V29" i="149"/>
  <c r="X29" i="149" s="1"/>
  <c r="Z15" i="149"/>
  <c r="G31" i="149"/>
  <c r="H14" i="149"/>
  <c r="H26" i="149"/>
  <c r="H12" i="149"/>
  <c r="J15" i="149"/>
  <c r="L15" i="149" s="1"/>
  <c r="AB15" i="149" s="1"/>
  <c r="X13" i="149"/>
  <c r="G17" i="149"/>
  <c r="R31" i="149"/>
  <c r="T17" i="149"/>
  <c r="H237" i="1" s="1"/>
  <c r="K29" i="155" l="1"/>
  <c r="H238" i="1"/>
  <c r="L23" i="155"/>
  <c r="K31" i="155"/>
  <c r="L31" i="155" s="1"/>
  <c r="L24" i="154"/>
  <c r="K23" i="154"/>
  <c r="L23" i="154" s="1"/>
  <c r="AB29" i="149"/>
  <c r="Z27" i="149"/>
  <c r="AB27" i="149"/>
  <c r="T31" i="149"/>
  <c r="Q121" i="150"/>
  <c r="V121" i="150" s="1"/>
  <c r="X121" i="150" s="1"/>
  <c r="Q120" i="150"/>
  <c r="V120" i="150" s="1"/>
  <c r="H120" i="150"/>
  <c r="H122" i="150" s="1"/>
  <c r="AB28" i="149"/>
  <c r="V31" i="149"/>
  <c r="K21" i="155"/>
  <c r="L21" i="155" s="1"/>
  <c r="L81" i="155"/>
  <c r="K82" i="155"/>
  <c r="J74" i="155"/>
  <c r="G86" i="155"/>
  <c r="L82" i="155"/>
  <c r="L77" i="155"/>
  <c r="K22" i="155"/>
  <c r="L22" i="155" s="1"/>
  <c r="K81" i="155"/>
  <c r="L78" i="155"/>
  <c r="K85" i="155"/>
  <c r="K74" i="155"/>
  <c r="K86" i="155" s="1"/>
  <c r="L85" i="155"/>
  <c r="K30" i="155"/>
  <c r="L30" i="155" s="1"/>
  <c r="K26" i="155"/>
  <c r="L26" i="155" s="1"/>
  <c r="L29" i="155"/>
  <c r="K20" i="155"/>
  <c r="J20" i="155"/>
  <c r="G32" i="155"/>
  <c r="K27" i="154"/>
  <c r="L27" i="154" s="1"/>
  <c r="K31" i="154"/>
  <c r="L31" i="154" s="1"/>
  <c r="K26" i="154"/>
  <c r="L26" i="154" s="1"/>
  <c r="K28" i="154"/>
  <c r="L28" i="154" s="1"/>
  <c r="L79" i="154"/>
  <c r="K79" i="154"/>
  <c r="K78" i="154"/>
  <c r="L78" i="154"/>
  <c r="J74" i="154"/>
  <c r="G86" i="154"/>
  <c r="K30" i="154"/>
  <c r="L30" i="154" s="1"/>
  <c r="K75" i="154"/>
  <c r="L75" i="154" s="1"/>
  <c r="K83" i="154"/>
  <c r="L83" i="154" s="1"/>
  <c r="G32" i="154"/>
  <c r="J20" i="154"/>
  <c r="K20" i="154"/>
  <c r="K74" i="154"/>
  <c r="L82" i="154"/>
  <c r="K22" i="154"/>
  <c r="L22" i="154" s="1"/>
  <c r="J119" i="151"/>
  <c r="Q121" i="151"/>
  <c r="V121" i="151" s="1"/>
  <c r="X121" i="151" s="1"/>
  <c r="V99" i="151"/>
  <c r="V53" i="151"/>
  <c r="Q94" i="151"/>
  <c r="Q50" i="151"/>
  <c r="V13" i="151"/>
  <c r="J119" i="150"/>
  <c r="X53" i="150"/>
  <c r="O94" i="150"/>
  <c r="X94" i="150" s="1"/>
  <c r="O50" i="150"/>
  <c r="X13" i="150"/>
  <c r="X50" i="150" s="1"/>
  <c r="Q117" i="150"/>
  <c r="V96" i="150"/>
  <c r="V17" i="149"/>
  <c r="AB13" i="149"/>
  <c r="J26" i="149"/>
  <c r="J31" i="149" s="1"/>
  <c r="H31" i="149"/>
  <c r="Z26" i="149"/>
  <c r="Z31" i="149" s="1"/>
  <c r="J14" i="149"/>
  <c r="L14" i="149" s="1"/>
  <c r="AB14" i="149" s="1"/>
  <c r="Z14" i="149"/>
  <c r="X12" i="149"/>
  <c r="X17" i="149" s="1"/>
  <c r="J12" i="149"/>
  <c r="H17" i="149"/>
  <c r="Z12" i="149"/>
  <c r="X26" i="149"/>
  <c r="X31" i="149" s="1"/>
  <c r="H240" i="1" l="1"/>
  <c r="Q122" i="150"/>
  <c r="K32" i="155"/>
  <c r="L20" i="155"/>
  <c r="J32" i="155"/>
  <c r="L74" i="155"/>
  <c r="J86" i="155"/>
  <c r="L74" i="154"/>
  <c r="J86" i="154"/>
  <c r="J32" i="154"/>
  <c r="L20" i="154"/>
  <c r="K86" i="154"/>
  <c r="K32" i="154"/>
  <c r="V50" i="151"/>
  <c r="X13" i="151"/>
  <c r="X50" i="151" s="1"/>
  <c r="V117" i="151"/>
  <c r="X99" i="151"/>
  <c r="X117" i="151" s="1"/>
  <c r="J122" i="151"/>
  <c r="O119" i="151"/>
  <c r="Q120" i="151"/>
  <c r="H120" i="151"/>
  <c r="H122" i="151" s="1"/>
  <c r="V94" i="151"/>
  <c r="X94" i="151" s="1"/>
  <c r="X53" i="151"/>
  <c r="J122" i="150"/>
  <c r="O119" i="150"/>
  <c r="V117" i="150"/>
  <c r="X96" i="150"/>
  <c r="X117" i="150" s="1"/>
  <c r="X120" i="150"/>
  <c r="V122" i="150"/>
  <c r="J17" i="149"/>
  <c r="L26" i="149"/>
  <c r="Z17" i="149"/>
  <c r="L12" i="149"/>
  <c r="L86" i="155" l="1"/>
  <c r="N74" i="155"/>
  <c r="N75" i="155" s="1"/>
  <c r="N76" i="155" s="1"/>
  <c r="N77" i="155" s="1"/>
  <c r="N78" i="155" s="1"/>
  <c r="N79" i="155" s="1"/>
  <c r="N80" i="155" s="1"/>
  <c r="N81" i="155" s="1"/>
  <c r="N82" i="155" s="1"/>
  <c r="N83" i="155" s="1"/>
  <c r="N84" i="155" s="1"/>
  <c r="N85" i="155" s="1"/>
  <c r="N86" i="155" s="1"/>
  <c r="O88" i="155" s="1"/>
  <c r="N20" i="155"/>
  <c r="N21" i="155" s="1"/>
  <c r="N22" i="155" s="1"/>
  <c r="N23" i="155" s="1"/>
  <c r="N24" i="155" s="1"/>
  <c r="N25" i="155" s="1"/>
  <c r="N26" i="155" s="1"/>
  <c r="N27" i="155" s="1"/>
  <c r="N28" i="155" s="1"/>
  <c r="N29" i="155" s="1"/>
  <c r="N30" i="155" s="1"/>
  <c r="N31" i="155" s="1"/>
  <c r="N32" i="155" s="1"/>
  <c r="O34" i="155" s="1"/>
  <c r="G7" i="155" s="1"/>
  <c r="H89" i="1" s="1"/>
  <c r="L32" i="155"/>
  <c r="L32" i="154"/>
  <c r="N20" i="154"/>
  <c r="N21" i="154" s="1"/>
  <c r="N22" i="154" s="1"/>
  <c r="N23" i="154" s="1"/>
  <c r="N24" i="154" s="1"/>
  <c r="N25" i="154" s="1"/>
  <c r="N26" i="154" s="1"/>
  <c r="N27" i="154" s="1"/>
  <c r="N28" i="154" s="1"/>
  <c r="N29" i="154" s="1"/>
  <c r="N30" i="154" s="1"/>
  <c r="N31" i="154" s="1"/>
  <c r="N32" i="154" s="1"/>
  <c r="O34" i="154" s="1"/>
  <c r="G7" i="154" s="1"/>
  <c r="H90" i="1" s="1"/>
  <c r="L86" i="154"/>
  <c r="N74" i="154"/>
  <c r="N75" i="154" s="1"/>
  <c r="N76" i="154" s="1"/>
  <c r="N77" i="154" s="1"/>
  <c r="N78" i="154" s="1"/>
  <c r="N79" i="154" s="1"/>
  <c r="N80" i="154" s="1"/>
  <c r="N81" i="154" s="1"/>
  <c r="N82" i="154" s="1"/>
  <c r="N83" i="154" s="1"/>
  <c r="N84" i="154" s="1"/>
  <c r="N85" i="154" s="1"/>
  <c r="N86" i="154" s="1"/>
  <c r="O88" i="154" s="1"/>
  <c r="Q122" i="151"/>
  <c r="V120" i="151"/>
  <c r="X119" i="151"/>
  <c r="O122" i="151"/>
  <c r="X119" i="150"/>
  <c r="X122" i="150" s="1"/>
  <c r="O122" i="150"/>
  <c r="L17" i="149"/>
  <c r="AB12" i="149"/>
  <c r="AB17" i="149" s="1"/>
  <c r="L31" i="149"/>
  <c r="AB26" i="149"/>
  <c r="AB31" i="149" s="1"/>
  <c r="H91" i="1" l="1"/>
  <c r="X120" i="151"/>
  <c r="X122" i="151" s="1"/>
  <c r="V122" i="151"/>
  <c r="E237" i="1" l="1"/>
  <c r="E236" i="1"/>
  <c r="GO36" i="89" l="1"/>
  <c r="KJ36" i="89" l="1"/>
  <c r="T36" i="89" l="1"/>
  <c r="B37" i="2" l="1"/>
  <c r="B33" i="14" l="1"/>
  <c r="JO36" i="89" l="1"/>
  <c r="JP80" i="89" s="1"/>
  <c r="JO80" i="89" s="1"/>
  <c r="JL36" i="89"/>
  <c r="JM80" i="89" s="1"/>
  <c r="JL80" i="89" s="1"/>
  <c r="JI36" i="89"/>
  <c r="JJ80" i="89" s="1"/>
  <c r="JI80" i="89" s="1"/>
  <c r="JI26" i="89"/>
  <c r="JI25" i="89"/>
  <c r="JI24" i="89"/>
  <c r="JI23" i="89"/>
  <c r="JI22" i="89"/>
  <c r="JI21" i="89"/>
  <c r="ML26" i="89"/>
  <c r="ML25" i="89"/>
  <c r="ML24" i="89"/>
  <c r="ML23" i="89"/>
  <c r="ML22" i="89"/>
  <c r="ML21" i="89"/>
  <c r="LZ26" i="89"/>
  <c r="LZ25" i="89"/>
  <c r="LZ24" i="89"/>
  <c r="LZ23" i="89"/>
  <c r="LZ22" i="89"/>
  <c r="LZ21" i="89"/>
  <c r="LN26" i="89"/>
  <c r="LN25" i="89"/>
  <c r="LN24" i="89"/>
  <c r="LN23" i="89"/>
  <c r="LN22" i="89"/>
  <c r="LN21" i="89"/>
  <c r="LB26" i="89"/>
  <c r="LB25" i="89"/>
  <c r="LB24" i="89"/>
  <c r="LB23" i="89"/>
  <c r="LB22" i="89"/>
  <c r="LB21" i="89"/>
  <c r="KP26" i="89"/>
  <c r="KP25" i="89"/>
  <c r="KP24" i="89"/>
  <c r="KP23" i="89"/>
  <c r="KP22" i="89"/>
  <c r="KP21" i="89"/>
  <c r="JU26" i="89"/>
  <c r="JU25" i="89"/>
  <c r="JU24" i="89"/>
  <c r="JU23" i="89"/>
  <c r="JU22" i="89"/>
  <c r="JU21" i="89"/>
  <c r="IW26" i="89"/>
  <c r="IW25" i="89"/>
  <c r="IW24" i="89"/>
  <c r="IW23" i="89"/>
  <c r="IW22" i="89"/>
  <c r="IW21" i="89"/>
  <c r="IK26" i="89"/>
  <c r="IK25" i="89"/>
  <c r="IK24" i="89"/>
  <c r="IK23" i="89"/>
  <c r="IK22" i="89"/>
  <c r="IK21" i="89"/>
  <c r="GC26" i="89"/>
  <c r="GC25" i="89"/>
  <c r="GC24" i="89"/>
  <c r="GC23" i="89"/>
  <c r="GC22" i="89"/>
  <c r="GC21" i="89"/>
  <c r="FQ26" i="89"/>
  <c r="FQ25" i="89"/>
  <c r="FQ24" i="89"/>
  <c r="FQ23" i="89"/>
  <c r="FQ22" i="89"/>
  <c r="FQ21" i="89"/>
  <c r="MX36" i="89"/>
  <c r="MU36" i="89"/>
  <c r="MR36" i="89"/>
  <c r="MO36" i="89"/>
  <c r="ML36" i="89"/>
  <c r="MI36" i="89"/>
  <c r="MF36" i="89"/>
  <c r="MG80" i="89" s="1"/>
  <c r="MF80" i="89" s="1"/>
  <c r="MC36" i="89"/>
  <c r="MD80" i="89" s="1"/>
  <c r="MC80" i="89" s="1"/>
  <c r="LZ36" i="89"/>
  <c r="LW36" i="89"/>
  <c r="LT36" i="89"/>
  <c r="LU80" i="89" s="1"/>
  <c r="LT80" i="89" s="1"/>
  <c r="LQ36" i="89"/>
  <c r="LR80" i="89" s="1"/>
  <c r="LQ80" i="89" s="1"/>
  <c r="LN36" i="89"/>
  <c r="LK36" i="89"/>
  <c r="LH36" i="89"/>
  <c r="LE36" i="89"/>
  <c r="LB36" i="89"/>
  <c r="KY36" i="89"/>
  <c r="KV36" i="89"/>
  <c r="KS36" i="89"/>
  <c r="KP36" i="89"/>
  <c r="KM36" i="89"/>
  <c r="KN80" i="89" s="1"/>
  <c r="KM80" i="89" s="1"/>
  <c r="JX36" i="89"/>
  <c r="JY80" i="89" s="1"/>
  <c r="JX80" i="89" s="1"/>
  <c r="JU36" i="89"/>
  <c r="JV80" i="89" s="1"/>
  <c r="JU80" i="89" s="1"/>
  <c r="JR36" i="89"/>
  <c r="JS80" i="89" s="1"/>
  <c r="JR80" i="89" s="1"/>
  <c r="JM81" i="89" l="1"/>
  <c r="JJ81" i="89"/>
  <c r="JP81" i="89"/>
  <c r="JV81" i="89"/>
  <c r="JY81" i="89"/>
  <c r="LR81" i="89"/>
  <c r="MD81" i="89"/>
  <c r="JS81" i="89"/>
  <c r="LU81" i="89"/>
  <c r="KN81" i="89"/>
  <c r="MG81" i="89"/>
  <c r="JI81" i="89" l="1"/>
  <c r="JL81" i="89"/>
  <c r="JX81" i="89"/>
  <c r="JU81" i="89"/>
  <c r="JO81" i="89"/>
  <c r="LT81" i="89"/>
  <c r="LQ81" i="89"/>
  <c r="MF81" i="89"/>
  <c r="JR81" i="89"/>
  <c r="MC81" i="89"/>
  <c r="KM81" i="89"/>
  <c r="J27" i="7" l="1"/>
  <c r="I27" i="7"/>
  <c r="H27" i="7"/>
  <c r="J14" i="7"/>
  <c r="I14" i="7"/>
  <c r="H14" i="7"/>
  <c r="C53" i="14" l="1"/>
  <c r="HD36" i="89" l="1"/>
  <c r="HA36" i="89"/>
  <c r="HY26" i="89" l="1"/>
  <c r="HY25" i="89"/>
  <c r="HY24" i="89"/>
  <c r="HY23" i="89"/>
  <c r="HY22" i="89"/>
  <c r="HY21" i="89"/>
  <c r="B121" i="2" l="1"/>
  <c r="B120" i="2"/>
  <c r="C25" i="2" s="1"/>
  <c r="B124" i="2"/>
  <c r="B128" i="2"/>
  <c r="B130" i="2" l="1"/>
  <c r="B132" i="2"/>
  <c r="B131" i="2"/>
  <c r="B129" i="2"/>
  <c r="B127" i="2"/>
  <c r="B126" i="2"/>
  <c r="B125" i="2"/>
  <c r="B123" i="2"/>
  <c r="B122" i="2"/>
  <c r="B119" i="2"/>
  <c r="B118" i="2"/>
  <c r="B44" i="2"/>
  <c r="B46" i="2"/>
  <c r="B81" i="2"/>
  <c r="B82" i="2"/>
  <c r="B43" i="2"/>
  <c r="B45" i="2"/>
  <c r="B80" i="2"/>
  <c r="B50" i="14"/>
  <c r="GL36" i="89" l="1"/>
  <c r="GM80" i="89" s="1"/>
  <c r="GL80" i="89" s="1"/>
  <c r="GM81" i="89" l="1"/>
  <c r="GL81" i="89" l="1"/>
  <c r="F52" i="91" l="1"/>
  <c r="AI52" i="91"/>
  <c r="BH52" i="91" l="1"/>
  <c r="BH53" i="91" s="1"/>
  <c r="BH54" i="91" s="1"/>
  <c r="GI36" i="89"/>
  <c r="LC80" i="89" l="1"/>
  <c r="LB80" i="89" s="1"/>
  <c r="KD36" i="89"/>
  <c r="CB52" i="91"/>
  <c r="CB53" i="91" s="1"/>
  <c r="CB54" i="91" s="1"/>
  <c r="BT52" i="91"/>
  <c r="BT53" i="91" s="1"/>
  <c r="BT54" i="91" s="1"/>
  <c r="NE80" i="89" s="1"/>
  <c r="NE81" i="89" l="1"/>
  <c r="ND80" i="89"/>
  <c r="LB81" i="89"/>
  <c r="LC81" i="89"/>
  <c r="MV80" i="89"/>
  <c r="MU80" i="89" s="1"/>
  <c r="CC52" i="91"/>
  <c r="CC53" i="91" s="1"/>
  <c r="CC54" i="91" s="1"/>
  <c r="BI52" i="91"/>
  <c r="BI53" i="91" s="1"/>
  <c r="BI54" i="91" s="1"/>
  <c r="AS52" i="91"/>
  <c r="AL52" i="91"/>
  <c r="AD52" i="91"/>
  <c r="AK52" i="91"/>
  <c r="AR52" i="91"/>
  <c r="AQ52" i="91"/>
  <c r="AP52" i="91"/>
  <c r="AO52" i="91"/>
  <c r="AN52" i="91"/>
  <c r="AM52" i="91"/>
  <c r="AJ52" i="91"/>
  <c r="AE52" i="91"/>
  <c r="AC52" i="91"/>
  <c r="ND81" i="89" l="1"/>
  <c r="MU81" i="89"/>
  <c r="MV81" i="89"/>
  <c r="LF80" i="89"/>
  <c r="LE80" i="89" s="1"/>
  <c r="CK52" i="91"/>
  <c r="CK53" i="91" s="1"/>
  <c r="CK54" i="91" s="1"/>
  <c r="CJ52" i="91"/>
  <c r="CJ53" i="91" s="1"/>
  <c r="CJ54" i="91" s="1"/>
  <c r="BX52" i="91"/>
  <c r="BX53" i="91" s="1"/>
  <c r="BX54" i="91" s="1"/>
  <c r="CA52" i="91"/>
  <c r="CA53" i="91" s="1"/>
  <c r="CA54" i="91" s="1"/>
  <c r="BW52" i="91"/>
  <c r="BW53" i="91" s="1"/>
  <c r="BW54" i="91" s="1"/>
  <c r="CF52" i="91"/>
  <c r="CF53" i="91" s="1"/>
  <c r="CF54" i="91" s="1"/>
  <c r="JF36" i="89"/>
  <c r="BG52" i="91"/>
  <c r="BG53" i="91" s="1"/>
  <c r="BG54" i="91" s="1"/>
  <c r="MA80" i="89"/>
  <c r="LZ80" i="89" s="1"/>
  <c r="LX80" i="89"/>
  <c r="LW80" i="89" s="1"/>
  <c r="BJ52" i="91"/>
  <c r="BJ53" i="91" s="1"/>
  <c r="BJ54" i="91" s="1"/>
  <c r="BO52" i="91"/>
  <c r="BO53" i="91" s="1"/>
  <c r="BO54" i="91" s="1"/>
  <c r="BQ52" i="91"/>
  <c r="BQ53" i="91" s="1"/>
  <c r="BQ54" i="91" s="1"/>
  <c r="BP52" i="91"/>
  <c r="BP53" i="91" s="1"/>
  <c r="BP54" i="91" s="1"/>
  <c r="BN52" i="91"/>
  <c r="BN53" i="91" s="1"/>
  <c r="BN54" i="91" s="1"/>
  <c r="BL52" i="91"/>
  <c r="BL53" i="91" s="1"/>
  <c r="BL54" i="91" s="1"/>
  <c r="BM52" i="91"/>
  <c r="BM53" i="91" s="1"/>
  <c r="BM54" i="91" s="1"/>
  <c r="BF52" i="91"/>
  <c r="BF53" i="91" s="1"/>
  <c r="BF54" i="91" s="1"/>
  <c r="BK52" i="91"/>
  <c r="BK53" i="91" s="1"/>
  <c r="BK54" i="91" s="1"/>
  <c r="BE52" i="91"/>
  <c r="BE53" i="91" s="1"/>
  <c r="BE54" i="91" s="1"/>
  <c r="BD52" i="91"/>
  <c r="BD53" i="91" s="1"/>
  <c r="BD54" i="91" s="1"/>
  <c r="LE81" i="89" l="1"/>
  <c r="LF81" i="89"/>
  <c r="LO80" i="89"/>
  <c r="LN80" i="89" s="1"/>
  <c r="KW80" i="89"/>
  <c r="KV80" i="89" s="1"/>
  <c r="LL80" i="89"/>
  <c r="LK80" i="89" s="1"/>
  <c r="KZ80" i="89"/>
  <c r="KY80" i="89" s="1"/>
  <c r="GP80" i="89"/>
  <c r="LI80" i="89"/>
  <c r="LH80" i="89" s="1"/>
  <c r="KT80" i="89"/>
  <c r="KS80" i="89" s="1"/>
  <c r="LZ81" i="89"/>
  <c r="MA81" i="89"/>
  <c r="LW81" i="89"/>
  <c r="LX81" i="89"/>
  <c r="CM52" i="91"/>
  <c r="CM53" i="91" s="1"/>
  <c r="CM54" i="91" s="1"/>
  <c r="CE52" i="91"/>
  <c r="CE53" i="91" s="1"/>
  <c r="CE54" i="91" s="1"/>
  <c r="BU52" i="91"/>
  <c r="BU53" i="91" s="1"/>
  <c r="BZ52" i="91"/>
  <c r="BZ53" i="91" s="1"/>
  <c r="BZ54" i="91" s="1"/>
  <c r="HB80" i="89"/>
  <c r="HA80" i="89" s="1"/>
  <c r="AY39" i="91"/>
  <c r="BR52" i="91"/>
  <c r="BR53" i="91" s="1"/>
  <c r="BR54" i="91" s="1"/>
  <c r="E52" i="91"/>
  <c r="AB52" i="91"/>
  <c r="GO80" i="89" l="1"/>
  <c r="GO81" i="89" s="1"/>
  <c r="LH81" i="89"/>
  <c r="LI81" i="89"/>
  <c r="KY81" i="89"/>
  <c r="KZ81" i="89"/>
  <c r="LK81" i="89"/>
  <c r="LL81" i="89"/>
  <c r="KV81" i="89"/>
  <c r="KW81" i="89"/>
  <c r="LN81" i="89"/>
  <c r="LO81" i="89"/>
  <c r="HE80" i="89"/>
  <c r="HD80" i="89" s="1"/>
  <c r="GP81" i="89"/>
  <c r="KS81" i="89"/>
  <c r="KT81" i="89"/>
  <c r="AY40" i="91"/>
  <c r="AY41" i="91" s="1"/>
  <c r="AY42" i="91" s="1"/>
  <c r="AY43" i="91" s="1"/>
  <c r="AY44" i="91" s="1"/>
  <c r="AY45" i="91" s="1"/>
  <c r="AY46" i="91" s="1"/>
  <c r="AY47" i="91" s="1"/>
  <c r="AY48" i="91" s="1"/>
  <c r="AY49" i="91" s="1"/>
  <c r="AY50" i="91" s="1"/>
  <c r="AY51" i="91" s="1"/>
  <c r="CI52" i="91"/>
  <c r="CI53" i="91" s="1"/>
  <c r="CI54" i="91" s="1"/>
  <c r="CG52" i="91"/>
  <c r="CG53" i="91" s="1"/>
  <c r="CG54" i="91" s="1"/>
  <c r="BY52" i="91"/>
  <c r="BY53" i="91" s="1"/>
  <c r="BY54" i="91" s="1"/>
  <c r="CL52" i="91"/>
  <c r="CL53" i="91" s="1"/>
  <c r="CL54" i="91" s="1"/>
  <c r="CN52" i="91"/>
  <c r="CN53" i="91" s="1"/>
  <c r="CN54" i="91" s="1"/>
  <c r="MP80" i="89"/>
  <c r="MO80" i="89" s="1"/>
  <c r="CH52" i="91"/>
  <c r="CH53" i="91" s="1"/>
  <c r="CH54" i="91" s="1"/>
  <c r="CD52" i="91"/>
  <c r="CD53" i="91" s="1"/>
  <c r="CD54" i="91" s="1"/>
  <c r="BU54" i="91"/>
  <c r="HA81" i="89"/>
  <c r="HB81" i="89"/>
  <c r="BC52" i="91"/>
  <c r="BC53" i="91" s="1"/>
  <c r="BC54" i="91" s="1"/>
  <c r="BB52" i="91"/>
  <c r="BB53" i="91" s="1"/>
  <c r="BB54" i="91" s="1"/>
  <c r="BA52" i="91"/>
  <c r="BA53" i="91" s="1"/>
  <c r="BA54" i="91" s="1"/>
  <c r="AZ52" i="91"/>
  <c r="AZ53" i="91" s="1"/>
  <c r="AZ54" i="91" s="1"/>
  <c r="HD81" i="89" l="1"/>
  <c r="HE81" i="89"/>
  <c r="KQ80" i="89"/>
  <c r="KP80" i="89" s="1"/>
  <c r="MY80" i="89"/>
  <c r="MX80" i="89" s="1"/>
  <c r="MS80" i="89"/>
  <c r="KK80" i="89"/>
  <c r="KJ80" i="89" s="1"/>
  <c r="KA36" i="89"/>
  <c r="KB80" i="89" s="1"/>
  <c r="KA80" i="89" s="1"/>
  <c r="MO81" i="89"/>
  <c r="MP81" i="89"/>
  <c r="GJ80" i="89"/>
  <c r="GI80" i="89" s="1"/>
  <c r="KE80" i="89"/>
  <c r="KD80" i="89" s="1"/>
  <c r="AY52" i="91"/>
  <c r="AY53" i="91" s="1"/>
  <c r="AY54" i="91" s="1"/>
  <c r="MR80" i="89" l="1"/>
  <c r="MR81" i="89" s="1"/>
  <c r="MS81" i="89"/>
  <c r="MX81" i="89"/>
  <c r="MY81" i="89"/>
  <c r="KP81" i="89"/>
  <c r="KQ81" i="89"/>
  <c r="KJ81" i="89"/>
  <c r="KG36" i="89"/>
  <c r="KK81" i="89"/>
  <c r="KA81" i="89"/>
  <c r="KB81" i="89"/>
  <c r="GJ81" i="89"/>
  <c r="KD81" i="89"/>
  <c r="KE81" i="89"/>
  <c r="MM80" i="89"/>
  <c r="ML80" i="89" s="1"/>
  <c r="BV52" i="91"/>
  <c r="BV53" i="91" s="1"/>
  <c r="BV54" i="91" s="1"/>
  <c r="NB80" i="89" s="1"/>
  <c r="NA80" i="89" s="1"/>
  <c r="GI81" i="89"/>
  <c r="C130" i="14"/>
  <c r="D130" i="14"/>
  <c r="E130" i="14"/>
  <c r="F130" i="14"/>
  <c r="G130" i="14"/>
  <c r="NB81" i="89" l="1"/>
  <c r="NA81" i="89"/>
  <c r="ML81" i="89"/>
  <c r="MM81" i="89"/>
  <c r="NG36" i="89"/>
  <c r="H24" i="91"/>
  <c r="H25" i="91" s="1"/>
  <c r="E129" i="14"/>
  <c r="G129" i="14"/>
  <c r="F129" i="14"/>
  <c r="B124" i="14"/>
  <c r="B120" i="14"/>
  <c r="B116" i="14"/>
  <c r="C21" i="14" s="1"/>
  <c r="C129" i="14"/>
  <c r="B125" i="14"/>
  <c r="B121" i="14"/>
  <c r="B117" i="14"/>
  <c r="D129" i="14"/>
  <c r="B126" i="14"/>
  <c r="B122" i="14"/>
  <c r="B118" i="14"/>
  <c r="B114" i="14"/>
  <c r="B113" i="14"/>
  <c r="B128" i="14"/>
  <c r="B123" i="14"/>
  <c r="B119" i="14"/>
  <c r="B115" i="14"/>
  <c r="B130" i="14"/>
  <c r="B45" i="14"/>
  <c r="NH80" i="89" l="1"/>
  <c r="NG80" i="89" s="1"/>
  <c r="H26" i="91"/>
  <c r="C132" i="14"/>
  <c r="E132" i="14"/>
  <c r="D132" i="14"/>
  <c r="G132" i="14"/>
  <c r="F132" i="14"/>
  <c r="B129" i="14"/>
  <c r="KG37" i="89" l="1"/>
  <c r="KH80" i="89" s="1"/>
  <c r="E11" i="14"/>
  <c r="F11" i="14"/>
  <c r="C11" i="14"/>
  <c r="D11" i="14"/>
  <c r="NH81" i="89"/>
  <c r="B132" i="14"/>
  <c r="NG81" i="89"/>
  <c r="B117" i="2"/>
  <c r="B92" i="2"/>
  <c r="B40" i="14"/>
  <c r="B36" i="14"/>
  <c r="B44" i="14"/>
  <c r="B41" i="14"/>
  <c r="B37" i="14"/>
  <c r="B42" i="14"/>
  <c r="B38" i="14"/>
  <c r="B34" i="14"/>
  <c r="B43" i="14"/>
  <c r="B39" i="14"/>
  <c r="B35" i="14"/>
  <c r="B88" i="14"/>
  <c r="KG80" i="89" l="1"/>
  <c r="KG81" i="89" s="1"/>
  <c r="KH81" i="89"/>
  <c r="B79" i="14"/>
  <c r="G53" i="14"/>
  <c r="G80" i="14" l="1"/>
  <c r="E80" i="14"/>
  <c r="G134" i="2"/>
  <c r="F134" i="2"/>
  <c r="D134" i="2"/>
  <c r="C134" i="2"/>
  <c r="G84" i="2"/>
  <c r="E84" i="2"/>
  <c r="C57" i="2"/>
  <c r="D57" i="2"/>
  <c r="E57" i="2"/>
  <c r="F57" i="2"/>
  <c r="B30" i="14" l="1"/>
  <c r="B52" i="14" l="1"/>
  <c r="G57" i="2"/>
  <c r="FW36" i="89" l="1"/>
  <c r="FT36" i="89"/>
  <c r="FU80" i="89" s="1"/>
  <c r="FT80" i="89" s="1"/>
  <c r="FQ36" i="89"/>
  <c r="FR80" i="89" s="1"/>
  <c r="FQ80" i="89" s="1"/>
  <c r="FN36" i="89"/>
  <c r="FO80" i="89" s="1"/>
  <c r="FN80" i="89" s="1"/>
  <c r="FK36" i="89"/>
  <c r="FL80" i="89" s="1"/>
  <c r="FK80" i="89" s="1"/>
  <c r="FH36" i="89"/>
  <c r="FE36" i="89"/>
  <c r="FF80" i="89" s="1"/>
  <c r="FE80" i="89" s="1"/>
  <c r="FB36" i="89"/>
  <c r="FC80" i="89" s="1"/>
  <c r="FB80" i="89" s="1"/>
  <c r="EY36" i="89"/>
  <c r="EZ80" i="89" s="1"/>
  <c r="EY80" i="89" s="1"/>
  <c r="EV36" i="89"/>
  <c r="EW80" i="89" s="1"/>
  <c r="EV80" i="89" s="1"/>
  <c r="ES36" i="89"/>
  <c r="ET80" i="89" s="1"/>
  <c r="ES80" i="89" s="1"/>
  <c r="EP36" i="89"/>
  <c r="EQ80" i="89" s="1"/>
  <c r="EP80" i="89" s="1"/>
  <c r="EM36" i="89"/>
  <c r="EN80" i="89" s="1"/>
  <c r="EM80" i="89" s="1"/>
  <c r="EJ36" i="89"/>
  <c r="EK80" i="89" s="1"/>
  <c r="EJ80" i="89" s="1"/>
  <c r="EG36" i="89"/>
  <c r="EH80" i="89" s="1"/>
  <c r="EG80" i="89" s="1"/>
  <c r="ED36" i="89"/>
  <c r="EE80" i="89" s="1"/>
  <c r="ED80" i="89" s="1"/>
  <c r="EA36" i="89"/>
  <c r="EB80" i="89" s="1"/>
  <c r="EA80" i="89" s="1"/>
  <c r="DX36" i="89"/>
  <c r="DY80" i="89" s="1"/>
  <c r="DX80" i="89" s="1"/>
  <c r="DU36" i="89"/>
  <c r="DV80" i="89" s="1"/>
  <c r="DU80" i="89" s="1"/>
  <c r="DR36" i="89"/>
  <c r="DS80" i="89" s="1"/>
  <c r="DR80" i="89" s="1"/>
  <c r="DO36" i="89"/>
  <c r="DP80" i="89" s="1"/>
  <c r="DO80" i="89" s="1"/>
  <c r="DL36" i="89"/>
  <c r="DM80" i="89" s="1"/>
  <c r="DL80" i="89" s="1"/>
  <c r="DI36" i="89"/>
  <c r="DJ80" i="89" s="1"/>
  <c r="DI80" i="89" s="1"/>
  <c r="DF36" i="89"/>
  <c r="DG80" i="89" s="1"/>
  <c r="DF80" i="89" s="1"/>
  <c r="DC36" i="89"/>
  <c r="DD80" i="89" s="1"/>
  <c r="DC80" i="89" s="1"/>
  <c r="CZ36" i="89"/>
  <c r="DA80" i="89" s="1"/>
  <c r="CZ80" i="89" s="1"/>
  <c r="CW36" i="89"/>
  <c r="CX80" i="89" s="1"/>
  <c r="CW80" i="89" s="1"/>
  <c r="CT36" i="89"/>
  <c r="CU80" i="89" s="1"/>
  <c r="CT80" i="89" s="1"/>
  <c r="CQ36" i="89"/>
  <c r="CR80" i="89" s="1"/>
  <c r="CQ80" i="89" s="1"/>
  <c r="CN36" i="89"/>
  <c r="CO80" i="89" s="1"/>
  <c r="CN80" i="89" s="1"/>
  <c r="CK36" i="89"/>
  <c r="CL80" i="89" s="1"/>
  <c r="CK80" i="89" s="1"/>
  <c r="CH36" i="89"/>
  <c r="CI80" i="89" s="1"/>
  <c r="CH80" i="89" s="1"/>
  <c r="CE36" i="89"/>
  <c r="CF80" i="89" s="1"/>
  <c r="CE80" i="89" s="1"/>
  <c r="CB36" i="89"/>
  <c r="CC80" i="89" s="1"/>
  <c r="CB80" i="89" s="1"/>
  <c r="BY36" i="89"/>
  <c r="BZ80" i="89" s="1"/>
  <c r="BY80" i="89" s="1"/>
  <c r="BV36" i="89"/>
  <c r="BW80" i="89" s="1"/>
  <c r="BV80" i="89" s="1"/>
  <c r="BS36" i="89"/>
  <c r="BT80" i="89" s="1"/>
  <c r="BS80" i="89" s="1"/>
  <c r="BP36" i="89"/>
  <c r="BQ80" i="89" s="1"/>
  <c r="BP80" i="89" s="1"/>
  <c r="BM36" i="89"/>
  <c r="BN80" i="89" s="1"/>
  <c r="BM80" i="89" s="1"/>
  <c r="BJ36" i="89"/>
  <c r="BK80" i="89" s="1"/>
  <c r="BJ80" i="89" s="1"/>
  <c r="BG36" i="89"/>
  <c r="BH80" i="89" s="1"/>
  <c r="BG80" i="89" s="1"/>
  <c r="BD36" i="89"/>
  <c r="BE80" i="89" s="1"/>
  <c r="BD80" i="89" s="1"/>
  <c r="BA36" i="89"/>
  <c r="BB80" i="89" s="1"/>
  <c r="BA80" i="89" s="1"/>
  <c r="AX36" i="89"/>
  <c r="AY80" i="89" s="1"/>
  <c r="AX80" i="89" s="1"/>
  <c r="AU36" i="89"/>
  <c r="AV80" i="89" s="1"/>
  <c r="AR36" i="89"/>
  <c r="AS80" i="89" s="1"/>
  <c r="AR80" i="89" s="1"/>
  <c r="AO36" i="89"/>
  <c r="AP80" i="89" s="1"/>
  <c r="AO80" i="89" s="1"/>
  <c r="AL36" i="89"/>
  <c r="AM80" i="89" s="1"/>
  <c r="AL80" i="89" s="1"/>
  <c r="AI36" i="89"/>
  <c r="AJ80" i="89" s="1"/>
  <c r="AI80" i="89" s="1"/>
  <c r="AF36" i="89"/>
  <c r="AG80" i="89" s="1"/>
  <c r="AF80" i="89" s="1"/>
  <c r="AC36" i="89"/>
  <c r="AD80" i="89" s="1"/>
  <c r="AC80" i="89" s="1"/>
  <c r="Z36" i="89"/>
  <c r="AA80" i="89" s="1"/>
  <c r="Z80" i="89" s="1"/>
  <c r="W36" i="89"/>
  <c r="X80" i="89" s="1"/>
  <c r="W80" i="89" s="1"/>
  <c r="U80" i="89"/>
  <c r="T80" i="89" s="1"/>
  <c r="Q36" i="89"/>
  <c r="R80" i="89" s="1"/>
  <c r="Q80" i="89" s="1"/>
  <c r="N36" i="89"/>
  <c r="O80" i="89" s="1"/>
  <c r="N80" i="89" s="1"/>
  <c r="K36" i="89"/>
  <c r="L80" i="89" s="1"/>
  <c r="K80" i="89" s="1"/>
  <c r="H36" i="89"/>
  <c r="I80" i="89" s="1"/>
  <c r="H80" i="89" s="1"/>
  <c r="E36" i="89"/>
  <c r="F80" i="89" s="1"/>
  <c r="E80" i="89" s="1"/>
  <c r="BP81" i="89" l="1"/>
  <c r="L81" i="89"/>
  <c r="BZ81" i="89"/>
  <c r="CL81" i="89"/>
  <c r="FF81" i="89"/>
  <c r="DV81" i="89"/>
  <c r="EE81" i="89"/>
  <c r="X81" i="89"/>
  <c r="AD81" i="89"/>
  <c r="EZ81" i="89"/>
  <c r="DA81" i="89"/>
  <c r="BQ81" i="89"/>
  <c r="O81" i="89"/>
  <c r="EK81" i="89"/>
  <c r="CI81" i="89"/>
  <c r="AJ81" i="89"/>
  <c r="CX81" i="89"/>
  <c r="FL81" i="89"/>
  <c r="BK81" i="89"/>
  <c r="I81" i="89"/>
  <c r="BW81" i="89"/>
  <c r="CC81" i="89"/>
  <c r="EQ81" i="89"/>
  <c r="EW81" i="89"/>
  <c r="AP81" i="89"/>
  <c r="AY81" i="89"/>
  <c r="DG81" i="89"/>
  <c r="FO81" i="89"/>
  <c r="BN81" i="89"/>
  <c r="BT81" i="89"/>
  <c r="EH81" i="89"/>
  <c r="CF81" i="89"/>
  <c r="ET81" i="89"/>
  <c r="CR81" i="89"/>
  <c r="FC81" i="89"/>
  <c r="DD81" i="89"/>
  <c r="BB81" i="89"/>
  <c r="DJ81" i="89"/>
  <c r="FR81" i="89"/>
  <c r="DS81" i="89"/>
  <c r="EB81" i="89"/>
  <c r="U81" i="89"/>
  <c r="AA81" i="89"/>
  <c r="AG81" i="89"/>
  <c r="CU81" i="89"/>
  <c r="AS81" i="89"/>
  <c r="BE81" i="89"/>
  <c r="DM81" i="89"/>
  <c r="FU81" i="89"/>
  <c r="DY81" i="89"/>
  <c r="R81" i="89"/>
  <c r="EN81" i="89"/>
  <c r="CO81" i="89"/>
  <c r="AM81" i="89"/>
  <c r="AV81" i="89"/>
  <c r="BH81" i="89"/>
  <c r="FX80" i="89"/>
  <c r="FW80" i="89" s="1"/>
  <c r="DP81" i="89"/>
  <c r="B56" i="2"/>
  <c r="CN81" i="89" l="1"/>
  <c r="K81" i="89"/>
  <c r="DX81" i="89"/>
  <c r="DR81" i="89"/>
  <c r="BS81" i="89"/>
  <c r="H81" i="89"/>
  <c r="EY81" i="89"/>
  <c r="CE81" i="89"/>
  <c r="EG81" i="89"/>
  <c r="FK81" i="89"/>
  <c r="W81" i="89"/>
  <c r="BJ81" i="89"/>
  <c r="FN81" i="89"/>
  <c r="ES81" i="89"/>
  <c r="DO81" i="89"/>
  <c r="FQ81" i="89"/>
  <c r="BA81" i="89"/>
  <c r="ED81" i="89"/>
  <c r="T81" i="89"/>
  <c r="EA81" i="89"/>
  <c r="FT81" i="89"/>
  <c r="DF81" i="89"/>
  <c r="Z81" i="89"/>
  <c r="BV81" i="89"/>
  <c r="DC81" i="89"/>
  <c r="AI81" i="89"/>
  <c r="DU81" i="89"/>
  <c r="N81" i="89"/>
  <c r="Q81" i="89"/>
  <c r="AR81" i="89"/>
  <c r="AX81" i="89"/>
  <c r="EM81" i="89"/>
  <c r="AC81" i="89"/>
  <c r="BD81" i="89"/>
  <c r="AO81" i="89"/>
  <c r="FE81" i="89"/>
  <c r="EP81" i="89"/>
  <c r="BM81" i="89"/>
  <c r="DI81" i="89"/>
  <c r="AU81" i="89"/>
  <c r="FB81" i="89"/>
  <c r="CH81" i="89"/>
  <c r="BY81" i="89"/>
  <c r="CB81" i="89"/>
  <c r="CZ81" i="89"/>
  <c r="DL81" i="89"/>
  <c r="BG81" i="89"/>
  <c r="AL81" i="89"/>
  <c r="AF81" i="89"/>
  <c r="CQ81" i="89"/>
  <c r="EV81" i="89"/>
  <c r="EJ81" i="89"/>
  <c r="CK81" i="89"/>
  <c r="CW81" i="89"/>
  <c r="CT81" i="89"/>
  <c r="FX81" i="89"/>
  <c r="E81" i="89"/>
  <c r="FW81" i="89" l="1"/>
  <c r="B41" i="2"/>
  <c r="B40" i="2"/>
  <c r="B39" i="2"/>
  <c r="B38" i="2"/>
  <c r="B42" i="2"/>
  <c r="T28" i="7" l="1"/>
  <c r="H52" i="1" s="1"/>
  <c r="T29" i="7"/>
  <c r="H53" i="1" s="1"/>
  <c r="T30" i="7"/>
  <c r="H55" i="1" s="1"/>
  <c r="T31" i="7"/>
  <c r="H56" i="1" s="1"/>
  <c r="T32" i="7"/>
  <c r="H60" i="1" s="1"/>
  <c r="T35" i="7"/>
  <c r="H67" i="1" s="1"/>
  <c r="T36" i="7"/>
  <c r="H69" i="1" s="1"/>
  <c r="T37" i="7"/>
  <c r="H70" i="1" s="1"/>
  <c r="T38" i="7"/>
  <c r="H71" i="1" s="1"/>
  <c r="T39" i="7"/>
  <c r="H77" i="1" s="1"/>
  <c r="H20" i="1" l="1"/>
  <c r="H72" i="1"/>
  <c r="T218" i="7"/>
  <c r="H268" i="1" s="1"/>
  <c r="E134" i="2" l="1"/>
  <c r="B52" i="2"/>
  <c r="B51" i="2"/>
  <c r="B50" i="2"/>
  <c r="B49" i="2"/>
  <c r="B48" i="2"/>
  <c r="B47" i="2"/>
  <c r="B34" i="2"/>
  <c r="F274" i="7" l="1"/>
  <c r="E274" i="7"/>
  <c r="T15" i="7" l="1"/>
  <c r="HM26" i="89" l="1"/>
  <c r="HM25" i="89"/>
  <c r="HM24" i="89"/>
  <c r="HM23" i="89"/>
  <c r="HM22" i="89"/>
  <c r="HM21" i="89"/>
  <c r="HA26" i="89"/>
  <c r="HA25" i="89"/>
  <c r="HA24" i="89"/>
  <c r="HA23" i="89"/>
  <c r="HA22" i="89"/>
  <c r="HA21" i="89"/>
  <c r="GO26" i="89"/>
  <c r="GO25" i="89"/>
  <c r="GO24" i="89"/>
  <c r="GO23" i="89"/>
  <c r="GO22" i="89"/>
  <c r="GO21" i="89"/>
  <c r="FE26" i="89"/>
  <c r="FE25" i="89"/>
  <c r="FE24" i="89"/>
  <c r="FE23" i="89"/>
  <c r="FE22" i="89"/>
  <c r="FE21" i="89"/>
  <c r="ES26" i="89"/>
  <c r="ES25" i="89"/>
  <c r="ES24" i="89"/>
  <c r="ES23" i="89"/>
  <c r="ES22" i="89"/>
  <c r="ES21" i="89"/>
  <c r="EG26" i="89"/>
  <c r="EG25" i="89"/>
  <c r="EG24" i="89"/>
  <c r="EG23" i="89"/>
  <c r="EG22" i="89"/>
  <c r="EG21" i="89"/>
  <c r="DU26" i="89"/>
  <c r="DU25" i="89"/>
  <c r="DU24" i="89"/>
  <c r="DU23" i="89"/>
  <c r="DU22" i="89"/>
  <c r="DU21" i="89"/>
  <c r="DI26" i="89"/>
  <c r="DI25" i="89"/>
  <c r="DI24" i="89"/>
  <c r="DI23" i="89"/>
  <c r="DI22" i="89"/>
  <c r="DI21" i="89"/>
  <c r="CW26" i="89"/>
  <c r="CW25" i="89"/>
  <c r="CW24" i="89"/>
  <c r="CW23" i="89"/>
  <c r="CW22" i="89"/>
  <c r="CW21" i="89"/>
  <c r="CK26" i="89"/>
  <c r="CK25" i="89"/>
  <c r="CK24" i="89"/>
  <c r="CK23" i="89"/>
  <c r="CK22" i="89"/>
  <c r="CK21" i="89"/>
  <c r="BY26" i="89"/>
  <c r="BY25" i="89"/>
  <c r="BY24" i="89"/>
  <c r="BY23" i="89"/>
  <c r="BY22" i="89"/>
  <c r="BY21" i="89"/>
  <c r="BM26" i="89"/>
  <c r="BM25" i="89"/>
  <c r="BM24" i="89"/>
  <c r="BM23" i="89"/>
  <c r="BM22" i="89"/>
  <c r="BM21" i="89"/>
  <c r="BA26" i="89"/>
  <c r="BA25" i="89"/>
  <c r="BA24" i="89"/>
  <c r="BA23" i="89"/>
  <c r="BA22" i="89"/>
  <c r="BA21" i="89"/>
  <c r="AO26" i="89"/>
  <c r="AO25" i="89"/>
  <c r="AO24" i="89"/>
  <c r="AO23" i="89"/>
  <c r="AO22" i="89"/>
  <c r="AO21" i="89"/>
  <c r="AC26" i="89"/>
  <c r="AC25" i="89"/>
  <c r="AC24" i="89"/>
  <c r="AC23" i="89"/>
  <c r="AC22" i="89"/>
  <c r="AC21" i="89"/>
  <c r="Q26" i="89"/>
  <c r="Q25" i="89"/>
  <c r="Q24" i="89"/>
  <c r="Q23" i="89"/>
  <c r="Q22" i="89"/>
  <c r="Q21" i="89"/>
  <c r="C80" i="14" l="1"/>
  <c r="D80" i="14"/>
  <c r="F80" i="14"/>
  <c r="G51" i="14"/>
  <c r="F51" i="14"/>
  <c r="E51" i="14"/>
  <c r="D51" i="14"/>
  <c r="B80" i="14" l="1"/>
  <c r="B53" i="14"/>
  <c r="HS36" i="89"/>
  <c r="HT80" i="89" s="1"/>
  <c r="HS80" i="89" s="1"/>
  <c r="HG36" i="89"/>
  <c r="IZ36" i="89"/>
  <c r="IB36" i="89"/>
  <c r="IC80" i="89" s="1"/>
  <c r="IB80" i="89" s="1"/>
  <c r="IW36" i="89"/>
  <c r="IX80" i="89" s="1"/>
  <c r="IW80" i="89" s="1"/>
  <c r="IK36" i="89"/>
  <c r="IL80" i="89" s="1"/>
  <c r="IK80" i="89" s="1"/>
  <c r="IQ36" i="89"/>
  <c r="IR80" i="89" s="1"/>
  <c r="IQ80" i="89" s="1"/>
  <c r="IT36" i="89"/>
  <c r="IU80" i="89" s="1"/>
  <c r="IT80" i="89" s="1"/>
  <c r="IR81" i="89" l="1"/>
  <c r="IX81" i="89"/>
  <c r="IU81" i="89"/>
  <c r="IL81" i="89"/>
  <c r="IC81" i="89"/>
  <c r="HT81" i="89"/>
  <c r="GX36" i="89"/>
  <c r="HJ36" i="89"/>
  <c r="HK80" i="89" s="1"/>
  <c r="HJ80" i="89" s="1"/>
  <c r="HP36" i="89"/>
  <c r="HQ80" i="89" s="1"/>
  <c r="HP80" i="89" s="1"/>
  <c r="IH36" i="89"/>
  <c r="II80" i="89" s="1"/>
  <c r="IH80" i="89" s="1"/>
  <c r="HM36" i="89"/>
  <c r="HN80" i="89" s="1"/>
  <c r="HM80" i="89" s="1"/>
  <c r="IE36" i="89"/>
  <c r="IF80" i="89" s="1"/>
  <c r="IE80" i="89" s="1"/>
  <c r="JC36" i="89"/>
  <c r="HY36" i="89"/>
  <c r="HZ80" i="89" s="1"/>
  <c r="HY80" i="89" s="1"/>
  <c r="IN36" i="89"/>
  <c r="IO80" i="89" s="1"/>
  <c r="IN80" i="89" s="1"/>
  <c r="HV36" i="89"/>
  <c r="HW80" i="89" s="1"/>
  <c r="HV80" i="89" s="1"/>
  <c r="GU36" i="89"/>
  <c r="IH81" i="89" l="1"/>
  <c r="IB81" i="89"/>
  <c r="IK81" i="89"/>
  <c r="IW81" i="89"/>
  <c r="IT81" i="89"/>
  <c r="IQ81" i="89"/>
  <c r="II81" i="89"/>
  <c r="HS81" i="89"/>
  <c r="HK81" i="89"/>
  <c r="HZ81" i="89"/>
  <c r="IO81" i="89"/>
  <c r="IF81" i="89"/>
  <c r="HN81" i="89"/>
  <c r="HW81" i="89"/>
  <c r="HQ81" i="89"/>
  <c r="JD80" i="89"/>
  <c r="JC80" i="89" s="1"/>
  <c r="B134" i="2"/>
  <c r="C84" i="2"/>
  <c r="D84" i="2"/>
  <c r="F84" i="2"/>
  <c r="B57" i="2"/>
  <c r="D55" i="2"/>
  <c r="E55" i="2"/>
  <c r="F55" i="2"/>
  <c r="B55" i="2"/>
  <c r="JD81" i="89" l="1"/>
  <c r="JC81" i="89"/>
  <c r="GY80" i="89"/>
  <c r="GX80" i="89" s="1"/>
  <c r="JA80" i="89"/>
  <c r="IZ80" i="89" s="1"/>
  <c r="HY81" i="89"/>
  <c r="IE81" i="89"/>
  <c r="HV81" i="89"/>
  <c r="IN81" i="89"/>
  <c r="HJ81" i="89"/>
  <c r="HP81" i="89"/>
  <c r="HM81" i="89"/>
  <c r="JG80" i="89"/>
  <c r="JF80" i="89" s="1"/>
  <c r="B84" i="2"/>
  <c r="C55" i="2"/>
  <c r="G55" i="2"/>
  <c r="GY81" i="89" l="1"/>
  <c r="JF81" i="89"/>
  <c r="JG81" i="89"/>
  <c r="JA81" i="89"/>
  <c r="GX81" i="89"/>
  <c r="G58" i="2"/>
  <c r="G266" i="7"/>
  <c r="G267" i="7"/>
  <c r="L267" i="7" s="1"/>
  <c r="G268" i="7"/>
  <c r="G269" i="7"/>
  <c r="G270" i="7"/>
  <c r="L270" i="7" s="1"/>
  <c r="G271" i="7"/>
  <c r="L271" i="7" s="1"/>
  <c r="G272" i="7"/>
  <c r="L272" i="7" s="1"/>
  <c r="G273" i="7"/>
  <c r="L273" i="7" s="1"/>
  <c r="G265" i="7"/>
  <c r="IZ81" i="89" l="1"/>
  <c r="G274" i="7"/>
  <c r="S211" i="7" l="1"/>
  <c r="E15" i="4" l="1"/>
  <c r="B93" i="2"/>
  <c r="C137" i="1" l="1"/>
  <c r="E112" i="1" l="1"/>
  <c r="E219" i="1"/>
  <c r="F77" i="93" l="1"/>
  <c r="F78" i="93"/>
  <c r="F79" i="93"/>
  <c r="F80" i="93"/>
  <c r="F81" i="93"/>
  <c r="F82" i="93"/>
  <c r="F83" i="93"/>
  <c r="F84" i="93"/>
  <c r="F85" i="93"/>
  <c r="F86" i="93"/>
  <c r="F87" i="93"/>
  <c r="F88" i="93"/>
  <c r="F89" i="93"/>
  <c r="F90" i="93"/>
  <c r="F91" i="93"/>
  <c r="F92" i="93"/>
  <c r="F93" i="93"/>
  <c r="F94" i="93"/>
  <c r="F95" i="93"/>
  <c r="F96" i="93"/>
  <c r="F97" i="93"/>
  <c r="F98" i="93"/>
  <c r="F99" i="93"/>
  <c r="F76" i="93"/>
  <c r="L16" i="93" s="1"/>
  <c r="D6" i="93"/>
  <c r="B6" i="93"/>
  <c r="F102" i="93" l="1"/>
  <c r="L56" i="93" s="1"/>
  <c r="B88" i="93"/>
  <c r="B89" i="93" s="1"/>
  <c r="B90" i="93" s="1"/>
  <c r="B91" i="93" s="1"/>
  <c r="B92" i="93" s="1"/>
  <c r="B93" i="93" s="1"/>
  <c r="B94" i="93" s="1"/>
  <c r="B95" i="93" s="1"/>
  <c r="B96" i="93" s="1"/>
  <c r="B97" i="93" s="1"/>
  <c r="B98" i="93" s="1"/>
  <c r="B99" i="93" s="1"/>
  <c r="L41" i="93"/>
  <c r="L40" i="93"/>
  <c r="L39" i="93"/>
  <c r="L38" i="93"/>
  <c r="L37" i="93"/>
  <c r="L36" i="93"/>
  <c r="L35" i="93"/>
  <c r="L34" i="93"/>
  <c r="L33" i="93"/>
  <c r="L32" i="93"/>
  <c r="L31" i="93"/>
  <c r="L30" i="93"/>
  <c r="L27" i="93"/>
  <c r="B27" i="93"/>
  <c r="D87" i="93" s="1"/>
  <c r="L26" i="93"/>
  <c r="B26" i="93"/>
  <c r="D86" i="93" s="1"/>
  <c r="L25" i="93"/>
  <c r="B25" i="93"/>
  <c r="D85" i="93" s="1"/>
  <c r="L24" i="93"/>
  <c r="B24" i="93"/>
  <c r="D84" i="93" s="1"/>
  <c r="L23" i="93"/>
  <c r="B23" i="93"/>
  <c r="D83" i="93" s="1"/>
  <c r="L22" i="93"/>
  <c r="B22" i="93"/>
  <c r="D82" i="93" s="1"/>
  <c r="L21" i="93"/>
  <c r="B21" i="93"/>
  <c r="D81" i="93" s="1"/>
  <c r="L20" i="93"/>
  <c r="B20" i="93"/>
  <c r="D80" i="93" s="1"/>
  <c r="L19" i="93"/>
  <c r="B19" i="93"/>
  <c r="D79" i="93" s="1"/>
  <c r="L18" i="93"/>
  <c r="B18" i="93"/>
  <c r="D78" i="93" s="1"/>
  <c r="L17" i="93"/>
  <c r="B17" i="93"/>
  <c r="D77" i="93" s="1"/>
  <c r="J16" i="93"/>
  <c r="N16" i="93" s="1"/>
  <c r="B16" i="93"/>
  <c r="D76" i="93" s="1"/>
  <c r="J7" i="93"/>
  <c r="B39" i="93" s="1"/>
  <c r="D97" i="93" s="1"/>
  <c r="B33" i="93" l="1"/>
  <c r="D91" i="93" s="1"/>
  <c r="B40" i="93"/>
  <c r="D98" i="93" s="1"/>
  <c r="B36" i="93"/>
  <c r="D94" i="93" s="1"/>
  <c r="B41" i="93"/>
  <c r="D99" i="93" s="1"/>
  <c r="B32" i="93"/>
  <c r="D90" i="93" s="1"/>
  <c r="B37" i="93"/>
  <c r="D95" i="93" s="1"/>
  <c r="B30" i="93"/>
  <c r="D88" i="93" s="1"/>
  <c r="B34" i="93"/>
  <c r="D92" i="93" s="1"/>
  <c r="B38" i="93"/>
  <c r="D96" i="93" s="1"/>
  <c r="J8" i="93"/>
  <c r="B31" i="93"/>
  <c r="D89" i="93" s="1"/>
  <c r="B35" i="93"/>
  <c r="D93" i="93" s="1"/>
  <c r="L53" i="93"/>
  <c r="L49" i="93"/>
  <c r="L54" i="93"/>
  <c r="L45" i="93"/>
  <c r="L46" i="93"/>
  <c r="L50" i="93"/>
  <c r="L55" i="93"/>
  <c r="L47" i="93"/>
  <c r="L51" i="93"/>
  <c r="L48" i="93"/>
  <c r="L52" i="93"/>
  <c r="C102" i="93"/>
  <c r="B102" i="93"/>
  <c r="F102" i="92"/>
  <c r="H250" i="7"/>
  <c r="B56" i="93" l="1"/>
  <c r="B48" i="93"/>
  <c r="B51" i="93"/>
  <c r="B55" i="93"/>
  <c r="B47" i="93"/>
  <c r="B54" i="93"/>
  <c r="B46" i="93"/>
  <c r="B53" i="93"/>
  <c r="B45" i="93"/>
  <c r="B50" i="93"/>
  <c r="B52" i="93"/>
  <c r="B49" i="93"/>
  <c r="G89" i="14"/>
  <c r="G54" i="14"/>
  <c r="G92" i="14" l="1"/>
  <c r="F12" i="14"/>
  <c r="G82" i="14"/>
  <c r="G93" i="2"/>
  <c r="G83" i="2"/>
  <c r="G133" i="2"/>
  <c r="F10" i="14" l="1"/>
  <c r="F13" i="14"/>
  <c r="G136" i="2"/>
  <c r="G96" i="2"/>
  <c r="G86" i="2"/>
  <c r="F12" i="2"/>
  <c r="L56" i="92"/>
  <c r="B88" i="92"/>
  <c r="B89" i="92" s="1"/>
  <c r="B90" i="92" s="1"/>
  <c r="B91" i="92" s="1"/>
  <c r="B92" i="92" s="1"/>
  <c r="B93" i="92" s="1"/>
  <c r="B94" i="92" s="1"/>
  <c r="B95" i="92" s="1"/>
  <c r="B96" i="92" s="1"/>
  <c r="B97" i="92" s="1"/>
  <c r="B98" i="92" s="1"/>
  <c r="B99" i="92" s="1"/>
  <c r="B102" i="92" s="1"/>
  <c r="L41" i="92"/>
  <c r="L40" i="92"/>
  <c r="L39" i="92"/>
  <c r="L38" i="92"/>
  <c r="L37" i="92"/>
  <c r="L36" i="92"/>
  <c r="L35" i="92"/>
  <c r="L34" i="92"/>
  <c r="L33" i="92"/>
  <c r="L32" i="92"/>
  <c r="L31" i="92"/>
  <c r="L30" i="92"/>
  <c r="L27" i="92"/>
  <c r="D87" i="92"/>
  <c r="L26" i="92"/>
  <c r="D86" i="92"/>
  <c r="L25" i="92"/>
  <c r="D85" i="92"/>
  <c r="L24" i="92"/>
  <c r="D84" i="92"/>
  <c r="L23" i="92"/>
  <c r="D83" i="92"/>
  <c r="L22" i="92"/>
  <c r="D82" i="92"/>
  <c r="L21" i="92"/>
  <c r="D81" i="92"/>
  <c r="L20" i="92"/>
  <c r="D80" i="92"/>
  <c r="L19" i="92"/>
  <c r="D79" i="92"/>
  <c r="L18" i="92"/>
  <c r="D78" i="92"/>
  <c r="L17" i="92"/>
  <c r="D77" i="92"/>
  <c r="L16" i="92"/>
  <c r="J16" i="92"/>
  <c r="D76" i="92"/>
  <c r="J7" i="92"/>
  <c r="D6" i="92"/>
  <c r="B6" i="92"/>
  <c r="B33" i="92" l="1"/>
  <c r="B32" i="92"/>
  <c r="D90" i="92" s="1"/>
  <c r="B34" i="92"/>
  <c r="D92" i="92" s="1"/>
  <c r="B31" i="92"/>
  <c r="B30" i="92"/>
  <c r="D88" i="92" s="1"/>
  <c r="B38" i="92"/>
  <c r="D96" i="92" s="1"/>
  <c r="B39" i="92"/>
  <c r="B36" i="92"/>
  <c r="B37" i="92"/>
  <c r="B41" i="92"/>
  <c r="D99" i="92" s="1"/>
  <c r="B40" i="92"/>
  <c r="D98" i="92" s="1"/>
  <c r="B35" i="92"/>
  <c r="D93" i="92" s="1"/>
  <c r="F11" i="2"/>
  <c r="F10" i="2"/>
  <c r="D97" i="92"/>
  <c r="N16" i="92"/>
  <c r="D89" i="92"/>
  <c r="D91" i="92"/>
  <c r="C102" i="92"/>
  <c r="L45" i="92"/>
  <c r="L46" i="92"/>
  <c r="L47" i="92"/>
  <c r="L48" i="92"/>
  <c r="L49" i="92"/>
  <c r="L50" i="92"/>
  <c r="L51" i="92"/>
  <c r="L52" i="92"/>
  <c r="L53" i="92"/>
  <c r="L54" i="92"/>
  <c r="L55" i="92"/>
  <c r="D94" i="92"/>
  <c r="J8" i="92"/>
  <c r="D95" i="92"/>
  <c r="B56" i="92" l="1"/>
  <c r="B55" i="92"/>
  <c r="B54" i="92"/>
  <c r="B53" i="92"/>
  <c r="B52" i="92"/>
  <c r="B46" i="92"/>
  <c r="B51" i="92"/>
  <c r="B50" i="92"/>
  <c r="B47" i="92"/>
  <c r="B45" i="92"/>
  <c r="B49" i="92"/>
  <c r="B48" i="92"/>
  <c r="F13" i="2"/>
  <c r="E108" i="1" l="1"/>
  <c r="E115" i="1" l="1"/>
  <c r="D52" i="91" l="1"/>
  <c r="HH80" i="89" l="1"/>
  <c r="HG80" i="89" s="1"/>
  <c r="GV80" i="89"/>
  <c r="GU80" i="89" s="1"/>
  <c r="E173" i="1"/>
  <c r="E157" i="1"/>
  <c r="E134" i="1"/>
  <c r="E132" i="1"/>
  <c r="E131" i="1"/>
  <c r="E129" i="1"/>
  <c r="E125" i="1"/>
  <c r="E124" i="1"/>
  <c r="E105" i="1"/>
  <c r="E97" i="1"/>
  <c r="E86" i="1"/>
  <c r="E113" i="7" l="1"/>
  <c r="E104" i="7"/>
  <c r="E253" i="7"/>
  <c r="E257" i="7"/>
  <c r="E92" i="7"/>
  <c r="E110" i="7"/>
  <c r="HH81" i="89"/>
  <c r="GV81" i="89"/>
  <c r="GR36" i="89"/>
  <c r="GS80" i="89" s="1"/>
  <c r="GR80" i="89" s="1"/>
  <c r="GC36" i="89"/>
  <c r="GD80" i="89" s="1"/>
  <c r="GC80" i="89" s="1"/>
  <c r="GF36" i="89"/>
  <c r="GG80" i="89" s="1"/>
  <c r="GF80" i="89" s="1"/>
  <c r="FZ36" i="89"/>
  <c r="HG81" i="89" l="1"/>
  <c r="GU81" i="89"/>
  <c r="GS81" i="89"/>
  <c r="GG81" i="89"/>
  <c r="GD81" i="89"/>
  <c r="FI80" i="89"/>
  <c r="FH80" i="89" s="1"/>
  <c r="GA80" i="89"/>
  <c r="FZ80" i="89" s="1"/>
  <c r="E95" i="7"/>
  <c r="E94" i="7"/>
  <c r="E93" i="7"/>
  <c r="E90" i="7"/>
  <c r="GR81" i="89" l="1"/>
  <c r="GC81" i="89"/>
  <c r="GF81" i="89"/>
  <c r="FI81" i="89"/>
  <c r="GA81" i="89"/>
  <c r="E39" i="1"/>
  <c r="E38" i="1"/>
  <c r="FZ81" i="89" l="1"/>
  <c r="FH81" i="89"/>
  <c r="T75" i="7"/>
  <c r="H108" i="1" s="1"/>
  <c r="T74" i="7"/>
  <c r="H105" i="1" s="1"/>
  <c r="H107" i="1" l="1"/>
  <c r="H109" i="1"/>
  <c r="C43" i="89"/>
  <c r="C45" i="89" s="1"/>
  <c r="C47" i="89" s="1"/>
  <c r="C49" i="89" s="1"/>
  <c r="C51" i="89" s="1"/>
  <c r="C53" i="89" s="1"/>
  <c r="C55" i="89" s="1"/>
  <c r="C57" i="89" s="1"/>
  <c r="C59" i="89" s="1"/>
  <c r="C61" i="89" s="1"/>
  <c r="C63" i="89" s="1"/>
  <c r="C65" i="89" s="1"/>
  <c r="C67" i="89" s="1"/>
  <c r="D42" i="89"/>
  <c r="D44" i="89" s="1"/>
  <c r="D46" i="89" s="1"/>
  <c r="D48" i="89" s="1"/>
  <c r="C42" i="89"/>
  <c r="C44" i="89" s="1"/>
  <c r="C46" i="89" s="1"/>
  <c r="C48" i="89" s="1"/>
  <c r="C50" i="89" s="1"/>
  <c r="C52" i="89" s="1"/>
  <c r="C54" i="89" s="1"/>
  <c r="C56" i="89" s="1"/>
  <c r="C58" i="89" s="1"/>
  <c r="C60" i="89" s="1"/>
  <c r="C62" i="89" s="1"/>
  <c r="C64" i="89" s="1"/>
  <c r="C66" i="89" s="1"/>
  <c r="D41" i="89"/>
  <c r="D43" i="89" s="1"/>
  <c r="D45" i="89" s="1"/>
  <c r="D47" i="89" s="1"/>
  <c r="D49" i="89" s="1"/>
  <c r="A40" i="89"/>
  <c r="A41" i="89" s="1"/>
  <c r="A42" i="89" s="1"/>
  <c r="A43" i="89" s="1"/>
  <c r="A44" i="89" s="1"/>
  <c r="A45" i="89" s="1"/>
  <c r="A46" i="89" s="1"/>
  <c r="A47" i="89" s="1"/>
  <c r="A48" i="89" s="1"/>
  <c r="A49" i="89" s="1"/>
  <c r="A50" i="89" s="1"/>
  <c r="A51" i="89" s="1"/>
  <c r="A52" i="89" s="1"/>
  <c r="A53" i="89" s="1"/>
  <c r="A54" i="89" s="1"/>
  <c r="A55" i="89" s="1"/>
  <c r="A56" i="89" s="1"/>
  <c r="A57" i="89" s="1"/>
  <c r="A58" i="89" s="1"/>
  <c r="A59" i="89" s="1"/>
  <c r="A60" i="89" s="1"/>
  <c r="A61" i="89" s="1"/>
  <c r="A62" i="89" s="1"/>
  <c r="A63" i="89" s="1"/>
  <c r="A64" i="89" s="1"/>
  <c r="A65" i="89" s="1"/>
  <c r="A66" i="89" s="1"/>
  <c r="A67" i="89" s="1"/>
  <c r="A68" i="89" s="1"/>
  <c r="A69" i="89" s="1"/>
  <c r="A36" i="89"/>
  <c r="A29" i="89"/>
  <c r="A30" i="89" s="1"/>
  <c r="A31" i="89" s="1"/>
  <c r="A32" i="89" s="1"/>
  <c r="A33" i="89" s="1"/>
  <c r="A34" i="89" s="1"/>
  <c r="J250" i="7"/>
  <c r="I250" i="7"/>
  <c r="H253" i="7"/>
  <c r="F249" i="7"/>
  <c r="C241" i="7"/>
  <c r="C233" i="7"/>
  <c r="C225" i="7"/>
  <c r="C218" i="7"/>
  <c r="C201" i="7"/>
  <c r="C194" i="7"/>
  <c r="T186" i="7"/>
  <c r="T184" i="7"/>
  <c r="T183" i="7"/>
  <c r="T182" i="7"/>
  <c r="T181" i="7"/>
  <c r="T180" i="7"/>
  <c r="T179" i="7"/>
  <c r="U170" i="7"/>
  <c r="U151" i="7"/>
  <c r="C151" i="7"/>
  <c r="U143" i="7"/>
  <c r="E89" i="7"/>
  <c r="T83" i="7"/>
  <c r="E83" i="7"/>
  <c r="E75" i="7"/>
  <c r="E74" i="7"/>
  <c r="R64" i="7"/>
  <c r="T56" i="7"/>
  <c r="H99" i="1" s="1"/>
  <c r="T54" i="7"/>
  <c r="A47" i="7"/>
  <c r="T19" i="7"/>
  <c r="T18" i="7"/>
  <c r="T17" i="7"/>
  <c r="T16" i="7"/>
  <c r="I83" i="68"/>
  <c r="I77" i="68"/>
  <c r="I76" i="68"/>
  <c r="G65" i="68"/>
  <c r="I59" i="68"/>
  <c r="G59" i="68"/>
  <c r="I57" i="68"/>
  <c r="C52" i="68"/>
  <c r="C50" i="68"/>
  <c r="F49" i="68"/>
  <c r="D49" i="68"/>
  <c r="F48" i="68"/>
  <c r="D48" i="68"/>
  <c r="F47" i="68"/>
  <c r="D47" i="68"/>
  <c r="F45" i="68"/>
  <c r="D45" i="68"/>
  <c r="F44" i="68"/>
  <c r="D44" i="68"/>
  <c r="F43" i="68"/>
  <c r="D43" i="68"/>
  <c r="F41" i="68"/>
  <c r="D41" i="68"/>
  <c r="F40" i="68"/>
  <c r="D40" i="68"/>
  <c r="F39" i="68"/>
  <c r="D39" i="68"/>
  <c r="D37" i="68"/>
  <c r="D36" i="68"/>
  <c r="G35" i="68"/>
  <c r="D35" i="68"/>
  <c r="D34" i="68"/>
  <c r="G33" i="68"/>
  <c r="D33" i="68"/>
  <c r="G32" i="68"/>
  <c r="D32" i="68"/>
  <c r="G31" i="68"/>
  <c r="D31" i="68"/>
  <c r="G30" i="68"/>
  <c r="D30" i="68"/>
  <c r="C29" i="68"/>
  <c r="D27" i="68"/>
  <c r="G26" i="68"/>
  <c r="D26" i="68"/>
  <c r="D25" i="68"/>
  <c r="G23" i="68"/>
  <c r="D23" i="68"/>
  <c r="C22" i="68"/>
  <c r="I20" i="68"/>
  <c r="G20" i="68"/>
  <c r="F20" i="68"/>
  <c r="C20" i="68"/>
  <c r="A20" i="68"/>
  <c r="A23" i="68" s="1"/>
  <c r="A24" i="68" s="1"/>
  <c r="A25" i="68" s="1"/>
  <c r="A26" i="68" s="1"/>
  <c r="A27" i="68" s="1"/>
  <c r="A30" i="68" s="1"/>
  <c r="A31" i="68" s="1"/>
  <c r="A32" i="68" s="1"/>
  <c r="A33" i="68" s="1"/>
  <c r="A34" i="68" s="1"/>
  <c r="A35" i="68" s="1"/>
  <c r="A36" i="68" s="1"/>
  <c r="A37" i="68" s="1"/>
  <c r="A39" i="68" s="1"/>
  <c r="A40" i="68" s="1"/>
  <c r="A41" i="68" s="1"/>
  <c r="A43" i="68" s="1"/>
  <c r="A44" i="68" s="1"/>
  <c r="A45" i="68" s="1"/>
  <c r="A47" i="68" s="1"/>
  <c r="A48" i="68" s="1"/>
  <c r="A49" i="68" s="1"/>
  <c r="A50" i="68" s="1"/>
  <c r="A52" i="68" s="1"/>
  <c r="I18" i="68"/>
  <c r="G18" i="68"/>
  <c r="C18" i="68"/>
  <c r="A18" i="68"/>
  <c r="C16" i="68"/>
  <c r="D11" i="68"/>
  <c r="A2" i="68"/>
  <c r="A1" i="68"/>
  <c r="D32" i="5"/>
  <c r="D25" i="5"/>
  <c r="A18" i="5"/>
  <c r="A19" i="5" s="1"/>
  <c r="A20" i="5" s="1"/>
  <c r="A21" i="5" s="1"/>
  <c r="A22" i="5" s="1"/>
  <c r="A23" i="5" s="1"/>
  <c r="A25" i="5" s="1"/>
  <c r="A3" i="5"/>
  <c r="A2" i="5"/>
  <c r="E48" i="4"/>
  <c r="E34" i="4"/>
  <c r="E25" i="4"/>
  <c r="G16" i="4"/>
  <c r="E16" i="4"/>
  <c r="A16" i="4"/>
  <c r="A20" i="4" s="1"/>
  <c r="A21" i="4" s="1"/>
  <c r="A22" i="4" s="1"/>
  <c r="A23" i="4" s="1"/>
  <c r="A24" i="4" s="1"/>
  <c r="A25" i="4" s="1"/>
  <c r="A30" i="4" s="1"/>
  <c r="A31" i="4" s="1"/>
  <c r="A32" i="4" s="1"/>
  <c r="A33" i="4" s="1"/>
  <c r="A34" i="4" s="1"/>
  <c r="A36" i="4" s="1"/>
  <c r="A41" i="4" s="1"/>
  <c r="A42" i="4" s="1"/>
  <c r="A43" i="4" s="1"/>
  <c r="A44" i="4" s="1"/>
  <c r="A45" i="4" s="1"/>
  <c r="A46" i="4" s="1"/>
  <c r="A47" i="4" s="1"/>
  <c r="A48" i="4" s="1"/>
  <c r="A50" i="4" s="1"/>
  <c r="A52" i="4" s="1"/>
  <c r="A54" i="4" s="1"/>
  <c r="A3" i="4"/>
  <c r="A2" i="4"/>
  <c r="A105" i="14"/>
  <c r="A103" i="14"/>
  <c r="F89" i="14"/>
  <c r="E89" i="14"/>
  <c r="D89" i="14"/>
  <c r="C89" i="14"/>
  <c r="B89" i="14"/>
  <c r="A66" i="14"/>
  <c r="A64" i="14"/>
  <c r="F54" i="14"/>
  <c r="E54" i="14"/>
  <c r="D54" i="14"/>
  <c r="F133" i="2"/>
  <c r="E133" i="2"/>
  <c r="D133" i="2"/>
  <c r="C133" i="2"/>
  <c r="B133" i="2"/>
  <c r="B96" i="2"/>
  <c r="F93" i="2"/>
  <c r="E93" i="2"/>
  <c r="D93" i="2"/>
  <c r="C93" i="2"/>
  <c r="F83" i="2"/>
  <c r="E83" i="2"/>
  <c r="D83" i="2"/>
  <c r="C83" i="2"/>
  <c r="B83" i="2"/>
  <c r="F58" i="2"/>
  <c r="E58" i="2"/>
  <c r="D58" i="2"/>
  <c r="C58" i="2"/>
  <c r="B58" i="2"/>
  <c r="E302" i="1"/>
  <c r="C291" i="1"/>
  <c r="C281" i="1"/>
  <c r="E276" i="1"/>
  <c r="E275" i="1"/>
  <c r="E268" i="1"/>
  <c r="C267" i="1"/>
  <c r="E243" i="1"/>
  <c r="E231" i="1"/>
  <c r="I65" i="68"/>
  <c r="E225" i="1"/>
  <c r="E218" i="1"/>
  <c r="E206" i="1"/>
  <c r="E196" i="1"/>
  <c r="E194" i="1"/>
  <c r="E193" i="1"/>
  <c r="E192" i="1"/>
  <c r="E191" i="1"/>
  <c r="E187" i="1"/>
  <c r="E185" i="1"/>
  <c r="E184" i="1"/>
  <c r="E165" i="1"/>
  <c r="F163" i="1"/>
  <c r="E161" i="1"/>
  <c r="F159" i="1"/>
  <c r="E159" i="1"/>
  <c r="E158" i="1"/>
  <c r="E156" i="1"/>
  <c r="E146" i="1"/>
  <c r="E142" i="1"/>
  <c r="E141" i="1"/>
  <c r="E135" i="1"/>
  <c r="E133" i="1"/>
  <c r="E130" i="1"/>
  <c r="F106" i="1"/>
  <c r="E102" i="1"/>
  <c r="F99" i="1"/>
  <c r="E99" i="1"/>
  <c r="E94" i="1"/>
  <c r="E77" i="1"/>
  <c r="F75" i="1"/>
  <c r="C75" i="1"/>
  <c r="E73" i="1"/>
  <c r="C73" i="1"/>
  <c r="E71" i="1"/>
  <c r="E70" i="1"/>
  <c r="E69" i="1"/>
  <c r="E67" i="1"/>
  <c r="E60" i="1"/>
  <c r="F58" i="1"/>
  <c r="E56" i="1"/>
  <c r="E55" i="1"/>
  <c r="E53" i="1"/>
  <c r="E52" i="1"/>
  <c r="E51" i="1"/>
  <c r="E49" i="1"/>
  <c r="E26" i="1"/>
  <c r="E25" i="1"/>
  <c r="E24" i="1"/>
  <c r="E23" i="1"/>
  <c r="E19" i="1"/>
  <c r="A19" i="1"/>
  <c r="E13" i="1"/>
  <c r="E12" i="1"/>
  <c r="A12" i="1"/>
  <c r="E10" i="1"/>
  <c r="H23" i="1" l="1"/>
  <c r="H115" i="1"/>
  <c r="H184" i="1"/>
  <c r="H196" i="1"/>
  <c r="H26" i="1"/>
  <c r="H185" i="1"/>
  <c r="H187" i="1"/>
  <c r="I26" i="68" s="1"/>
  <c r="H191" i="1"/>
  <c r="H25" i="1"/>
  <c r="H192" i="1"/>
  <c r="H24" i="1"/>
  <c r="H256" i="7"/>
  <c r="H257" i="7" s="1"/>
  <c r="H193" i="1"/>
  <c r="D12" i="14"/>
  <c r="E12" i="14"/>
  <c r="C12" i="14"/>
  <c r="E64" i="7"/>
  <c r="E161" i="7"/>
  <c r="E47" i="7"/>
  <c r="E32" i="7"/>
  <c r="E30" i="7"/>
  <c r="E35" i="7"/>
  <c r="E36" i="7"/>
  <c r="E26" i="7"/>
  <c r="E163" i="7"/>
  <c r="E45" i="7"/>
  <c r="E37" i="7"/>
  <c r="E38" i="7"/>
  <c r="E164" i="7"/>
  <c r="E218" i="7"/>
  <c r="E182" i="7"/>
  <c r="E11" i="7"/>
  <c r="E134" i="7"/>
  <c r="E181" i="7"/>
  <c r="E162" i="7"/>
  <c r="E225" i="7"/>
  <c r="E160" i="7"/>
  <c r="E29" i="7"/>
  <c r="E194" i="7"/>
  <c r="A45" i="7"/>
  <c r="E46" i="7"/>
  <c r="E16" i="7"/>
  <c r="E39" i="7"/>
  <c r="E17" i="7"/>
  <c r="E126" i="7"/>
  <c r="E183" i="7"/>
  <c r="E28" i="7"/>
  <c r="E31" i="7"/>
  <c r="E201" i="7"/>
  <c r="E112" i="7"/>
  <c r="E179" i="7"/>
  <c r="E241" i="7"/>
  <c r="E122" i="7"/>
  <c r="E18" i="7"/>
  <c r="E186" i="7"/>
  <c r="E19" i="7"/>
  <c r="E54" i="7"/>
  <c r="E151" i="7"/>
  <c r="E185" i="7"/>
  <c r="A14" i="7"/>
  <c r="E23" i="7"/>
  <c r="E143" i="7"/>
  <c r="AW39" i="91"/>
  <c r="A28" i="5"/>
  <c r="A29" i="5" s="1"/>
  <c r="A32" i="5" s="1"/>
  <c r="A33" i="5" s="1"/>
  <c r="A34" i="5" s="1"/>
  <c r="A35" i="5" s="1"/>
  <c r="A36" i="5" s="1"/>
  <c r="A37" i="5" s="1"/>
  <c r="C28" i="5" s="1"/>
  <c r="C29" i="5"/>
  <c r="A57" i="68"/>
  <c r="A58" i="68" s="1"/>
  <c r="A59" i="68" s="1"/>
  <c r="A60" i="68" s="1"/>
  <c r="A61" i="68" s="1"/>
  <c r="A62" i="68" s="1"/>
  <c r="A65" i="68" s="1"/>
  <c r="A66" i="68" s="1"/>
  <c r="A67" i="68" s="1"/>
  <c r="A68" i="68" s="1"/>
  <c r="C69" i="89"/>
  <c r="C81" i="89" s="1"/>
  <c r="C68" i="89"/>
  <c r="C80" i="89" s="1"/>
  <c r="B136" i="2"/>
  <c r="C136" i="2"/>
  <c r="F136" i="2"/>
  <c r="D136" i="2"/>
  <c r="E136" i="2"/>
  <c r="F96" i="2"/>
  <c r="C96" i="2"/>
  <c r="D96" i="2"/>
  <c r="E96" i="2"/>
  <c r="F86" i="2"/>
  <c r="C86" i="2"/>
  <c r="B86" i="2"/>
  <c r="D86" i="2"/>
  <c r="E86" i="2"/>
  <c r="E12" i="2"/>
  <c r="D12" i="2"/>
  <c r="C12" i="2"/>
  <c r="E82" i="14"/>
  <c r="D92" i="14"/>
  <c r="B82" i="14"/>
  <c r="F82" i="14"/>
  <c r="E92" i="14"/>
  <c r="C82" i="14"/>
  <c r="B92" i="14"/>
  <c r="F92" i="14"/>
  <c r="D82" i="14"/>
  <c r="C92" i="14"/>
  <c r="A13" i="1"/>
  <c r="A20" i="1"/>
  <c r="E210" i="7"/>
  <c r="E211" i="7"/>
  <c r="E209" i="7"/>
  <c r="E12" i="7"/>
  <c r="E9" i="7"/>
  <c r="E13" i="7"/>
  <c r="E22" i="7"/>
  <c r="E25" i="7"/>
  <c r="I45" i="68"/>
  <c r="E10" i="7"/>
  <c r="E180" i="7"/>
  <c r="E184" i="7"/>
  <c r="I58" i="68"/>
  <c r="I23" i="68"/>
  <c r="I33" i="68"/>
  <c r="F81" i="89"/>
  <c r="E36" i="4"/>
  <c r="E50" i="4" s="1"/>
  <c r="E54" i="4" s="1"/>
  <c r="T27" i="7"/>
  <c r="T14" i="7"/>
  <c r="I30" i="68"/>
  <c r="J253" i="7"/>
  <c r="I253" i="7"/>
  <c r="I256" i="7" s="1"/>
  <c r="I257" i="7" s="1"/>
  <c r="I78" i="68"/>
  <c r="I32" i="68" l="1"/>
  <c r="H73" i="1"/>
  <c r="I24" i="68"/>
  <c r="H195" i="1"/>
  <c r="I31" i="68"/>
  <c r="H19" i="1"/>
  <c r="H205" i="1"/>
  <c r="H186" i="1"/>
  <c r="H157" i="1"/>
  <c r="H51" i="1"/>
  <c r="H27" i="1"/>
  <c r="I35" i="68"/>
  <c r="I44" i="68" s="1"/>
  <c r="E10" i="14"/>
  <c r="C10" i="14"/>
  <c r="D10" i="14"/>
  <c r="D13" i="14" s="1"/>
  <c r="C13" i="14"/>
  <c r="E13" i="14"/>
  <c r="A21" i="1"/>
  <c r="A23" i="1" s="1"/>
  <c r="A16" i="7" s="1"/>
  <c r="F14" i="1"/>
  <c r="A71" i="68"/>
  <c r="A72" i="68" s="1"/>
  <c r="A73" i="68" s="1"/>
  <c r="A76" i="68" s="1"/>
  <c r="A77" i="68" s="1"/>
  <c r="A78" i="68" s="1"/>
  <c r="A79" i="68" s="1"/>
  <c r="A80" i="68" s="1"/>
  <c r="A83" i="68" s="1"/>
  <c r="A84" i="68" s="1"/>
  <c r="A85" i="68" s="1"/>
  <c r="A87" i="68" s="1"/>
  <c r="A89" i="68" s="1"/>
  <c r="G9" i="68" s="1"/>
  <c r="C11" i="2"/>
  <c r="D11" i="2"/>
  <c r="E11" i="2"/>
  <c r="C21" i="2"/>
  <c r="C10" i="2"/>
  <c r="D10" i="2"/>
  <c r="E10" i="2"/>
  <c r="A14" i="1"/>
  <c r="F16" i="1" s="1"/>
  <c r="A46" i="7"/>
  <c r="A15" i="7"/>
  <c r="I34" i="68"/>
  <c r="I43" i="68" s="1"/>
  <c r="I25" i="68"/>
  <c r="I27" i="68" s="1"/>
  <c r="I36" i="68" s="1"/>
  <c r="J256" i="7"/>
  <c r="J257" i="7" s="1"/>
  <c r="I60" i="68"/>
  <c r="D33" i="5"/>
  <c r="D34" i="5" s="1"/>
  <c r="D36" i="5" s="1"/>
  <c r="D37" i="5" s="1"/>
  <c r="D28" i="5" s="1"/>
  <c r="D29" i="5" s="1"/>
  <c r="H275" i="1" s="1"/>
  <c r="H74" i="1" l="1"/>
  <c r="H54" i="1"/>
  <c r="H169" i="1"/>
  <c r="H21" i="1"/>
  <c r="H259" i="1"/>
  <c r="A24" i="1"/>
  <c r="A17" i="7" s="1"/>
  <c r="H97" i="1"/>
  <c r="H188" i="1"/>
  <c r="H204" i="1"/>
  <c r="E17" i="14"/>
  <c r="C17" i="14"/>
  <c r="D13" i="2"/>
  <c r="G89" i="68"/>
  <c r="C13" i="2"/>
  <c r="E13" i="2"/>
  <c r="F25" i="4"/>
  <c r="G25" i="4" s="1"/>
  <c r="R209" i="7"/>
  <c r="S209" i="7" s="1"/>
  <c r="S64" i="7"/>
  <c r="T64" i="7" s="1"/>
  <c r="H102" i="1" s="1"/>
  <c r="I72" i="68"/>
  <c r="I37" i="68"/>
  <c r="I40" i="68" s="1"/>
  <c r="I48" i="68" s="1"/>
  <c r="E14" i="2"/>
  <c r="E21" i="2" s="1"/>
  <c r="I79" i="68"/>
  <c r="I80" i="68" s="1"/>
  <c r="I66" i="68"/>
  <c r="I84" i="68"/>
  <c r="I85" i="68" s="1"/>
  <c r="I62" i="68"/>
  <c r="I61" i="68"/>
  <c r="H29" i="1" l="1"/>
  <c r="A25" i="1"/>
  <c r="A18" i="7" s="1"/>
  <c r="F73" i="1"/>
  <c r="H57" i="1"/>
  <c r="H76" i="1"/>
  <c r="H197" i="1"/>
  <c r="C17" i="2"/>
  <c r="C18" i="2"/>
  <c r="I41" i="68"/>
  <c r="I49" i="68" s="1"/>
  <c r="E17" i="2"/>
  <c r="I39" i="68"/>
  <c r="I47" i="68" s="1"/>
  <c r="A26" i="1" l="1"/>
  <c r="A19" i="7" s="1"/>
  <c r="H79" i="1"/>
  <c r="H59" i="1"/>
  <c r="H202" i="1"/>
  <c r="H201" i="1"/>
  <c r="H200" i="1"/>
  <c r="H198" i="1"/>
  <c r="C20" i="2"/>
  <c r="BS52" i="91"/>
  <c r="BS53" i="91" s="1"/>
  <c r="BS54" i="91" s="1"/>
  <c r="E18" i="2"/>
  <c r="I50" i="68"/>
  <c r="F27" i="1" l="1"/>
  <c r="A27" i="1"/>
  <c r="A29" i="1" s="1"/>
  <c r="A31" i="1" s="1"/>
  <c r="H61" i="1"/>
  <c r="H208" i="1"/>
  <c r="H209" i="1"/>
  <c r="H210" i="1"/>
  <c r="MJ80" i="89"/>
  <c r="MI80" i="89" s="1"/>
  <c r="E20" i="2"/>
  <c r="F29" i="1" l="1"/>
  <c r="H211" i="1"/>
  <c r="MI81" i="89"/>
  <c r="MJ81" i="89"/>
  <c r="A32" i="1"/>
  <c r="F32" i="1"/>
  <c r="A34" i="1" l="1"/>
  <c r="A35" i="1" l="1"/>
  <c r="F35" i="1"/>
  <c r="A38" i="1" l="1"/>
  <c r="F227" i="1"/>
  <c r="G67" i="68" s="1"/>
  <c r="F148" i="1"/>
  <c r="A39" i="1" l="1"/>
  <c r="F40" i="1" l="1"/>
  <c r="A96" i="7"/>
  <c r="A40" i="1"/>
  <c r="A42" i="1" l="1"/>
  <c r="F42" i="1"/>
  <c r="A44" i="1" l="1"/>
  <c r="F44" i="1"/>
  <c r="A49" i="1" l="1"/>
  <c r="F137" i="1"/>
  <c r="A24" i="7" l="1"/>
  <c r="F267" i="1"/>
  <c r="A51" i="1"/>
  <c r="A27" i="7" l="1"/>
  <c r="A52" i="1"/>
  <c r="A28" i="7" l="1"/>
  <c r="A53" i="1"/>
  <c r="A29" i="7" l="1"/>
  <c r="F20" i="1"/>
  <c r="A54" i="1"/>
  <c r="F54" i="1"/>
  <c r="A55" i="1" l="1"/>
  <c r="A56" i="1" l="1"/>
  <c r="A30" i="7"/>
  <c r="A57" i="1" l="1"/>
  <c r="A31" i="7"/>
  <c r="F57" i="1"/>
  <c r="A58" i="1" l="1"/>
  <c r="A59" i="1" s="1"/>
  <c r="F59" i="1" l="1"/>
  <c r="A60" i="1"/>
  <c r="F61" i="1" l="1"/>
  <c r="A61" i="1"/>
  <c r="A32" i="7"/>
  <c r="A63" i="1" l="1"/>
  <c r="F63" i="1"/>
  <c r="A67" i="1" l="1"/>
  <c r="F31" i="1"/>
  <c r="A69" i="1" l="1"/>
  <c r="A35" i="7"/>
  <c r="A36" i="7" l="1"/>
  <c r="A70" i="1"/>
  <c r="A71" i="1" l="1"/>
  <c r="A37" i="7"/>
  <c r="A72" i="1" l="1"/>
  <c r="A38" i="7"/>
  <c r="F72" i="1"/>
  <c r="A73" i="1" l="1"/>
  <c r="A74" i="1" s="1"/>
  <c r="F74" i="1" l="1"/>
  <c r="A75" i="1"/>
  <c r="A76" i="1" s="1"/>
  <c r="F76" i="1" l="1"/>
  <c r="A77" i="1"/>
  <c r="F79" i="1" l="1"/>
  <c r="A79" i="1"/>
  <c r="A39" i="7"/>
  <c r="A81" i="1" l="1"/>
  <c r="F81" i="1"/>
  <c r="F34" i="1" l="1"/>
  <c r="A86" i="1"/>
  <c r="F254" i="1"/>
  <c r="A89" i="1" l="1"/>
  <c r="A90" i="1" l="1"/>
  <c r="A91" i="1" s="1"/>
  <c r="F91" i="1" l="1"/>
  <c r="A94" i="1"/>
  <c r="A97" i="1" l="1"/>
  <c r="F282" i="1" l="1"/>
  <c r="F291" i="1" s="1"/>
  <c r="A257" i="7"/>
  <c r="A99" i="1"/>
  <c r="A56" i="7" l="1"/>
  <c r="A102" i="1"/>
  <c r="A64" i="7" l="1"/>
  <c r="A105" i="1"/>
  <c r="A74" i="7" l="1"/>
  <c r="A106" i="1"/>
  <c r="A107" i="1" s="1"/>
  <c r="F107" i="1" l="1"/>
  <c r="A108" i="1"/>
  <c r="F109" i="1" l="1"/>
  <c r="A75" i="7"/>
  <c r="A109" i="1"/>
  <c r="A112" i="1" l="1"/>
  <c r="A274" i="7" l="1"/>
  <c r="A115" i="1"/>
  <c r="A117" i="1" l="1"/>
  <c r="A83" i="7"/>
  <c r="F117" i="1"/>
  <c r="F255" i="1" l="1"/>
  <c r="A119" i="1"/>
  <c r="F119" i="1"/>
  <c r="G16" i="68" s="1"/>
  <c r="A124" i="1" l="1"/>
  <c r="F256" i="1"/>
  <c r="A125" i="1" l="1"/>
  <c r="A89" i="7"/>
  <c r="F126" i="1" l="1"/>
  <c r="A126" i="1"/>
  <c r="A90" i="7"/>
  <c r="F38" i="1" l="1"/>
  <c r="A129" i="1"/>
  <c r="A130" i="1" l="1"/>
  <c r="A110" i="7"/>
  <c r="A131" i="1" l="1"/>
  <c r="A112" i="7"/>
  <c r="A132" i="1" l="1"/>
  <c r="A113" i="7"/>
  <c r="A133" i="1" l="1"/>
  <c r="A104" i="7"/>
  <c r="F145" i="1"/>
  <c r="A134" i="1" l="1"/>
  <c r="A135" i="1" s="1"/>
  <c r="A122" i="7"/>
  <c r="A134" i="7" l="1"/>
  <c r="A136" i="1"/>
  <c r="F136" i="1"/>
  <c r="A137" i="1" l="1"/>
  <c r="A138" i="1" s="1"/>
  <c r="F138" i="1" l="1"/>
  <c r="A141" i="1"/>
  <c r="A126" i="7" l="1"/>
  <c r="A142" i="1"/>
  <c r="F143" i="1" l="1"/>
  <c r="A151" i="7"/>
  <c r="A143" i="1"/>
  <c r="A145" i="1" l="1"/>
  <c r="A146" i="1" l="1"/>
  <c r="F147" i="1" l="1"/>
  <c r="A143" i="7"/>
  <c r="A147" i="1"/>
  <c r="A148" i="1" l="1"/>
  <c r="A149" i="1" s="1"/>
  <c r="A151" i="1" l="1"/>
  <c r="F151" i="1"/>
  <c r="F149" i="1"/>
  <c r="F258" i="1" l="1"/>
  <c r="A156" i="1"/>
  <c r="A160" i="7" l="1"/>
  <c r="A157" i="1"/>
  <c r="A158" i="1" l="1"/>
  <c r="A253" i="7"/>
  <c r="A161" i="7" l="1"/>
  <c r="A159" i="1"/>
  <c r="F160" i="1" l="1"/>
  <c r="A160" i="1"/>
  <c r="A162" i="7"/>
  <c r="A161" i="1" l="1"/>
  <c r="A163" i="7" l="1"/>
  <c r="A162" i="1"/>
  <c r="F162" i="1"/>
  <c r="A163" i="1" l="1"/>
  <c r="A164" i="1" s="1"/>
  <c r="F164" i="1" l="1"/>
  <c r="A165" i="1"/>
  <c r="F166" i="1" l="1"/>
  <c r="A164" i="7"/>
  <c r="A166" i="1"/>
  <c r="A169" i="1" l="1"/>
  <c r="F169" i="1"/>
  <c r="A173" i="1" l="1"/>
  <c r="F259" i="1"/>
  <c r="A170" i="7" l="1"/>
  <c r="A175" i="1"/>
  <c r="F175" i="1"/>
  <c r="F260" i="1" l="1"/>
  <c r="A179" i="1"/>
  <c r="A181" i="1" l="1"/>
  <c r="A184" i="1" l="1"/>
  <c r="A179" i="7" l="1"/>
  <c r="A185" i="1"/>
  <c r="A186" i="1" l="1"/>
  <c r="A180" i="7"/>
  <c r="A187" i="1" l="1"/>
  <c r="F188" i="1" l="1"/>
  <c r="G27" i="68" s="1"/>
  <c r="A188" i="1"/>
  <c r="A181" i="7"/>
  <c r="A191" i="1" l="1"/>
  <c r="F197" i="1"/>
  <c r="G36" i="68" s="1"/>
  <c r="A182" i="7" l="1"/>
  <c r="A192" i="1"/>
  <c r="A193" i="1" l="1"/>
  <c r="A183" i="7"/>
  <c r="A194" i="1" l="1"/>
  <c r="A184" i="7"/>
  <c r="F195" i="1" l="1"/>
  <c r="G34" i="68" s="1"/>
  <c r="A195" i="1"/>
  <c r="A185" i="7"/>
  <c r="A196" i="1" l="1"/>
  <c r="F204" i="1"/>
  <c r="G43" i="68" s="1"/>
  <c r="A186" i="7" l="1"/>
  <c r="F186" i="1"/>
  <c r="G25" i="68" s="1"/>
  <c r="A197" i="1"/>
  <c r="F200" i="1" s="1"/>
  <c r="G39" i="68" s="1"/>
  <c r="F205" i="1"/>
  <c r="G44" i="68" s="1"/>
  <c r="F202" i="1" l="1"/>
  <c r="G41" i="68" s="1"/>
  <c r="A198" i="1"/>
  <c r="A200" i="1" s="1"/>
  <c r="F198" i="1"/>
  <c r="G37" i="68" s="1"/>
  <c r="F201" i="1"/>
  <c r="G40" i="68" s="1"/>
  <c r="A201" i="1" l="1"/>
  <c r="A202" i="1" l="1"/>
  <c r="A204" i="1" l="1"/>
  <c r="A205" i="1" l="1"/>
  <c r="F208" i="1"/>
  <c r="G47" i="68" s="1"/>
  <c r="A206" i="1" l="1"/>
  <c r="F209" i="1"/>
  <c r="G48" i="68" s="1"/>
  <c r="A208" i="1" l="1"/>
  <c r="G45" i="68"/>
  <c r="F210" i="1"/>
  <c r="G49" i="68" s="1"/>
  <c r="A209" i="1" l="1"/>
  <c r="A210" i="1" s="1"/>
  <c r="A211" i="1" s="1"/>
  <c r="F211" i="1" l="1"/>
  <c r="G50" i="68" s="1"/>
  <c r="F213" i="1"/>
  <c r="G52" i="68" s="1"/>
  <c r="A213" i="1"/>
  <c r="F261" i="1" l="1"/>
  <c r="A218" i="1"/>
  <c r="A219" i="1" s="1"/>
  <c r="A220" i="1" l="1"/>
  <c r="A221" i="1" s="1"/>
  <c r="A194" i="7"/>
  <c r="F244" i="1" l="1"/>
  <c r="G84" i="68" s="1"/>
  <c r="F239" i="1"/>
  <c r="F226" i="1"/>
  <c r="G66" i="68" s="1"/>
  <c r="F232" i="1"/>
  <c r="A222" i="1"/>
  <c r="G72" i="68" l="1"/>
  <c r="G79" i="68"/>
  <c r="A225" i="1"/>
  <c r="F247" i="1"/>
  <c r="A201" i="7" l="1"/>
  <c r="A226" i="1"/>
  <c r="A227" i="1" s="1"/>
  <c r="A228" i="1" s="1"/>
  <c r="F228" i="1" l="1"/>
  <c r="G68" i="68" s="1"/>
  <c r="A231" i="1"/>
  <c r="A232" i="1" l="1"/>
  <c r="A233" i="1" s="1"/>
  <c r="A212" i="7"/>
  <c r="F233" i="1" l="1"/>
  <c r="G73" i="68" s="1"/>
  <c r="A236" i="1"/>
  <c r="A237" i="1" l="1"/>
  <c r="G78" i="68" s="1"/>
  <c r="G76" i="68"/>
  <c r="F238" i="1" l="1"/>
  <c r="A238" i="1"/>
  <c r="G77" i="68"/>
  <c r="A239" i="1" l="1"/>
  <c r="A240" i="1" s="1"/>
  <c r="G80" i="68" l="1"/>
  <c r="F240" i="1"/>
  <c r="A243" i="1"/>
  <c r="G83" i="68" l="1"/>
  <c r="A244" i="1"/>
  <c r="A245" i="1" s="1"/>
  <c r="F245" i="1" l="1"/>
  <c r="G85" i="68"/>
  <c r="A247" i="1"/>
  <c r="A249" i="1" s="1"/>
  <c r="F249" i="1" l="1"/>
  <c r="A254" i="1"/>
  <c r="A255" i="1" s="1"/>
  <c r="A256" i="1" s="1"/>
  <c r="A258" i="1" s="1"/>
  <c r="F262" i="1"/>
  <c r="A259" i="1" l="1"/>
  <c r="A260" i="1" s="1"/>
  <c r="A261" i="1" s="1"/>
  <c r="A262" i="1" s="1"/>
  <c r="A264" i="1" s="1"/>
  <c r="F264" i="1" l="1"/>
  <c r="F288" i="1"/>
  <c r="F281" i="1"/>
  <c r="F271" i="1"/>
  <c r="A267" i="1"/>
  <c r="A268" i="1" l="1"/>
  <c r="F269" i="1" l="1"/>
  <c r="C51" i="14"/>
  <c r="A269" i="1"/>
  <c r="A218" i="7"/>
  <c r="B51" i="14"/>
  <c r="C54" i="14" l="1"/>
  <c r="B54" i="14"/>
  <c r="A270" i="1"/>
  <c r="F270" i="1"/>
  <c r="A271" i="1" l="1"/>
  <c r="A272" i="1" s="1"/>
  <c r="F272" i="1" l="1"/>
  <c r="A275" i="1"/>
  <c r="A276" i="1" s="1"/>
  <c r="F278" i="1" l="1"/>
  <c r="A278" i="1"/>
  <c r="A225" i="7"/>
  <c r="F295" i="1" l="1"/>
  <c r="A281" i="1"/>
  <c r="A282" i="1" l="1"/>
  <c r="A283" i="1" s="1"/>
  <c r="A284" i="1" s="1"/>
  <c r="F283" i="1" l="1"/>
  <c r="D13" i="89"/>
  <c r="A285" i="1"/>
  <c r="F284" i="1"/>
  <c r="F285" i="1"/>
  <c r="D19" i="89" l="1"/>
  <c r="A288" i="1"/>
  <c r="A289" i="1" l="1"/>
  <c r="A290" i="1" s="1"/>
  <c r="A291" i="1" l="1"/>
  <c r="A292" i="1" s="1"/>
  <c r="A293" i="1" s="1"/>
  <c r="F290" i="1"/>
  <c r="F292" i="1" l="1"/>
  <c r="F293" i="1"/>
  <c r="D14" i="89"/>
  <c r="A295" i="1"/>
  <c r="A296" i="1" l="1"/>
  <c r="A297" i="1" s="1"/>
  <c r="A298" i="1" s="1"/>
  <c r="F299" i="1" l="1"/>
  <c r="A299" i="1"/>
  <c r="A233" i="7"/>
  <c r="A302" i="1" l="1"/>
  <c r="F303" i="1" l="1"/>
  <c r="A303" i="1"/>
  <c r="A241" i="7"/>
  <c r="F305" i="1" l="1"/>
  <c r="A305" i="1"/>
  <c r="T96" i="7" l="1"/>
  <c r="H39" i="1" l="1"/>
  <c r="H40" i="1" l="1"/>
  <c r="H24" i="7"/>
  <c r="J24" i="7"/>
  <c r="I24" i="7"/>
  <c r="H42" i="1" l="1"/>
  <c r="T24" i="7"/>
  <c r="H49" i="1" l="1"/>
  <c r="AW40" i="91"/>
  <c r="B52" i="91"/>
  <c r="G11" i="91"/>
  <c r="H63" i="1" l="1"/>
  <c r="H282" i="1"/>
  <c r="H267" i="1"/>
  <c r="AW41" i="91"/>
  <c r="AW42" i="91" s="1"/>
  <c r="AW43" i="91" s="1"/>
  <c r="AW44" i="91" s="1"/>
  <c r="AW45" i="91" s="1"/>
  <c r="AW46" i="91" s="1"/>
  <c r="AW47" i="91" s="1"/>
  <c r="AW48" i="91" s="1"/>
  <c r="AW49" i="91" s="1"/>
  <c r="AW50" i="91" s="1"/>
  <c r="AW51" i="91" s="1"/>
  <c r="G12" i="91"/>
  <c r="G13" i="91" s="1"/>
  <c r="G14" i="91" s="1"/>
  <c r="G15" i="91" s="1"/>
  <c r="G16" i="91" s="1"/>
  <c r="G17" i="91" s="1"/>
  <c r="G18" i="91" s="1"/>
  <c r="G19" i="91" s="1"/>
  <c r="G20" i="91" s="1"/>
  <c r="G21" i="91" s="1"/>
  <c r="G22" i="91" s="1"/>
  <c r="G23" i="91" s="1"/>
  <c r="H269" i="1" l="1"/>
  <c r="H291" i="1"/>
  <c r="H31" i="1"/>
  <c r="H81" i="1"/>
  <c r="AW52" i="91"/>
  <c r="AW53" i="91" s="1"/>
  <c r="G24" i="91"/>
  <c r="G25" i="91" s="1"/>
  <c r="H34" i="1" l="1"/>
  <c r="H254" i="1"/>
  <c r="H32" i="1"/>
  <c r="H270" i="1"/>
  <c r="H44" i="1" l="1"/>
  <c r="H35" i="1"/>
  <c r="K268" i="7" l="1"/>
  <c r="L268" i="7" s="1"/>
  <c r="K266" i="7"/>
  <c r="L266" i="7" s="1"/>
  <c r="K269" i="7"/>
  <c r="L269" i="7" s="1"/>
  <c r="K265" i="7"/>
  <c r="L265" i="7" s="1"/>
  <c r="F16" i="14"/>
  <c r="F17" i="14" s="1"/>
  <c r="F18" i="2" s="1"/>
  <c r="F16" i="2"/>
  <c r="F17" i="2" s="1"/>
  <c r="D15" i="2"/>
  <c r="D21" i="2" s="1"/>
  <c r="I67" i="68"/>
  <c r="I68" i="68" s="1"/>
  <c r="R210" i="7"/>
  <c r="S210" i="7" s="1"/>
  <c r="S212" i="7" s="1"/>
  <c r="H231" i="1" s="1"/>
  <c r="F34" i="4"/>
  <c r="G34" i="4" s="1"/>
  <c r="G36" i="4" s="1"/>
  <c r="H173" i="1" s="1"/>
  <c r="H137" i="1"/>
  <c r="H148" i="1"/>
  <c r="H227" i="1"/>
  <c r="D15" i="14"/>
  <c r="D17" i="14" s="1"/>
  <c r="D18" i="2" s="1"/>
  <c r="F21" i="2" l="1"/>
  <c r="G21" i="2" s="1"/>
  <c r="H138" i="1"/>
  <c r="L274" i="7"/>
  <c r="H112" i="1" s="1"/>
  <c r="H233" i="1"/>
  <c r="I71" i="68"/>
  <c r="I73" i="68" s="1"/>
  <c r="D17" i="2"/>
  <c r="G17" i="2" s="1"/>
  <c r="H175" i="1"/>
  <c r="H149" i="1"/>
  <c r="H228" i="1"/>
  <c r="G17" i="14"/>
  <c r="G18" i="2"/>
  <c r="F20" i="2"/>
  <c r="H260" i="1" l="1"/>
  <c r="D20" i="2"/>
  <c r="H151" i="1"/>
  <c r="G20" i="2"/>
  <c r="H258" i="1" l="1"/>
  <c r="G22" i="2"/>
  <c r="H86" i="1" s="1"/>
  <c r="H117" i="1" l="1"/>
  <c r="H255" i="1" l="1"/>
  <c r="H119" i="1"/>
  <c r="H213" i="1" l="1"/>
  <c r="H256" i="1"/>
  <c r="H247" i="1" l="1"/>
  <c r="H261" i="1"/>
  <c r="I16" i="68"/>
  <c r="I52" i="68" s="1"/>
  <c r="I87" i="68" s="1"/>
  <c r="I89" i="68" s="1"/>
  <c r="I9" i="68" s="1"/>
  <c r="H249" i="1" l="1"/>
  <c r="H262" i="1" s="1"/>
  <c r="H289" i="1"/>
  <c r="H264" i="1" l="1"/>
  <c r="H271" i="1" l="1"/>
  <c r="H281" i="1" l="1"/>
  <c r="H272" i="1"/>
  <c r="H288" i="1"/>
  <c r="H290" i="1" l="1"/>
  <c r="H278" i="1"/>
  <c r="H284" i="1"/>
  <c r="H283" i="1"/>
  <c r="H285" i="1"/>
  <c r="I13" i="89" l="1"/>
  <c r="H292" i="1"/>
  <c r="H293" i="1"/>
  <c r="I19" i="89"/>
  <c r="H295" i="1"/>
  <c r="LG19" i="89" l="1"/>
  <c r="GH19" i="89"/>
  <c r="ID19" i="89"/>
  <c r="DB19" i="89"/>
  <c r="DZ19" i="89"/>
  <c r="KI19" i="89"/>
  <c r="HF19" i="89"/>
  <c r="LS19" i="89"/>
  <c r="ME19" i="89"/>
  <c r="GT19" i="89"/>
  <c r="FJ19" i="89"/>
  <c r="CP19" i="89"/>
  <c r="HR19" i="89"/>
  <c r="EX19" i="89"/>
  <c r="FV19" i="89"/>
  <c r="AH19" i="89"/>
  <c r="V19" i="89"/>
  <c r="IP19" i="89"/>
  <c r="AT19" i="89"/>
  <c r="KU19" i="89"/>
  <c r="JZ19" i="89"/>
  <c r="MQ19" i="89"/>
  <c r="BR19" i="89"/>
  <c r="EL19" i="89"/>
  <c r="DN19" i="89"/>
  <c r="CD19" i="89"/>
  <c r="BF19" i="89"/>
  <c r="JB19" i="89"/>
  <c r="I14" i="89"/>
  <c r="LW33" i="89"/>
  <c r="LY80" i="89" s="1"/>
  <c r="DL33" i="89"/>
  <c r="DN80" i="89" s="1"/>
  <c r="E33" i="89"/>
  <c r="G80" i="89" s="1"/>
  <c r="JF33" i="89"/>
  <c r="JH80" i="89" s="1"/>
  <c r="DF33" i="89"/>
  <c r="DH80" i="89" s="1"/>
  <c r="KD33" i="89"/>
  <c r="KF80" i="89" s="1"/>
  <c r="HF13" i="89"/>
  <c r="GU33" i="89"/>
  <c r="GW80" i="89" s="1"/>
  <c r="GF33" i="89"/>
  <c r="GH80" i="89" s="1"/>
  <c r="AI33" i="89"/>
  <c r="AK80" i="89" s="1"/>
  <c r="GR33" i="89"/>
  <c r="GT80" i="89" s="1"/>
  <c r="MX33" i="89"/>
  <c r="MZ80" i="89" s="1"/>
  <c r="Q33" i="89"/>
  <c r="S80" i="89" s="1"/>
  <c r="AC33" i="89"/>
  <c r="AE80" i="89" s="1"/>
  <c r="V13" i="89"/>
  <c r="JR33" i="89"/>
  <c r="JT80" i="89" s="1"/>
  <c r="HS33" i="89"/>
  <c r="HU80" i="89" s="1"/>
  <c r="DU33" i="89"/>
  <c r="DW80" i="89" s="1"/>
  <c r="BD33" i="89"/>
  <c r="BF80" i="89" s="1"/>
  <c r="IW33" i="89"/>
  <c r="IY80" i="89" s="1"/>
  <c r="HP33" i="89"/>
  <c r="HR80" i="89" s="1"/>
  <c r="GT13" i="89"/>
  <c r="CB33" i="89"/>
  <c r="CD80" i="89" s="1"/>
  <c r="HG33" i="89"/>
  <c r="HI80" i="89" s="1"/>
  <c r="BY33" i="89"/>
  <c r="CA80" i="89" s="1"/>
  <c r="LK33" i="89"/>
  <c r="LM80" i="89" s="1"/>
  <c r="FV13" i="89"/>
  <c r="KM33" i="89"/>
  <c r="KO80" i="89" s="1"/>
  <c r="AH13" i="89"/>
  <c r="BG33" i="89"/>
  <c r="BI80" i="89" s="1"/>
  <c r="MO33" i="89"/>
  <c r="MQ80" i="89" s="1"/>
  <c r="IZ33" i="89"/>
  <c r="JB80" i="89" s="1"/>
  <c r="DN13" i="89"/>
  <c r="ES33" i="89"/>
  <c r="EU80" i="89" s="1"/>
  <c r="EV33" i="89"/>
  <c r="EX80" i="89" s="1"/>
  <c r="KJ33" i="89"/>
  <c r="KL80" i="89" s="1"/>
  <c r="FH33" i="89"/>
  <c r="FJ80" i="89" s="1"/>
  <c r="NA33" i="89"/>
  <c r="NC80" i="89" s="1"/>
  <c r="EG33" i="89"/>
  <c r="EI80" i="89" s="1"/>
  <c r="KS33" i="89"/>
  <c r="KU80" i="89" s="1"/>
  <c r="FW33" i="89"/>
  <c r="FY80" i="89" s="1"/>
  <c r="DI33" i="89"/>
  <c r="DK80" i="89" s="1"/>
  <c r="FQ33" i="89"/>
  <c r="FS80" i="89" s="1"/>
  <c r="FJ13" i="89"/>
  <c r="IQ33" i="89"/>
  <c r="IS80" i="89" s="1"/>
  <c r="KA33" i="89"/>
  <c r="KC80" i="89" s="1"/>
  <c r="FN33" i="89"/>
  <c r="FP80" i="89" s="1"/>
  <c r="MU33" i="89"/>
  <c r="MW80" i="89" s="1"/>
  <c r="IE33" i="89"/>
  <c r="IG80" i="89" s="1"/>
  <c r="NF13" i="89"/>
  <c r="AO33" i="89"/>
  <c r="AQ80" i="89" s="1"/>
  <c r="FB33" i="89"/>
  <c r="FD80" i="89" s="1"/>
  <c r="CK33" i="89"/>
  <c r="CM80" i="89" s="1"/>
  <c r="BJ33" i="89"/>
  <c r="BL80" i="89" s="1"/>
  <c r="JC33" i="89"/>
  <c r="JE80" i="89" s="1"/>
  <c r="CT33" i="89"/>
  <c r="CV80" i="89" s="1"/>
  <c r="CQ33" i="89"/>
  <c r="CS80" i="89" s="1"/>
  <c r="K33" i="89"/>
  <c r="M80" i="89" s="1"/>
  <c r="KX13" i="89"/>
  <c r="MC33" i="89"/>
  <c r="ME80" i="89" s="1"/>
  <c r="BA33" i="89"/>
  <c r="BC80" i="89" s="1"/>
  <c r="BP33" i="89"/>
  <c r="BR80" i="89" s="1"/>
  <c r="GL33" i="89"/>
  <c r="GN80" i="89" s="1"/>
  <c r="AX33" i="89"/>
  <c r="AZ80" i="89" s="1"/>
  <c r="AT13" i="89"/>
  <c r="MT13" i="89"/>
  <c r="HM33" i="89"/>
  <c r="HO80" i="89" s="1"/>
  <c r="AF33" i="89"/>
  <c r="AH80" i="89" s="1"/>
  <c r="NG33" i="89"/>
  <c r="NI80" i="89" s="1"/>
  <c r="ID13" i="89"/>
  <c r="IH33" i="89"/>
  <c r="IJ80" i="89" s="1"/>
  <c r="LQ33" i="89"/>
  <c r="LS80" i="89" s="1"/>
  <c r="BV33" i="89"/>
  <c r="BX80" i="89" s="1"/>
  <c r="ED33" i="89"/>
  <c r="EF80" i="89" s="1"/>
  <c r="JB13" i="89"/>
  <c r="HD33" i="89"/>
  <c r="HF80" i="89" s="1"/>
  <c r="LN33" i="89"/>
  <c r="LP80" i="89" s="1"/>
  <c r="HY33" i="89"/>
  <c r="IA80" i="89" s="1"/>
  <c r="FK33" i="89"/>
  <c r="FM80" i="89" s="1"/>
  <c r="MR33" i="89"/>
  <c r="MT80" i="89" s="1"/>
  <c r="LU13" i="89"/>
  <c r="EP33" i="89"/>
  <c r="ER80" i="89" s="1"/>
  <c r="EA33" i="89"/>
  <c r="EC80" i="89" s="1"/>
  <c r="HV33" i="89"/>
  <c r="HX80" i="89" s="1"/>
  <c r="JM13" i="89"/>
  <c r="IB33" i="89"/>
  <c r="ID80" i="89" s="1"/>
  <c r="KL13" i="89"/>
  <c r="CD13" i="89"/>
  <c r="CW33" i="89"/>
  <c r="CY80" i="89" s="1"/>
  <c r="JU33" i="89"/>
  <c r="JW80" i="89" s="1"/>
  <c r="BS33" i="89"/>
  <c r="BU80" i="89" s="1"/>
  <c r="EX13" i="89"/>
  <c r="KV33" i="89"/>
  <c r="KX80" i="89" s="1"/>
  <c r="GO33" i="89"/>
  <c r="GQ80" i="89" s="1"/>
  <c r="AL33" i="89"/>
  <c r="AN80" i="89" s="1"/>
  <c r="Z33" i="89"/>
  <c r="AB80" i="89" s="1"/>
  <c r="AU33" i="89"/>
  <c r="AW80" i="89" s="1"/>
  <c r="JL33" i="89"/>
  <c r="JN80" i="89" s="1"/>
  <c r="GI33" i="89"/>
  <c r="GK80" i="89" s="1"/>
  <c r="IP13" i="89"/>
  <c r="GX33" i="89"/>
  <c r="GZ80" i="89" s="1"/>
  <c r="LZ33" i="89"/>
  <c r="MB80" i="89" s="1"/>
  <c r="IT33" i="89"/>
  <c r="IV80" i="89" s="1"/>
  <c r="AR33" i="89"/>
  <c r="AT80" i="89" s="1"/>
  <c r="KG33" i="89"/>
  <c r="KI80" i="89" s="1"/>
  <c r="HR13" i="89"/>
  <c r="EL13" i="89"/>
  <c r="JZ13" i="89"/>
  <c r="LB33" i="89"/>
  <c r="LD80" i="89" s="1"/>
  <c r="ML33" i="89"/>
  <c r="MN80" i="89" s="1"/>
  <c r="MI33" i="89"/>
  <c r="MK80" i="89" s="1"/>
  <c r="LJ13" i="89"/>
  <c r="DB13" i="89"/>
  <c r="CH33" i="89"/>
  <c r="CJ80" i="89" s="1"/>
  <c r="MF33" i="89"/>
  <c r="MH80" i="89" s="1"/>
  <c r="GH13" i="89"/>
  <c r="IK33" i="89"/>
  <c r="IM80" i="89" s="1"/>
  <c r="KY33" i="89"/>
  <c r="LA80" i="89" s="1"/>
  <c r="EY33" i="89"/>
  <c r="FA80" i="89" s="1"/>
  <c r="ND33" i="89"/>
  <c r="NF80" i="89" s="1"/>
  <c r="EJ33" i="89"/>
  <c r="EL80" i="89" s="1"/>
  <c r="FT33" i="89"/>
  <c r="FV80" i="89" s="1"/>
  <c r="DZ13" i="89"/>
  <c r="FE33" i="89"/>
  <c r="FG80" i="89" s="1"/>
  <c r="N33" i="89"/>
  <c r="P80" i="89" s="1"/>
  <c r="FZ33" i="89"/>
  <c r="GB80" i="89" s="1"/>
  <c r="KP33" i="89"/>
  <c r="KR80" i="89" s="1"/>
  <c r="H33" i="89"/>
  <c r="J80" i="89" s="1"/>
  <c r="CE33" i="89"/>
  <c r="CG80" i="89" s="1"/>
  <c r="T33" i="89"/>
  <c r="V80" i="89" s="1"/>
  <c r="BM33" i="89"/>
  <c r="BO80" i="89" s="1"/>
  <c r="HJ33" i="89"/>
  <c r="HL80" i="89" s="1"/>
  <c r="JO33" i="89"/>
  <c r="JQ80" i="89" s="1"/>
  <c r="HA33" i="89"/>
  <c r="HC80" i="89" s="1"/>
  <c r="LH33" i="89"/>
  <c r="LJ80" i="89" s="1"/>
  <c r="EM33" i="89"/>
  <c r="EO80" i="89" s="1"/>
  <c r="DO33" i="89"/>
  <c r="DQ80" i="89" s="1"/>
  <c r="CN33" i="89"/>
  <c r="CP80" i="89" s="1"/>
  <c r="LE33" i="89"/>
  <c r="LG80" i="89" s="1"/>
  <c r="JI33" i="89"/>
  <c r="JK80" i="89" s="1"/>
  <c r="MH13" i="89"/>
  <c r="DX33" i="89"/>
  <c r="DZ80" i="89" s="1"/>
  <c r="W33" i="89"/>
  <c r="Y80" i="89" s="1"/>
  <c r="BF13" i="89"/>
  <c r="BR13" i="89"/>
  <c r="DR33" i="89"/>
  <c r="DT80" i="89" s="1"/>
  <c r="JX33" i="89"/>
  <c r="JZ80" i="89" s="1"/>
  <c r="IN33" i="89"/>
  <c r="IP80" i="89" s="1"/>
  <c r="DC33" i="89"/>
  <c r="DE80" i="89" s="1"/>
  <c r="LT33" i="89"/>
  <c r="LV80" i="89" s="1"/>
  <c r="GC33" i="89"/>
  <c r="GE80" i="89" s="1"/>
  <c r="CP13" i="89"/>
  <c r="CZ33" i="89"/>
  <c r="DB80" i="89" s="1"/>
  <c r="NJ80" i="89" l="1"/>
  <c r="NL80" i="89" s="1"/>
  <c r="NF14" i="89"/>
  <c r="AT14" i="89"/>
  <c r="HR14" i="89"/>
  <c r="HF14" i="89"/>
  <c r="DB14" i="89"/>
  <c r="LJ14" i="89"/>
  <c r="IP14" i="89"/>
  <c r="ID14" i="89"/>
  <c r="BF14" i="89"/>
  <c r="FV14" i="89"/>
  <c r="DN14" i="89"/>
  <c r="KX14" i="89"/>
  <c r="MT14" i="89"/>
  <c r="KL14" i="89"/>
  <c r="MH14" i="89"/>
  <c r="I15" i="89"/>
  <c r="DZ14" i="89"/>
  <c r="FJ14" i="89"/>
  <c r="GT14" i="89"/>
  <c r="LU14" i="89"/>
  <c r="CD14" i="89"/>
  <c r="JM14" i="89"/>
  <c r="JB14" i="89"/>
  <c r="EL14" i="89"/>
  <c r="AH14" i="89"/>
  <c r="EX14" i="89"/>
  <c r="JZ14" i="89"/>
  <c r="GH14" i="89"/>
  <c r="CP14" i="89"/>
  <c r="BR14" i="89"/>
  <c r="V14" i="89"/>
  <c r="B59" i="91"/>
  <c r="NF15" i="89" l="1"/>
  <c r="LU15" i="89"/>
  <c r="DI34" i="89"/>
  <c r="DK81" i="89" s="1"/>
  <c r="AM32" i="91" s="1"/>
  <c r="V15" i="89"/>
  <c r="AT15" i="89"/>
  <c r="AI34" i="89"/>
  <c r="AK81" i="89" s="1"/>
  <c r="M32" i="91" s="1"/>
  <c r="JM15" i="89"/>
  <c r="DF34" i="89"/>
  <c r="DH81" i="89" s="1"/>
  <c r="AL32" i="91" s="1"/>
  <c r="CD15" i="89"/>
  <c r="JX34" i="89"/>
  <c r="JZ81" i="89" s="1"/>
  <c r="CR32" i="91" s="1"/>
  <c r="LZ34" i="89"/>
  <c r="MB81" i="89" s="1"/>
  <c r="DJ32" i="91" s="1"/>
  <c r="LH34" i="89"/>
  <c r="LJ81" i="89" s="1"/>
  <c r="DD32" i="91" s="1"/>
  <c r="AU34" i="89"/>
  <c r="AW81" i="89" s="1"/>
  <c r="Q32" i="91" s="1"/>
  <c r="BA34" i="89"/>
  <c r="BC81" i="89" s="1"/>
  <c r="S32" i="91" s="1"/>
  <c r="MX34" i="89"/>
  <c r="MZ81" i="89" s="1"/>
  <c r="DR32" i="91" s="1"/>
  <c r="DC34" i="89"/>
  <c r="DE81" i="89" s="1"/>
  <c r="AK32" i="91" s="1"/>
  <c r="BY34" i="89"/>
  <c r="CA81" i="89" s="1"/>
  <c r="AA32" i="91" s="1"/>
  <c r="MC34" i="89"/>
  <c r="ME81" i="89" s="1"/>
  <c r="DK32" i="91" s="1"/>
  <c r="ML34" i="89"/>
  <c r="MN81" i="89" s="1"/>
  <c r="DN32" i="91" s="1"/>
  <c r="IT34" i="89"/>
  <c r="IV81" i="89" s="1"/>
  <c r="CH32" i="91" s="1"/>
  <c r="JO34" i="89"/>
  <c r="JQ81" i="89" s="1"/>
  <c r="CO32" i="91" s="1"/>
  <c r="KJ34" i="89"/>
  <c r="KL81" i="89" s="1"/>
  <c r="CV32" i="91" s="1"/>
  <c r="CH34" i="89"/>
  <c r="CJ81" i="89" s="1"/>
  <c r="AD32" i="91" s="1"/>
  <c r="DX34" i="89"/>
  <c r="DZ81" i="89" s="1"/>
  <c r="AR32" i="91" s="1"/>
  <c r="KA34" i="89"/>
  <c r="KC81" i="89" s="1"/>
  <c r="CS32" i="91" s="1"/>
  <c r="HS34" i="89"/>
  <c r="HU81" i="89" s="1"/>
  <c r="BY32" i="91" s="1"/>
  <c r="GO34" i="89"/>
  <c r="GQ81" i="89" s="1"/>
  <c r="BO32" i="91" s="1"/>
  <c r="EY34" i="89"/>
  <c r="FA81" i="89" s="1"/>
  <c r="BA32" i="91" s="1"/>
  <c r="H34" i="89"/>
  <c r="J81" i="89" s="1"/>
  <c r="D32" i="91" s="1"/>
  <c r="LQ34" i="89"/>
  <c r="LS81" i="89" s="1"/>
  <c r="DG32" i="91" s="1"/>
  <c r="MR34" i="89"/>
  <c r="MT81" i="89" s="1"/>
  <c r="DP32" i="91" s="1"/>
  <c r="CN34" i="89"/>
  <c r="CP81" i="89" s="1"/>
  <c r="AF32" i="91" s="1"/>
  <c r="IH34" i="89"/>
  <c r="IJ81" i="89" s="1"/>
  <c r="CD32" i="91" s="1"/>
  <c r="HD34" i="89"/>
  <c r="HF81" i="89" s="1"/>
  <c r="BT32" i="91" s="1"/>
  <c r="GI34" i="89"/>
  <c r="GK81" i="89" s="1"/>
  <c r="BM32" i="91" s="1"/>
  <c r="FT34" i="89"/>
  <c r="FV81" i="89" s="1"/>
  <c r="BH32" i="91" s="1"/>
  <c r="HG34" i="89"/>
  <c r="HI81" i="89" s="1"/>
  <c r="BU32" i="91" s="1"/>
  <c r="NG34" i="89"/>
  <c r="NI81" i="89" s="1"/>
  <c r="DU32" i="91" s="1"/>
  <c r="CK34" i="89"/>
  <c r="CM81" i="89" s="1"/>
  <c r="AE32" i="91" s="1"/>
  <c r="LE34" i="89"/>
  <c r="LG81" i="89" s="1"/>
  <c r="DC32" i="91" s="1"/>
  <c r="CW34" i="89"/>
  <c r="CY81" i="89" s="1"/>
  <c r="AI32" i="91" s="1"/>
  <c r="KS34" i="89"/>
  <c r="KU81" i="89" s="1"/>
  <c r="CY32" i="91" s="1"/>
  <c r="IP15" i="89"/>
  <c r="MT15" i="89"/>
  <c r="JF34" i="89"/>
  <c r="JH81" i="89" s="1"/>
  <c r="CL32" i="91" s="1"/>
  <c r="KX15" i="89"/>
  <c r="HV34" i="89"/>
  <c r="HX81" i="89" s="1"/>
  <c r="BZ32" i="91" s="1"/>
  <c r="MF34" i="89"/>
  <c r="MH81" i="89" s="1"/>
  <c r="DL32" i="91" s="1"/>
  <c r="BJ34" i="89"/>
  <c r="BL81" i="89" s="1"/>
  <c r="V32" i="91" s="1"/>
  <c r="HY34" i="89"/>
  <c r="IA81" i="89" s="1"/>
  <c r="CA32" i="91" s="1"/>
  <c r="KG34" i="89"/>
  <c r="KI81" i="89" s="1"/>
  <c r="CU32" i="91" s="1"/>
  <c r="MH15" i="89"/>
  <c r="CE34" i="89"/>
  <c r="CG81" i="89" s="1"/>
  <c r="AC32" i="91" s="1"/>
  <c r="AC34" i="89"/>
  <c r="AE81" i="89" s="1"/>
  <c r="K32" i="91" s="1"/>
  <c r="AH15" i="89"/>
  <c r="LN34" i="89"/>
  <c r="LP81" i="89" s="1"/>
  <c r="DF32" i="91" s="1"/>
  <c r="LW34" i="89"/>
  <c r="LY81" i="89" s="1"/>
  <c r="DI32" i="91" s="1"/>
  <c r="HM34" i="89"/>
  <c r="HO81" i="89" s="1"/>
  <c r="BW32" i="91" s="1"/>
  <c r="EA34" i="89"/>
  <c r="EC81" i="89" s="1"/>
  <c r="AS32" i="91" s="1"/>
  <c r="CZ34" i="89"/>
  <c r="DB81" i="89" s="1"/>
  <c r="AJ32" i="91" s="1"/>
  <c r="EG34" i="89"/>
  <c r="EI81" i="89" s="1"/>
  <c r="AU32" i="91" s="1"/>
  <c r="BP34" i="89"/>
  <c r="BR81" i="89" s="1"/>
  <c r="X32" i="91" s="1"/>
  <c r="EV34" i="89"/>
  <c r="EX81" i="89" s="1"/>
  <c r="AZ32" i="91" s="1"/>
  <c r="CQ34" i="89"/>
  <c r="CS81" i="89" s="1"/>
  <c r="AG32" i="91" s="1"/>
  <c r="KD34" i="89"/>
  <c r="KF81" i="89" s="1"/>
  <c r="CT32" i="91" s="1"/>
  <c r="GX34" i="89"/>
  <c r="GZ81" i="89" s="1"/>
  <c r="BR32" i="91" s="1"/>
  <c r="IK34" i="89"/>
  <c r="IM81" i="89" s="1"/>
  <c r="CE32" i="91" s="1"/>
  <c r="FQ34" i="89"/>
  <c r="FS81" i="89" s="1"/>
  <c r="BG32" i="91" s="1"/>
  <c r="ES34" i="89"/>
  <c r="EU81" i="89" s="1"/>
  <c r="AY32" i="91" s="1"/>
  <c r="JI34" i="89"/>
  <c r="JK81" i="89" s="1"/>
  <c r="CM32" i="91" s="1"/>
  <c r="AO34" i="89"/>
  <c r="AQ81" i="89" s="1"/>
  <c r="O32" i="91" s="1"/>
  <c r="EJ34" i="89"/>
  <c r="EL81" i="89" s="1"/>
  <c r="AV32" i="91" s="1"/>
  <c r="DL34" i="89"/>
  <c r="DN81" i="89" s="1"/>
  <c r="AN32" i="91" s="1"/>
  <c r="EL15" i="89"/>
  <c r="FW34" i="89"/>
  <c r="FY81" i="89" s="1"/>
  <c r="BI32" i="91" s="1"/>
  <c r="LJ15" i="89"/>
  <c r="K34" i="89"/>
  <c r="M81" i="89" s="1"/>
  <c r="E32" i="91" s="1"/>
  <c r="MI34" i="89"/>
  <c r="MK81" i="89" s="1"/>
  <c r="DM32" i="91" s="1"/>
  <c r="CP15" i="89"/>
  <c r="FE34" i="89"/>
  <c r="FG81" i="89" s="1"/>
  <c r="BC32" i="91" s="1"/>
  <c r="EM34" i="89"/>
  <c r="EO81" i="89" s="1"/>
  <c r="AW32" i="91" s="1"/>
  <c r="KP34" i="89"/>
  <c r="KR81" i="89" s="1"/>
  <c r="CX32" i="91" s="1"/>
  <c r="AF34" i="89"/>
  <c r="AH81" i="89" s="1"/>
  <c r="L32" i="91" s="1"/>
  <c r="ND34" i="89"/>
  <c r="NF81" i="89" s="1"/>
  <c r="DT32" i="91" s="1"/>
  <c r="IQ34" i="89"/>
  <c r="IS81" i="89" s="1"/>
  <c r="CG32" i="91" s="1"/>
  <c r="BM34" i="89"/>
  <c r="BO81" i="89" s="1"/>
  <c r="W32" i="91" s="1"/>
  <c r="HR15" i="89"/>
  <c r="DZ15" i="89"/>
  <c r="W34" i="89"/>
  <c r="Y81" i="89" s="1"/>
  <c r="I32" i="91" s="1"/>
  <c r="EX15" i="89"/>
  <c r="JR34" i="89"/>
  <c r="JT81" i="89" s="1"/>
  <c r="CP32" i="91" s="1"/>
  <c r="FK34" i="89"/>
  <c r="FM81" i="89" s="1"/>
  <c r="BE32" i="91" s="1"/>
  <c r="FV15" i="89"/>
  <c r="FH34" i="89"/>
  <c r="FJ81" i="89" s="1"/>
  <c r="BD32" i="91" s="1"/>
  <c r="FJ15" i="89"/>
  <c r="LB34" i="89"/>
  <c r="LD81" i="89" s="1"/>
  <c r="DB32" i="91" s="1"/>
  <c r="JL34" i="89"/>
  <c r="JN81" i="89" s="1"/>
  <c r="CN32" i="91" s="1"/>
  <c r="BF15" i="89"/>
  <c r="HP34" i="89"/>
  <c r="HR81" i="89" s="1"/>
  <c r="BX32" i="91" s="1"/>
  <c r="BD34" i="89"/>
  <c r="BF81" i="89" s="1"/>
  <c r="T32" i="91" s="1"/>
  <c r="DO34" i="89"/>
  <c r="DQ81" i="89" s="1"/>
  <c r="AO32" i="91" s="1"/>
  <c r="LT34" i="89"/>
  <c r="LV81" i="89" s="1"/>
  <c r="DH32" i="91" s="1"/>
  <c r="BS34" i="89"/>
  <c r="BU81" i="89" s="1"/>
  <c r="Y32" i="91" s="1"/>
  <c r="EP34" i="89"/>
  <c r="ER81" i="89" s="1"/>
  <c r="AX32" i="91" s="1"/>
  <c r="E34" i="89"/>
  <c r="G81" i="89" s="1"/>
  <c r="FZ34" i="89"/>
  <c r="GB81" i="89" s="1"/>
  <c r="BJ32" i="91" s="1"/>
  <c r="T34" i="89"/>
  <c r="V81" i="89" s="1"/>
  <c r="H32" i="91" s="1"/>
  <c r="IB34" i="89"/>
  <c r="ID81" i="89" s="1"/>
  <c r="CB32" i="91" s="1"/>
  <c r="Z34" i="89"/>
  <c r="AB81" i="89" s="1"/>
  <c r="J32" i="91" s="1"/>
  <c r="DN15" i="89"/>
  <c r="GC34" i="89"/>
  <c r="GE81" i="89" s="1"/>
  <c r="BK32" i="91" s="1"/>
  <c r="GL34" i="89"/>
  <c r="GN81" i="89" s="1"/>
  <c r="BN32" i="91" s="1"/>
  <c r="KL15" i="89"/>
  <c r="IE34" i="89"/>
  <c r="IG81" i="89" s="1"/>
  <c r="CC32" i="91" s="1"/>
  <c r="DR34" i="89"/>
  <c r="DT81" i="89" s="1"/>
  <c r="AP32" i="91" s="1"/>
  <c r="BV34" i="89"/>
  <c r="BX81" i="89" s="1"/>
  <c r="Z32" i="91" s="1"/>
  <c r="HF15" i="89"/>
  <c r="KV34" i="89"/>
  <c r="KX81" i="89" s="1"/>
  <c r="CZ32" i="91" s="1"/>
  <c r="ID15" i="89"/>
  <c r="GF34" i="89"/>
  <c r="GH81" i="89" s="1"/>
  <c r="BL32" i="91" s="1"/>
  <c r="IN34" i="89"/>
  <c r="IP81" i="89" s="1"/>
  <c r="CF32" i="91" s="1"/>
  <c r="HA34" i="89"/>
  <c r="HC81" i="89" s="1"/>
  <c r="BS32" i="91" s="1"/>
  <c r="FN34" i="89"/>
  <c r="FP81" i="89" s="1"/>
  <c r="BF32" i="91" s="1"/>
  <c r="N34" i="89"/>
  <c r="P81" i="89" s="1"/>
  <c r="F32" i="91" s="1"/>
  <c r="GH15" i="89"/>
  <c r="LK34" i="89"/>
  <c r="LM81" i="89" s="1"/>
  <c r="DE32" i="91" s="1"/>
  <c r="BR15" i="89"/>
  <c r="NA34" i="89"/>
  <c r="NC81" i="89" s="1"/>
  <c r="DS32" i="91" s="1"/>
  <c r="BG34" i="89"/>
  <c r="BI81" i="89" s="1"/>
  <c r="U32" i="91" s="1"/>
  <c r="CT34" i="89"/>
  <c r="CV81" i="89" s="1"/>
  <c r="AH32" i="91" s="1"/>
  <c r="MO34" i="89"/>
  <c r="MQ81" i="89" s="1"/>
  <c r="DO32" i="91" s="1"/>
  <c r="DB15" i="89"/>
  <c r="DU34" i="89"/>
  <c r="DW81" i="89" s="1"/>
  <c r="AQ32" i="91" s="1"/>
  <c r="GU34" i="89"/>
  <c r="GW81" i="89" s="1"/>
  <c r="BQ32" i="91" s="1"/>
  <c r="ED34" i="89"/>
  <c r="EF81" i="89" s="1"/>
  <c r="AT32" i="91" s="1"/>
  <c r="AX34" i="89"/>
  <c r="AZ81" i="89" s="1"/>
  <c r="R32" i="91" s="1"/>
  <c r="IW34" i="89"/>
  <c r="IY81" i="89" s="1"/>
  <c r="CI32" i="91" s="1"/>
  <c r="JB15" i="89"/>
  <c r="JC34" i="89"/>
  <c r="JE81" i="89" s="1"/>
  <c r="CK32" i="91" s="1"/>
  <c r="IZ34" i="89"/>
  <c r="JB81" i="89" s="1"/>
  <c r="CJ32" i="91" s="1"/>
  <c r="JU34" i="89"/>
  <c r="JW81" i="89" s="1"/>
  <c r="CQ32" i="91" s="1"/>
  <c r="FB34" i="89"/>
  <c r="FD81" i="89" s="1"/>
  <c r="BB32" i="91" s="1"/>
  <c r="GR34" i="89"/>
  <c r="GT81" i="89" s="1"/>
  <c r="BP32" i="91" s="1"/>
  <c r="JZ15" i="89"/>
  <c r="AL34" i="89"/>
  <c r="AN81" i="89" s="1"/>
  <c r="N32" i="91" s="1"/>
  <c r="CB34" i="89"/>
  <c r="CD81" i="89" s="1"/>
  <c r="AB32" i="91" s="1"/>
  <c r="HJ34" i="89"/>
  <c r="HL81" i="89" s="1"/>
  <c r="BV32" i="91" s="1"/>
  <c r="AR34" i="89"/>
  <c r="AT81" i="89" s="1"/>
  <c r="P32" i="91" s="1"/>
  <c r="GT15" i="89"/>
  <c r="MU34" i="89"/>
  <c r="MW81" i="89" s="1"/>
  <c r="DQ32" i="91" s="1"/>
  <c r="KY34" i="89"/>
  <c r="LA81" i="89" s="1"/>
  <c r="DA32" i="91" s="1"/>
  <c r="KM34" i="89"/>
  <c r="KO81" i="89" s="1"/>
  <c r="CW32" i="91" s="1"/>
  <c r="Q34" i="89"/>
  <c r="S81" i="89" s="1"/>
  <c r="G32" i="91" s="1"/>
  <c r="B64" i="91"/>
  <c r="F8" i="93"/>
  <c r="C32" i="91" l="1"/>
  <c r="NJ81" i="89"/>
  <c r="NK81" i="89" s="1"/>
  <c r="NM81" i="89" s="1"/>
  <c r="H297" i="1" s="1"/>
  <c r="D16" i="93"/>
  <c r="P60" i="93"/>
  <c r="B32" i="91" l="1"/>
  <c r="F17" i="93"/>
  <c r="J17" i="93" s="1"/>
  <c r="N17" i="93" s="1"/>
  <c r="D17" i="93"/>
  <c r="R16" i="93"/>
  <c r="F8" i="92" l="1"/>
  <c r="R17" i="93"/>
  <c r="D18" i="93"/>
  <c r="F18" i="93"/>
  <c r="J18" i="93" s="1"/>
  <c r="N18" i="93" s="1"/>
  <c r="H21" i="93" s="1"/>
  <c r="D16" i="92" l="1"/>
  <c r="P60" i="92"/>
  <c r="R18" i="93"/>
  <c r="H19" i="93"/>
  <c r="D19" i="93"/>
  <c r="F19" i="93"/>
  <c r="H20" i="93"/>
  <c r="F17" i="92" l="1"/>
  <c r="J17" i="92" s="1"/>
  <c r="N17" i="92" s="1"/>
  <c r="D17" i="92"/>
  <c r="R16" i="92"/>
  <c r="J19" i="93"/>
  <c r="N19" i="93" s="1"/>
  <c r="R19" i="93" s="1"/>
  <c r="D20" i="93"/>
  <c r="F20" i="93"/>
  <c r="J20" i="93" s="1"/>
  <c r="N20" i="93" s="1"/>
  <c r="R17" i="92" l="1"/>
  <c r="D18" i="92"/>
  <c r="F18" i="92"/>
  <c r="J18" i="92" s="1"/>
  <c r="N18" i="92" s="1"/>
  <c r="H21" i="92" s="1"/>
  <c r="F21" i="93"/>
  <c r="J21" i="93" s="1"/>
  <c r="N21" i="93" s="1"/>
  <c r="D21" i="93"/>
  <c r="R20" i="93"/>
  <c r="H20" i="92" l="1"/>
  <c r="H19" i="92"/>
  <c r="R18" i="92"/>
  <c r="D19" i="92"/>
  <c r="F19" i="92"/>
  <c r="R21" i="93"/>
  <c r="H24" i="93"/>
  <c r="H23" i="93"/>
  <c r="H22" i="93"/>
  <c r="F22" i="93"/>
  <c r="D22" i="93"/>
  <c r="J19" i="92" l="1"/>
  <c r="N19" i="92" s="1"/>
  <c r="R19" i="92" s="1"/>
  <c r="F20" i="92"/>
  <c r="J20" i="92" s="1"/>
  <c r="N20" i="92" s="1"/>
  <c r="D20" i="92"/>
  <c r="J22" i="93"/>
  <c r="N22" i="93" s="1"/>
  <c r="R22" i="93" s="1"/>
  <c r="D23" i="93"/>
  <c r="F23" i="93"/>
  <c r="J23" i="93" s="1"/>
  <c r="N23" i="93" s="1"/>
  <c r="R20" i="92" l="1"/>
  <c r="D21" i="92"/>
  <c r="F21" i="92"/>
  <c r="J21" i="92" s="1"/>
  <c r="N21" i="92" s="1"/>
  <c r="H22" i="92" s="1"/>
  <c r="R23" i="93"/>
  <c r="F24" i="93"/>
  <c r="J24" i="93" s="1"/>
  <c r="N24" i="93" s="1"/>
  <c r="H25" i="93" s="1"/>
  <c r="D24" i="93"/>
  <c r="H24" i="92" l="1"/>
  <c r="H23" i="92"/>
  <c r="D22" i="92"/>
  <c r="F22" i="92"/>
  <c r="J22" i="92" s="1"/>
  <c r="N22" i="92" s="1"/>
  <c r="R21" i="92"/>
  <c r="H26" i="93"/>
  <c r="R24" i="93"/>
  <c r="H27" i="93"/>
  <c r="F25" i="93"/>
  <c r="J25" i="93" s="1"/>
  <c r="N25" i="93" s="1"/>
  <c r="D25" i="93"/>
  <c r="R22" i="92" l="1"/>
  <c r="F23" i="92"/>
  <c r="J23" i="92" s="1"/>
  <c r="N23" i="92" s="1"/>
  <c r="D23" i="92"/>
  <c r="F26" i="93"/>
  <c r="J26" i="93" s="1"/>
  <c r="N26" i="93" s="1"/>
  <c r="D26" i="93"/>
  <c r="R25" i="93"/>
  <c r="F24" i="92" l="1"/>
  <c r="J24" i="92" s="1"/>
  <c r="N24" i="92" s="1"/>
  <c r="H25" i="92" s="1"/>
  <c r="D24" i="92"/>
  <c r="R23" i="92"/>
  <c r="D27" i="93"/>
  <c r="F27" i="93"/>
  <c r="J27" i="93" s="1"/>
  <c r="N27" i="93" s="1"/>
  <c r="R26" i="93"/>
  <c r="H26" i="92" l="1"/>
  <c r="H27" i="92"/>
  <c r="D25" i="92"/>
  <c r="F25" i="92"/>
  <c r="J25" i="92" s="1"/>
  <c r="N25" i="92" s="1"/>
  <c r="R24" i="92"/>
  <c r="R27" i="93"/>
  <c r="H32" i="93"/>
  <c r="H31" i="93"/>
  <c r="H30" i="93"/>
  <c r="F30" i="93"/>
  <c r="R25" i="92" l="1"/>
  <c r="F26" i="92"/>
  <c r="J26" i="92" s="1"/>
  <c r="N26" i="92" s="1"/>
  <c r="D26" i="92"/>
  <c r="F31" i="93"/>
  <c r="J30" i="93"/>
  <c r="N30" i="93" s="1"/>
  <c r="D27" i="92" l="1"/>
  <c r="F27" i="92"/>
  <c r="J27" i="92" s="1"/>
  <c r="N27" i="92" s="1"/>
  <c r="H30" i="92" s="1"/>
  <c r="R26" i="92"/>
  <c r="R30" i="93"/>
  <c r="J31" i="93"/>
  <c r="N31" i="93" s="1"/>
  <c r="R31" i="93" s="1"/>
  <c r="F32" i="93"/>
  <c r="H32" i="92" l="1"/>
  <c r="H31" i="92"/>
  <c r="F30" i="92"/>
  <c r="R27" i="92"/>
  <c r="J32" i="93"/>
  <c r="N32" i="93" s="1"/>
  <c r="H34" i="93" s="1"/>
  <c r="F33" i="93"/>
  <c r="F34" i="93" s="1"/>
  <c r="F35" i="93" s="1"/>
  <c r="J30" i="92" l="1"/>
  <c r="N30" i="92" s="1"/>
  <c r="F31" i="92"/>
  <c r="H35" i="93"/>
  <c r="J35" i="93" s="1"/>
  <c r="N35" i="93" s="1"/>
  <c r="H33" i="93"/>
  <c r="J33" i="93" s="1"/>
  <c r="N33" i="93" s="1"/>
  <c r="R33" i="93" s="1"/>
  <c r="J34" i="93"/>
  <c r="N34" i="93" s="1"/>
  <c r="F36" i="93"/>
  <c r="F37" i="93" s="1"/>
  <c r="F38" i="93" s="1"/>
  <c r="R32" i="93"/>
  <c r="F32" i="92" l="1"/>
  <c r="J31" i="92"/>
  <c r="N31" i="92" s="1"/>
  <c r="R30" i="92"/>
  <c r="R34" i="93"/>
  <c r="H37" i="93"/>
  <c r="J37" i="93" s="1"/>
  <c r="N37" i="93" s="1"/>
  <c r="R35" i="93"/>
  <c r="F39" i="93"/>
  <c r="F40" i="93" s="1"/>
  <c r="F41" i="93" s="1"/>
  <c r="F45" i="93" s="1"/>
  <c r="F46" i="93" s="1"/>
  <c r="F47" i="93" s="1"/>
  <c r="F48" i="93" s="1"/>
  <c r="F49" i="93" s="1"/>
  <c r="F50" i="93" s="1"/>
  <c r="F51" i="93" s="1"/>
  <c r="F52" i="93" s="1"/>
  <c r="F53" i="93" s="1"/>
  <c r="F54" i="93" s="1"/>
  <c r="F55" i="93" s="1"/>
  <c r="F56" i="93" s="1"/>
  <c r="H36" i="93"/>
  <c r="J36" i="93" s="1"/>
  <c r="N36" i="93" s="1"/>
  <c r="H38" i="93"/>
  <c r="R31" i="92" l="1"/>
  <c r="J32" i="92"/>
  <c r="N32" i="92" s="1"/>
  <c r="F33" i="92"/>
  <c r="F34" i="92" s="1"/>
  <c r="R36" i="93"/>
  <c r="R37" i="93"/>
  <c r="J38" i="93"/>
  <c r="N38" i="93" s="1"/>
  <c r="H39" i="93" s="1"/>
  <c r="J39" i="93" s="1"/>
  <c r="N39" i="93" s="1"/>
  <c r="F35" i="92" l="1"/>
  <c r="H35" i="92"/>
  <c r="H34" i="92"/>
  <c r="J34" i="92" s="1"/>
  <c r="N34" i="92" s="1"/>
  <c r="H33" i="92"/>
  <c r="J33" i="92" s="1"/>
  <c r="N33" i="92" s="1"/>
  <c r="R33" i="92" s="1"/>
  <c r="R32" i="92"/>
  <c r="R38" i="93"/>
  <c r="R39" i="93"/>
  <c r="H40" i="93"/>
  <c r="J40" i="93" s="1"/>
  <c r="N40" i="93" s="1"/>
  <c r="R40" i="93" s="1"/>
  <c r="H41" i="93"/>
  <c r="R34" i="92" l="1"/>
  <c r="F36" i="92"/>
  <c r="J35" i="92"/>
  <c r="N35" i="92" s="1"/>
  <c r="H36" i="92" s="1"/>
  <c r="J41" i="93"/>
  <c r="N41" i="93" s="1"/>
  <c r="H46" i="93" s="1"/>
  <c r="F37" i="92" l="1"/>
  <c r="J36" i="92"/>
  <c r="N36" i="92" s="1"/>
  <c r="R36" i="92" s="1"/>
  <c r="H37" i="92"/>
  <c r="H38" i="92"/>
  <c r="R35" i="92"/>
  <c r="H47" i="93"/>
  <c r="H45" i="93"/>
  <c r="J45" i="93" s="1"/>
  <c r="N45" i="93" s="1"/>
  <c r="R41" i="93"/>
  <c r="F38" i="92" l="1"/>
  <c r="J37" i="92"/>
  <c r="N37" i="92" s="1"/>
  <c r="P54" i="93"/>
  <c r="P56" i="93"/>
  <c r="P46" i="93"/>
  <c r="P51" i="93"/>
  <c r="P55" i="93"/>
  <c r="P48" i="93"/>
  <c r="P53" i="93"/>
  <c r="P52" i="93"/>
  <c r="P49" i="93"/>
  <c r="P47" i="93"/>
  <c r="P45" i="93"/>
  <c r="P50" i="93"/>
  <c r="R37" i="92" l="1"/>
  <c r="J38" i="92"/>
  <c r="N38" i="92" s="1"/>
  <c r="H40" i="92" s="1"/>
  <c r="F39" i="92"/>
  <c r="F40" i="92" s="1"/>
  <c r="P59" i="93"/>
  <c r="P61" i="93" s="1"/>
  <c r="R45" i="93"/>
  <c r="J46" i="93" s="1"/>
  <c r="N46" i="93" s="1"/>
  <c r="R38" i="92" l="1"/>
  <c r="J40" i="92"/>
  <c r="N40" i="92" s="1"/>
  <c r="F41" i="92"/>
  <c r="H41" i="92"/>
  <c r="H39" i="92"/>
  <c r="J39" i="92" s="1"/>
  <c r="N39" i="92" s="1"/>
  <c r="R39" i="92" s="1"/>
  <c r="R46" i="93"/>
  <c r="J47" i="93" s="1"/>
  <c r="N47" i="93" s="1"/>
  <c r="H50" i="93" s="1"/>
  <c r="DT74" i="91" l="1"/>
  <c r="DT79" i="91" s="1"/>
  <c r="J41" i="92"/>
  <c r="N41" i="92" s="1"/>
  <c r="F45" i="92"/>
  <c r="F46" i="92" s="1"/>
  <c r="F47" i="92" s="1"/>
  <c r="F48" i="92" s="1"/>
  <c r="F49" i="92" s="1"/>
  <c r="F50" i="92" s="1"/>
  <c r="F51" i="92" s="1"/>
  <c r="F52" i="92" s="1"/>
  <c r="F53" i="92" s="1"/>
  <c r="F54" i="92" s="1"/>
  <c r="F55" i="92" s="1"/>
  <c r="F56" i="92" s="1"/>
  <c r="R40" i="92"/>
  <c r="R47" i="93"/>
  <c r="J48" i="93" s="1"/>
  <c r="N48" i="93" s="1"/>
  <c r="R48" i="93" s="1"/>
  <c r="J49" i="93" s="1"/>
  <c r="N49" i="93" s="1"/>
  <c r="R49" i="93" s="1"/>
  <c r="J50" i="93" s="1"/>
  <c r="N50" i="93" s="1"/>
  <c r="R50" i="93" s="1"/>
  <c r="J51" i="93" s="1"/>
  <c r="N51" i="93" s="1"/>
  <c r="R51" i="93" s="1"/>
  <c r="J52" i="93" s="1"/>
  <c r="N52" i="93" s="1"/>
  <c r="R52" i="93" s="1"/>
  <c r="J53" i="93" s="1"/>
  <c r="N53" i="93" s="1"/>
  <c r="R53" i="93" s="1"/>
  <c r="J54" i="93" s="1"/>
  <c r="N54" i="93" s="1"/>
  <c r="R54" i="93" s="1"/>
  <c r="J55" i="93" s="1"/>
  <c r="N55" i="93" s="1"/>
  <c r="R55" i="93" s="1"/>
  <c r="J56" i="93" s="1"/>
  <c r="N56" i="93" s="1"/>
  <c r="R56" i="93" s="1"/>
  <c r="H49" i="93"/>
  <c r="H48" i="93"/>
  <c r="CX74" i="91" l="1"/>
  <c r="CX79" i="91" s="1"/>
  <c r="CZ74" i="91"/>
  <c r="CZ79" i="91" s="1"/>
  <c r="BH74" i="91"/>
  <c r="BH79" i="91" s="1"/>
  <c r="I74" i="91"/>
  <c r="I79" i="91" s="1"/>
  <c r="DG74" i="91"/>
  <c r="DG79" i="91" s="1"/>
  <c r="CL74" i="91"/>
  <c r="CL79" i="91" s="1"/>
  <c r="V74" i="91"/>
  <c r="V79" i="91" s="1"/>
  <c r="W74" i="91"/>
  <c r="W79" i="91" s="1"/>
  <c r="D74" i="91"/>
  <c r="D79" i="91" s="1"/>
  <c r="CJ74" i="91"/>
  <c r="CJ79" i="91" s="1"/>
  <c r="BD74" i="91"/>
  <c r="BD79" i="91" s="1"/>
  <c r="DR74" i="91"/>
  <c r="DR79" i="91" s="1"/>
  <c r="DH74" i="91"/>
  <c r="DH79" i="91" s="1"/>
  <c r="AN74" i="91"/>
  <c r="AN79" i="91" s="1"/>
  <c r="N74" i="91"/>
  <c r="N79" i="91" s="1"/>
  <c r="BB74" i="91"/>
  <c r="BB79" i="91" s="1"/>
  <c r="CS74" i="91"/>
  <c r="CS79" i="91" s="1"/>
  <c r="AH74" i="91"/>
  <c r="AH79" i="91" s="1"/>
  <c r="DI74" i="91"/>
  <c r="DI79" i="91" s="1"/>
  <c r="CO74" i="91"/>
  <c r="CO79" i="91" s="1"/>
  <c r="AR74" i="91"/>
  <c r="AR79" i="91" s="1"/>
  <c r="U74" i="91"/>
  <c r="U79" i="91" s="1"/>
  <c r="CA74" i="91"/>
  <c r="CA79" i="91" s="1"/>
  <c r="AV74" i="91"/>
  <c r="AV79" i="91" s="1"/>
  <c r="AY74" i="91"/>
  <c r="AY79" i="91" s="1"/>
  <c r="DL74" i="91"/>
  <c r="DL79" i="91" s="1"/>
  <c r="BL74" i="91"/>
  <c r="BL79" i="91" s="1"/>
  <c r="DQ74" i="91"/>
  <c r="DQ79" i="91" s="1"/>
  <c r="AT74" i="91"/>
  <c r="AT79" i="91" s="1"/>
  <c r="AE74" i="91"/>
  <c r="AE79" i="91" s="1"/>
  <c r="BZ74" i="91"/>
  <c r="BZ79" i="91" s="1"/>
  <c r="L74" i="91"/>
  <c r="L79" i="91" s="1"/>
  <c r="AD74" i="91"/>
  <c r="AD79" i="91" s="1"/>
  <c r="CQ74" i="91"/>
  <c r="CQ79" i="91" s="1"/>
  <c r="BQ74" i="91"/>
  <c r="BQ79" i="91" s="1"/>
  <c r="DP74" i="91"/>
  <c r="DP79" i="91" s="1"/>
  <c r="K74" i="91"/>
  <c r="K79" i="91" s="1"/>
  <c r="CY74" i="91"/>
  <c r="CY79" i="91" s="1"/>
  <c r="DM74" i="91"/>
  <c r="DM79" i="91" s="1"/>
  <c r="BE74" i="91"/>
  <c r="BE79" i="91" s="1"/>
  <c r="AU74" i="91"/>
  <c r="AU79" i="91" s="1"/>
  <c r="DB74" i="91"/>
  <c r="DB79" i="91" s="1"/>
  <c r="AK74" i="91"/>
  <c r="AK79" i="91" s="1"/>
  <c r="BK74" i="91"/>
  <c r="BK79" i="91" s="1"/>
  <c r="DK74" i="91"/>
  <c r="DK79" i="91" s="1"/>
  <c r="CG74" i="91"/>
  <c r="CG79" i="91" s="1"/>
  <c r="CB74" i="91"/>
  <c r="CB79" i="91" s="1"/>
  <c r="CH74" i="91"/>
  <c r="CH79" i="91" s="1"/>
  <c r="AS74" i="91"/>
  <c r="AS79" i="91" s="1"/>
  <c r="J74" i="91"/>
  <c r="J79" i="91" s="1"/>
  <c r="DN74" i="91"/>
  <c r="DN79" i="91" s="1"/>
  <c r="BV74" i="91"/>
  <c r="BV79" i="91" s="1"/>
  <c r="AX74" i="91"/>
  <c r="AX79" i="91" s="1"/>
  <c r="BX74" i="91"/>
  <c r="BX79" i="91" s="1"/>
  <c r="Y74" i="91"/>
  <c r="Y79" i="91" s="1"/>
  <c r="CK74" i="91"/>
  <c r="CK79" i="91" s="1"/>
  <c r="DS74" i="91"/>
  <c r="DS79" i="91" s="1"/>
  <c r="CW74" i="91"/>
  <c r="CW79" i="91" s="1"/>
  <c r="E74" i="91"/>
  <c r="E79" i="91" s="1"/>
  <c r="CF74" i="91"/>
  <c r="CF79" i="91" s="1"/>
  <c r="AB74" i="91"/>
  <c r="AB79" i="91" s="1"/>
  <c r="AZ74" i="91"/>
  <c r="AZ79" i="91" s="1"/>
  <c r="CV74" i="91"/>
  <c r="CV79" i="91" s="1"/>
  <c r="CP74" i="91"/>
  <c r="CP79" i="91" s="1"/>
  <c r="BM74" i="91"/>
  <c r="BM79" i="91" s="1"/>
  <c r="BW74" i="91"/>
  <c r="BW79" i="91" s="1"/>
  <c r="BC74" i="91"/>
  <c r="BC79" i="91" s="1"/>
  <c r="DO74" i="91"/>
  <c r="DO79" i="91" s="1"/>
  <c r="F74" i="91"/>
  <c r="F79" i="91" s="1"/>
  <c r="H74" i="91"/>
  <c r="H79" i="91" s="1"/>
  <c r="CT74" i="91"/>
  <c r="CT79" i="91" s="1"/>
  <c r="G74" i="91"/>
  <c r="G79" i="91" s="1"/>
  <c r="DC74" i="91"/>
  <c r="DC79" i="91" s="1"/>
  <c r="BS74" i="91"/>
  <c r="BS79" i="91" s="1"/>
  <c r="CU74" i="91"/>
  <c r="CU79" i="91" s="1"/>
  <c r="Z74" i="91"/>
  <c r="Z79" i="91" s="1"/>
  <c r="DJ74" i="91"/>
  <c r="DJ79" i="91" s="1"/>
  <c r="DA74" i="91"/>
  <c r="DA79" i="91" s="1"/>
  <c r="AA74" i="91"/>
  <c r="AA79" i="91" s="1"/>
  <c r="R74" i="91"/>
  <c r="R79" i="91" s="1"/>
  <c r="CE74" i="91"/>
  <c r="CE79" i="91" s="1"/>
  <c r="BI74" i="91"/>
  <c r="BI79" i="91" s="1"/>
  <c r="BO74" i="91"/>
  <c r="BO79" i="91" s="1"/>
  <c r="DU74" i="91"/>
  <c r="DU79" i="91" s="1"/>
  <c r="AW74" i="91"/>
  <c r="AW79" i="91" s="1"/>
  <c r="BF74" i="91"/>
  <c r="BF79" i="91" s="1"/>
  <c r="CM74" i="91"/>
  <c r="CM79" i="91" s="1"/>
  <c r="BR74" i="91"/>
  <c r="BR79" i="91" s="1"/>
  <c r="AJ74" i="91"/>
  <c r="AJ79" i="91" s="1"/>
  <c r="AQ74" i="91"/>
  <c r="AQ79" i="91" s="1"/>
  <c r="CR74" i="91"/>
  <c r="CR79" i="91" s="1"/>
  <c r="DE74" i="91"/>
  <c r="DE79" i="91" s="1"/>
  <c r="BT74" i="91"/>
  <c r="BT79" i="91" s="1"/>
  <c r="T74" i="91"/>
  <c r="T79" i="91" s="1"/>
  <c r="CI74" i="91"/>
  <c r="CI79" i="91" s="1"/>
  <c r="S74" i="91"/>
  <c r="S79" i="91" s="1"/>
  <c r="CN74" i="91"/>
  <c r="CN79" i="91" s="1"/>
  <c r="CD74" i="91"/>
  <c r="CD79" i="91" s="1"/>
  <c r="AO74" i="91"/>
  <c r="AO79" i="91" s="1"/>
  <c r="DF74" i="91"/>
  <c r="DF79" i="91" s="1"/>
  <c r="AC74" i="91"/>
  <c r="AC79" i="91" s="1"/>
  <c r="BN74" i="91"/>
  <c r="BN79" i="91" s="1"/>
  <c r="AL74" i="91"/>
  <c r="AL79" i="91" s="1"/>
  <c r="AM74" i="91"/>
  <c r="AM79" i="91" s="1"/>
  <c r="CC74" i="91"/>
  <c r="CC79" i="91" s="1"/>
  <c r="BA74" i="91"/>
  <c r="BA79" i="91" s="1"/>
  <c r="X74" i="91"/>
  <c r="X79" i="91" s="1"/>
  <c r="P74" i="91"/>
  <c r="P79" i="91" s="1"/>
  <c r="AG74" i="91"/>
  <c r="AG79" i="91" s="1"/>
  <c r="BY74" i="91"/>
  <c r="BY79" i="91" s="1"/>
  <c r="DD74" i="91"/>
  <c r="DD79" i="91" s="1"/>
  <c r="AI74" i="91"/>
  <c r="AI79" i="91" s="1"/>
  <c r="Q74" i="91"/>
  <c r="Q79" i="91" s="1"/>
  <c r="M74" i="91"/>
  <c r="M79" i="91" s="1"/>
  <c r="BP74" i="91"/>
  <c r="BP79" i="91" s="1"/>
  <c r="BG74" i="91"/>
  <c r="BG79" i="91" s="1"/>
  <c r="O74" i="91"/>
  <c r="O79" i="91" s="1"/>
  <c r="BU74" i="91"/>
  <c r="BU79" i="91" s="1"/>
  <c r="BJ74" i="91"/>
  <c r="BJ79" i="91" s="1"/>
  <c r="AP74" i="91"/>
  <c r="AP79" i="91" s="1"/>
  <c r="AF74" i="91"/>
  <c r="AF79" i="91" s="1"/>
  <c r="R41" i="92"/>
  <c r="H46" i="92"/>
  <c r="H45" i="92"/>
  <c r="J45" i="92" s="1"/>
  <c r="N45" i="92" s="1"/>
  <c r="H47" i="92"/>
  <c r="H52" i="93"/>
  <c r="H53" i="93"/>
  <c r="H55" i="93" s="1"/>
  <c r="H51" i="93"/>
  <c r="C74" i="91" l="1"/>
  <c r="B69" i="91"/>
  <c r="H54" i="93"/>
  <c r="H56" i="93"/>
  <c r="P49" i="92"/>
  <c r="P56" i="92"/>
  <c r="P45" i="92"/>
  <c r="P48" i="92"/>
  <c r="P46" i="92"/>
  <c r="P52" i="92"/>
  <c r="P55" i="92"/>
  <c r="P50" i="92"/>
  <c r="P54" i="92"/>
  <c r="P47" i="92"/>
  <c r="P53" i="92"/>
  <c r="P51" i="92"/>
  <c r="B74" i="91" l="1"/>
  <c r="C79" i="91"/>
  <c r="P59" i="92"/>
  <c r="R45" i="92"/>
  <c r="J46" i="92" s="1"/>
  <c r="N46" i="92" s="1"/>
  <c r="R46" i="92" s="1"/>
  <c r="J47" i="92" s="1"/>
  <c r="N47" i="92" s="1"/>
  <c r="R47" i="92" s="1"/>
  <c r="J48" i="92" s="1"/>
  <c r="N48" i="92" s="1"/>
  <c r="R48" i="92" s="1"/>
  <c r="J49" i="92" s="1"/>
  <c r="N49" i="92" s="1"/>
  <c r="R49" i="92" s="1"/>
  <c r="J50" i="92" s="1"/>
  <c r="N50" i="92" s="1"/>
  <c r="R50" i="92" s="1"/>
  <c r="J51" i="92" s="1"/>
  <c r="N51" i="92" s="1"/>
  <c r="R51" i="92" s="1"/>
  <c r="J52" i="92" s="1"/>
  <c r="N52" i="92" s="1"/>
  <c r="R52" i="92" s="1"/>
  <c r="J53" i="92" s="1"/>
  <c r="N53" i="92" s="1"/>
  <c r="R53" i="92" s="1"/>
  <c r="J54" i="92" s="1"/>
  <c r="N54" i="92" s="1"/>
  <c r="R54" i="92" s="1"/>
  <c r="J55" i="92" s="1"/>
  <c r="N55" i="92" s="1"/>
  <c r="R55" i="92" s="1"/>
  <c r="J56" i="92" s="1"/>
  <c r="N56" i="92" s="1"/>
  <c r="R56" i="92" s="1"/>
  <c r="B79" i="91" l="1"/>
  <c r="P61" i="92"/>
  <c r="H296" i="1"/>
  <c r="H49" i="92"/>
  <c r="H48" i="92"/>
  <c r="H50" i="92"/>
  <c r="H52" i="92" s="1"/>
  <c r="H299" i="1" l="1"/>
  <c r="H53" i="92"/>
  <c r="H54" i="92" s="1"/>
  <c r="H51" i="92"/>
  <c r="H303" i="1" l="1"/>
  <c r="H56" i="92"/>
  <c r="H55" i="92"/>
  <c r="H30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tc={62FC4D74-F69E-4809-9A2C-D722B7CB655B}</author>
  </authors>
  <commentList>
    <comment ref="AF40" authorId="0" shapeId="0" xr:uid="{62FC4D74-F69E-4809-9A2C-D722B7CB655B}">
      <text>
        <t xml:space="preserve">[Threaded comment]
Your version of Excel allows you to read this threaded comment; however, any edits to it will get removed if the file is opened in a newer version of Excel. Learn more: https://go.microsoft.com/fwlink/?linkid=870924
Comment:
    Small additions- But still think it should be shown. </t>
      </text>
    </comment>
  </commentList>
</comments>
</file>

<file path=xl/sharedStrings.xml><?xml version="1.0" encoding="utf-8"?>
<sst xmlns="http://schemas.openxmlformats.org/spreadsheetml/2006/main" count="5588" uniqueCount="1969">
  <si>
    <t>Less FASB 106 Above if not separately removed</t>
  </si>
  <si>
    <t>(B)</t>
  </si>
  <si>
    <t xml:space="preserve">Facility Credits under Section 30.9 of the PJM OATT </t>
  </si>
  <si>
    <t xml:space="preserve">Prepayments </t>
  </si>
  <si>
    <t xml:space="preserve">Attachment 5 </t>
  </si>
  <si>
    <t>Other taxes that are incurred through ownership of only general or intangible plant will be allocated based on the Wages and Salary</t>
  </si>
  <si>
    <t>Gross Revenue Credits</t>
  </si>
  <si>
    <t>End of  Year ADIT</t>
  </si>
  <si>
    <t>Average Beginning and End of Year ADIT</t>
  </si>
  <si>
    <t>Previous Year</t>
  </si>
  <si>
    <t>Line #s</t>
  </si>
  <si>
    <t>Descriptions</t>
  </si>
  <si>
    <t>Page #'s &amp; Instructions</t>
  </si>
  <si>
    <t xml:space="preserve">Form 1Dec </t>
  </si>
  <si>
    <t>Average</t>
  </si>
  <si>
    <t>p219.28.b</t>
  </si>
  <si>
    <t>Depreciation-Transmission</t>
  </si>
  <si>
    <t>Depreciation-Intangible</t>
  </si>
  <si>
    <t>O&amp;M Expenses</t>
  </si>
  <si>
    <t>p321.96.b</t>
  </si>
  <si>
    <t>Wages &amp; Salary</t>
  </si>
  <si>
    <t>Total Wage Expense</t>
  </si>
  <si>
    <t>Total A&amp;G Wages Expense</t>
  </si>
  <si>
    <t>Transmission Wages</t>
  </si>
  <si>
    <t>p214.47.d</t>
  </si>
  <si>
    <t>Beginning Year Balance</t>
  </si>
  <si>
    <t>Average Balance</t>
  </si>
  <si>
    <t>From PJM</t>
  </si>
  <si>
    <t>Justification</t>
  </si>
  <si>
    <t>Total Revenue Credits</t>
  </si>
  <si>
    <t xml:space="preserve">TEFA </t>
  </si>
  <si>
    <t>Use &amp; Sales Tax</t>
  </si>
  <si>
    <t>Total Income Taxes</t>
  </si>
  <si>
    <t>Summary</t>
  </si>
  <si>
    <t>Net Property, Plant &amp; Equipment</t>
  </si>
  <si>
    <t>Taxes Other than Income</t>
  </si>
  <si>
    <t>Common Stock</t>
  </si>
  <si>
    <t>END</t>
  </si>
  <si>
    <t>Revenue Credits</t>
  </si>
  <si>
    <t>C</t>
  </si>
  <si>
    <t>Gross Plant Allocator</t>
  </si>
  <si>
    <t>Total  Capitalization</t>
  </si>
  <si>
    <t>Total Long Term Debt</t>
  </si>
  <si>
    <t>Total Long Term Debt (WCLTD)</t>
  </si>
  <si>
    <t>J</t>
  </si>
  <si>
    <t>Long Term Interest</t>
  </si>
  <si>
    <t>Long Term Debt</t>
  </si>
  <si>
    <t>Depreciation Expense</t>
  </si>
  <si>
    <t>Accumulated Depreciation (Total Electric Plant)</t>
  </si>
  <si>
    <t>(Yes or No)</t>
  </si>
  <si>
    <t>Transmission Wages Expense</t>
  </si>
  <si>
    <t>Total Wages Expense</t>
  </si>
  <si>
    <t xml:space="preserve"> </t>
  </si>
  <si>
    <t>E</t>
  </si>
  <si>
    <t>A</t>
  </si>
  <si>
    <t>D</t>
  </si>
  <si>
    <t>G</t>
  </si>
  <si>
    <t>Preferred Stock</t>
  </si>
  <si>
    <t>K</t>
  </si>
  <si>
    <t>Schedule 1A</t>
  </si>
  <si>
    <t>Other Taxes</t>
  </si>
  <si>
    <t>Transmission Materials &amp; Supplies</t>
  </si>
  <si>
    <t>Directly Assigned A&amp;G</t>
  </si>
  <si>
    <t>Allocated General &amp; Common Expenses</t>
  </si>
  <si>
    <t>A&amp;G Directly Assigned to Transmission</t>
  </si>
  <si>
    <t>Undistributed Stores Exp</t>
  </si>
  <si>
    <t>p227.16.b,c</t>
  </si>
  <si>
    <t>Electric Beginning Year Balance</t>
  </si>
  <si>
    <t>Electric End of Year Balance</t>
  </si>
  <si>
    <t>Transmission Depreciation Expense for Acct. 397</t>
  </si>
  <si>
    <t>Real Estate Taxes - Directly Assigned to Transmission</t>
  </si>
  <si>
    <t>Direct Assignment of Transmission Real Estate Taxes</t>
  </si>
  <si>
    <t>N/A</t>
  </si>
  <si>
    <t>Account 216.1</t>
  </si>
  <si>
    <t>Adjustment to Remove Revenue Requirements Associated with Excluded Transmission Facilities</t>
  </si>
  <si>
    <t>Excluded Transmission Facilities</t>
  </si>
  <si>
    <t>Included Transmission Facilities</t>
  </si>
  <si>
    <t>Inclusion Ratio</t>
  </si>
  <si>
    <t>Adjusted Gross Revenue Requirement</t>
  </si>
  <si>
    <t>Total Materials &amp; Supplies Allocated to Transmission</t>
  </si>
  <si>
    <t>Materials and Supplies</t>
  </si>
  <si>
    <t>Accumulated Depreciation</t>
  </si>
  <si>
    <t>Prepayments</t>
  </si>
  <si>
    <t>Allocators</t>
  </si>
  <si>
    <t>Transmission Gross Plant</t>
  </si>
  <si>
    <t>Transmission Net Plant</t>
  </si>
  <si>
    <t>Total Accumulated Depreciation</t>
  </si>
  <si>
    <t>Wages &amp; Salary Allocation Factor</t>
  </si>
  <si>
    <t>Adjustment To Rate Base</t>
  </si>
  <si>
    <t>Plant In Service</t>
  </si>
  <si>
    <t>Net Plant Allocation Factor</t>
  </si>
  <si>
    <t>Intangible Amortization</t>
  </si>
  <si>
    <t xml:space="preserve">    Less Account 216.1</t>
  </si>
  <si>
    <t xml:space="preserve">    Less Preferred Stock</t>
  </si>
  <si>
    <t>Capitalization</t>
  </si>
  <si>
    <t>ITC Adjustment</t>
  </si>
  <si>
    <t>FICA</t>
  </si>
  <si>
    <t>Allocator.  If the taxes are 100% recovered at retail they shall not be included. Real Estate taxes are directly assigned to Transmission.</t>
  </si>
  <si>
    <t>Laboratory Equipment</t>
  </si>
  <si>
    <t>Miscellaneous Equipment</t>
  </si>
  <si>
    <t>Office Furniture</t>
  </si>
  <si>
    <t>Office Equipment</t>
  </si>
  <si>
    <t>p117.62.c through 67.c</t>
  </si>
  <si>
    <t>Subtotal, Excluded</t>
  </si>
  <si>
    <t>Appendix A Line or Source  Reference</t>
  </si>
  <si>
    <t>Gross Revenue Requirement Less Return and Taxes</t>
  </si>
  <si>
    <t>3.  ADIT items related to Plant and not in Columns C &amp; D are included in Column E</t>
  </si>
  <si>
    <t xml:space="preserve">Other taxes that are incurred through ownership of plant including transmission plant will be allocated based on the Net Plant </t>
  </si>
  <si>
    <t>Accumulated Other Comprehensive Income Account 219</t>
  </si>
  <si>
    <t>p112.16.c,d</t>
  </si>
  <si>
    <t>p112.15.c,d</t>
  </si>
  <si>
    <t xml:space="preserve">Return \ Capitalization </t>
  </si>
  <si>
    <t xml:space="preserve">Loss on Reacquired Debt </t>
  </si>
  <si>
    <t>p111.81.c,d</t>
  </si>
  <si>
    <t>p112.3.c,d</t>
  </si>
  <si>
    <t>4.  ADIT items related to labor and not in Columns C &amp; D are included in Column F</t>
  </si>
  <si>
    <t>Company Records</t>
  </si>
  <si>
    <t>ITC Adjustment Allocated to Transmission</t>
  </si>
  <si>
    <t>p207.99.g</t>
  </si>
  <si>
    <t>p336.7.f</t>
  </si>
  <si>
    <t>p336.1.f</t>
  </si>
  <si>
    <t>p119.53.c&amp;d</t>
  </si>
  <si>
    <t>Municipal Utility</t>
  </si>
  <si>
    <t>Accumulated Intangible Amortization</t>
  </si>
  <si>
    <t>PJM Data</t>
  </si>
  <si>
    <t>The projected capital structure shall reflect the capital structure from the FERC Form 1 data.  For all other formula rate calculations, the</t>
  </si>
  <si>
    <t>projected capital structure and actual capital structure shall reflect the capital structure from the most recent FERC Form 1 data available.</t>
  </si>
  <si>
    <t>Gain on Reacquired Debt</t>
  </si>
  <si>
    <t>p113.61.c,d</t>
  </si>
  <si>
    <t>Facility Credits under Section 30.9 of the PJM OATT</t>
  </si>
  <si>
    <t>SIT=State Income Tax Rate or Composite</t>
  </si>
  <si>
    <t>FIT=Federal Income Tax Rate</t>
  </si>
  <si>
    <t>Investment Return = Rate Base * Rate of Return</t>
  </si>
  <si>
    <t>Income Tax Rates</t>
  </si>
  <si>
    <t>Preferred Dividends</t>
  </si>
  <si>
    <t>Rate ($/MW-Year)</t>
  </si>
  <si>
    <t>1 CP Peak</t>
  </si>
  <si>
    <t>Depreciation &amp; Amortization Expense</t>
  </si>
  <si>
    <t>Year placed in Service (0 if CWIP)</t>
  </si>
  <si>
    <t>Project subaccount of Plant in Service Account 101 or 106 if not yet classified - End of year balance</t>
  </si>
  <si>
    <t>Total Transmission Depreciation &amp; Amortization</t>
  </si>
  <si>
    <t>L</t>
  </si>
  <si>
    <t>M</t>
  </si>
  <si>
    <t>Transmission O&amp;M</t>
  </si>
  <si>
    <t>Wages &amp; Salary Allocator</t>
  </si>
  <si>
    <t>Total Transmission O&amp;M</t>
  </si>
  <si>
    <t>Total A&amp;G</t>
  </si>
  <si>
    <t xml:space="preserve">Jan </t>
  </si>
  <si>
    <t>Transmission Plant In Service</t>
  </si>
  <si>
    <t>Plant Calculations</t>
  </si>
  <si>
    <t>Net Plant</t>
  </si>
  <si>
    <t>Net Plant Allocator</t>
  </si>
  <si>
    <t>Rate Base</t>
  </si>
  <si>
    <t xml:space="preserve">Income Tax Component = </t>
  </si>
  <si>
    <t xml:space="preserve"> enter positive</t>
  </si>
  <si>
    <t xml:space="preserve">     CIT=(T/1-T) * Investment Return * (1-(WCLTD/R)) =</t>
  </si>
  <si>
    <t>Plant Allocation Factors</t>
  </si>
  <si>
    <t>Total</t>
  </si>
  <si>
    <t>B</t>
  </si>
  <si>
    <t>Proprietary Capital</t>
  </si>
  <si>
    <t>T / (1-T)</t>
  </si>
  <si>
    <t>Amortized Investment Tax Credit</t>
  </si>
  <si>
    <t>Transmission Accumulated Depreciation</t>
  </si>
  <si>
    <t>Electric Plant in Service</t>
  </si>
  <si>
    <t>Investment Return</t>
  </si>
  <si>
    <t>Income Taxes</t>
  </si>
  <si>
    <t>Criteria for Allocation:</t>
  </si>
  <si>
    <t xml:space="preserve">Wages &amp; Salary Allocator </t>
  </si>
  <si>
    <t>Gross Revenue Requirement</t>
  </si>
  <si>
    <t>1/(1-T)</t>
  </si>
  <si>
    <t>p</t>
  </si>
  <si>
    <t>(percent of federal income tax deductible for state purposes)</t>
  </si>
  <si>
    <t>Notes</t>
  </si>
  <si>
    <t>Allocator</t>
  </si>
  <si>
    <t>Fixed</t>
  </si>
  <si>
    <t>T</t>
  </si>
  <si>
    <t>ADIT associated with Gain or Loss on Reacquired Debt</t>
  </si>
  <si>
    <t>Net Revenue Requirement</t>
  </si>
  <si>
    <t>Subtotal</t>
  </si>
  <si>
    <t>Electric portion only</t>
  </si>
  <si>
    <t>Regulatory Commission Exp Account 928</t>
  </si>
  <si>
    <t>General Advertising Exp Account 930.1</t>
  </si>
  <si>
    <t>Property Insurance Account 924</t>
  </si>
  <si>
    <t xml:space="preserve">     T=1 - {[(1 - SIT) * (1 - FIT)] / (1 - SIT * FIT * p)} =</t>
  </si>
  <si>
    <t>Network Service Rate ($/MW/Year)</t>
  </si>
  <si>
    <t>Debt %</t>
  </si>
  <si>
    <t>Common %</t>
  </si>
  <si>
    <t>Debt Cost</t>
  </si>
  <si>
    <t>Common Cost</t>
  </si>
  <si>
    <t>Weighted Cost of Debt</t>
  </si>
  <si>
    <t>Weighted Cost of Common</t>
  </si>
  <si>
    <t>Accumulated General Depreciation</t>
  </si>
  <si>
    <t>Preferred %</t>
  </si>
  <si>
    <t>Preferred Cost</t>
  </si>
  <si>
    <t xml:space="preserve">Other taxes except as provided for in A, B and C above, that are incurred and (1) are not fully recovered at retail or (2) are </t>
  </si>
  <si>
    <t>Real Estate</t>
  </si>
  <si>
    <t>Rate of Return on Rate Base ( ROR )</t>
  </si>
  <si>
    <t>Undistributed Stores Expense</t>
  </si>
  <si>
    <t>Plus any increased ROE calculated on Attachment 7 other than PJM Sch. 12 projects not paid by other PJM transmission zones</t>
  </si>
  <si>
    <t>Total Other Taxes from p114.14.g - Actual</t>
  </si>
  <si>
    <t xml:space="preserve">Includes Safety related advertising included in Account 930.1  </t>
  </si>
  <si>
    <t xml:space="preserve">Includes all Regulatory Commission Expenses </t>
  </si>
  <si>
    <t>(Line 6 + 7)</t>
  </si>
  <si>
    <t>p207.58.g</t>
  </si>
  <si>
    <t>p219.25.c</t>
  </si>
  <si>
    <t>p118.29.d</t>
  </si>
  <si>
    <t xml:space="preserve"> Excluded Transmission Facilities</t>
  </si>
  <si>
    <t>Acc. Deprec. Acct. 397 Directly Assigned to Transmission</t>
  </si>
  <si>
    <t>Accumulated General Depreciation Associated with Acct. 397 Directly Assigned to Transmission</t>
  </si>
  <si>
    <t>p352-353</t>
  </si>
  <si>
    <t xml:space="preserve">directly or indirectly related to transmission service will be allocated based on the Net Plant Allocator; provided, however, that </t>
  </si>
  <si>
    <r>
      <t xml:space="preserve">Ratemaking treatment for the following specified secondary uses of transmission assets:  (1) right-of-way leases and leases for space on transmission facilities for telecommunications;  (2) transmission tower licenses for wireless antennas; (3) right-of-way property leases for farming, grazing or nurseries; (4) licenses of intellectual property (including a portable oil degasification process and scheduling software); and (5) transmission maintenance and consulting services (including energized circuit maintenance, high-voltage substation maintenance, safety training, transformer oil testing, and circuit breaker testing) to other utilities and large customers (collectively, products). PSE&amp;G will retain 50% of net revenues consistent with </t>
    </r>
    <r>
      <rPr>
        <i/>
        <u/>
        <sz val="12"/>
        <rFont val="Arial"/>
        <family val="2"/>
      </rPr>
      <t>Pacific Gas and Electric Company</t>
    </r>
    <r>
      <rPr>
        <sz val="12"/>
        <rFont val="Arial"/>
        <family val="2"/>
      </rPr>
      <t>, 90 FERC ¶ 61,314.  Note: in order to use lines 13-18, the utility must track in separate subaccounts the revenues and costs associated with each secondary use (except for the cost of the associated income taxes).</t>
    </r>
  </si>
  <si>
    <t>13 Month Average CWIP to Appendix A, line 45</t>
  </si>
  <si>
    <t>The currently effective income tax rate where FIT is the Federal income tax rate; SIT is the State income tax rate, and p =</t>
  </si>
  <si>
    <t xml:space="preserve">Subtotal - p277  </t>
  </si>
  <si>
    <t xml:space="preserve">overheads shall be treated as in footnote B above. </t>
  </si>
  <si>
    <t>Excludes prior period adjustments in the first year of the formula's operation and reconciliation for the first year.</t>
  </si>
  <si>
    <t>Late Payment Penalties Allocated to Transmission</t>
  </si>
  <si>
    <t>Accounts 450 &amp; 451</t>
  </si>
  <si>
    <t xml:space="preserve">    Actual PBOP expense</t>
  </si>
  <si>
    <t>Expenses reflect full year plan</t>
  </si>
  <si>
    <t>Accumulated Intangible Amortization - Electric</t>
  </si>
  <si>
    <t xml:space="preserve">p205.5.g </t>
  </si>
  <si>
    <t>Q</t>
  </si>
  <si>
    <t>Accumulated Common Plant Depreciation &amp; Amortization - Electric</t>
  </si>
  <si>
    <t>Intangible - Electric</t>
  </si>
  <si>
    <t>Note 1</t>
  </si>
  <si>
    <t>Note 2</t>
  </si>
  <si>
    <t>If the costs associated with the Directly Assigned Transmission Facility Charges are included in the Rates, the associated revenues are included in the Rates.  If the costs associated with the Directly Assigned Transmission Facility Charges are not included in the Rates, the associated revenues are not included in the Rates.</t>
  </si>
  <si>
    <t>p277.3.k (footnote)</t>
  </si>
  <si>
    <t>Months in service for depreciation expense from Attachment 6</t>
  </si>
  <si>
    <t>(G)</t>
  </si>
  <si>
    <t>(H)</t>
  </si>
  <si>
    <t xml:space="preserve">    Less Accumulated Other Comprehensive Income Account 219</t>
  </si>
  <si>
    <t>p112.15.c</t>
  </si>
  <si>
    <t>Total Net Property, Plant &amp; Equipment</t>
  </si>
  <si>
    <t>Total Projects</t>
  </si>
  <si>
    <t>Total Adjustment to Rate Base</t>
  </si>
  <si>
    <t>Total Wages Less A&amp;G Wages Expense</t>
  </si>
  <si>
    <t>Wage &amp; Salary Allocator</t>
  </si>
  <si>
    <t>From Acct. 283 total, below</t>
  </si>
  <si>
    <t>From Acct. 190 total, below</t>
  </si>
  <si>
    <t>dissimilar items with amounts exceeding $100,000 will be listed separately.</t>
  </si>
  <si>
    <t>Total Undistributed Stores Expense Allocated to Transmission</t>
  </si>
  <si>
    <t>Subtotal - Accounts 928 and 930.1 - Transmission Related</t>
  </si>
  <si>
    <t>Total Accounts 928 and 930.1 - General</t>
  </si>
  <si>
    <t>Common Plant in Service - Electric</t>
  </si>
  <si>
    <t>p356</t>
  </si>
  <si>
    <t>Total Plant in Service</t>
  </si>
  <si>
    <t>Accumulated Common Plant Depreciation - Electric</t>
  </si>
  <si>
    <t>Accumulated Common Amortization - Electric</t>
  </si>
  <si>
    <t>Common Plant - Electric</t>
  </si>
  <si>
    <t>Total General, Intangible &amp; Common Plant</t>
  </si>
  <si>
    <t>End of Year</t>
  </si>
  <si>
    <t>Property  Insurance Expenses</t>
  </si>
  <si>
    <t xml:space="preserve">    Property Insurance Account 924</t>
  </si>
  <si>
    <t>Public Service Electric and Gas Company</t>
  </si>
  <si>
    <t xml:space="preserve">ATTACHMENT H-10A </t>
  </si>
  <si>
    <t>O</t>
  </si>
  <si>
    <t>P</t>
  </si>
  <si>
    <t>Operations &amp; Maintenance Expense</t>
  </si>
  <si>
    <t>Revenue Requirement</t>
  </si>
  <si>
    <t xml:space="preserve">Taxes Other than Income Taxes                                                   </t>
  </si>
  <si>
    <t>Taxes Other than Income Taxes</t>
  </si>
  <si>
    <t>Total Taxes Other than Income Taxes</t>
  </si>
  <si>
    <t>Return \ Capitalization Calculations</t>
  </si>
  <si>
    <t>NJ</t>
  </si>
  <si>
    <t>Formula Rate -- Appendix A</t>
  </si>
  <si>
    <t>H</t>
  </si>
  <si>
    <t xml:space="preserve"> &lt; From Acct 283, below</t>
  </si>
  <si>
    <t>Public Utility Fund</t>
  </si>
  <si>
    <t xml:space="preserve">     (T/1-T) * Investment Return * (1-(WCLTD/ROR)) =</t>
  </si>
  <si>
    <t>Balance of General Depreciation Expense</t>
  </si>
  <si>
    <t>I</t>
  </si>
  <si>
    <t>1 / (1-T)</t>
  </si>
  <si>
    <t>CIT = T / (1-T)</t>
  </si>
  <si>
    <t>Account No. 397 Directly Assigned to Transmission</t>
  </si>
  <si>
    <t>General</t>
  </si>
  <si>
    <t>Balance of Accumulated General Depreciation</t>
  </si>
  <si>
    <t>Other taxes that are assessed based on labor will be allocated based on the Wages and Salary Allocator.</t>
  </si>
  <si>
    <t>Allocator.  If the taxes are 100% recovered at retail they shall not be included.</t>
  </si>
  <si>
    <t>Point to Point Service revenues for which the load is not included in the divisor received by Transmission Owner</t>
  </si>
  <si>
    <t>Net Plant Carrying Charge</t>
  </si>
  <si>
    <t>Net Plant Carrying Charge Calculation per 100 Basis Point increase in ROE</t>
  </si>
  <si>
    <t>Net Revenue Requirement per 100 Basis Point increase in ROE</t>
  </si>
  <si>
    <t>Net Plant Carrying Charge per 100 Basis Point increase in ROE</t>
  </si>
  <si>
    <t>Net Plant Carrying Charge per 100 Basis Point in ROE without Depreciation</t>
  </si>
  <si>
    <t xml:space="preserve">Net Plant Carrying Charge </t>
  </si>
  <si>
    <t>Net Plant Carrying Charge without Depreciation</t>
  </si>
  <si>
    <t>Net Plant Carrying Charge without Depreciation, Return, nor Income Taxes</t>
  </si>
  <si>
    <t>Weighted Cost of Preferred</t>
  </si>
  <si>
    <t>Transmission</t>
  </si>
  <si>
    <t>ADIT-190</t>
  </si>
  <si>
    <t>ADIT-283</t>
  </si>
  <si>
    <t>Accumulated Deferred Income Taxes</t>
  </si>
  <si>
    <t xml:space="preserve">Education and outreach expenses relating to transmission, for example siting or billing </t>
  </si>
  <si>
    <t xml:space="preserve">Plant </t>
  </si>
  <si>
    <t>Related</t>
  </si>
  <si>
    <t>Labor</t>
  </si>
  <si>
    <t>Gas, Prod</t>
  </si>
  <si>
    <t>Or Other</t>
  </si>
  <si>
    <t>Only</t>
  </si>
  <si>
    <t>Instructions for Account 190:</t>
  </si>
  <si>
    <t>Instructions for Account 283:</t>
  </si>
  <si>
    <t>Instructions for Account 282:</t>
  </si>
  <si>
    <t>Subtotal - p234</t>
  </si>
  <si>
    <t>ADIT</t>
  </si>
  <si>
    <t>Plant Related</t>
  </si>
  <si>
    <t>Page 263</t>
  </si>
  <si>
    <t>Col (i)</t>
  </si>
  <si>
    <t>Labor Related</t>
  </si>
  <si>
    <t>Other Included</t>
  </si>
  <si>
    <t>Total Plant Related</t>
  </si>
  <si>
    <t>Total Labor Related</t>
  </si>
  <si>
    <t>Total Other Included</t>
  </si>
  <si>
    <t>Currently Excluded</t>
  </si>
  <si>
    <t>Allocated</t>
  </si>
  <si>
    <t>Amount</t>
  </si>
  <si>
    <t>ADIT net of FASB 106 and 109</t>
  </si>
  <si>
    <t>Life</t>
  </si>
  <si>
    <t>CIAC</t>
  </si>
  <si>
    <t>Details</t>
  </si>
  <si>
    <t>Invest Yr</t>
  </si>
  <si>
    <t>FCR for This Project</t>
  </si>
  <si>
    <t xml:space="preserve">Line B less Line A </t>
  </si>
  <si>
    <t>(D)</t>
  </si>
  <si>
    <t>(E)</t>
  </si>
  <si>
    <t>(F)</t>
  </si>
  <si>
    <t>Account 456 - Other Electric Revenues</t>
  </si>
  <si>
    <t xml:space="preserve">Transmission for Others </t>
  </si>
  <si>
    <t>(Note B)</t>
  </si>
  <si>
    <t>Rent from Electric Property - Transmission Related  (Note 2)</t>
  </si>
  <si>
    <t>Professional Services (Note 2)</t>
  </si>
  <si>
    <t>Rent or Attachment Fees associated with Transmission Facilities (Note 2)</t>
  </si>
  <si>
    <t>Revenues from Directly Assigned Transmission Facility Charges (Note 1)</t>
  </si>
  <si>
    <t>Abandoned Transmission Projects</t>
  </si>
  <si>
    <t>Unamortized Abandoned Transmission Projects</t>
  </si>
  <si>
    <t>Amortization of Abandoned Plant Projects</t>
  </si>
  <si>
    <t xml:space="preserve">Net Transmission Plant, CWIP and Abandoned Plant </t>
  </si>
  <si>
    <t>R</t>
  </si>
  <si>
    <t>Project X</t>
  </si>
  <si>
    <t>Project Y</t>
  </si>
  <si>
    <t>a</t>
  </si>
  <si>
    <t>Per FERC Order</t>
  </si>
  <si>
    <t>b</t>
  </si>
  <si>
    <t>c</t>
  </si>
  <si>
    <t>(line a / line b)</t>
  </si>
  <si>
    <t>d</t>
  </si>
  <si>
    <t>e</t>
  </si>
  <si>
    <t>g</t>
  </si>
  <si>
    <t>h</t>
  </si>
  <si>
    <t>i</t>
  </si>
  <si>
    <t xml:space="preserve">                                                </t>
  </si>
  <si>
    <t>Annual Depreciation or Amort Exp</t>
  </si>
  <si>
    <t xml:space="preserve">Net revenues associated with Network Integration Transmission Service (NITS) for which the load is not included in the divisor (difference between NITS credits from PJM and PJM NITS charges paid by Transmission Owner) </t>
  </si>
  <si>
    <t>(Sum Lines 1-9)</t>
  </si>
  <si>
    <t>Less line 18</t>
  </si>
  <si>
    <t>Revenues associated with lines 2, 7, and 9 (Note 2)</t>
  </si>
  <si>
    <t>Income Taxes associated with revenues in line 13</t>
  </si>
  <si>
    <t>General &amp; Common Expenses</t>
  </si>
  <si>
    <t>One half margin  (line 13 - line 14)/2</t>
  </si>
  <si>
    <t>All expenses (other than income taxes) associated with revenues in line 13 that are included in FERC accounts recovered through the formula times the allocator used to functionalize the amounts in the FERC account to the transmission service at issue.</t>
  </si>
  <si>
    <t>Line 15 plus line 16</t>
  </si>
  <si>
    <t>Line 13 less line 17</t>
  </si>
  <si>
    <t>Accumulated General and Intangible Depreciation Ex. Acct. 397</t>
  </si>
  <si>
    <t>Subtotal General and Intangible Accum. Depreciation Allocated to Transmission</t>
  </si>
  <si>
    <t>General and Intangible Excluding Acct. 397</t>
  </si>
  <si>
    <t>General and Intangible Plant Allocated to Transmission</t>
  </si>
  <si>
    <t>Total General and Intangible Functionalized to Transmission</t>
  </si>
  <si>
    <t>Allocated Administrative &amp; General Expenses</t>
  </si>
  <si>
    <t>Administrative &amp; General Expenses</t>
  </si>
  <si>
    <t>Administrative &amp; General Expenses Allocated to Transmission</t>
  </si>
  <si>
    <t>Structures and Improvements</t>
  </si>
  <si>
    <t>Communications Equipment</t>
  </si>
  <si>
    <t>Includes all EPRI Annual Membership Dues</t>
  </si>
  <si>
    <t>Revenue</t>
  </si>
  <si>
    <t>Ending</t>
  </si>
  <si>
    <t>Incentive Charged</t>
  </si>
  <si>
    <t>Jan</t>
  </si>
  <si>
    <t>Form 1 Dec</t>
  </si>
  <si>
    <t>Plant Held for Future Use (Including Land)</t>
  </si>
  <si>
    <t>Transmission Only</t>
  </si>
  <si>
    <t>Revenue Credit</t>
  </si>
  <si>
    <t>Formula Line</t>
  </si>
  <si>
    <t>New Plant Carrying Charge</t>
  </si>
  <si>
    <t>Per State Tax Code</t>
  </si>
  <si>
    <t>Network Credits</t>
  </si>
  <si>
    <t>Outstanding Network Credits</t>
  </si>
  <si>
    <t>Interest on Network Credits</t>
  </si>
  <si>
    <t>Revenue Credits &amp; Interest on Network Credits</t>
  </si>
  <si>
    <t>If book depreciation rates are different than the Attachment 8 rates, PSE&amp;G will provide workpapers at the annual update to reconcile formula</t>
  </si>
  <si>
    <t>Attachment 8 - Depreciation Rates</t>
  </si>
  <si>
    <t>p = percent of federal income tax deductible for state purposes</t>
  </si>
  <si>
    <t>Network Zonal Service Rate</t>
  </si>
  <si>
    <t>Net Zonal Revenue Requirement</t>
  </si>
  <si>
    <t>FERC Form 1  Page # or Instruction</t>
  </si>
  <si>
    <t>EPRI Dues</t>
  </si>
  <si>
    <t>Federal Unemployment Tax</t>
  </si>
  <si>
    <t>New Jersey Unemployment Tax</t>
  </si>
  <si>
    <t>New Jersey Workforce Development</t>
  </si>
  <si>
    <t>Corporate Business Tax</t>
  </si>
  <si>
    <t>Local Franchise Tax</t>
  </si>
  <si>
    <t>PA Corporate Income Tax</t>
  </si>
  <si>
    <t>MultiState Workpaper</t>
  </si>
  <si>
    <t>Transmission Related</t>
  </si>
  <si>
    <t>Safety Related</t>
  </si>
  <si>
    <t>State 1</t>
  </si>
  <si>
    <t>State 2</t>
  </si>
  <si>
    <t>State 3</t>
  </si>
  <si>
    <t>Education &amp; Outreach</t>
  </si>
  <si>
    <t>Other</t>
  </si>
  <si>
    <t>General Depreciation &amp; Intangible Amortization Allocated to Transmission</t>
  </si>
  <si>
    <t>General Depreciation and Intangible Amortization Functionalized to Transmission</t>
  </si>
  <si>
    <t>Transmission Depreciation Expense Including Amortization of Limited Term Plant</t>
  </si>
  <si>
    <t>General Depreciation Expense Including Amortization of Limited Term Plant</t>
  </si>
  <si>
    <t>General Depreciation Expense for Acct. 397 Directly Assigned to Transmission</t>
  </si>
  <si>
    <t>F</t>
  </si>
  <si>
    <t>N</t>
  </si>
  <si>
    <t>Attachment 7</t>
  </si>
  <si>
    <t>Schedule 12</t>
  </si>
  <si>
    <t>Increased Return and Taxes</t>
  </si>
  <si>
    <t>True-up amount</t>
  </si>
  <si>
    <t>1.  ADIT items related only to Non-Electric Operations (e.g., Gas, Water, Sewer) or Production are directly assigned to Column C</t>
  </si>
  <si>
    <t>2.  ADIT items related only to Transmission are directly assigned to Column D</t>
  </si>
  <si>
    <t>Return and Taxes with 100 Basis Point increase in ROE</t>
  </si>
  <si>
    <t>100 Basis Point increase in ROE and Income Taxes</t>
  </si>
  <si>
    <t>Composite Income Taxes</t>
  </si>
  <si>
    <t>Increased ROE (Basis Points)</t>
  </si>
  <si>
    <t>General Plant Account 397 -- Communications</t>
  </si>
  <si>
    <t>Common Plant Account 397 -- Communications</t>
  </si>
  <si>
    <t>Depreciation-General &amp; Common</t>
  </si>
  <si>
    <t>Depreciation-General Expense Associated with Acct. 397</t>
  </si>
  <si>
    <t xml:space="preserve">Non-Transmission </t>
  </si>
  <si>
    <t>Attachment 4 - Calculation of 100 Basis Point Increase in ROE</t>
  </si>
  <si>
    <t xml:space="preserve">Composite Income Taxes                                                                                                       </t>
  </si>
  <si>
    <t>Month</t>
  </si>
  <si>
    <t>Year</t>
  </si>
  <si>
    <t>May</t>
  </si>
  <si>
    <t>Feb</t>
  </si>
  <si>
    <t>Mar</t>
  </si>
  <si>
    <t>Apr</t>
  </si>
  <si>
    <t>Jun</t>
  </si>
  <si>
    <t>Jul</t>
  </si>
  <si>
    <t>Aug</t>
  </si>
  <si>
    <t>Sep</t>
  </si>
  <si>
    <t>Oct</t>
  </si>
  <si>
    <t>Nov</t>
  </si>
  <si>
    <t>Dec</t>
  </si>
  <si>
    <t>Non-safety Related</t>
  </si>
  <si>
    <t>Electric / Non-electric Cost Support</t>
  </si>
  <si>
    <t>"Yes" if a project under PJM OATT Schedule 12, otherwise "No"</t>
  </si>
  <si>
    <t>Useful life of the project</t>
  </si>
  <si>
    <t>"Yes" if the customer has paid a lumpsum payment in the amount of the investment on line 29, Otherwise "No"</t>
  </si>
  <si>
    <t>Input the allowed increase in ROE</t>
  </si>
  <si>
    <t>From line 3 above if "No" on line 13 and From line 7 above if "Yes" on line 13</t>
  </si>
  <si>
    <t>Line 14 plus (line 5 times line 15)/100</t>
  </si>
  <si>
    <t>Investment</t>
  </si>
  <si>
    <t>Line 17 divided by line 12</t>
  </si>
  <si>
    <t>Transmission / Non-transmission Cost Support</t>
  </si>
  <si>
    <t>Regulatory Expense Related to Transmission Cost Support</t>
  </si>
  <si>
    <t>Safety Related Advertising Cost Support</t>
  </si>
  <si>
    <t>Education and Out Reach Cost Support</t>
  </si>
  <si>
    <t>PJM Load Cost Support</t>
  </si>
  <si>
    <t>Outstanding Network Credits Cost Support</t>
  </si>
  <si>
    <t>Interest on Outstanding Network Credits Cost Support</t>
  </si>
  <si>
    <t>Return Calculation</t>
  </si>
  <si>
    <t>Account 454 - Rent from Electric Property</t>
  </si>
  <si>
    <t>Shaded cells are input cells</t>
  </si>
  <si>
    <t>Attachment 1 - Accumulated Deferred Income Taxes (ADIT) Worksheet</t>
  </si>
  <si>
    <t>Attachment 6</t>
  </si>
  <si>
    <t xml:space="preserve">End of Year </t>
  </si>
  <si>
    <t>Attachment 1</t>
  </si>
  <si>
    <t>Attachment 5</t>
  </si>
  <si>
    <t>Attachment 3</t>
  </si>
  <si>
    <t>Attachment 4</t>
  </si>
  <si>
    <t xml:space="preserve">CWIP for Incentive Transmission Projects </t>
  </si>
  <si>
    <t xml:space="preserve">CWIP Balances for Current Rate Year  </t>
  </si>
  <si>
    <t>Adjustments to A &amp; G Expense</t>
  </si>
  <si>
    <t>Total Plant In Rate Base</t>
  </si>
  <si>
    <t>Attachment 2</t>
  </si>
  <si>
    <t>The FCR resulting from Formula in a given year is used for that year only.</t>
  </si>
  <si>
    <t xml:space="preserve">Total Transmission O&amp;M </t>
  </si>
  <si>
    <t xml:space="preserve">Plant Held for Future Use </t>
  </si>
  <si>
    <t>Less FASB 109 Above if not separately removed</t>
  </si>
  <si>
    <t>PSE&amp;G's real estate taxes detail is in an access database which contains a list of the towns PSE&amp;G pays taxes to, which are billed on a quarterly basis for various parcels of property by major classification.</t>
  </si>
  <si>
    <t xml:space="preserve"> Every parcel is associated with a Lot &amp; Block number. These Lot &amp; Blocks are identified to a particular type of property and are labeled. This is the breakout of transmission real estate taxes from total electric.</t>
  </si>
  <si>
    <t xml:space="preserve">Fixed Charge Rate (FCR) if </t>
  </si>
  <si>
    <t xml:space="preserve"> if not a CIAC</t>
  </si>
  <si>
    <t>Therefore actual revenues collected in a year do not change based on cost data for subsequent years.</t>
  </si>
  <si>
    <t>which includes a 25 basis-point transmission ROE adder as authorized by FERC to become effective January 1, 2012.</t>
  </si>
  <si>
    <t>13 month average balance from Attach  6a, and Line 19 will be number of months to be amortized in year plus one.</t>
  </si>
  <si>
    <t xml:space="preserve">Outstanding Network Credits is the balance of Network Facilities Upgrades Credits due Transmission Customers who have made lump-sum payments </t>
  </si>
  <si>
    <t>Depreciation or Amortization</t>
  </si>
  <si>
    <t>Accumulated General Depreciation Associated with Acct. 397</t>
  </si>
  <si>
    <t>Page 1 of 3</t>
  </si>
  <si>
    <t>Page 2 of 3</t>
  </si>
  <si>
    <t>Page 3 of 3</t>
  </si>
  <si>
    <t>(A)</t>
  </si>
  <si>
    <t>(C)</t>
  </si>
  <si>
    <t xml:space="preserve">For abandoned plant lines 12, 14, 15, and 16 will be from Attachment 5 - Abandoned Transmission Projects, Line 17 is the </t>
  </si>
  <si>
    <t xml:space="preserve">PSEG will provide, in connection with each annual True-Up Adjustment filing a confidential copy of relevant pages from annual actuarial valuation </t>
  </si>
  <si>
    <t xml:space="preserve">The actual Annual PBOP Expense to be included in the Formula Rate Annual Update that is required to be filed on or before October 15 of each year shall be </t>
  </si>
  <si>
    <t xml:space="preserve">most recent True-up Adjustment filing. </t>
  </si>
  <si>
    <t xml:space="preserve">based upon the Actual Annual PBOP Expense as charged to FERC Account 926 on behalf of electric employees for PBOP and as included by the Company in its </t>
  </si>
  <si>
    <t xml:space="preserve">  the percentage of federal income tax deductible for state income taxes </t>
  </si>
  <si>
    <t>Average 13 Month Balance</t>
  </si>
  <si>
    <t>Average 13 Month in service</t>
  </si>
  <si>
    <t xml:space="preserve">Total A&amp;G Expenses </t>
  </si>
  <si>
    <t xml:space="preserve">            Reconciliation by Project (without interest)              </t>
  </si>
  <si>
    <t xml:space="preserve">Previous Year </t>
  </si>
  <si>
    <t>Regulatory Assets and Liabilities</t>
  </si>
  <si>
    <t>Deficient Deferred Taxes Regulatory Asset (Account 182.3)</t>
  </si>
  <si>
    <t>Excess Deferred Taxes Regulatory Liability (Account 254)</t>
  </si>
  <si>
    <t>Deficient/Excess Deferred Taxes Regulatory Assets and Liabilities Allocated to Transmission</t>
  </si>
  <si>
    <t>Deficient/Excess Deferred Taxes Amortization</t>
  </si>
  <si>
    <t>Deficient/Excess Deferred Taxes Allocated to Transmission</t>
  </si>
  <si>
    <t>AFUDC Equity Permanent Difference</t>
  </si>
  <si>
    <t>Tax Effect of AFUDC Equity Permanent Difference</t>
  </si>
  <si>
    <t>AFUDC Equity Permanent Difference Tax Adjustment</t>
  </si>
  <si>
    <t>ADIT- 282 (Not Subject to Proration)</t>
  </si>
  <si>
    <t>From Acct. 282 (Not Subject to Proration) total, below</t>
  </si>
  <si>
    <t>ADIT- 282 (Subject to Proration)</t>
  </si>
  <si>
    <t>Subtotal - ADIT- 282 (Subject to Proration)</t>
  </si>
  <si>
    <t>Total ADIT- 282 (Subject to Proration)</t>
  </si>
  <si>
    <t>Subtotal - ADIT- 282 (Not Subject to Proration)</t>
  </si>
  <si>
    <t>Total ADIT- 282 (Not Subject to Proration)</t>
  </si>
  <si>
    <t>1.  ADIT items subject to the IRS's proration methodology shall be included in the ADIT- 282 (Subject to Proration) section in order to avoid the two-step averaging of prorated ADIT balances</t>
  </si>
  <si>
    <t>2.  ADIT items related only to Non-Electric Operations (e.g., Gas, Water, Sewer) or Production are directly assigned to Column C</t>
  </si>
  <si>
    <t>3.  ADIT items related only to Transmission are directly assigned to Column D</t>
  </si>
  <si>
    <t>4.  ADIT items related to Plant and not in Columns C &amp; D are included in Column E</t>
  </si>
  <si>
    <t>5.  ADIT items related to labor and not in Columns C &amp; D are included in Column F</t>
  </si>
  <si>
    <t>6.  Deferred income taxes arise when items are included in taxable income in different periods than they are included in rates, therefore if the item giving rise to the ADIT is not included in the formula, the associated ADIT amount shall be excluded</t>
  </si>
  <si>
    <t>ADIT- 283</t>
  </si>
  <si>
    <t>From Acct. 282 (Subject to Proration) total, below</t>
  </si>
  <si>
    <t>Total Accumulated Deferred Income Taxes</t>
  </si>
  <si>
    <t>End of  Previous Year ADIT (from Sheet 1A-ADIT)</t>
  </si>
  <si>
    <t>S</t>
  </si>
  <si>
    <t>Includes the amortization of any deficient deferred income taxes resulting from changes to income tax laws, income tax rates (including changes in apportionment)</t>
  </si>
  <si>
    <t>and other actions taken by a taxing authority.</t>
  </si>
  <si>
    <t>Includes the amortization of any excess deferred income taxes resulting from changes to income tax laws, income tax rates (including changes in apportionment)</t>
  </si>
  <si>
    <t>U</t>
  </si>
  <si>
    <t xml:space="preserve">Includes the annual income tax cost or benefits due to the AFUDC Equity permanent difference.  (1/1-T) multiplied by the amount of AFUDC Equity permanent difference </t>
  </si>
  <si>
    <t>Amortized Deficient Deferred Taxes (Account 410.1)</t>
  </si>
  <si>
    <t>Amortized Excess Deferred Taxes (Account 411.1)</t>
  </si>
  <si>
    <t>(in service)</t>
  </si>
  <si>
    <t>(S)</t>
  </si>
  <si>
    <t>(T)</t>
  </si>
  <si>
    <t>(U)</t>
  </si>
  <si>
    <t>(V)</t>
  </si>
  <si>
    <t>(W)</t>
  </si>
  <si>
    <t>(X)</t>
  </si>
  <si>
    <t>(Y)</t>
  </si>
  <si>
    <t>(Z)</t>
  </si>
  <si>
    <t>(AA)</t>
  </si>
  <si>
    <t>Other Projects PIS</t>
  </si>
  <si>
    <t>E=(C+D)</t>
  </si>
  <si>
    <t>K=(I+J)</t>
  </si>
  <si>
    <t>M=(K+L)</t>
  </si>
  <si>
    <t>N=(C+K)</t>
  </si>
  <si>
    <t>O=(E+M)</t>
  </si>
  <si>
    <t>Amortization Period</t>
  </si>
  <si>
    <t>Amount Amortized</t>
  </si>
  <si>
    <t>End of the Year Balance</t>
  </si>
  <si>
    <t>Line             No.</t>
  </si>
  <si>
    <t>Description:</t>
  </si>
  <si>
    <t>Vintage:</t>
  </si>
  <si>
    <t xml:space="preserve">Protected
</t>
  </si>
  <si>
    <t xml:space="preserve">Unprotected
</t>
  </si>
  <si>
    <t>Income Tax 
Gross-Up</t>
  </si>
  <si>
    <t>Total          Amortization</t>
  </si>
  <si>
    <t>Total              Amortization with Gross-up</t>
  </si>
  <si>
    <t>Original Account                 282</t>
  </si>
  <si>
    <t>Original Account 190/282/283</t>
  </si>
  <si>
    <t>Protected</t>
  </si>
  <si>
    <t>2017 TCJA</t>
  </si>
  <si>
    <t>(2)</t>
  </si>
  <si>
    <t>Notes:</t>
  </si>
  <si>
    <t>(1)</t>
  </si>
  <si>
    <t>The Tax Cuts and Jobs Act was enacted on December 22, 2017 ("TCJA").  The TCJA reduced the federal corporate income tax rate from 35% to 21%, effective January 1, 2018.  The composite and gross-up rates used for the remeasurement of ADIT balances are:</t>
  </si>
  <si>
    <t>Pre TCJA</t>
  </si>
  <si>
    <t>Post TCJA</t>
  </si>
  <si>
    <t>Federal income tax rate</t>
  </si>
  <si>
    <t>State income tax rate</t>
  </si>
  <si>
    <t>Federal benefit of deduction for state income tax</t>
  </si>
  <si>
    <t>Composite federal/state income tax rate</t>
  </si>
  <si>
    <t>Composite federal/state tax gross-up factor</t>
  </si>
  <si>
    <t>Attachment 1 - Accumulated Deferred Income Taxes (ADIT) Worksheet - December 31 of the Current Year</t>
  </si>
  <si>
    <t>Attachment 1A - Accumulated Deferred Income Taxes (ADIT) Worksheet - December 31 of the Previous Year</t>
  </si>
  <si>
    <t xml:space="preserve">Attachment 2 - Taxes Other Than Income Worksheet </t>
  </si>
  <si>
    <t>Attachment 3 - Revenue Credit Workpaper</t>
  </si>
  <si>
    <t xml:space="preserve">Attachment 5 - Cost Support </t>
  </si>
  <si>
    <t xml:space="preserve">Attachment 6A - Project Specific Estimate and Reconciliation Worksheet </t>
  </si>
  <si>
    <t>Total Included  (Lines 2 + 8 + 13)</t>
  </si>
  <si>
    <t>Total, Included and Excluded (Line 14 + Line 22)</t>
  </si>
  <si>
    <t>Difference  (Line 23 - Line 24)</t>
  </si>
  <si>
    <t>Unfunded Reserves</t>
  </si>
  <si>
    <t>Transmission of Electricity by Others Account 565</t>
  </si>
  <si>
    <t xml:space="preserve">    Less: Transmission of Electricity by Others Account 565</t>
  </si>
  <si>
    <t xml:space="preserve">    Less: Property Insurance Account 924</t>
  </si>
  <si>
    <t xml:space="preserve">    Less: Regulatory Commission Exp Account 928</t>
  </si>
  <si>
    <t xml:space="preserve">    Less: General Advertising Exp Account 930.1</t>
  </si>
  <si>
    <t xml:space="preserve">    Less: EPRI Dues</t>
  </si>
  <si>
    <t xml:space="preserve">    Plus: Actual PBOP expense</t>
  </si>
  <si>
    <t xml:space="preserve">    Less: Actual PBOP expense</t>
  </si>
  <si>
    <t xml:space="preserve">    Less: Amount of General Depreciation Associated with Acct. 397</t>
  </si>
  <si>
    <t xml:space="preserve">    Less: General Plant Account 397 -- Communications</t>
  </si>
  <si>
    <t xml:space="preserve">    Less: Common Plant Account 397 -- Communications</t>
  </si>
  <si>
    <t xml:space="preserve">    Less: A&amp;G Wages Expense</t>
  </si>
  <si>
    <t xml:space="preserve">    Less: Amount of General Depreciation Expense Associated with Acct. 397</t>
  </si>
  <si>
    <t xml:space="preserve">    Less: Loss on Reacquired Debt </t>
  </si>
  <si>
    <t xml:space="preserve">    Plus: Gain on Reacquired Debt</t>
  </si>
  <si>
    <t xml:space="preserve">    Less: ADIT associated with Gain or Loss</t>
  </si>
  <si>
    <t>p112.18.c,d thru 21.c,d</t>
  </si>
  <si>
    <t>FERC</t>
  </si>
  <si>
    <t xml:space="preserve">Account </t>
  </si>
  <si>
    <t>Depreciation</t>
  </si>
  <si>
    <t>Account</t>
  </si>
  <si>
    <t>Description</t>
  </si>
  <si>
    <t>Rate</t>
  </si>
  <si>
    <t>Sidewalks and Curbs</t>
  </si>
  <si>
    <t>Station Equipment</t>
  </si>
  <si>
    <t>Towers and Fixtures</t>
  </si>
  <si>
    <t>Poles and Fixtures</t>
  </si>
  <si>
    <t>Overhead Conductors and Devices</t>
  </si>
  <si>
    <t>Underground Conduit</t>
  </si>
  <si>
    <t>Underground Conductors and Devices</t>
  </si>
  <si>
    <t>Roads and Trails</t>
  </si>
  <si>
    <t>Stores Equipment</t>
  </si>
  <si>
    <t>Beginning Balance of Unamortized Transmission Plant</t>
  </si>
  <si>
    <t>Amortization Period (Months)</t>
  </si>
  <si>
    <t>Months in Year to be Amortized</t>
  </si>
  <si>
    <t>f</t>
  </si>
  <si>
    <t xml:space="preserve">Beginning of Year Balance of Unamortized Transmission Plant </t>
  </si>
  <si>
    <r>
      <t>Average Balance of Unamortized Abandoned Transmission Plant</t>
    </r>
    <r>
      <rPr>
        <strike/>
        <sz val="12"/>
        <rFont val="Arial"/>
        <family val="2"/>
      </rPr>
      <t xml:space="preserve"> </t>
    </r>
  </si>
  <si>
    <t>State and Local Tax Credits</t>
  </si>
  <si>
    <t>State and Local Tax Credit Adjustment</t>
  </si>
  <si>
    <t xml:space="preserve">    Labor-related</t>
  </si>
  <si>
    <t xml:space="preserve">    Plant-related</t>
  </si>
  <si>
    <t xml:space="preserve">    Transmission-related</t>
  </si>
  <si>
    <t>Total Electric Plant In Service</t>
  </si>
  <si>
    <t>Asset Retirement Cost for Transmission Plant</t>
  </si>
  <si>
    <t>Asset Retirement Cost for Other Production</t>
  </si>
  <si>
    <t>Asset Retirement Cost for Distribution Plant</t>
  </si>
  <si>
    <t>Asset Retirement Cost for General Plant</t>
  </si>
  <si>
    <t xml:space="preserve">e </t>
  </si>
  <si>
    <t>p207.57.g</t>
  </si>
  <si>
    <t>(h - i)</t>
  </si>
  <si>
    <t>(a - b - c - d - e)</t>
  </si>
  <si>
    <t>(f - g)</t>
  </si>
  <si>
    <t>p207.98.g</t>
  </si>
  <si>
    <t>Total Transmission Plant In Service</t>
  </si>
  <si>
    <t>Total General Plant In Service</t>
  </si>
  <si>
    <t xml:space="preserve">Attachment 7 - Transmission Enhancement Charges Worksheet (TEC) </t>
  </si>
  <si>
    <t>Attachment 7 - Transmission Enhancement Charges Worksheet (TEC)</t>
  </si>
  <si>
    <t>Per FERC Order dated December 30, 2011 in Docket No. ER12-296, the ROE for the Northeast Grid Reliability Project is 10.65%,</t>
  </si>
  <si>
    <t>10.40% ROE</t>
  </si>
  <si>
    <t>p227.5.b,c (footnote) &amp; p227.8.b,c</t>
  </si>
  <si>
    <t>Total Distribution and Transmission O&amp;M Expense</t>
  </si>
  <si>
    <t>Transmission O&amp;M Expense</t>
  </si>
  <si>
    <t>Distribution O&amp;M Expense</t>
  </si>
  <si>
    <t>Transmission O&amp;M Allocator</t>
  </si>
  <si>
    <t>Distribution Expenses</t>
  </si>
  <si>
    <t>p321.112.b</t>
  </si>
  <si>
    <t>Customer Accounts Expenses</t>
  </si>
  <si>
    <t>Customer Service and Information Expenses</t>
  </si>
  <si>
    <t>Sales Expenses</t>
  </si>
  <si>
    <t>(a + b + c + d)</t>
  </si>
  <si>
    <t>Total Distribution O&amp;M</t>
  </si>
  <si>
    <t>Intermediate Year:</t>
  </si>
  <si>
    <t>-</t>
  </si>
  <si>
    <t>=</t>
  </si>
  <si>
    <t>Rate Year:</t>
  </si>
  <si>
    <t xml:space="preserve">(Refunds)/Surcharges
</t>
  </si>
  <si>
    <t>Cumulative (Refunds)/Surcharges - Beginning of Month (Without Interest)</t>
  </si>
  <si>
    <t>Base for Quarterly Compound Interest</t>
  </si>
  <si>
    <t>Base for Monthly Interest</t>
  </si>
  <si>
    <t xml:space="preserve">Monthly Interest Rate </t>
  </si>
  <si>
    <t>Calculated Interest</t>
  </si>
  <si>
    <t>Amortization</t>
  </si>
  <si>
    <t>Cumulative (Refunds)/Surcharges and Interest - End of Month</t>
  </si>
  <si>
    <t>Calculation of Interest</t>
  </si>
  <si>
    <t>True-Up Year</t>
  </si>
  <si>
    <t>Intermediate Year</t>
  </si>
  <si>
    <t>(Over)/Under Recovery Plus Interest Amortized and Recovered Over 12 Months</t>
  </si>
  <si>
    <t>Rate Year</t>
  </si>
  <si>
    <t>True-Up Adjustment with Interest</t>
  </si>
  <si>
    <t>Less (Over)/Under Recovery</t>
  </si>
  <si>
    <t>Total Interest</t>
  </si>
  <si>
    <r>
      <rPr>
        <b/>
        <sz val="12"/>
        <rFont val="Arial Narrow"/>
        <family val="2"/>
      </rPr>
      <t>Note 3:</t>
    </r>
    <r>
      <rPr>
        <sz val="12"/>
        <rFont val="Arial Narrow"/>
        <family val="2"/>
      </rPr>
      <t xml:space="preserve"> An over or under collection will be recovered prorata over the true-up year, held for the intermediate year and returned prorata over the rate year.</t>
    </r>
  </si>
  <si>
    <t>This section is used to input and compute the interest rates to be applied to each year's revenue requirement true-ups.</t>
  </si>
  <si>
    <t>Applicable FERC Interest Rate (Note A):</t>
  </si>
  <si>
    <t>Note A - Lines 1-24 are the FERC interest rates under section 35.19a  of the regulations for the period shown, as posted at https://www.ferc.gov/enforcement/acct-matts/interest-rates.asp.</t>
  </si>
  <si>
    <r>
      <rPr>
        <b/>
        <sz val="12"/>
        <rFont val="Arial Narrow"/>
        <family val="2"/>
      </rPr>
      <t>Note 1:</t>
    </r>
    <r>
      <rPr>
        <sz val="12"/>
        <rFont val="Arial Narrow"/>
        <family val="2"/>
      </rPr>
      <t xml:space="preserve"> The revenue requirements based on actual and projected costs included for the previous calendar year excludes the true-up adjustment and is sourced from the Net Zonal Revenue Requirement line on Appendix A.</t>
    </r>
  </si>
  <si>
    <t>A&amp;G Expense</t>
  </si>
  <si>
    <t>6. Deferred income taxes arise when items are included in taxable income in different periods than they are included in rates, therefore if the item giving rise to the ADIT is not included in the formula, the associated ADIT amount shall be excluded</t>
  </si>
  <si>
    <t>Appendix A, Line 49</t>
  </si>
  <si>
    <t>Note: ADIT associated with Gain or Loss on Reacquired Debt is included in Column A here and included in Cost of Debt on Appendix A, Line 112</t>
  </si>
  <si>
    <t>5.  ADIT items related to A&amp;G Expenses and not in Columns C &amp; D are included in Column G</t>
  </si>
  <si>
    <t>6.  ADIT items related to A&amp;G Expenses and not in Columns C &amp; D are included in Column G</t>
  </si>
  <si>
    <t>7.  Deferred income taxes arise when items are included in taxable income in different periods than they are included in rates, therefore if the item giving rise to the ADIT is not included in the formula, the associated ADIT amount shall be excluded</t>
  </si>
  <si>
    <t>In filling out this attachment, a full and complete description of each item and justification for the allocation to Columns C-G and each separate ADIT item will be listed,</t>
  </si>
  <si>
    <t>True-up Year:</t>
  </si>
  <si>
    <r>
      <rPr>
        <b/>
        <sz val="12"/>
        <rFont val="Arial Narrow"/>
        <family val="2"/>
      </rPr>
      <t>Note 1:</t>
    </r>
    <r>
      <rPr>
        <sz val="12"/>
        <rFont val="Arial Narrow"/>
        <family val="2"/>
      </rPr>
      <t xml:space="preserve"> The revenue requirements based on actual and projected costs included for the previous calendar year for PJM OATT Schedule 12 Transmission Enhancement Charges (Attachment 7).</t>
    </r>
  </si>
  <si>
    <r>
      <rPr>
        <b/>
        <sz val="12"/>
        <rFont val="Arial Narrow"/>
        <family val="2"/>
      </rPr>
      <t>Note 3:</t>
    </r>
    <r>
      <rPr>
        <sz val="12"/>
        <rFont val="Arial Narrow"/>
        <family val="2"/>
      </rPr>
      <t xml:space="preserve"> An over or under collection of a TEC will be recovered prorata over the true-up year, held for the intermediate year and returned prorata over the rate year.</t>
    </r>
  </si>
  <si>
    <t>This section lists the interest rates to be applied to each year's revenue requirement true-ups from Attachment 6.</t>
  </si>
  <si>
    <t>TEC True-Up Adjustment with Interest</t>
  </si>
  <si>
    <t>Less TEC (Over)/Under Recovery</t>
  </si>
  <si>
    <t>Interest on Transmission Enhancement Charge Reconciliation</t>
  </si>
  <si>
    <t>Multi-Factor A&amp;G Expense Allocator</t>
  </si>
  <si>
    <t>O&amp;M Allocation Factor</t>
  </si>
  <si>
    <t>Deficient deferred income taxes will increase tax expense by the amount of the deficiency multiplied by (1/1-T) (Line 144).</t>
  </si>
  <si>
    <t>Excess deferred income taxes will decrease tax expense by the amount of the excess multiplied by (1/1-T) (Line 144).</t>
  </si>
  <si>
    <t>included in Line 145 and will increase or decrease tax expense by the amount of the expense or benefit included on Line 145 multiplied by (1/1-T) (Line 147).</t>
  </si>
  <si>
    <t xml:space="preserve">Form 1 Dec </t>
  </si>
  <si>
    <t>Total Electric Plant in Service (Less: Asset Retirement Costs)</t>
  </si>
  <si>
    <t>Transmission Plant in Service (Less: Asset Retirement Costs)</t>
  </si>
  <si>
    <t>p207.104.g</t>
  </si>
  <si>
    <t>p207.44.g</t>
  </si>
  <si>
    <t>p207.74.g</t>
  </si>
  <si>
    <t>p219.29.c</t>
  </si>
  <si>
    <t>p200.21.c</t>
  </si>
  <si>
    <t>p207.94.g</t>
  </si>
  <si>
    <t>p354.28.b</t>
  </si>
  <si>
    <t>p354.27.b</t>
  </si>
  <si>
    <t>p354.21.b</t>
  </si>
  <si>
    <t>p111.57.c</t>
  </si>
  <si>
    <t>p323.185.b</t>
  </si>
  <si>
    <t>p323.197.b</t>
  </si>
  <si>
    <t>p323.189.b</t>
  </si>
  <si>
    <t>p323.191.b</t>
  </si>
  <si>
    <t>p263.33.i</t>
  </si>
  <si>
    <t>General Plant in Service (Less: Asset Retirement Costs)</t>
  </si>
  <si>
    <t>p350</t>
  </si>
  <si>
    <t>Transmission Regulatory Commission Exp Account 928</t>
  </si>
  <si>
    <t>p336.10.f &amp; .11.f</t>
  </si>
  <si>
    <t>(c * d)</t>
  </si>
  <si>
    <t>(f - e)</t>
  </si>
  <si>
    <t>(f + g)/2</t>
  </si>
  <si>
    <t>End of Year Balance of Unamortized Transmission Plant</t>
  </si>
  <si>
    <t>TEC True-up Adjustment - (Over)/Under Recovery</t>
  </si>
  <si>
    <t>True-up Adjustment - (Over)/Under Recovery</t>
  </si>
  <si>
    <t>At Allowed ROE</t>
  </si>
  <si>
    <t>With Increased ROE</t>
  </si>
  <si>
    <t>Increased ROE</t>
  </si>
  <si>
    <t>Calculated using 13-month average balances.</t>
  </si>
  <si>
    <t>Includes Transmission portion only.  At each annual informational filing, Company will identify for each parcel of land an intended use within a 15 year period.</t>
  </si>
  <si>
    <t>CWIP can only be included if authorized by the Commission.</t>
  </si>
  <si>
    <t>ROE will be supported in the original filing and no change in ROE will be made absent a filing at FERC.</t>
  </si>
  <si>
    <t>PBOP expense shall be based upon the Company’s Actual Annual PBOP Expense  until changed by a filing at FERC.</t>
  </si>
  <si>
    <t>report supporting the derivation of the Actual Annual PBOP Expense as charged to FERC Account 926 on behalf of electric employees.</t>
  </si>
  <si>
    <t>Depreciation rates shown in Attachment 8 are fixed until changed as the result of a filing at FERC.</t>
  </si>
  <si>
    <t>depreciation expense and depreciation accruals to FERC Form 1 amounts.</t>
  </si>
  <si>
    <t>As provided for in Section 34.1 of the PJM OATT; the PJM established billing determinants will not be revised or updated in the annual rate reconciliations.</t>
  </si>
  <si>
    <t>Amount of transmission plant excluded from rates per Attachment 5.</t>
  </si>
  <si>
    <t>towards the construction of Network Transmission Facilities consistent with Paragraph 657 of Order 2003-A.</t>
  </si>
  <si>
    <t>Calculated using the average of the prior year and current year balances.</t>
  </si>
  <si>
    <t xml:space="preserve">Calculated using beginning and year end projected balances. </t>
  </si>
  <si>
    <t>Unamortized Abandoned Plant and Amortization of Abandoned Plant may only be included pursuant to a Commission Order authorizing such inclusion.</t>
  </si>
  <si>
    <t>Includes Regulatory Commission Expenses directly related to transmission service, RTO filings, or transmission siting itemized in FERC Form 1 at 351.h.</t>
  </si>
  <si>
    <t>To Line 56</t>
  </si>
  <si>
    <t>p266.8.f (footnote), enter negative</t>
  </si>
  <si>
    <t>Tax Return, enter negative</t>
  </si>
  <si>
    <t>Monthly Amortization</t>
  </si>
  <si>
    <t>Amortization in Rate Year</t>
  </si>
  <si>
    <r>
      <rPr>
        <b/>
        <sz val="12"/>
        <rFont val="Arial Narrow"/>
        <family val="2"/>
      </rPr>
      <t>Note 2:</t>
    </r>
    <r>
      <rPr>
        <sz val="12"/>
        <rFont val="Arial Narrow"/>
        <family val="2"/>
      </rPr>
      <t xml:space="preserve">  The monthly interest rates to be applied to the over recovery or under recovery amounts during the true-up year and the intermediate year will be determined using the monthly FERC interest rates (as determined pursuant to 18 C.F.R. Section 35.19a) posted at </t>
    </r>
    <r>
      <rPr>
        <u/>
        <sz val="12"/>
        <rFont val="Arial Narrow"/>
        <family val="2"/>
      </rPr>
      <t>https://www.ferc.gov/interest-calculation-rates-and-methodology</t>
    </r>
    <r>
      <rPr>
        <sz val="12"/>
        <rFont val="Arial Narrow"/>
        <family val="2"/>
      </rPr>
      <t>.  The monthly interest rate to be applied to the over recovery or under recovery amounts each month during the rate year will equal a simple average of the 12 monthly interest rates for the intermediate year.</t>
    </r>
  </si>
  <si>
    <t>List of all reserves:</t>
  </si>
  <si>
    <t>…</t>
  </si>
  <si>
    <t xml:space="preserve">Enter 1 if NOT in a trust or reserved account, enter zero (0) if included in a trust or reserved account </t>
  </si>
  <si>
    <t>Enter the percentage paid for by the transmission formula customers</t>
  </si>
  <si>
    <t>Allocation</t>
  </si>
  <si>
    <t>Amount Allocated</t>
  </si>
  <si>
    <t xml:space="preserve">(a) </t>
  </si>
  <si>
    <t xml:space="preserve">(b) </t>
  </si>
  <si>
    <t>Enter 1 if the accrual account is included in the formula rate, enter zero (0) if the accrual account is NOT included in the formula rate</t>
  </si>
  <si>
    <t>Leasehold - Improvements</t>
  </si>
  <si>
    <t>Various</t>
  </si>
  <si>
    <t>Improvements Other than Park Plaza</t>
  </si>
  <si>
    <t>Transportation Equipment 13K lb and below</t>
  </si>
  <si>
    <t xml:space="preserve">Transportation Equipment over 13K lb </t>
  </si>
  <si>
    <t xml:space="preserve">Power Operated Equipment </t>
  </si>
  <si>
    <t>Project Z</t>
  </si>
  <si>
    <t>Office Computer Equipment</t>
  </si>
  <si>
    <t>Office Personal Computers</t>
  </si>
  <si>
    <t>Tools, Shop and Garage Equipment</t>
  </si>
  <si>
    <t>BOY Balance</t>
  </si>
  <si>
    <t>EOY Balance</t>
  </si>
  <si>
    <t>(c)</t>
  </si>
  <si>
    <t>(d)</t>
  </si>
  <si>
    <t>(e)</t>
  </si>
  <si>
    <t>(f)</t>
  </si>
  <si>
    <t>(g)</t>
  </si>
  <si>
    <t>(h)</t>
  </si>
  <si>
    <t>(i) = (d x e x f x g x h))</t>
  </si>
  <si>
    <t>The Formula Rate shall include a credit to rate base for all unfunded reserves (funds collected from customers that (1) have not been set aside in a trust, escrow or restricted account; (2) whose balance are collected from customers through cost accruals to accounts that are recovered under the Formula Rate; and (3) exclude the portion of any balance offset by a balance sheet account).  The allocator in Col. (h) will be the same allocator used in the formula for the cost accruals to the account that is recovered under the Formula Rate.  Since reserves can be created by an offsetting balance sheet account, rather than through cost accruals, the amount to be deducted from rate base should exclude the portion offset by another balance sheet account.</t>
  </si>
  <si>
    <t>Unfunded Reserve amounts in Col. (b) and (c) are to be entered as a negative.</t>
  </si>
  <si>
    <t>Intangible, General and Common</t>
  </si>
  <si>
    <t>Intangible Plant</t>
  </si>
  <si>
    <t>Interest on the Network Credits as booked each year is added to the revenue requirement to make the Transmission Owner whole on Line 166.</t>
  </si>
  <si>
    <t>Vacation Pay</t>
  </si>
  <si>
    <t>OPEB</t>
  </si>
  <si>
    <t>Deferred Compensation</t>
  </si>
  <si>
    <t>Gross-up on Excess Deferred Income Taxes</t>
  </si>
  <si>
    <t>Contribution in Aid of Construction</t>
  </si>
  <si>
    <t>Customer Advances</t>
  </si>
  <si>
    <t>Bad Debts</t>
  </si>
  <si>
    <t>Depreciation - Liberalized Depreciation (Federal)</t>
  </si>
  <si>
    <t>Depreciation - Liberalized Depreciation (State)</t>
  </si>
  <si>
    <t>Accounting for Income Taxes</t>
  </si>
  <si>
    <t>FASB 109 - deferred tax liability primarily associated with plant related items previously flowed through due to regulation</t>
  </si>
  <si>
    <t>New Jersey Corporation Business Tax</t>
  </si>
  <si>
    <t>Accelerated Activity Plan</t>
  </si>
  <si>
    <t>Loss on Reacquired Debt</t>
  </si>
  <si>
    <t>Deferred Gain</t>
  </si>
  <si>
    <t>Casualty Loss</t>
  </si>
  <si>
    <t>Clause</t>
  </si>
  <si>
    <t>Real Estate Taxes</t>
  </si>
  <si>
    <t xml:space="preserve">Assessment by BPU of the State of NJ </t>
  </si>
  <si>
    <t>Miscellaneous</t>
  </si>
  <si>
    <t>Accounting for Income Taxes (FAS109) - Federal</t>
  </si>
  <si>
    <t>Miscellaneous Tax Adjustments</t>
  </si>
  <si>
    <t>OCI Rabbi Trust</t>
  </si>
  <si>
    <t>Convert the F-1358/Z-1326 and K-1363/Y-1325 (Trenton - Burlington) 138 kV circuits to 230 kV circuits (Trenton - Yardville K)                                         (b2837.1)                  (Monthly Additions)</t>
  </si>
  <si>
    <t>Convert the F-1358/Z-1326 and K-1363/Y-1325 (Trenton - Burlington) 138 kV circuits to 230 kV circuits (Ward Ave - Crosswicks Y) (b2837.3)                                   (Monthly Additions)</t>
  </si>
  <si>
    <t>Convert the F-1358/Z-1326 and K-1363/Y-1325 (Trenton - Burlington) 138 kV circuits to 230 kV circuits (Ward Ave - Crosswicks Z) (b2837.8)                                 (Monthly Additions)</t>
  </si>
  <si>
    <t>(AB)</t>
  </si>
  <si>
    <t>(AC)</t>
  </si>
  <si>
    <t>(AD)</t>
  </si>
  <si>
    <t>(AE)</t>
  </si>
  <si>
    <t>(AF)</t>
  </si>
  <si>
    <t>(AG)</t>
  </si>
  <si>
    <t>(AH)</t>
  </si>
  <si>
    <t>(AI)</t>
  </si>
  <si>
    <t>Other Projects PIS                   (monthly additions)</t>
  </si>
  <si>
    <t>New 500 kV bay at Hope Creek (Expansion of Hope Creek substation) (b2633.4)</t>
  </si>
  <si>
    <t>New 500/230 kV autotransformer at Hope Creek and a new Hope Creek 230 kV substation (b2633.5)</t>
  </si>
  <si>
    <t>Roseland-Branchburg 230kV corridor rebuild (Readington - Branchburg) (b2986.12)</t>
  </si>
  <si>
    <t>Branchburg-Pleasant Valley 230kV corridor rebuild (Branchburg - East Flemington) (b2986.21)</t>
  </si>
  <si>
    <t>Convert the R-1318 and Q1317 (Edison - Metuchen) 138 kV circuits to one 230 kV circuit (Brunswick - Meadow Road) (b2835.1)</t>
  </si>
  <si>
    <t>Convert the F-1358/Z-1326 and K-1363/Y-1325 (Trenton - Burlington) 138 kV circuits to 230 kV circuits (Ward Ave - Crosswicks Y) (b2837.3)</t>
  </si>
  <si>
    <t>Convert the F-1358/Z-1326 and K-1363/Y-1325 (Trenton - Burlington) 138 kV circuits to 230 kV circuits (Crosswicks - Bustleton Y) (b2837.4)</t>
  </si>
  <si>
    <t>Convert the F-1358/Z-1326 and K-1363/Y-1325 (Trenton - Burlington) 138 kV circuits to 230 kV circuits (Bustleton - Burlington Y) (b2837.5)</t>
  </si>
  <si>
    <t>Convert the F-1358/Z-1326 and K-1363/Y-1325 (Trenton - Burlington) 138 kV circuits to 230 kV circuits (Crosswicks - Williams Z) (b2837.9)</t>
  </si>
  <si>
    <t>Convert the F-1358/Z-1326 and K-1363/Y-1325 (Trenton - Burlington) 138 kV circuits to 230 kV circuits (Williams - Bustleton Z) (b2837.10)</t>
  </si>
  <si>
    <t xml:space="preserve">Convert the R-1318 and Q1317 (Edison - Metuchen) 138 kV circuits to one 230 kV circuit (Pierson Ave - Metuchen) (b2835.3) </t>
  </si>
  <si>
    <t>Yes</t>
  </si>
  <si>
    <t>No</t>
  </si>
  <si>
    <t>2013</t>
  </si>
  <si>
    <t>2014</t>
  </si>
  <si>
    <t>2015</t>
  </si>
  <si>
    <t>2016</t>
  </si>
  <si>
    <t>2018</t>
  </si>
  <si>
    <t>2017</t>
  </si>
  <si>
    <t>2020</t>
  </si>
  <si>
    <t>2021</t>
  </si>
  <si>
    <t>2019</t>
  </si>
  <si>
    <t>Wave Trap Branchburg                                                          (b0172.2)</t>
  </si>
  <si>
    <t>Depreciation Rates as approved by the Commission in Docket ER21-2450.</t>
  </si>
  <si>
    <t>ARAM</t>
  </si>
  <si>
    <t>1 Year</t>
  </si>
  <si>
    <t>Convert the R-1318 and Q1317 (Edison - Metuchen) 138 kV circuits to one 230 kV circuit (Brunswick - Meadow Road) (b2835.1)                  (Monthly Additions)</t>
  </si>
  <si>
    <t>Susquehanna Roseland Breakers (b0489.5-b0489.15)</t>
  </si>
  <si>
    <t xml:space="preserve">Susquehanna Roseland &lt; 500KV (b0489.4) </t>
  </si>
  <si>
    <t>Northeast Grid Reliability Project (b1304.1-b1304.4)</t>
  </si>
  <si>
    <t>Northeast Grid Reliability Project (b1304.5-b1304.21)</t>
  </si>
  <si>
    <t xml:space="preserve">Convert the Bergen - Marion 138 kV path to double circuit 345 kV and associated substation upgrades (b2436.10) </t>
  </si>
  <si>
    <t xml:space="preserve">Convert the Marion - Bayonne "L" 138 kV circuit to 345 kV and any associated substation upgrades (b2436.21) </t>
  </si>
  <si>
    <t xml:space="preserve">Convert the Bayway - Linden "Z" 138 kV circuit to 345 kV and any associated substation upgrades (b2436.83) </t>
  </si>
  <si>
    <t xml:space="preserve">Convert the Bayway - Linden "W" 138 kV circuit to 345 kV and any associated substation upgrades (b2436.84) </t>
  </si>
  <si>
    <t>Convert the Bayway - Linden "M" 138 kV circuit to 345 kV and any associated substation upgrades (b2436.85)</t>
  </si>
  <si>
    <t>New Bayway 345/138 kV transformer #1 and any associated substation upgrades (b2437.20)</t>
  </si>
  <si>
    <t>New Bayway 345/138 kV transformer #2 and any associated substation upgrades (b2437.21)</t>
  </si>
  <si>
    <t>Ridge Road 69kV Breaker Station  (b1255)</t>
  </si>
  <si>
    <t>350 MVAR Reactor Hopatcong 500kV (b2702)</t>
  </si>
  <si>
    <t>Injuries and Damages</t>
  </si>
  <si>
    <t>SERP and Deferred Compensation</t>
  </si>
  <si>
    <t>Vacation Accruals</t>
  </si>
  <si>
    <t>Environmental Reserves</t>
  </si>
  <si>
    <t>Worker's Compensation (A&amp;G)</t>
  </si>
  <si>
    <t>Worker's Compensation (Transmission)</t>
  </si>
  <si>
    <t>Annual Incentive Plan (A&amp;G)</t>
  </si>
  <si>
    <t>Annual Incentive Plan (Transmission)</t>
  </si>
  <si>
    <t>Legal Reserve</t>
  </si>
  <si>
    <t>Operating Leases</t>
  </si>
  <si>
    <t>Asset Retirement Obligations</t>
  </si>
  <si>
    <t>Represents gross-up on excess deferred tax balance that resides in Account 254.</t>
  </si>
  <si>
    <t>Capital Infrastructure Program - CIP II</t>
  </si>
  <si>
    <t>COVID Deferral</t>
  </si>
  <si>
    <t>Unrealized Gain/Loss on Equity Securities</t>
  </si>
  <si>
    <t>Branchburg          (b0130)</t>
  </si>
  <si>
    <t>Metuchen Transformer       (b0161)</t>
  </si>
  <si>
    <t>Flagtown-Somerville-Bridgewater       (b0170)</t>
  </si>
  <si>
    <t>Wave Trap Branchburg  (b0172.2)</t>
  </si>
  <si>
    <t>Reconductor Hudson - South Waterfront       (b0813)</t>
  </si>
  <si>
    <t>Aldene-Springfield Rd. Conversion            (b1399)</t>
  </si>
  <si>
    <t xml:space="preserve">Susquehanna Roseland &gt; 500KV         (b0489) </t>
  </si>
  <si>
    <t>Burlington - Camden 230kV Conversion            (b1156)</t>
  </si>
  <si>
    <t xml:space="preserve">Construct a new North Ave - Bayonne 345 kV circuit and any associated substation upgrades       (b2436.34) </t>
  </si>
  <si>
    <t>Construct a new North Ave - Airport 345 kV circuit and any associated substation upgrades     (b2436.50)</t>
  </si>
  <si>
    <t>New Linden 345/230 kV transformer and any associated substation upgrades         (b2437.30)</t>
  </si>
  <si>
    <t>Mickleton-Gloucester 230kV Circuit              (b2139)</t>
  </si>
  <si>
    <t xml:space="preserve">Cox's Corner-Lumberton 230kV Circuit               (b1787) </t>
  </si>
  <si>
    <t xml:space="preserve"> Rebuild Aldene-Warinanco-Linden VFT 230kV Circuit       (b2955)</t>
  </si>
  <si>
    <t xml:space="preserve">Convert the N-1340 and T-1372/D-1330 (Brunswick - Trenton) 138 kV circuits to 230 kV circuits (Brunswick - Hunterglen) (b2836.1) </t>
  </si>
  <si>
    <t>Convert the N-1340 and T-1372/D-1330 (Brunswick - Trenton) 138 kV circuits to 230 kV circuits (Hunterglen - Trenton)       (b2836.2)</t>
  </si>
  <si>
    <t>Convert the N-1340 and T-1372/D-1330 (Brunswick - Trenton) 138 kV circuits to 230 kV circuits (Brunswick - Devils Brook)                      (b2836.3)</t>
  </si>
  <si>
    <t>Convert the N-1340 and T-1372/D-1330 (Brunswick - Trenton) 138 kV circuits to 230 kV circuits (Devils Brook - Trenton)                       (b2836.4)</t>
  </si>
  <si>
    <t>Convert the F-1358/Z-1326 and K-1363/Y-1325 (Trenton - Burlington) 138 kV circuits to 230 kV circuits (Trenton - Yardville K)      (b2837.1)</t>
  </si>
  <si>
    <t>Convert the F-1358/Z-1326 and K-1363/Y-1325 (Trenton - Burlington) 138 kV circuits to 230 kV circuits (Yardville - Ward Ave K)          (b2837.2)</t>
  </si>
  <si>
    <t>Convert the F-1358/Z-1326 and K-1363/Y-1325 (Trenton - Burlington) 138 kV circuits to 230 kV circuits (Yardville - Ward Ave F)      (b2837.7)</t>
  </si>
  <si>
    <t>Convert the F-1358/Z-1326 and K-1363/Y-1325 (Trenton - Burlington) 138 kV circuits to 230 kV circuits (Ward Ave - Crosswicks Z)              (b2837.8)</t>
  </si>
  <si>
    <t>Convert the F-1358/Z-1326 and K-1363/Y-1325 (Trenton - Burlington) 138 kV circuits to 230 kV circuits (Bustleton - Burlington Z)    (b2837.11)</t>
  </si>
  <si>
    <t>New Freedom Trans.                 (b0411)</t>
  </si>
  <si>
    <t xml:space="preserve">Reconductor South Mahwah J-3410 Circuit                 (b1017) </t>
  </si>
  <si>
    <t>Branchburg-Middlesex Switch Rack               (b1155)</t>
  </si>
  <si>
    <t>Branchburg                                                                                                      (b0130)</t>
  </si>
  <si>
    <t>New Freedom Trans.                                                                                      (b0411)</t>
  </si>
  <si>
    <t>Reconductor Hudson - South Waterfront                                     (b0813)</t>
  </si>
  <si>
    <t xml:space="preserve">Reconductor South Mahwah J-3410 Circuit                                             (b1017) </t>
  </si>
  <si>
    <t xml:space="preserve">Reconductor South Mahwah K-3411 Circuit                                 (b1018) </t>
  </si>
  <si>
    <t xml:space="preserve"> Branchburg 400 MVAR Capacitor                                                        (b0290)</t>
  </si>
  <si>
    <t>Saddle Brook - Athenia Upgrade Cable                                         (b0472)</t>
  </si>
  <si>
    <t xml:space="preserve">Branchburg-Sommerville-Flagtown Reconductor                                                           (b0664 &amp; b0665) </t>
  </si>
  <si>
    <t>Somerville-Bridgewater Reconductor                                           (b0668)</t>
  </si>
  <si>
    <t>Salem 500 kV breakers                                                              (b1410-b1415)</t>
  </si>
  <si>
    <t>Branchburg-Middlesex Switch Rack                                                     (b1155)</t>
  </si>
  <si>
    <t>Aldene-Springfield Rd. Conversion                                                     (b1399)</t>
  </si>
  <si>
    <t>Upgrade Camden-Richmond 230kV Circuit                                 (b1590)</t>
  </si>
  <si>
    <t>Burlington - Camden 230kV Conversion                                      (b1156)</t>
  </si>
  <si>
    <t xml:space="preserve">Construct a new Airport - Bayway 345 kV circuit and any associated substation upgrades                                                   (b2436.70) </t>
  </si>
  <si>
    <t xml:space="preserve">Cox's Corner-Lumberton 230kV Circuit                    (b1787) </t>
  </si>
  <si>
    <t>New 500/230 kV autotransformer at Hope Creek and a new Hope Creek 230 kV substation                                                 (b2633.5)</t>
  </si>
  <si>
    <t>Convert the F-1358/Z-1326 and K-1363/Y-1325             (Trenton - Burlington) 138 kV circuits                                    to 230 kV circuits (Trenton - Yardville K)                    (b2837.1)</t>
  </si>
  <si>
    <t>Convert the F-1358/Z-1326 and K-1363/Y-1325               (Trenton - Burlington) 138 kV circuits                                          to 230 kV circuits (Crosswicks - Bustleton Y)                 (b2837.4)</t>
  </si>
  <si>
    <t>New Essex-Kearny 138 kV circuit                                                and Kearny 138 kV bus tie                                                                         (b0814)</t>
  </si>
  <si>
    <t>230kV Lawrence Switching Station Upgrade                      (b1228)</t>
  </si>
  <si>
    <t xml:space="preserve">North Central Reliability                                                              (West Orange Conversion)                                                      (b1154) </t>
  </si>
  <si>
    <t>Distribution-related income that is subject to tax.  Underlying assets received are not in the formula, therefore associated ADIT is excluded.</t>
  </si>
  <si>
    <t>Pension</t>
  </si>
  <si>
    <t>Stock Compensation</t>
  </si>
  <si>
    <t>FAS5 Reserve</t>
  </si>
  <si>
    <t>Green Program Recovery Charge - CEF Program</t>
  </si>
  <si>
    <t>Charitable Contributions</t>
  </si>
  <si>
    <t xml:space="preserve">Branchburg-Sommerville-Flagtown Reconductor          (b0664 &amp; b0665) </t>
  </si>
  <si>
    <t xml:space="preserve"> Reconfigure Brunswick Sw-New 69kVCkt-T            (b2146)</t>
  </si>
  <si>
    <t>Mickleton-Gloucester-Camden                                                 (b1398-b1398.7)</t>
  </si>
  <si>
    <t>Northeast Grid Reliability Project                                              (b1304.1-b1304.4)</t>
  </si>
  <si>
    <t>Construct a new North Ave - Airport 345 kV                             circuit and any associated substation upgrades                                               (b2436.50)</t>
  </si>
  <si>
    <t xml:space="preserve">New Bergen 345/230 kV transformer                                 and any associated substation upgrades              (b2437.10) </t>
  </si>
  <si>
    <t>Attachment 6A</t>
  </si>
  <si>
    <t>13 Month Average CWIP to Appendix A, line 53</t>
  </si>
  <si>
    <t>Branchburg-Pleasant Valley 230kV corridor             rebuild (East Flemington - Pleasant Valley) (b2986.22)</t>
  </si>
  <si>
    <t>2022</t>
  </si>
  <si>
    <t>Income that is subject to tax.  Underlying assets received in aid of construction are not in the formula, therefore associated ADIT is excluded.</t>
  </si>
  <si>
    <t>(AJ)</t>
  </si>
  <si>
    <t>(AK)</t>
  </si>
  <si>
    <t>(AL)</t>
  </si>
  <si>
    <t>(AM)</t>
  </si>
  <si>
    <t>(AN)</t>
  </si>
  <si>
    <t>(AO)</t>
  </si>
  <si>
    <t>(AP)</t>
  </si>
  <si>
    <t>(AQ)</t>
  </si>
  <si>
    <t>(AR)</t>
  </si>
  <si>
    <t>(AS)</t>
  </si>
  <si>
    <t>(AT)</t>
  </si>
  <si>
    <t>(AU)</t>
  </si>
  <si>
    <t>(AV)</t>
  </si>
  <si>
    <t>New 500 kV bay at Hope Creek (Expansion of Hope Creek substation) (b2633.4)                             (Monthly Additions)</t>
  </si>
  <si>
    <t xml:space="preserve">Convert the N-1340 and T-1372/D-1330 (Brunswick - Trenton) 138 kV circuits to 230 kV circuits (Hunterglen - Trenton)              (b2836.2)                      (Monthly Additions) </t>
  </si>
  <si>
    <t>Convert the F-1358/Z-1326 and K-1363/Y-1325 (Trenton - Burlington) 138 kV circuits to 230 kV circuits (Bustleton - Burlington Z)         (b2837.11)                     (Monthly Additions)</t>
  </si>
  <si>
    <t xml:space="preserve">Convert the N-1340 and T-1372/D-1330 (Brunswick - Trenton) 138 kV circuits to 230 kV circuits (Brunswick - Hunterglen)              (b2836.1)                      (Monthly Additions) </t>
  </si>
  <si>
    <t>Convert the F-1358/Z-1326 and K-1363/Y-1325 (Trenton - Burlington) 138 kV circuits to 230 kV circuits (Crosswicks - Bustleton Y)       (b2837.4)                                      (Monthly Additions)</t>
  </si>
  <si>
    <t xml:space="preserve"> Rebuild Aldene-Warinanco-Linden VFT  230kV Circuit                                                                         (b2955)</t>
  </si>
  <si>
    <t xml:space="preserve">Reconductor L-2238 CG - Jackson Rd                          (b2956)                   </t>
  </si>
  <si>
    <t>Build3rdSource-NewarkAirport345kVStation                           (b2755)</t>
  </si>
  <si>
    <t>(AW)</t>
  </si>
  <si>
    <t>(AX)</t>
  </si>
  <si>
    <t>(AY)</t>
  </si>
  <si>
    <t>(AZ)</t>
  </si>
  <si>
    <t>(BA)</t>
  </si>
  <si>
    <t>(BB)</t>
  </si>
  <si>
    <t>(BC)</t>
  </si>
  <si>
    <t>(BD)</t>
  </si>
  <si>
    <t>(BE)</t>
  </si>
  <si>
    <t>(BF)</t>
  </si>
  <si>
    <t>(BG)</t>
  </si>
  <si>
    <t>(BH)</t>
  </si>
  <si>
    <t>(BI)</t>
  </si>
  <si>
    <t>(BJ)</t>
  </si>
  <si>
    <t>(BK)</t>
  </si>
  <si>
    <t>(BL)</t>
  </si>
  <si>
    <t>(BM)</t>
  </si>
  <si>
    <t>Capitalization of Sec 174</t>
  </si>
  <si>
    <t xml:space="preserve">Convert the Bayway - Linden "Z" 138 kV circuit to 345 kV and any  associated substation upgrades                                            (b2436.83) </t>
  </si>
  <si>
    <t xml:space="preserve">New Bergen 345/138 kV transformer #1 and any associated substation upgrades                                  (b2437.11) </t>
  </si>
  <si>
    <t>Upgrade Eagle Point-Gloucester  230kV Circuit                                                       (b1588)</t>
  </si>
  <si>
    <t xml:space="preserve"> Install Conemaugh 250MVAR Cap Bank                                   (b0376)</t>
  </si>
  <si>
    <t>350 MVAR Reactor Hopatcong 500kV                                           (b2702)</t>
  </si>
  <si>
    <t>Roseland-Branchburg 230kV corridor rebuild             (Readington - Branchburg)                                                            (b2986.12)</t>
  </si>
  <si>
    <t>Convert the F-1358/Z-1326 and K-1363/Y-1325              (Trenton - Burlington) 138 kV circuits                                        to 230 kV circuits (Ward Ave - Crosswicks Z)                 (b2837.8)</t>
  </si>
  <si>
    <t>Unprotected</t>
  </si>
  <si>
    <t>(3)</t>
  </si>
  <si>
    <t>(4)</t>
  </si>
  <si>
    <t>Flow Through of the difference between write-off of bad debt reserve and increases in bad debt reserve.</t>
  </si>
  <si>
    <t>Column C represents ADIT associated with distribution assets, Column D represents the ADIT associated with transmission assets, and Column F represents ADIT associated with common plant assets.</t>
  </si>
  <si>
    <t>Book expense not deductible for tax return purposes. A&amp;G Expense related, distribution portion is FAS109 ADIT.</t>
  </si>
  <si>
    <t>Legal-related book expense not deductible for tax return purposes, distribution or other related (Col. C).</t>
  </si>
  <si>
    <t>Operating leases per ASC842, distribution or other related (Col. C).</t>
  </si>
  <si>
    <t>Book reserves for Materials and Supplies in Account 154, distribution or other related (Col. C).</t>
  </si>
  <si>
    <t>Under TCJA, IRC Sec §174, R&amp;D Expense deductible for book, is capitalized and amortized for tax.  Distribution or other related (Col. C).</t>
  </si>
  <si>
    <t>FASB 106 - Post Retirement Obligation, A&amp;G expense related  (Col. G).</t>
  </si>
  <si>
    <t xml:space="preserve">Vacation pay earned and expensed for books, tax deduction when paid, A&amp;G Expense related (Col. G).  </t>
  </si>
  <si>
    <t>Book expense recorded when stock is granted, tax expense when stock vests, Labor Related (Col. F).</t>
  </si>
  <si>
    <t>Book records estimated accrued compensation; tax deducts only upon the retirement or other separation from service by the employees. Labor Related (Col. F).</t>
  </si>
  <si>
    <t>Distribution-related Asset Retirement Liabilities not deducted for tax until assets are retired, distribution or other related (Col. C).</t>
  </si>
  <si>
    <t>FAS5 loss contingency accrual not deductible for tax purposes, distribution or other related (Col. C).</t>
  </si>
  <si>
    <t xml:space="preserve"> Branchburg-Pleasant Valley 230kV corridor rebuild (Pleasant Valley - Rocktown) (b2986.23) </t>
  </si>
  <si>
    <t xml:space="preserve"> Branchburg-Pleasant Valley 230kV corridor rebuild (the PSEG portion of Rocktown - Buckingham) (b2986.24)  </t>
  </si>
  <si>
    <t>New</t>
  </si>
  <si>
    <t>Eliminate the Sewaren 138 kV bus by installing a new 230 kV bay at Sewaren 230 kV (b2276)</t>
  </si>
  <si>
    <t>Build a new 69 kV circuit from Cedar Grove to Great Notch (b2810.2)</t>
  </si>
  <si>
    <t>Third Supply for Runnemede 69kV and Woodbury 69kV (b2935)</t>
  </si>
  <si>
    <t>Convert Runnemede’s straight bus to a ring bus and construct a 69 kV line from Hilltop to Runnemede 69 kV (b2935.3)</t>
  </si>
  <si>
    <t>Install 69kV ring bus and two (2) 69/13kV transformers at Kuller Road. (b2983.1)</t>
  </si>
  <si>
    <t>Construct a 69kV network between Kuller Road, Passaic, Paterson, and Harvey (new Clifton area switching station) (b2983.2)</t>
  </si>
  <si>
    <t>Purchase properties at Maywood to accommodate new construction (b3003.1)</t>
  </si>
  <si>
    <t>Construct a 69kV network between Spring Valley Road, Hasbrouck Heights, and Maywood (b3003.5)</t>
  </si>
  <si>
    <t>Expand existing 69kV ring bus at Clinton Ave with two (2) additional 69kV breakers (b3004.2)</t>
  </si>
  <si>
    <t>Install two (2) 69/13kV transformers at Clinton Ave (b3004.3)</t>
  </si>
  <si>
    <t>Install a new 69/13 kV station (Vauxhall) with a ring bus configuration (b3025.1)</t>
  </si>
  <si>
    <t>Install 18 MVAR capacitor bank at Clinton Ave 69 kV (b3004.4)</t>
  </si>
  <si>
    <t>Column C represents ADIT associated with distribution assets, Column D represents the prorated ADIT associated with transmission assets, and Column F represents prorated ADIT associated with common plant assets.</t>
  </si>
  <si>
    <t>Cost Allocation chgs</t>
  </si>
  <si>
    <t>Roseland-Branchburg 230kV corridor rebuild         (Roseland - Readington)                                                                   (b2986.11)</t>
  </si>
  <si>
    <t>Construct a 69kV network between Stanley Terrace, Springfield Road, McCarter, Federal Square, and the two new stations (Vauxhall &amp; area of 19th Ave)                (b3025.3)</t>
  </si>
  <si>
    <t>Page 6 of 14</t>
  </si>
  <si>
    <t>Page 7 of 14</t>
  </si>
  <si>
    <t>Page 5 of 14</t>
  </si>
  <si>
    <t>Page 4 of 14</t>
  </si>
  <si>
    <t>Page 3 of 14</t>
  </si>
  <si>
    <t>Page 2 of 14</t>
  </si>
  <si>
    <t>Page 1 of 14</t>
  </si>
  <si>
    <t>Page 8 of 14</t>
  </si>
  <si>
    <t>Page 9 of 14</t>
  </si>
  <si>
    <t>Page 10 of 14</t>
  </si>
  <si>
    <t>Page 13 of 14</t>
  </si>
  <si>
    <t>Page 14 of 14</t>
  </si>
  <si>
    <t>Construct a 230/69 kV station at Springfield          (b2933.1)</t>
  </si>
  <si>
    <t>Construct a 230/69 kV station at Stanley Terrace       (b2933.2)</t>
  </si>
  <si>
    <t>Construct a 69 kV network between Front Street,                                             Springfield and Stanley Terrace                                     (Springfield – Stanley Terrace)                                                                       (b2933.32)</t>
  </si>
  <si>
    <t>Build3rdSource-Newark Airport 345kV Station                           (b2755)</t>
  </si>
  <si>
    <t xml:space="preserve">Reconductor L-2238 CG - Jackson Rd                  (b2956) </t>
  </si>
  <si>
    <t xml:space="preserve">Reconductor South Mahwah K-3411 Circuit               (b1018) </t>
  </si>
  <si>
    <t>Reconfigure the Metuchen 230 kV station to accommodate the two converted circuits            (b2276.2)</t>
  </si>
  <si>
    <t>Install a 69kV ring bus and one (1) 230/69kV transformer at Hillsdale         (b2982.1)</t>
  </si>
  <si>
    <t>Construct a 69kV network between Paramus, Dumont, and Hillsdale Substation using existing 69kV circuit         (b2982.2)</t>
  </si>
  <si>
    <t xml:space="preserve"> Convert the two 138 kV circuits from Sewaren – Metuchen to 230 kV circuits including Lafayette and Woodbridge substation      (b2276.1)</t>
  </si>
  <si>
    <t>Build a new 69 kV circuit from Cedar Grove to Great Notch         (b2810.2)</t>
  </si>
  <si>
    <t>Build 69 kV circuit from Locust Street to Delair               (b2811)</t>
  </si>
  <si>
    <t>Construct River Road to Tonnelle Avenue 69kV Circuit             (b2812)</t>
  </si>
  <si>
    <t>Third Supply for Runnemede 69kV and Woodbury 69kV            (b2935)</t>
  </si>
  <si>
    <t>Build a new 230/69 kV switching substation at Hilltop utilizing the PSE&amp;G property and the K-2237 230 kV line         (b2935.1)</t>
  </si>
  <si>
    <t>Convert Kuller Road to a 69/13kV station             (b2983)</t>
  </si>
  <si>
    <t xml:space="preserve">Attachments 9.c, 9.e, 9.g </t>
  </si>
  <si>
    <t>Attachments 9.b, 9.d, 9.f</t>
  </si>
  <si>
    <t>Attachment 9-EDIT-DDIT</t>
  </si>
  <si>
    <r>
      <t xml:space="preserve">Attachment </t>
    </r>
    <r>
      <rPr>
        <b/>
        <sz val="14"/>
        <rFont val="Arial"/>
        <family val="2"/>
      </rPr>
      <t>9</t>
    </r>
    <r>
      <rPr>
        <b/>
        <sz val="14"/>
        <color rgb="FFFF0000"/>
        <rFont val="Arial"/>
        <family val="2"/>
      </rPr>
      <t xml:space="preserve"> </t>
    </r>
    <r>
      <rPr>
        <b/>
        <sz val="14"/>
        <color theme="1"/>
        <rFont val="Arial"/>
        <family val="2"/>
      </rPr>
      <t xml:space="preserve">- Excess and Deficient Deferred Income Taxes - FERC Order 864 Worksheet </t>
    </r>
  </si>
  <si>
    <t>Excess DIT:</t>
  </si>
  <si>
    <t xml:space="preserve">D=(C*Tax Gross-up rate) </t>
  </si>
  <si>
    <t>L=(K*Tax    Gross-up rate)</t>
  </si>
  <si>
    <t>Beginning of the Year
Excess ADIT Regulatory Liability</t>
  </si>
  <si>
    <t>Total Excess Deferred Taxes</t>
  </si>
  <si>
    <t>Total       Account 254</t>
  </si>
  <si>
    <t xml:space="preserve"> FERC Account No.                      </t>
  </si>
  <si>
    <t>Excess DIT</t>
  </si>
  <si>
    <t>Excess DIT with Gross-Up</t>
  </si>
  <si>
    <t xml:space="preserve">Account 254
</t>
  </si>
  <si>
    <t>Account 254</t>
  </si>
  <si>
    <t>Unprotected Rate Base</t>
  </si>
  <si>
    <t>Unprotected Non-Rate Base</t>
  </si>
  <si>
    <t>Total Excess DIT:</t>
  </si>
  <si>
    <t>Deficient DIT:</t>
  </si>
  <si>
    <t>Beginning of the Year
Deficient ADIT Regulatory Asset</t>
  </si>
  <si>
    <t>Total Deficient Deferred Taxes</t>
  </si>
  <si>
    <t>Total       Account 182.3</t>
  </si>
  <si>
    <t>Deficient DIT</t>
  </si>
  <si>
    <t>Deficient DIT with Gross-Up</t>
  </si>
  <si>
    <t>Account 182.3</t>
  </si>
  <si>
    <t>Total Deficient DIT:</t>
  </si>
  <si>
    <t xml:space="preserve">These amounts represent the future refunds to customers of PSE&amp;G's excess deferred income tax liabilities as a result of the TCJA reduction in the federal corporate income tax rate effective January 1, 2018. </t>
  </si>
  <si>
    <t xml:space="preserve">Protected and Unprotected Excess Deferred Income Taxes </t>
  </si>
  <si>
    <t>Attachment 9.a - ADIT Remeasurement</t>
  </si>
  <si>
    <t>Col.1</t>
  </si>
  <si>
    <t>Col.2</t>
  </si>
  <si>
    <t>Col.3</t>
  </si>
  <si>
    <t>Col.4</t>
  </si>
  <si>
    <t>Col.5</t>
  </si>
  <si>
    <t>Col.6</t>
  </si>
  <si>
    <t>Col.7</t>
  </si>
  <si>
    <t>Col.8</t>
  </si>
  <si>
    <t>Col.9</t>
  </si>
  <si>
    <t>Col.10</t>
  </si>
  <si>
    <t>Col.11</t>
  </si>
  <si>
    <t>Col.12</t>
  </si>
  <si>
    <t>Col.13</t>
  </si>
  <si>
    <t>Col.14</t>
  </si>
  <si>
    <t>Col.15</t>
  </si>
  <si>
    <t>Col.16</t>
  </si>
  <si>
    <t>Col.17</t>
  </si>
  <si>
    <t>Col.18</t>
  </si>
  <si>
    <t>Col.19</t>
  </si>
  <si>
    <t>Col.20</t>
  </si>
  <si>
    <t>Col.21</t>
  </si>
  <si>
    <t>Col 6 - Col.7</t>
  </si>
  <si>
    <t>Col 9 through Col. 14</t>
  </si>
  <si>
    <t>Col 15 through Col. 20</t>
  </si>
  <si>
    <t>Col 14 + Col. 20</t>
  </si>
  <si>
    <t>Vintage</t>
  </si>
  <si>
    <t>P = Protected Under The Normalization Rules</t>
  </si>
  <si>
    <t>Originating ADIT Account Number and Categorization</t>
  </si>
  <si>
    <t>Functional Basis</t>
  </si>
  <si>
    <t>Ending Deferred Tax Balance 
@ 35%</t>
  </si>
  <si>
    <t>Ending Deferred Tax Balance 
@ 21%</t>
  </si>
  <si>
    <t>Excess / (Deficient) Deferred Income Taxes</t>
  </si>
  <si>
    <t>Excess / (Deficient) Deferred Income Taxes
Protected</t>
  </si>
  <si>
    <t>Excess/(Deficient) DIT
Post Remeasurement Activity
#1 Return to Accrual</t>
  </si>
  <si>
    <t>Excess/(Deficient) DIT
Post Remeasurement Activity
#2 PLR</t>
  </si>
  <si>
    <t>Excess/(Deficient) DIT
Post Remeasurement Activity
#3  …</t>
  </si>
  <si>
    <t>Excess/(Deficient) DIT
Post Remeasurement Activity
#4  …</t>
  </si>
  <si>
    <t>Excess / (Deficient) Deferred Income Taxes Remeasured Balance
Protected</t>
  </si>
  <si>
    <t>Excess / (Deficient) Deferred Income Taxes
Unprotected</t>
  </si>
  <si>
    <t>Excess / (Deficient) Deferred Income Taxes Remeasured Balance
Unprotected</t>
  </si>
  <si>
    <t>Excess / (Deficient) Deferred Income Taxes Remeasured Balance
Total</t>
  </si>
  <si>
    <t>Jurisdiction: Federal</t>
  </si>
  <si>
    <t>TC Fed Method/Life</t>
  </si>
  <si>
    <t>D - Only Transmission Related</t>
  </si>
  <si>
    <t>TC Fed COR</t>
  </si>
  <si>
    <t>TC Fed 2010 481a Repairs 2</t>
  </si>
  <si>
    <t>TC Fed 2010 481a Repairs 3</t>
  </si>
  <si>
    <t>TC Fed 2011 Casualty Loss</t>
  </si>
  <si>
    <t>TC Fed 2012 481a O&amp;M Recap 3</t>
  </si>
  <si>
    <t>TC Fed 2012 Casualty Loss</t>
  </si>
  <si>
    <t>TC Fed 2013 481a Repairs 2</t>
  </si>
  <si>
    <t>TC Fed 2013 481a Repairs 3</t>
  </si>
  <si>
    <t>TC Fed 481a IDD 2</t>
  </si>
  <si>
    <t>TC Fed 481a IDD 3</t>
  </si>
  <si>
    <t>TC Fed AFUDC Debt</t>
  </si>
  <si>
    <t>TC Fed Book Cap Pension</t>
  </si>
  <si>
    <t>TC Fed Cap Depreciation</t>
  </si>
  <si>
    <t>TC Fed IDD</t>
  </si>
  <si>
    <t>TC Fed Other Book</t>
  </si>
  <si>
    <t>TC Fed Other Tax</t>
  </si>
  <si>
    <t>TC Fed Prescription Drug</t>
  </si>
  <si>
    <t>TC Fed Repair Adjustment</t>
  </si>
  <si>
    <t>TC Fed Repairs</t>
  </si>
  <si>
    <t>TC Fed Repairs for Tax</t>
  </si>
  <si>
    <t>TC Fed Repairs Retire</t>
  </si>
  <si>
    <t>TC Fed 2010 Casualty Loss</t>
  </si>
  <si>
    <t>TC Fed 2012 481a O&amp;M Recap Bonus</t>
  </si>
  <si>
    <t>TC Fed 481a OPEB Fed</t>
  </si>
  <si>
    <t>TC Fed 481a Pension</t>
  </si>
  <si>
    <t>TC Fed 481a Pension Bonus</t>
  </si>
  <si>
    <t>TC Fed 481a Repairs Bonus</t>
  </si>
  <si>
    <t>TC Fed 481a Repairs Retire</t>
  </si>
  <si>
    <t>TC Fed Cap Depreciation Tax</t>
  </si>
  <si>
    <t>TC Fed Cap Interest</t>
  </si>
  <si>
    <t>TC Fed Connection Fees</t>
  </si>
  <si>
    <t>TC Fed Insurance Proceeds</t>
  </si>
  <si>
    <t>TC Fed OPEB</t>
  </si>
  <si>
    <t>TC Fed Tax Cap Pension</t>
  </si>
  <si>
    <t>TC Fed Tax Repairs Reversal - CPI</t>
  </si>
  <si>
    <t>Jurisdiction Totals:</t>
  </si>
  <si>
    <t>Jurisdiction: NJ Offset</t>
  </si>
  <si>
    <t>TC NJ Off Method/Life</t>
  </si>
  <si>
    <t>TC NJ Off Pre-1998 Method/Life</t>
  </si>
  <si>
    <t>TC NJ Off COR</t>
  </si>
  <si>
    <t>TC NJ Off 2010 481a Repairs 2</t>
  </si>
  <si>
    <t>TC NJ Off 2010 481a Repairs 3</t>
  </si>
  <si>
    <t>TC NJ Off 2011 Casualty Loss</t>
  </si>
  <si>
    <t>TC NJ Off 2012 481a O&amp;M Recap 3</t>
  </si>
  <si>
    <t>TC NJ Off 2012 Casualty Loss</t>
  </si>
  <si>
    <t>TC NJ Off 2013 481a Repairs 2</t>
  </si>
  <si>
    <t>TC NJ Off 2013 481a Repairs 3</t>
  </si>
  <si>
    <t>TC NJ Off 481a IDD 2</t>
  </si>
  <si>
    <t>TC NJ Off 481a IDD 3</t>
  </si>
  <si>
    <t>TC NJ Off AFUDC Debt</t>
  </si>
  <si>
    <t>TC NJ Off Book Cap Pension</t>
  </si>
  <si>
    <t>TC NJ Off Cap Depreciation</t>
  </si>
  <si>
    <t>TC NJ Off IDD</t>
  </si>
  <si>
    <t>TC NJ Off Other Book</t>
  </si>
  <si>
    <t>TC NJ Off Prescription Drug</t>
  </si>
  <si>
    <t>TC NJ Off Repair Adjustment</t>
  </si>
  <si>
    <t>TC NJ Off Repairs</t>
  </si>
  <si>
    <t>TC NJ Off Repairs for Tax</t>
  </si>
  <si>
    <t>TC NJ Off Repairs Retire</t>
  </si>
  <si>
    <t>TC NJ Off  481a OPEB NJ</t>
  </si>
  <si>
    <t>TC NJ Off 2010 Casualty Loss</t>
  </si>
  <si>
    <t>TC NJ Off 2012 481a O&amp;M Recap NJ</t>
  </si>
  <si>
    <t>TC NJ Off 2012 Casualty Loss NJ</t>
  </si>
  <si>
    <t>TC NJ Off 481a IDD NJ Adj</t>
  </si>
  <si>
    <t>TC NJ Off 481a Pension</t>
  </si>
  <si>
    <t>TC NJ Off 481a Pension NJ Bonus</t>
  </si>
  <si>
    <t>TC NJ Off 481a Repairs Bonus NJ</t>
  </si>
  <si>
    <t>TC NJ Off 481a Repairs Ret</t>
  </si>
  <si>
    <t>TC NJ Off 481a Repairs Ret NJ</t>
  </si>
  <si>
    <t>TC NJ Off Cap Depr Tax</t>
  </si>
  <si>
    <t>TC NJ Off Cap Interest</t>
  </si>
  <si>
    <t>TC NJ Off Connection Fees</t>
  </si>
  <si>
    <t>TC NJ Off Insurance Proceeds NJ</t>
  </si>
  <si>
    <t>TC NJ Off OPEB</t>
  </si>
  <si>
    <t>TC NJ Off Repairs Retire NJ</t>
  </si>
  <si>
    <t>TC NJ Off Tax Cap Pension</t>
  </si>
  <si>
    <t>TC NJ Off Tax Repairs Reversal -CPI</t>
  </si>
  <si>
    <t>283 - Unprotected RB</t>
  </si>
  <si>
    <t>E - Plant Related</t>
  </si>
  <si>
    <t>190 - Unprotected RB</t>
  </si>
  <si>
    <t>F - Labor Related</t>
  </si>
  <si>
    <t>190 - Unprotected NRB</t>
  </si>
  <si>
    <t>Stock Based Compensation</t>
  </si>
  <si>
    <t>C - Gas, Prod or Other Related</t>
  </si>
  <si>
    <t>Legal Reserves</t>
  </si>
  <si>
    <t xml:space="preserve">Capital Work In Progress (CWIP) </t>
  </si>
  <si>
    <t>283 - Unprotected NRB</t>
  </si>
  <si>
    <t>Performance Incentive Plan Adj</t>
  </si>
  <si>
    <t>Pending Audit Adjustments retained at 35%</t>
  </si>
  <si>
    <t>Rabbi Trust</t>
  </si>
  <si>
    <t>Third Party Claims</t>
  </si>
  <si>
    <t>Service Company Charge Out</t>
  </si>
  <si>
    <t>Totals:</t>
  </si>
  <si>
    <t>Total Excess / (Deficient) DIT:</t>
  </si>
  <si>
    <t>Amounts input in Columns 6 through 21 are the full 100% Excess/(Deficient) DIT amounts. None of the amounts are prorated.</t>
  </si>
  <si>
    <t>Ending Deferred Tax Balance 
@ Old Rate</t>
  </si>
  <si>
    <t>Ending Deferred Tax Balance 
@ New Rate</t>
  </si>
  <si>
    <t>Excess/(Deficient) DIT
Post Remeasurement Activity
#1  …</t>
  </si>
  <si>
    <t>Excess/(Deficient) DIT
Post Remeasurement Activity
#2  …</t>
  </si>
  <si>
    <t>Excess/(Deficient) DIT
Post Remeasurement Activity
#1 …</t>
  </si>
  <si>
    <t>Excess/(Deficient) DIT
Post Remeasurement Activity
#2 …</t>
  </si>
  <si>
    <t>Excess/(Deficient) DIT
Post Remeasurement Activity
#3 …</t>
  </si>
  <si>
    <t>Excess/(Deficient) DIT
Post Remeasurement Activity
#4 …</t>
  </si>
  <si>
    <t>Attachment 9.b - Unprotected Excess Deferred Income Tax Regulatory Liability</t>
  </si>
  <si>
    <t>Average Unprotected Excess Deferred Income Tax Regulatory Liability balance</t>
  </si>
  <si>
    <t>Account 254, Transmission-related Unprotected Excess Deferred Income Tax Regulatory Liability</t>
  </si>
  <si>
    <t>(5)</t>
  </si>
  <si>
    <t>Monthly Unprotected EDIT Amortization</t>
  </si>
  <si>
    <t>Cumulative Unprotected EDIT Balance</t>
  </si>
  <si>
    <t>Line</t>
  </si>
  <si>
    <t xml:space="preserve">Beginning &amp; Ending Unprotected EDIT Balance </t>
  </si>
  <si>
    <t>EOY Unprotected Excess Deferred Income Tax Regulatory Liability balance:</t>
  </si>
  <si>
    <t>Average Unprotected Excess Deferred Income Tax Regulatory Liability balance included in the FERC Formula Filing:</t>
  </si>
  <si>
    <r>
      <t>Explanations</t>
    </r>
    <r>
      <rPr>
        <b/>
        <sz val="11"/>
        <color indexed="8"/>
        <rFont val="Arial"/>
        <family val="2"/>
      </rPr>
      <t>:</t>
    </r>
  </si>
  <si>
    <t>Col. 5, Line 1</t>
  </si>
  <si>
    <t>Represents the ending Unprotected EDIT Regulatory Liability balance as of Dec 31st of previous year.</t>
  </si>
  <si>
    <t>Lines 2 - 13</t>
  </si>
  <si>
    <t>Represents the rate period.</t>
  </si>
  <si>
    <t>Col. 3</t>
  </si>
  <si>
    <t>Represents the monthly amortization of the Unprotected EDIT balance.</t>
  </si>
  <si>
    <t>Col. 4</t>
  </si>
  <si>
    <t>Represents the cumulative Unprotected EDIT Regulatory Liability balance; Col. 4 of previous month plus Col. 3 of current month.</t>
  </si>
  <si>
    <t>Col. 5, Line 14</t>
  </si>
  <si>
    <t>Unprotected Excess Deferred Income Tax Regulatory Liability balance as of Dec 31st of current year.</t>
  </si>
  <si>
    <t>Col. 5, Line 15</t>
  </si>
  <si>
    <t>Average Unprotected Excess Deferred Income Tax Regulatory Liability balance that is included in the formula rate.</t>
  </si>
  <si>
    <t>Attachment 9.c - Unprotected Deficient Deferred Income Tax Regulatory Asset</t>
  </si>
  <si>
    <t>Average Unprotected Deficient Deferred Income Tax Regulatory Asset balance</t>
  </si>
  <si>
    <t>Account 182.3, Transmission-related Unprotected Deficient Deferred Income Tax Regulatory Asset</t>
  </si>
  <si>
    <t>Monthly Unprotected DDIT Amortization</t>
  </si>
  <si>
    <t>Cumulative Unprotected DDIT Balance</t>
  </si>
  <si>
    <t xml:space="preserve">Beginning &amp; Ending Unprotected DDIT Balance </t>
  </si>
  <si>
    <t>EOY Unprotected Deficient Deferred Income Tax Regulatory Asset balance:</t>
  </si>
  <si>
    <t>Average Unprotected Deficient Deferred Income Tax Regulatory Asset balance included in the FERC Formula Filing:</t>
  </si>
  <si>
    <t>Represents the ending Unprotected DDIT Regulatory Asset balance as of Dec 31st of previous year.</t>
  </si>
  <si>
    <t>Represents the monthly amortization of the Unprotected DDIT balance.</t>
  </si>
  <si>
    <t>Represents the cumulative Unprotected DDIT Regulatory Asset balance; Col. 4 of previous month plus Col. 3 of current month.</t>
  </si>
  <si>
    <t>Unprotected Deficient Deferred Income Tax Regulatory Asset balance as of Dec 31st of current year.</t>
  </si>
  <si>
    <t>Average Unprotected Deficient Deferred Income Tax Regulatory Asset balance that is included in the formula rate.</t>
  </si>
  <si>
    <t>Attachment 9.d - Protected Excess Deferred Income Tax Regulatory Liability Using The Proration Methodology - Tax Basis</t>
  </si>
  <si>
    <t>Prorated Protected Excess Deferred Income Tax Regulatory Liability balance</t>
  </si>
  <si>
    <t xml:space="preserve">    Line 1</t>
  </si>
  <si>
    <t>True-Up for Year:</t>
  </si>
  <si>
    <t xml:space="preserve">    Line 2</t>
  </si>
  <si>
    <t>Number of Days in Year:</t>
  </si>
  <si>
    <t xml:space="preserve">  (Enter 365, or for Leap Year enter 366)</t>
  </si>
  <si>
    <t>Account 254, Transmission-related Excess Deferred Income Tax Regulatory Liability</t>
  </si>
  <si>
    <t>(6)</t>
  </si>
  <si>
    <t>(7)</t>
  </si>
  <si>
    <t>(8)</t>
  </si>
  <si>
    <t>(9)</t>
  </si>
  <si>
    <t>(10)</t>
  </si>
  <si>
    <t>(11)</t>
  </si>
  <si>
    <t>(12)</t>
  </si>
  <si>
    <t>(13)</t>
  </si>
  <si>
    <t>(14)</t>
  </si>
  <si>
    <t>Actual Monthly Increase/(Decrease) In EDIT - Depreciable Tax Basis</t>
  </si>
  <si>
    <t>Projected Monthly Increase/(Decrease)
 In EDIT - Depreciable Tax Basis</t>
  </si>
  <si>
    <t>EDIT                Variance</t>
  </si>
  <si>
    <t>Under Projected Monthly EDIT</t>
  </si>
  <si>
    <t>Days Outstanding During the Year</t>
  </si>
  <si>
    <t>Over Projected Monthly EDIT</t>
  </si>
  <si>
    <t>Reversal of Projected EDIT      Not Realized with Proration</t>
  </si>
  <si>
    <t>Projected Monthly (Increase) In EDIT - Depreciable Tax Basis (Prorated)</t>
  </si>
  <si>
    <t>Ratio - column 4 divided by 365</t>
  </si>
  <si>
    <t>Activity</t>
  </si>
  <si>
    <t xml:space="preserve">Proration Percentage </t>
  </si>
  <si>
    <t>Prorated Amount</t>
  </si>
  <si>
    <t>Monthly EDIT for True-Up</t>
  </si>
  <si>
    <t>EDIT Balances for True-Up</t>
  </si>
  <si>
    <t>EOY Protected Excess Deferred Income Tax Regulatory Liability based on the Proration Methodology included in the FERC Formula Filing:</t>
  </si>
  <si>
    <r>
      <t>Explanations</t>
    </r>
    <r>
      <rPr>
        <b/>
        <sz val="10"/>
        <color indexed="8"/>
        <rFont val="Arial"/>
        <family val="2"/>
      </rPr>
      <t>:</t>
    </r>
  </si>
  <si>
    <t>Col. 14, Line 3</t>
  </si>
  <si>
    <t>Lines 4 - 15</t>
  </si>
  <si>
    <t>Represents the Actual Rate period.</t>
  </si>
  <si>
    <t xml:space="preserve">Represents the actual monthly amortization of the Protected EDIT balance before proration. </t>
  </si>
  <si>
    <t>Represents the projected monthly amortization of the Protected EDIT balance before proration.</t>
  </si>
  <si>
    <t>Col. 5</t>
  </si>
  <si>
    <t>Col. 3 less Col. 4.</t>
  </si>
  <si>
    <t>Col. 6</t>
  </si>
  <si>
    <t>Col. 7</t>
  </si>
  <si>
    <t xml:space="preserve">Reflects months when the actual amortization was lower than the projected monthly amortization.  </t>
  </si>
  <si>
    <t>Number of days remaining in the year as of and including the last day of the month.</t>
  </si>
  <si>
    <t>Col. 8</t>
  </si>
  <si>
    <t>Monthly proration percentage based on days of the year.</t>
  </si>
  <si>
    <t>Col. 9</t>
  </si>
  <si>
    <t>Col. 6 times Col. 8.</t>
  </si>
  <si>
    <t>Col. 10</t>
  </si>
  <si>
    <t>Col. 11</t>
  </si>
  <si>
    <t xml:space="preserve">Col. 9 plus Col. 10.  </t>
  </si>
  <si>
    <t>Col. 12</t>
  </si>
  <si>
    <t>Represents the projected monthly Protected EDIT Amortization times the proration percentage (sum of Col. 4 * Col. 8).</t>
  </si>
  <si>
    <t>Col. 13</t>
  </si>
  <si>
    <t>Total cumulative monthly Protected EDIT Regulatory Liability balance (Col. 11 plus Col. 12 plus prior cumulative month).</t>
  </si>
  <si>
    <t>Col. 14, Line 16</t>
  </si>
  <si>
    <t>Actual EOY Protected Excess Deferred Income Tax Regulatory Liability that is subjected to the proration rules and included in the formula rate.</t>
  </si>
  <si>
    <t>Represents the actual non-prorated beginning Protected EDIT Regulatory Liability balance as of Dec 31st of previous year.  This amount equals the prior year's beginning balance (Col. 14, line 3) plus the total non-prorated increase/(decrease) in Actual EDIT (Col. 3, Excel row 32 - Total) from the prior year’s True-up Filing.</t>
  </si>
  <si>
    <t xml:space="preserve">Represents months when the actual monthly Protected EDIT amortization balance exceeded the projected Protected EDIT amortization amount, multiplied by Col. 8. </t>
  </si>
  <si>
    <t>Represents the actual non-prorated beginning Protected EDIT Regulatory Liability balance as of Dec 31st of previous year.  This amount equals the prior year's beginning balance (Col. 14, line 3) plus the total non-prorated increase/(decrease) in Actual EDIT (Col. 3, Excel row 86 - Total) from the prior year’s True-up Filing.</t>
  </si>
  <si>
    <t>Attachment 9.e - Protected Deficient Deferred Income Tax Regulatory Asset Using The Proration Methodology - Tax Basis</t>
  </si>
  <si>
    <t>Prorated Protected Deficient Deferred Income Tax Regulatory Asset balance</t>
  </si>
  <si>
    <t>Account 182.3, Transmission-related Deficient Deferred Income Tax Regulatory Asset</t>
  </si>
  <si>
    <t>Actual Monthly (Increase)/Decrease In DDIT - Depreciable Tax Basis</t>
  </si>
  <si>
    <t>Projected Monthly (Increase)/Decrease In DDIT - Depreciable Tax Basis</t>
  </si>
  <si>
    <t>DDIT                Variance</t>
  </si>
  <si>
    <t>Under Projected Monthly DDIT</t>
  </si>
  <si>
    <t>Over Projected Monthly DDIT</t>
  </si>
  <si>
    <t>Reversal of Projected DDIT      Not Realized with Proration</t>
  </si>
  <si>
    <t>Projected Monthly (Increase) In DDIT - Depreciable Tax Basis (Prorated)</t>
  </si>
  <si>
    <t>Monthly DDIT for True-Up</t>
  </si>
  <si>
    <t>DDIT Balances for True-Up</t>
  </si>
  <si>
    <t>EOY Protected Deficient Deferred Income Tax Regulatory Asset based on the Proration Methodology included in the FERC Formula Filing:</t>
  </si>
  <si>
    <t xml:space="preserve">Represents the actual monthly amortization of the Protected DDIT balance before proration. </t>
  </si>
  <si>
    <t>Represents the projected monthly amortization of the Protected DDIT balance before proration.</t>
  </si>
  <si>
    <t>Represents the projected monthly Protected DDIT Amortization times the proration percentage (sum of Col. 4 * Col. 8).</t>
  </si>
  <si>
    <t>Total cumulative monthly Protected DDIT Regulatory Asset balance (Col. 11 plus Col. 12 plus prior cumulative month).</t>
  </si>
  <si>
    <t>Actual EOY Protected Deficient Deferred Income Tax Regulatory Asset that is subjected to the proration rules and included in the formula rate.</t>
  </si>
  <si>
    <t>Represents the actual non-prorated beginning Protected DDIT Regulatory Asset balance as of Dec 31st of previous year.  This amount equals the prior year's beginning balance (Col. 14, line 3) plus the total non-prorated (increase)/decrease in Actual DDIT (Col. 3, Excel row 32 - Total) from the prior year’s True-up Filing.</t>
  </si>
  <si>
    <t xml:space="preserve">Represents months when the actual monthly Protected DDIT amortization balance exceeded the projected Protected DDIT amortization amount, multiplied by Col. 8. </t>
  </si>
  <si>
    <t>Represents the actual non-prorated beginning Protected DDIT Regulatory Asset balance as of Dec 31st of previous year.  This amount equals the prior year's beginning balance (Col. 14, line 3) plus the total non-prorated (increase)/decrease in Actual DDIT (Col. 3, Excel row 86 - Total) from the prior year’s True-up Filing.</t>
  </si>
  <si>
    <t>Attachment 9.f - Protected Excess Deferred Income Tax Regulatory Liability Using The Proration Methodology - Tax Basis</t>
  </si>
  <si>
    <t>Projection for Year:</t>
  </si>
  <si>
    <t>Account 254, Transmission-related Protected Excess Deferred Income Tax Regulatory Liability</t>
  </si>
  <si>
    <t>Projected Monthly (Increase) In EDIT - Depreciable Tax Basis</t>
  </si>
  <si>
    <t xml:space="preserve">Monthly Prorated Amount </t>
  </si>
  <si>
    <t>Cumulative Prorated Protected EDIT</t>
  </si>
  <si>
    <t xml:space="preserve">Beginning &amp; Ending Protected EDIT Balance </t>
  </si>
  <si>
    <t>Projected Protected Excess Deferred Income Tax Regulatory Liability based on Proration Methodology:</t>
  </si>
  <si>
    <t>Projected EOY Protected Excess Deferred Income Tax Regulatory Liability included in the FERC Formula Filing:</t>
  </si>
  <si>
    <t>Col. 8, Line 3</t>
  </si>
  <si>
    <t>Represents the forecasted rate period.</t>
  </si>
  <si>
    <t>Col. 4 divided by the number of days in the year.</t>
  </si>
  <si>
    <t>Col. 3 multiplied by Col. 5.</t>
  </si>
  <si>
    <t>Col. 7 of previous month plus Col. 6; represents the cumulative monthly Protected EDIT Regulatory Liability balance.</t>
  </si>
  <si>
    <t>Col. 8, Line 16</t>
  </si>
  <si>
    <t xml:space="preserve">Total projected Protected EDIT amortization on a prorated basis. </t>
  </si>
  <si>
    <t>Col. 8, Line 17</t>
  </si>
  <si>
    <t>Projected total EOY balance of Protected EDIT that is included in the formula rate.</t>
  </si>
  <si>
    <t>Represents the non-prorated projected ending Protected EDIT Regulatory Liability balance as of previous year.</t>
  </si>
  <si>
    <t>Attachment 9.g - Protected Deficient Deferred Income Tax Regulatory Asset Using The Proration Methodology - Tax Basis</t>
  </si>
  <si>
    <t>Account 182.3, Transmission-related Protected Deficient Deferred Income Tax Regulatory Asset</t>
  </si>
  <si>
    <t>Projected Monthly (Increase) In DDIT - Depreciable Tax Basis</t>
  </si>
  <si>
    <t>Cumulative Prorated Protected DDIT</t>
  </si>
  <si>
    <t xml:space="preserve">Beginning &amp; Ending Protected DDIT Balance </t>
  </si>
  <si>
    <t>Projected Protected Deficient Deferred Income Tax Regulatory Asset based on Proration Methodology:</t>
  </si>
  <si>
    <t>Projected EOY Protected Deficient Deferred Income Tax Regulatory Asset included in the FERC Formula Filing:</t>
  </si>
  <si>
    <t>Col. 7 of previous month plus Col. 6; represents the cumulative monthly Protected DDIT Regulatory Asset balance.</t>
  </si>
  <si>
    <t xml:space="preserve">Total projected Protected DDIT amortization on a prorated basis. </t>
  </si>
  <si>
    <t>Projected total EOY balance of Protected DDIT that is included in the formula rate.</t>
  </si>
  <si>
    <t>Represents the non-prorated projected ending Protected DDIT Regulatory Asset balance as of previous year.</t>
  </si>
  <si>
    <t>p322.156.b</t>
  </si>
  <si>
    <t>p322.164.b</t>
  </si>
  <si>
    <t>p322.171.b</t>
  </si>
  <si>
    <t>p323.178.b</t>
  </si>
  <si>
    <t>(I)</t>
  </si>
  <si>
    <t>(J)</t>
  </si>
  <si>
    <t>(K)</t>
  </si>
  <si>
    <t>(L)</t>
  </si>
  <si>
    <t>(M)</t>
  </si>
  <si>
    <t>(N)</t>
  </si>
  <si>
    <t>Third Supply for Runnemede 69kV and Woodbury 69kV            (b2935)           (Monthly Additions)</t>
  </si>
  <si>
    <t>Build a new 230/69 kV switching substation at Hilltop utilizing the PSE&amp;G property and the K-2237 230 kV line                    (b2935.1)            (Monthly Additions)</t>
  </si>
  <si>
    <t>Convert Kuller Road to a 69/13kV station             (b2983)                     (Monthly Additions)</t>
  </si>
  <si>
    <t>Branchburg-Pleasant Valley 230kV corridor             rebuild (East Flemington - Pleasant Valley)              (b2986.22)        (Monthly Additions)</t>
  </si>
  <si>
    <t>Install a new Clinton 230kV ring bus with one (1) 230/69kV transformer Mercer - Kuser Rd 230kV circuit           (b3004.1)          (Monthly Additions)</t>
  </si>
  <si>
    <t>Reconductor L-2238 CG - Jackson Rd                  (b2956)                   (Monthly Additions)</t>
  </si>
  <si>
    <t xml:space="preserve">Install a new Clinton 230kV ring bus with one (1) 230/69kV transformer Mercer - Kuser Rd 230kV circuit           (b3004.1)  </t>
  </si>
  <si>
    <t>(BN)</t>
  </si>
  <si>
    <t>(BO)</t>
  </si>
  <si>
    <t>(BP)</t>
  </si>
  <si>
    <t>(BQ)</t>
  </si>
  <si>
    <t>(BR)</t>
  </si>
  <si>
    <t>(BS)</t>
  </si>
  <si>
    <t>(BT)</t>
  </si>
  <si>
    <t>(BU)</t>
  </si>
  <si>
    <t>(BV)</t>
  </si>
  <si>
    <t>(BW)</t>
  </si>
  <si>
    <t>(BX)</t>
  </si>
  <si>
    <t>(BY)</t>
  </si>
  <si>
    <t>(BZ)</t>
  </si>
  <si>
    <t>(CA)</t>
  </si>
  <si>
    <t>(O)</t>
  </si>
  <si>
    <t>(P)</t>
  </si>
  <si>
    <t>(Q)</t>
  </si>
  <si>
    <t>(R)</t>
  </si>
  <si>
    <t>(CB)</t>
  </si>
  <si>
    <t>(CC)</t>
  </si>
  <si>
    <t>(CD)</t>
  </si>
  <si>
    <t>(CE)</t>
  </si>
  <si>
    <t>(CF)</t>
  </si>
  <si>
    <t>(CG)</t>
  </si>
  <si>
    <t>(CH)</t>
  </si>
  <si>
    <t>(CI)</t>
  </si>
  <si>
    <t>(CJ)</t>
  </si>
  <si>
    <t>(CK)</t>
  </si>
  <si>
    <t>(CL)</t>
  </si>
  <si>
    <t>(CM)</t>
  </si>
  <si>
    <t>(CN)</t>
  </si>
  <si>
    <t>Capital Loss Carryforward</t>
  </si>
  <si>
    <t>Capital loss that was limited in prior years, to use in a future income tax period, distribution or other related (Col. C).</t>
  </si>
  <si>
    <t>New Jersey Corporate Income Tax, not in rates. Distribution or other related (Col. C).</t>
  </si>
  <si>
    <t>Book deferral of under recovered distribution-related costs that are deducted for tax purposes. Distribution or other related (Col. C).</t>
  </si>
  <si>
    <t>FAS158 adjustment not included in Rate Base (Col. C). Pension liability is A&amp;G Expense-related (Col. G).</t>
  </si>
  <si>
    <t>Plant-related expense deferred for book purposes and deducted for tax purposes (Col. E).</t>
  </si>
  <si>
    <t>Distribution or other related deferred gain that resulted from 2000 deregulation step up in basis (Col. C).</t>
  </si>
  <si>
    <t>Distribution or other related expense deferred for book purposes and deducted for tax purposes (Col. C).</t>
  </si>
  <si>
    <t>Book deferral of under recovered distribution or other related costs that are deducted for tax purposes (Col. C).</t>
  </si>
  <si>
    <t>Real estate-related expense deferred for book purposes and deducted for tax purposes, distribution or other related (Col. C) and transmission-related (Col. D).</t>
  </si>
  <si>
    <t>Distribution or other related unrealized gains and losses on equity security investments (Col. C).</t>
  </si>
  <si>
    <t>Distribution or other related capital infrastructure program. Expenses deferred for book purposes and deducted for tax purposes (Col. C).</t>
  </si>
  <si>
    <t>Distribution or other related deferred book expenses deductible for tax purposes, incurred as a result of COVID (Col. C).</t>
  </si>
  <si>
    <t>Distribution or other related, Clean Energy Future (CEF) program, expenses capitalized for book purposes, deducted for tax purposes (Col. C).</t>
  </si>
  <si>
    <t>Operating leases per ASC842,  offset by operating leases in Account 190.  Distribution or other related to all functions (Col. C).</t>
  </si>
  <si>
    <t>Distribution or other related, Unrealized gains and losses on equity security investments (Col. C).</t>
  </si>
  <si>
    <t>Distribution or other related deduction with offseting DTA on PSEG parent, (Col. C).</t>
  </si>
  <si>
    <t>Book expense for performance incentive plan not deducted for tax purpose until paid, A&amp;G Expense Related (Col. G).</t>
  </si>
  <si>
    <t>FASB 109 - deferred tax liability primarily non-plant related items previously flowed through due to regulation.</t>
  </si>
  <si>
    <t>Excess/(Deficient) DIT
Post Remeasurement Activity
#3 PLR True-Up</t>
  </si>
  <si>
    <t>Excess/(Deficient) DIT
Post Remeasurement Activity
#4 IRS Audit Settlement Adj. and Reclass</t>
  </si>
  <si>
    <t>282 - Protected RB</t>
  </si>
  <si>
    <t>282 - Unprotected RB</t>
  </si>
  <si>
    <t>Ridge Road 69kV Breaker Station  (b1255)             (Monthly Additions)</t>
  </si>
  <si>
    <t>Page 11 of 14</t>
  </si>
  <si>
    <t>Install a new Clinton 230kV ring bus with one (1) 230/69kV transformer Mercer - Kuser Rd 230kV circuit         (b3004.1)</t>
  </si>
  <si>
    <t>New 500/230 kV autotransformer at Hope Creek and a new Hope Creek 230 kV substation      (b2633.5)                 (Monthly Additions)</t>
  </si>
  <si>
    <t>Branchburg-Pleasant Valley 230kV corridor rebuild (Branchburg - East Flemington) (b2986.21)          (Monthly Additions)</t>
  </si>
  <si>
    <t>Convert the R-1318 and Q1317 (Edison - Metuchen) 138 kV circuits to one 230 kV circuit (Meadow Road - Pierson Ave)           (b2835.2)                (Monthly Additions)</t>
  </si>
  <si>
    <t xml:space="preserve">Construct a 69 kV network between Front Street, Springfield and Stanley Terrace (Springfield – Stanley Terrace                   (b2933.32) </t>
  </si>
  <si>
    <t xml:space="preserve">Build a new 230/69 kV switching substation at Hilltop utilizing the PSE&amp;G property and the K-2237 230 kV line                    (b2935.1) </t>
  </si>
  <si>
    <t xml:space="preserve">Convert Kuller Road to a 69/13kV station             (b2983) </t>
  </si>
  <si>
    <t xml:space="preserve">Construct a 69kV network between Kuller Road, Passaic, Paterson, and Harvey (new Clifton area switching station) (b2983.2)  </t>
  </si>
  <si>
    <t xml:space="preserve">Branchburg-Pleasant Valley 230kV corridor             rebuild (East Flemington - Pleasant Valley)              (b2986.22)  </t>
  </si>
  <si>
    <t xml:space="preserve">Construct a new Bayway - Bayonne 345 kV circuit and any associated substation upgrades        (b2436.33) </t>
  </si>
  <si>
    <t xml:space="preserve"> Install Conemaugh 250MVAR Cap Bank                (b0376)</t>
  </si>
  <si>
    <t>Convert the R-1318 and Q1317 (Edison - Metuchen) 138 kV circuits to one 230 kV circuit (Meadow Road - Pierson Ave)           (b2835.2)</t>
  </si>
  <si>
    <t>Branchburg-Flagtown-Somerville         (b0169)</t>
  </si>
  <si>
    <t>2023 End of Year</t>
  </si>
  <si>
    <t>Other Projects PIS        (monthly additions)</t>
  </si>
  <si>
    <t>Construct a 69 kV network between Front Street, Springfield and Stanley Terrace (Springfield – Stanley Terrace                   (b2933.32)                         (Monthly Additions)</t>
  </si>
  <si>
    <t>Construct a 69kV network between Stanley Terrace, Springfield Road, McCarter, Federal Square, and the two new stations (Vauxhall &amp; area of 19th Ave)      (b3025.3)</t>
  </si>
  <si>
    <t>Install a 69kV ring bus and one (1) 230/69kV transformer at Hillsdale                       (b2982.1)                              (Monthly Additions)</t>
  </si>
  <si>
    <t>Construct a 69kV network between Paramus, Dumont, and Hillsdale Substation using existing 69kV circuit                (b2982.2)                          (Monthly Additions)</t>
  </si>
  <si>
    <t>Install 69kV ring bus and two (2) 69/13kV transformers at Kuller Road.               (b2983.1)                       (Monthly Additions)</t>
  </si>
  <si>
    <t>Construct a 69kV network between Kuller Road, Passaic, Paterson, and Harvey (new Clifton area switching station) (b2983.2)                                     (Monthly Additions)</t>
  </si>
  <si>
    <t>New Essex-Kearny 138 kV circuit and Kearny 138 kV bus tie                    (b0814)</t>
  </si>
  <si>
    <t xml:space="preserve"> Branchburg-Pleasant Valley 230kV corridor rebuild (the PSEG portion of Rocktown - Buckingham)                       (b2986.24)                     (Monthly Additions)</t>
  </si>
  <si>
    <t>Reconfigure Kearny- Loop in P2216 Ckt    (b1589)</t>
  </si>
  <si>
    <t>Install a new 69/13 kV station (area of 19th Ave) with a ring bus configuration (b3025.2)                  (Monthly Additions)</t>
  </si>
  <si>
    <t>Construct a 69kV network between Stanley Terrace, Springfield Road, McCarter, Federal Square, and the two new stations (Vauxhall &amp; area of 19th Ave)        (b3025.3)           (Monthly Additions)</t>
  </si>
  <si>
    <t>Construct a 230/69 kV station at Springfield              (b2933.1)</t>
  </si>
  <si>
    <t>Construct a 69 kV network between Front Street, Springfield and Stanley Terrace (Front Street - Springfield)                                                                     (b2933.31)</t>
  </si>
  <si>
    <t>Somerville-Bridgewater Reconductor         (b0668)</t>
  </si>
  <si>
    <t>Convert the N-1340 and T-1372/D-1330 (Brunswick - Trenton) 138 kV circuits to 230 kV circuits (Devils Brook - Trenton)       (b2836.4)         (Monthly Additions)</t>
  </si>
  <si>
    <t>Convert the R-1318 and Q1317 (Edison - Metuchen) 138 kV circuits to one 230 kV circuit (Pierson Ave - Metuchen)         (b2835.3)            (Monthly Additions)</t>
  </si>
  <si>
    <t>Roseland-Branchburg 230kV corridor rebuild         (Roseland - Readington)                                                                   (b2986.11)         (Monthly Additions)</t>
  </si>
  <si>
    <t>Build a new line between Hilltop and Woodbury 69 kV providing the 3rd supply                 (b2935.2)</t>
  </si>
  <si>
    <t>Page 30 of 31</t>
  </si>
  <si>
    <t>Page 29 of 31</t>
  </si>
  <si>
    <t>Page 28 of 31</t>
  </si>
  <si>
    <t>Page 27 of 31</t>
  </si>
  <si>
    <t>Page 26 of 31</t>
  </si>
  <si>
    <t>Page 25 of 31</t>
  </si>
  <si>
    <t>Page 24 of 31</t>
  </si>
  <si>
    <t>Page 23 of 31</t>
  </si>
  <si>
    <t>Page 22 of 31</t>
  </si>
  <si>
    <t>Page 21 of 31</t>
  </si>
  <si>
    <t>Page 20 of 31</t>
  </si>
  <si>
    <t>Page 19 of 31</t>
  </si>
  <si>
    <t>Page 18 of 31</t>
  </si>
  <si>
    <t>Page 17 of 31</t>
  </si>
  <si>
    <t>Page 16 of 31</t>
  </si>
  <si>
    <t>Page 15 of 31</t>
  </si>
  <si>
    <t>Page 14 of 31</t>
  </si>
  <si>
    <t>Page 13 of 31</t>
  </si>
  <si>
    <t>Page 12 of 31</t>
  </si>
  <si>
    <t>Page 11 of 31</t>
  </si>
  <si>
    <t>Page 10 of 31</t>
  </si>
  <si>
    <t>Page 9 of 31</t>
  </si>
  <si>
    <t>Page 8 of 31</t>
  </si>
  <si>
    <t>Page 7 of 31</t>
  </si>
  <si>
    <t>Page 6 of 31</t>
  </si>
  <si>
    <t>Page 5 of 31</t>
  </si>
  <si>
    <t>Page 4 of 31</t>
  </si>
  <si>
    <t>Page 3 of 31</t>
  </si>
  <si>
    <t>Page 2 of 31</t>
  </si>
  <si>
    <t>Page 1 of 31</t>
  </si>
  <si>
    <t>Replace existing 230/138 kV Athenia Transformer No. 220-1                                                                                      (b3705)</t>
  </si>
  <si>
    <t>Page 31 of 31</t>
  </si>
  <si>
    <t>Convert Runnemede’s straight bus to a ring bus and construct a 69 kV line from Hilltop to Runnemede 69 kV            (b2935.3)         (Monthly Additions)</t>
  </si>
  <si>
    <t xml:space="preserve">Construct a new Airport - Bayway 345 kV circuit and any associated substation upgrades        (b2436.70) </t>
  </si>
  <si>
    <t>Extend Maywood 230kV bus and install one (1) 230kV breaker (b3003.2)</t>
  </si>
  <si>
    <t>Amount included on Line 51 of Appendix A of this Filing:</t>
  </si>
  <si>
    <t>Amount included on Line 50 of Appendix A of this Filing:</t>
  </si>
  <si>
    <t xml:space="preserve"> Actual Transmission Enhancement Charges  - 2024</t>
  </si>
  <si>
    <t xml:space="preserve">                True-up by Project (with interest) - 2024</t>
  </si>
  <si>
    <t>Attachment 6 - True-up Adjustment for Network Integration Transmission Service - December 31, 2024</t>
  </si>
  <si>
    <t>Attachment 7A - True-up Adjustment for Transmission Enhancement Charges (TECs) (PJM OATT Schedule 12) - December 31, 2024</t>
  </si>
  <si>
    <t>Construct a 69 kV network between Front Street, Springfield and Stanley Terrace (Front Street - Springfield)                       (b2933.31)                             (Monthly Additions)</t>
  </si>
  <si>
    <t>Page 12 of 14</t>
  </si>
  <si>
    <t>Construct a 69 kV network between Front Street, Springfield and Stanley Terrace (Front Street - Springfield)                       (b2933.31)</t>
  </si>
  <si>
    <t xml:space="preserve">New 500 kV bay at Hope Creek (Expansion of Hope Creek substation) (b2633.4) </t>
  </si>
  <si>
    <t xml:space="preserve">New 500/230 kV autotransformer at Hope Creek and a new Hope Creek 230 kV substation      (b2633.5)  </t>
  </si>
  <si>
    <t xml:space="preserve">Build a new line between Hilltop and Woodbury 69 kV providing the 3rd supply          (b2935.2) </t>
  </si>
  <si>
    <t xml:space="preserve">Convert Runnemede’s straight bus to a ring bus and construct a 69 kV line from Hilltop to Runnemede 69 kV            (b2935.3) </t>
  </si>
  <si>
    <t xml:space="preserve">Reconductor L-2238 CG - Jackson Rd                  (b2956)  </t>
  </si>
  <si>
    <t xml:space="preserve">Install a 69kV ring bus and one (1) 230/69kV transformer at Hillsdale                       (b2982.1) </t>
  </si>
  <si>
    <t xml:space="preserve">Construct a 69kV network between Paramus, Dumont, and Hillsdale Substation using existing 69kV circuit                (b2982.2)  </t>
  </si>
  <si>
    <t xml:space="preserve">Install 69kV ring bus and two (2) 69/13kV transformers at Kuller Road.               (b2983.1) </t>
  </si>
  <si>
    <t xml:space="preserve">Roseland-Branchburg 230kV corridor rebuild         (Roseland - Readington)                                                                   (b2986.11)   </t>
  </si>
  <si>
    <t xml:space="preserve">Roseland-Branchburg 230kV corridor rebuild (Readington - Branchburg) (b2986.12)  </t>
  </si>
  <si>
    <t xml:space="preserve">Branchburg-Pleasant Valley 230kV corridor rebuild (Branchburg - East Flemington) (b2986.21)  </t>
  </si>
  <si>
    <t xml:space="preserve"> Branchburg-Pleasant Valley 230kV corridor rebuild (Pleasant Valley - Rocktown)     (b2986.23)  </t>
  </si>
  <si>
    <t xml:space="preserve"> Branchburg-Pleasant Valley 230kV corridor rebuild (the PSEG portion of Rocktown - Buckingham)                       (b2986.24)  </t>
  </si>
  <si>
    <t xml:space="preserve">Install a new 69/13 kV station (Vauxhall) with a ring bus configuration (b3025.1) </t>
  </si>
  <si>
    <t xml:space="preserve">Install a new 69/13 kV station (area of 19th Ave) with a ring bus configuration (b3025.2)  </t>
  </si>
  <si>
    <t xml:space="preserve">Construct a 69kV network between Stanley Terrace, Springfield Road, McCarter, Federal Square, and the two new stations (Vauxhall &amp; area of 19th Ave)        (b3025.3)  </t>
  </si>
  <si>
    <t xml:space="preserve">Convert the R-1318 and Q1317 (Edison - Metuchen) 138 kV circuits to one 230 kV circuit (Brunswick - Meadow Road) (b2835.1)   </t>
  </si>
  <si>
    <t xml:space="preserve">Convert the R-1318 and Q1317 (Edison - Metuchen) 138 kV circuits to one 230 kV circuit (Meadow Road - Pierson Ave)           (b2835.2)  </t>
  </si>
  <si>
    <t xml:space="preserve">Convert the R-1318 and Q1317 (Edison - Metuchen) 138 kV circuits to one 230 kV circuit (Pierson Ave - Metuchen)         (b2835.3)     </t>
  </si>
  <si>
    <t xml:space="preserve">Convert the N-1340 and T-1372/D-1330 (Brunswick - Trenton) 138 kV circuits to 230 kV circuits (Brunswick - Hunterglen)              (b2836.1)   </t>
  </si>
  <si>
    <t xml:space="preserve">Convert the N-1340 and T-1372/D-1330 (Brunswick - Trenton) 138 kV circuits to 230 kV circuits (Hunterglen - Trenton)              (b2836.2)   </t>
  </si>
  <si>
    <t xml:space="preserve">Convert the N-1340 and T-1372/D-1330 (Brunswick - Trenton) 138 kV circuits to 230 kV circuits (Brunswick - Devils Brook) (b2836.3)  </t>
  </si>
  <si>
    <t xml:space="preserve">Convert the N-1340 and T-1372/D-1330 (Brunswick - Trenton) 138 kV circuits to 230 kV circuits (Devils Brook - Trenton)       (b2836.4)  </t>
  </si>
  <si>
    <t xml:space="preserve">Convert the F-1358/Z-1326 and K-1363/Y-1325 (Trenton - Burlington) 138 kV circuits to 230 kV circuits (Trenton - Yardville K)                                         (b2837.1) </t>
  </si>
  <si>
    <t xml:space="preserve">Convert the F-1358/Z-1326 and K-1363/Y-1325 (Trenton - Burlington) 138 kV circuits to 230 kV circuits (Yardville - Ward Ave K) (b2837.2)  </t>
  </si>
  <si>
    <t xml:space="preserve">Convert the F-1358/Z-1326 and K-1363/Y-1325 (Trenton - Burlington) 138 kV circuits to 230 kV circuits (Ward Ave - Crosswicks Y) (b2837.3)   </t>
  </si>
  <si>
    <t xml:space="preserve">Convert the F-1358/Z-1326 and K-1363/Y-1325 (Trenton - Burlington) 138 kV circuits to 230 kV circuits (Crosswicks - Bustleton Y)       (b2837.4) </t>
  </si>
  <si>
    <t xml:space="preserve">Convert the F-1358/Z-1326 and K-1363/Y-1325 (Trenton - Burlington) 138 kV circuits to 230 kV circuits (Bustleton - Burlington Y) (b2837.5)  </t>
  </si>
  <si>
    <t xml:space="preserve">Convert the F-1358/Z-1326 and K-1363/Y-1325 (Trenton - Burlington) 138 kV circuits to 230 kV circuits (Trenton - Yardville F)      (b2837.6)    </t>
  </si>
  <si>
    <t xml:space="preserve">Convert the F-1358/Z-1326 and K-1363/Y-1325 (Trenton - Burlington) 138 kV circuits to 230 kV circuits (Yardville - Ward Ave F)  (b2837.7) </t>
  </si>
  <si>
    <t xml:space="preserve">Convert the F-1358/Z-1326 and K-1363/Y-1325 (Trenton - Burlington) 138 kV circuits to 230 kV circuits (Ward Ave - Crosswicks Z)         (b2837.8)  </t>
  </si>
  <si>
    <t xml:space="preserve">Convert the F-1358/Z-1326 and K-1363/Y-1325 (Trenton - Burlington) 138 kV circuits to 230 kV circuits (Crosswicks - Williams Z)          (b2837.9)   </t>
  </si>
  <si>
    <t xml:space="preserve">Convert the F-1358/Z-1326 and K-1363/Y-1325 (Trenton - Burlington) 138 kV circuits to 230 kV circuits (Williams - Bustleton Z)        (b2837.10) </t>
  </si>
  <si>
    <t xml:space="preserve">Convert the F-1358/Z-1326 and K-1363/Y-1325 (Trenton - Burlington) 138 kV circuits to 230 kV circuits (Bustleton - Burlington Z)         (b2837.11)  </t>
  </si>
  <si>
    <t>2024 End of Year</t>
  </si>
  <si>
    <t>Federal CAMT Credit Carryforward</t>
  </si>
  <si>
    <t>Estimated Federal 15% corporate alternative minimum tax ("CAMT") became effective 2023. Distribution or other related (Col. C). The impact the CAMT will have on PSE&amp;G's financial statements is subject to continued evaluation.</t>
  </si>
  <si>
    <t xml:space="preserve">Construct a new North Ave - Bayonne                                      345 kV circuit and  any associated substation upgrades                              (b2436.34) </t>
  </si>
  <si>
    <t>Construct a 69kV network between Spring Valley Road, Hasbrouck Heights, and Maywood                                     (b3003.5)</t>
  </si>
  <si>
    <t>Kittatinny                     (b0134)</t>
  </si>
  <si>
    <t>Essex Aldene      (b0145)</t>
  </si>
  <si>
    <t>New Freedom Loop       (b0498)</t>
  </si>
  <si>
    <t>Roseland Transformers     (b0274)</t>
  </si>
  <si>
    <t xml:space="preserve"> Branchburg 400 MVAR Capacitor            (b0290)</t>
  </si>
  <si>
    <t>Salem 500 kV breakers          (b1410-b1415)</t>
  </si>
  <si>
    <t>230kV Lawrence Switching Station Upgrade                 (b1228)</t>
  </si>
  <si>
    <t>Upgrade Camden-Richmond 230kV Circuit                (b1590)</t>
  </si>
  <si>
    <t xml:space="preserve">North Central Reliability (West Orange Conversion          (b1154) </t>
  </si>
  <si>
    <t>Convert the Marion - Bayonne "C" 138 kV circuit to 345 kV and any associated substation upgrades           (b2436.22)</t>
  </si>
  <si>
    <t>Relocate the underground portion of North Ave - Linden "T" 138 kV circuit to Bayway, convert it to 345 kV, and any associated substation upgrades                (b2436.60)</t>
  </si>
  <si>
    <t>Relocate Farragut - Hudson "B" and "C" 345 kV circuits to Marion 345 kV and any associated substation upgrades       (b2436.90)</t>
  </si>
  <si>
    <t>Relocate the Hudson 2 generation to inject into the 345 kV at Marion and any associated upgrades      (b2436.91)</t>
  </si>
  <si>
    <t xml:space="preserve">New Bergen 345/230 kV transformer and any associated substation upgrades       (b2437.10) </t>
  </si>
  <si>
    <t xml:space="preserve">New Bergen 345/138 kV transformer #1 and any associated substation upgrades         (b2437.11) </t>
  </si>
  <si>
    <t xml:space="preserve">New Bayonne 345/69 kV transformer and any associated substation upgrades      (b2437.33) </t>
  </si>
  <si>
    <t>Upgrade Eagle Point-Gloucester 230kV Circuit               (b1588)</t>
  </si>
  <si>
    <t>Convert the F-1358/Z-1326 and K-1363/Y-1325 (Trenton - Burlington) 138 kV circuits to 230 kV circuits (Trenton - Yardville F)   (b2837.6)</t>
  </si>
  <si>
    <t>Construct a 69 kV network between Front Street, Springfield and Stanley Terrace (Springfield – Stanley Terrace)    (b2933.32)</t>
  </si>
  <si>
    <t>Build a new 69kV line between Hasbrouck Heights and Carlstadt         (b2934)</t>
  </si>
  <si>
    <t>Install Maywood 69kV ring bus       (b3003.4)</t>
  </si>
  <si>
    <t>Construct a 230/69/13kV station by tapping the Mercer - Kuser Rd 230kV circuit     (b3004)</t>
  </si>
  <si>
    <t>Install a new 69/13 kV station (area of 19th Ave) with a ring bus configuration   (b3025.2)</t>
  </si>
  <si>
    <t>Excess/(Deficient) Deferred Income Taxes Remeasured Balance
Protected</t>
  </si>
  <si>
    <t>Excess/(Deficient) Deferred Income Taxes</t>
  </si>
  <si>
    <t>Excess/(Deficient) Deferred Income Taxes
Protected</t>
  </si>
  <si>
    <t>Excess/(Deficient) Deferred Income Taxes
Unprotected</t>
  </si>
  <si>
    <t>Excess/(Deficient) Deferred Income Taxes Remeasured Balance
Unprotected</t>
  </si>
  <si>
    <t>Excess/(Deficient) Deferred Income Taxes Remeasured Balance
Total</t>
  </si>
  <si>
    <t>Mickleton-Gloucester-Camden           (b1398-b1398.7)</t>
  </si>
  <si>
    <t>Build 69 kV circuit from Locust Street to Delair                  (b2811)</t>
  </si>
  <si>
    <t>Third Supply for Runnemede 69kV and Woodbury 69kV               (b2935)</t>
  </si>
  <si>
    <t xml:space="preserve"> Install one (1) 230/69kV transformer at Maywood (b3003.3)</t>
  </si>
  <si>
    <t>Replace existing 230/138 kV Athenia Transformer No. 220-1                  (b3705)</t>
  </si>
  <si>
    <t>Construct a 230/69 kV station at Stanley Terrace           (b2933.2)                        (Monthly Additions)</t>
  </si>
  <si>
    <t>b3705 Replace existing 230/138 kV Athenia Transformer No. 220-1         (b3705)             (Monthly Additions)</t>
  </si>
  <si>
    <t>Convert the F-1358/Z-1326 and K-1363/Y-1325 (Trenton - Burlington) 138 kV circuits to 230 kV circuits (Yardville - Ward Ave K)     (b2837.2)                                        (Monthly Additions)</t>
  </si>
  <si>
    <t>Convert the F-1358/Z-1326 and K-1363/Y-1325 (Trenton - Burlington) 138 kV circuits to 230 kV circuits (Bustleton - Burlington Y)      (b2837.5)                             (Monthly Additions)</t>
  </si>
  <si>
    <t>Convert the F-1358/Z-1326 and K-1363/Y-1325 (Trenton - Burlington) 138 kV circuits to 230 kV circuits (Trenton - Yardville F)        (b2837.6)                 (Monthly Additions)</t>
  </si>
  <si>
    <t>Convert the F-1358/Z-1326 and K-1363/Y-1325 (Trenton - Burlington) 138 kV circuits to 230 kV circuits (Yardville - Ward Ave F)                (b2837.7)                                      (Monthly Additions)</t>
  </si>
  <si>
    <t xml:space="preserve">Construct a 230/69 kV station at Stanley Terrace          (b2933.2) </t>
  </si>
  <si>
    <t xml:space="preserve">b3705 Replace existing 230/138 kV Athenia Transformer No. 220-1             (b3705) </t>
  </si>
  <si>
    <t>Third Supply for Runnemede 69kV and Woodbury 69kV              (b2935)</t>
  </si>
  <si>
    <t>Build 69 kV circuit from Locust Street to Delair                 (b2811)</t>
  </si>
  <si>
    <t>True-up by Project (with interest) - 2024</t>
  </si>
  <si>
    <t xml:space="preserve">Reconciliation by Project (without interest)              </t>
  </si>
  <si>
    <t>Estimated Additions - 2026</t>
  </si>
  <si>
    <t>Dec-25</t>
  </si>
  <si>
    <t>Estimated Transmission Enhancement Charges (Before True-Up) - 2026</t>
  </si>
  <si>
    <t>Actual Additions - 2026</t>
  </si>
  <si>
    <t>12 Months Ended 12/31/2026</t>
  </si>
  <si>
    <t>Current Year - 2026</t>
  </si>
  <si>
    <t>Projected Costs of Plant in Forecasted Rate Base and In-Service Dates</t>
  </si>
  <si>
    <t>Required Transmission Enhancements</t>
  </si>
  <si>
    <t>Upgrade ID</t>
  </si>
  <si>
    <t>RTEP Baseline Project Description</t>
  </si>
  <si>
    <t>Anticipated/Actual In-Service Date *</t>
  </si>
  <si>
    <t>b0130</t>
  </si>
  <si>
    <t>Replace all derated Branchburg 500/230 kv transformers</t>
  </si>
  <si>
    <t>b0134</t>
  </si>
  <si>
    <t>Reconductor Kittatinny - Newtown 230 kV with 1590 ACSS</t>
  </si>
  <si>
    <t>b0145</t>
  </si>
  <si>
    <t>Build new Essex - Aldene 230 kV cable connected through phase angle regulator at Essex</t>
  </si>
  <si>
    <t>b0161</t>
  </si>
  <si>
    <t>Install 230-138kV transformer at Metuchen substation</t>
  </si>
  <si>
    <t>b0169</t>
  </si>
  <si>
    <t>Build a new 230 kV section from Branchburg - Flagtown and move the Flagtown - Somerville 230 kV circuit to the new section</t>
  </si>
  <si>
    <t>b0170</t>
  </si>
  <si>
    <t>Reconductor the Flagtown-Somerville-Bridgewater 230 kV circuit with 1590 ACSS</t>
  </si>
  <si>
    <t>b0172.2</t>
  </si>
  <si>
    <t>Replace wave trap at Branchburg 500kV substation</t>
  </si>
  <si>
    <t>b0274</t>
  </si>
  <si>
    <t>Replace both 230/138 kV transformers at Roseland</t>
  </si>
  <si>
    <t>b0290</t>
  </si>
  <si>
    <t>Branchburg 400 MVAR Capacitor</t>
  </si>
  <si>
    <t>b0376</t>
  </si>
  <si>
    <t xml:space="preserve">Install Conemaugh 250MVAR Cap Bank </t>
  </si>
  <si>
    <t>b0411</t>
  </si>
  <si>
    <t>Install 4th 500/230 kV transformer at New Freedom</t>
  </si>
  <si>
    <t>b0498</t>
  </si>
  <si>
    <t>Loop the 5021 circuit into New Freedom 500 kV substation</t>
  </si>
  <si>
    <t>b0472</t>
  </si>
  <si>
    <t>Saddle Brook - Athenia Upgrade Cable</t>
  </si>
  <si>
    <t>b0489.5-b0489.15</t>
  </si>
  <si>
    <t>Susquehanna Roseland Breakers</t>
  </si>
  <si>
    <t>b0489.4</t>
  </si>
  <si>
    <t xml:space="preserve">Build new 500 kV transmission facilities from Pennsylvania - New Jersey border at Bushkill to Roseland (Below 500 kV elements of the project) </t>
  </si>
  <si>
    <t>b0489</t>
  </si>
  <si>
    <t xml:space="preserve">Build new 500 kV transmission facilities from Pennsylvania - New Jersey border at Bushkill to Roseland (500kV and above elements of the project) </t>
  </si>
  <si>
    <t>b0664-b0665</t>
  </si>
  <si>
    <t xml:space="preserve">Branchburg-Somerville-Flagtown Reconductor </t>
  </si>
  <si>
    <t>b0668</t>
  </si>
  <si>
    <t>Somerville -Bridgewater Reconductor</t>
  </si>
  <si>
    <t>b0813</t>
  </si>
  <si>
    <t>Reconductor Hudson - South Waterfront 230kV circuit</t>
  </si>
  <si>
    <t>b0814</t>
  </si>
  <si>
    <t>New Essex-Kearny 138 kV circuit and Kearny 138 kV bus tie</t>
  </si>
  <si>
    <t>b1017</t>
  </si>
  <si>
    <t xml:space="preserve">Reconductor South Mahwah  345 kV J-3410 Circuit </t>
  </si>
  <si>
    <t>b1018</t>
  </si>
  <si>
    <t xml:space="preserve">Reconductor South Mahwah  345 kV K-3411 Circuit </t>
  </si>
  <si>
    <t>b1410-b1415</t>
  </si>
  <si>
    <t xml:space="preserve">Replace Salem 500 kV breakers </t>
  </si>
  <si>
    <t>b1154</t>
  </si>
  <si>
    <t xml:space="preserve">North Central Reliability (West Orange Conversion) </t>
  </si>
  <si>
    <t>b1155</t>
  </si>
  <si>
    <t xml:space="preserve">Branchburg-Middlesex Swich Rack </t>
  </si>
  <si>
    <t>b1156</t>
  </si>
  <si>
    <t xml:space="preserve">Burlington - Camden 230kV Conversion </t>
  </si>
  <si>
    <t>b1228</t>
  </si>
  <si>
    <t xml:space="preserve">230kV Lawrence Switching Station Upgrade </t>
  </si>
  <si>
    <t>b1255</t>
  </si>
  <si>
    <t xml:space="preserve">Ridge Road 69kV Breaker Station </t>
  </si>
  <si>
    <t>b1304.1-4</t>
  </si>
  <si>
    <t xml:space="preserve">Northeast Grid Reliability Project </t>
  </si>
  <si>
    <t>b1304.5-b1304.21</t>
  </si>
  <si>
    <t>b1398 - b1398.7</t>
  </si>
  <si>
    <t>Mickleton-Gloucester-Camden</t>
  </si>
  <si>
    <t>b1399</t>
  </si>
  <si>
    <t xml:space="preserve">Aldene-Springfield Rd. Conversion </t>
  </si>
  <si>
    <t>b1588</t>
  </si>
  <si>
    <t xml:space="preserve">Uprate EaglePoint-Gloucester 230kV Circuit </t>
  </si>
  <si>
    <t>b1589</t>
  </si>
  <si>
    <t xml:space="preserve">Reconfigure Kearny- Loop in P2216 Ckt </t>
  </si>
  <si>
    <t>b1590</t>
  </si>
  <si>
    <t xml:space="preserve">Upgrade Camden-Richmond 230kV Circuit </t>
  </si>
  <si>
    <t>b1787</t>
  </si>
  <si>
    <t xml:space="preserve">New Cox's Corner-Lumberton 230kV Circuit </t>
  </si>
  <si>
    <t>b2139</t>
  </si>
  <si>
    <t>Build Mickleton-Gloucester Corridor Ultimate Design</t>
  </si>
  <si>
    <t>b2146</t>
  </si>
  <si>
    <t>Reconfigure Brunswick Sw-New 69kVCkt-T</t>
  </si>
  <si>
    <t>b2276</t>
  </si>
  <si>
    <t>Eliminate the Sewaren 138 kV bus by installing a new 230 kV bay at Sewaren 230 kV</t>
  </si>
  <si>
    <t>b2276.1</t>
  </si>
  <si>
    <t>Convert the two 138 kV circuits from Sewaren – Metuchen to 230 kV circuits including Lafayette and Woodbridge substation</t>
  </si>
  <si>
    <t>b2276.2</t>
  </si>
  <si>
    <t>Reconfigure the Metuchen 230 kV station to accommodate the two converted circuits</t>
  </si>
  <si>
    <t>b2436.10</t>
  </si>
  <si>
    <t xml:space="preserve">Convert the Bergen - Marion 138 kV path to double circuit 345 kV and associated substation upgrades </t>
  </si>
  <si>
    <t>b2436.21</t>
  </si>
  <si>
    <t xml:space="preserve">Convert the Marion - Bayonne "L" 138 kV circuit to 345 kV and any associated substation upgrades </t>
  </si>
  <si>
    <t>b2436.22</t>
  </si>
  <si>
    <t xml:space="preserve">Convert the Marion - Bayonne "C" 138 kV circuit to 345 kV and any associated substation upgrades </t>
  </si>
  <si>
    <t>b2436.33</t>
  </si>
  <si>
    <t xml:space="preserve">Construct a new Bayway - Bayonne 345 kV circuit and any associated substation upgrades </t>
  </si>
  <si>
    <t>b2436.34</t>
  </si>
  <si>
    <t xml:space="preserve">Construct a new North Ave - Bayonne 345 kV circuit and any associated substation upgrades </t>
  </si>
  <si>
    <t>b2436.50</t>
  </si>
  <si>
    <t>Construct a new North Ave - Airport 345 kV circuit and any associated substation upgrades (B2436.50)</t>
  </si>
  <si>
    <t>b2436.60</t>
  </si>
  <si>
    <t xml:space="preserve">Relocate the underground portion of North Ave - Linden "T" 138 kV circuit to Bayway, convert it to 345 kV, and any associated substation upgrades </t>
  </si>
  <si>
    <t>b2436.70</t>
  </si>
  <si>
    <t xml:space="preserve">Construct a new Airport - Bayway 345 kV circuit and any associated substation upgrades </t>
  </si>
  <si>
    <t>b2436.81</t>
  </si>
  <si>
    <t xml:space="preserve">Relocate the overhead portion of Linden - North Ave "T" 138 kV circuit to Bayway, convert it to 345 kV, and any associated substation upgrades </t>
  </si>
  <si>
    <t>b2436.83</t>
  </si>
  <si>
    <t xml:space="preserve">Convert the Bayway - Linden "Z" 138 kV circuit to 345 kV and any associated substation upgrades </t>
  </si>
  <si>
    <t>b2436.84</t>
  </si>
  <si>
    <t>Convert the Bayway - Linden "W" 138 kV circuit to 345 kV and any associated substation upgrades</t>
  </si>
  <si>
    <t>b2436.85</t>
  </si>
  <si>
    <t xml:space="preserve">Convert the Bayway - Linden "M" 138 kV circuit to 345 kV and any associated substation upgrades </t>
  </si>
  <si>
    <t>b2436.90</t>
  </si>
  <si>
    <t xml:space="preserve">Relocate Farragut - Hudson "B" and "C" 345 kV circuits to Marion 345 kV and any associated substation upgrades </t>
  </si>
  <si>
    <t>b2436.91</t>
  </si>
  <si>
    <t xml:space="preserve">Relocate the Hudson 2 generation to inject into the 345 kV at Marion and any associated upgrades </t>
  </si>
  <si>
    <t>b2437.10</t>
  </si>
  <si>
    <t xml:space="preserve">New Bergen 345/230 kV transformer and any associated substation upgrades </t>
  </si>
  <si>
    <t>b2437.11</t>
  </si>
  <si>
    <t>New Bergen 345/138 kV transformer #1 and any associated substation upgrades</t>
  </si>
  <si>
    <t>b2437.20</t>
  </si>
  <si>
    <t xml:space="preserve">New Bayway 345/138 kV transformer #1 and any associated substation upgrades </t>
  </si>
  <si>
    <t>b2437.21</t>
  </si>
  <si>
    <t xml:space="preserve">New Bayway 345/138 kV transformer #2 and any associated substation upgrades </t>
  </si>
  <si>
    <t>b2437.30</t>
  </si>
  <si>
    <t>New Linden 345/230 kV transformer and any associated substation upgrades</t>
  </si>
  <si>
    <t>b2437.33</t>
  </si>
  <si>
    <t>New Bayonne 345/69 kV transformer and any associated substation upgrades</t>
  </si>
  <si>
    <t>b2633.4</t>
  </si>
  <si>
    <t xml:space="preserve">New 500 kV bay at Hope Creek (Expansion of Hope Creek substation) </t>
  </si>
  <si>
    <t>b2633.5</t>
  </si>
  <si>
    <t xml:space="preserve">New 500/230 kV autotransformer at Hope Creek and a new Hope Creek 230 kV substation </t>
  </si>
  <si>
    <t>b2702</t>
  </si>
  <si>
    <t xml:space="preserve">350 MVAR Reactor Hopatcong 500kV </t>
  </si>
  <si>
    <t>b2755</t>
  </si>
  <si>
    <t xml:space="preserve">Build3rdSource-NewarkAirport345kVStation                    </t>
  </si>
  <si>
    <t>b2810.2</t>
  </si>
  <si>
    <t>Build a new 69 kV circuit from Cedar Grove to Great Notch</t>
  </si>
  <si>
    <t>b2811</t>
  </si>
  <si>
    <t xml:space="preserve">Build 69 kV circuit from Locust Street to Delair </t>
  </si>
  <si>
    <t>b2812</t>
  </si>
  <si>
    <t xml:space="preserve">Construct River Road to Tonnelle Avenue 69kV Circuit </t>
  </si>
  <si>
    <t>b2835.1</t>
  </si>
  <si>
    <t>Convert the R-1318 and Q1317 (Edison - Metuchen) 138 kV circuits to one 230 kV circuit (Brunswick - Meadow Road)</t>
  </si>
  <si>
    <t>b2835.2</t>
  </si>
  <si>
    <t>Convert the R-1318 and Q1317 (Edison - Metuchen) 138 kV circuits to one 230 kV circuit (Meadow Road - Pierson Ave)</t>
  </si>
  <si>
    <t>b2835.3</t>
  </si>
  <si>
    <t xml:space="preserve">Convert the R-1318 and Q1317 (Edison - Metuchen) 138 kV circuits to one 230 kV circuit (Pierson Ave - Metuchen) </t>
  </si>
  <si>
    <t>b2836.1</t>
  </si>
  <si>
    <t>Convert the N-1340 and T-1372/D-1330 (Brunswick - Trenton) 138 kV circuits to 230 kV circuits (Brunswick - Hunterglen)</t>
  </si>
  <si>
    <t>b2836.2</t>
  </si>
  <si>
    <t xml:space="preserve">Convert the N-1340 and T-1372/D-1330 (Brunswick - Trenton) 138 kV circuits to 230 kV circuits (Hunterglen - Trenton) </t>
  </si>
  <si>
    <t>b2836.3</t>
  </si>
  <si>
    <t>Convert the N-1340 and T-1372/D-1330 (Brunswick - Trenton) 138 kV circuits to 230 kV circuits (Brunswick - Devils Brook)</t>
  </si>
  <si>
    <t>b2836.4</t>
  </si>
  <si>
    <t>Convert the N-1340 and T-1372/D-1330 (Brunswick - Trenton) 138 kV circuits to 230 kV circuits (Devils Brook - Trenton)</t>
  </si>
  <si>
    <t>b2837.1</t>
  </si>
  <si>
    <t>Convert the F-1358/Z-1326 and K-1363/Y-1325 (Trenton - Burlington) 138 kV circuits to 230 kV circuits (Trenton - Yardville K)</t>
  </si>
  <si>
    <t>b2837.2</t>
  </si>
  <si>
    <t xml:space="preserve">Convert the F-1358/Z-1326 and K-1363/Y-1325 (Trenton - Burlington) 138 kV circuits to 230 kV circuits (Yardville - Ward Ave K) </t>
  </si>
  <si>
    <t>b2837.3</t>
  </si>
  <si>
    <t>Convert the F-1358/Z-1326 and K-1363/Y-1325 (Trenton - Burlington) 138 kV circuits to 230 kV circuits (Ward Ave - Crosswicks Y)</t>
  </si>
  <si>
    <t>b2837.4</t>
  </si>
  <si>
    <t>Convert the F-1358/Z-1326 and K-1363/Y-1325 (Trenton - Burlington) 138 kV circuits to 230 kV circuits (Crosswicks - Bustleton Y)</t>
  </si>
  <si>
    <t>b2837.5</t>
  </si>
  <si>
    <t xml:space="preserve">Convert the F-1358/Z-1326 and K-1363/Y-1325 (Trenton - Burlington) 138 kV circuits to 230 kV circuits (Bustleton - Burlington Y) </t>
  </si>
  <si>
    <t>b2837.6</t>
  </si>
  <si>
    <t xml:space="preserve">Convert the F-1358/Z-1326 and K-1363/Y-1325 (Trenton - Burlington) 138 kV circuits to 230 kV circuits (Trenton - Yardville F) </t>
  </si>
  <si>
    <t>b2837.7</t>
  </si>
  <si>
    <t>Convert the F-1358/Z-1326 and K-1363/Y-1325 (Trenton - Burlington) 138 kV circuits to 230 kV circuits (Yardville - Ward Ave F)</t>
  </si>
  <si>
    <t>b2837.8</t>
  </si>
  <si>
    <t xml:space="preserve">Convert the F-1358/Z-1326 and K-1363/Y-1325 (Trenton - Burlington) 138 kV circuits to 230 kV circuits (Ward Ave - Crosswicks Z) </t>
  </si>
  <si>
    <t>b2837.9</t>
  </si>
  <si>
    <t>Convert the F-1358/Z-1326 and K-1363/Y-1325 (Trenton - Burlington) 138 kV circuits to 230 kV circuits (Crosswicks - Williams Z)</t>
  </si>
  <si>
    <t>b2837.10</t>
  </si>
  <si>
    <t xml:space="preserve">Convert the F-1358/Z-1326 and K-1363/Y-1325 (Trenton - Burlington) 138 kV circuits to 230 kV circuits (Williams - Bustleton Z) </t>
  </si>
  <si>
    <t>b2837.11</t>
  </si>
  <si>
    <t>Convert the F-1358/Z-1326 and K-1363/Y-1325 (Trenton - Burlington) 138 kV circuits to 230 kV circuits (Bustleton - Burlington Z)</t>
  </si>
  <si>
    <t>b2933.1</t>
  </si>
  <si>
    <t xml:space="preserve">Construct a 230/69 kV station at Springfield </t>
  </si>
  <si>
    <t>b2933.2</t>
  </si>
  <si>
    <t xml:space="preserve">Construct a 230/69 kV station at Stanley Terrace </t>
  </si>
  <si>
    <t>b2933.31</t>
  </si>
  <si>
    <t>Construct a 69 kV network between Front Street, Springfield and Stanley Terrace (Front Street - Springfield)</t>
  </si>
  <si>
    <t>b2933.32</t>
  </si>
  <si>
    <t>Construct a 69 kV network between Front Street, Springfield and Stanley Terrace (Springfield – Stanley Terrace)</t>
  </si>
  <si>
    <t>b2934</t>
  </si>
  <si>
    <t>Build a new 69kV line between Hasbrouck Heights and Carlstadt</t>
  </si>
  <si>
    <t>b2935</t>
  </si>
  <si>
    <t>Third Supply for Runnemede 69kV and Woodbury 69kV</t>
  </si>
  <si>
    <t>b2935.1</t>
  </si>
  <si>
    <t xml:space="preserve">Build a new 230/69 kV switching substation at Hilltop utilizing the PSE&amp;G property and the K-2237 230 kV line </t>
  </si>
  <si>
    <t>b2935.2</t>
  </si>
  <si>
    <t>Build a new line between Hilltop and Woodbury 69 kV providing the 3rd supply</t>
  </si>
  <si>
    <t>b2935.3</t>
  </si>
  <si>
    <t>Convert Runnemede’s straight bus to a ring bus and construct a 69 kV line from Hilltop to Runnemede 69 kV</t>
  </si>
  <si>
    <t>b2955</t>
  </si>
  <si>
    <t xml:space="preserve">Rebuild Aldene-Warinanco-Linden VFT 230kV Circuit </t>
  </si>
  <si>
    <t>b2956</t>
  </si>
  <si>
    <t>Reconductor L-2238 CG - Jackson Rd</t>
  </si>
  <si>
    <t>b2982.1</t>
  </si>
  <si>
    <t xml:space="preserve">Install a 69kV ring bus and one (1) 230/69kV transformer at Hillsdale </t>
  </si>
  <si>
    <t>b2982.2</t>
  </si>
  <si>
    <t xml:space="preserve">Construct a 69kV network between Paramus, Dumont, and Hillsdale Substation using existing 69kV circuit </t>
  </si>
  <si>
    <t>b2983</t>
  </si>
  <si>
    <t>Convert Kuller Road to a 69/13kV station</t>
  </si>
  <si>
    <t>b2983.1</t>
  </si>
  <si>
    <t>Install 69kV ring bus and two (2) 69/13kV transformers at Kuller Road</t>
  </si>
  <si>
    <t>b2983.2</t>
  </si>
  <si>
    <t xml:space="preserve">Construct a 69kV network between Kuller Road, Passaic, Paterson, and Harvey (new Clifton area switching station) </t>
  </si>
  <si>
    <t>b2986.11</t>
  </si>
  <si>
    <t xml:space="preserve">Roseland-Branchburg 230kV corridor rebuild (Roseland - Readington)   </t>
  </si>
  <si>
    <t>b2986.12</t>
  </si>
  <si>
    <t>Roseland-Branchburg 230kV corridor rebuild (Readington - Branchburg)</t>
  </si>
  <si>
    <t>b2986.21</t>
  </si>
  <si>
    <t>Branchburg-Pleasant Valley 230kV corridor rebuild (Branchburg - East Flemington)</t>
  </si>
  <si>
    <t>b2986.22</t>
  </si>
  <si>
    <t>Branchburg-Pleasant Valley 230kV corridor rebuild (East Flemington - Pleasant Valley)</t>
  </si>
  <si>
    <t>b2986.23</t>
  </si>
  <si>
    <t xml:space="preserve">Branchburg-Pleasant Valley 230kV corridor rebuild (Pleasant Valley - Rocktown) </t>
  </si>
  <si>
    <t>b2986.24</t>
  </si>
  <si>
    <t xml:space="preserve">Branchburg-Pleasant Valley 230kV corridor rebuild (the PSEG portion of Rocktown - Buckingham) </t>
  </si>
  <si>
    <t>b3003.1</t>
  </si>
  <si>
    <t xml:space="preserve">Purchase properties at Maywood to accommodate new construction </t>
  </si>
  <si>
    <t>b3003.2</t>
  </si>
  <si>
    <t>Extend Maywood 230kV bus and install one (1) 230kV breaker</t>
  </si>
  <si>
    <t>b3003.3</t>
  </si>
  <si>
    <t>Install one (1) 230/69kV transformer at Maywood</t>
  </si>
  <si>
    <t>b3003.4</t>
  </si>
  <si>
    <t xml:space="preserve">Install Maywood 69kV ring bus </t>
  </si>
  <si>
    <t>b3003.5</t>
  </si>
  <si>
    <t>Construct a 69kV network between Spring Valley Road, Hasbrouck Heights, and Maywood</t>
  </si>
  <si>
    <t>b3004</t>
  </si>
  <si>
    <t xml:space="preserve">Construct a 230/69/13kV station by tapping the Mercer - Kuser Rd 230kV circuit </t>
  </si>
  <si>
    <t>b3004.1</t>
  </si>
  <si>
    <t>Install a new Clinton 230kV ring bus with one (1) 230/69kV transformer Mercer - Kuser Rd 230kV circuit</t>
  </si>
  <si>
    <t>b3004.2</t>
  </si>
  <si>
    <t>Expand existing 69kV ring bus at Clinton Ave with two (2) additional 69kV breakers</t>
  </si>
  <si>
    <t>b3004.3</t>
  </si>
  <si>
    <t>Install two (2) 69/13kV transformers at Clinton Ave</t>
  </si>
  <si>
    <t>b3004.4</t>
  </si>
  <si>
    <t xml:space="preserve">Install 18 MVAR capacitor bank at Clinton Ave 69 kV </t>
  </si>
  <si>
    <t>b3025.1</t>
  </si>
  <si>
    <t>Install a new 69/13 kV station (Vauxhall) with a ring bus configuration</t>
  </si>
  <si>
    <t>b3025.2</t>
  </si>
  <si>
    <t>Install a new 69/13 kV station (area of 19th Ave) with a ring bus configuration</t>
  </si>
  <si>
    <t>b3025.3</t>
  </si>
  <si>
    <t>Construct a 69kV network between Stanley Terrace, Springfield Road, McCarter, Federal Square, and the two new stations (Vauxhall &amp; area of 19th Ave)</t>
  </si>
  <si>
    <t>b3705</t>
  </si>
  <si>
    <t xml:space="preserve">Replace existing 230/138 kV Athenia Transformer No. 220-1   </t>
  </si>
  <si>
    <t>*  May vary from original PJM Data due to updated information.</t>
  </si>
  <si>
    <t>Estimated/Actual Project Cost   (thru 2026) *</t>
  </si>
  <si>
    <t>12 Months Ended December 31, 2026</t>
  </si>
  <si>
    <t>Replace the Lawrence switching station 230/69 kV transformer No. 220-4              (b3704)</t>
  </si>
  <si>
    <t>Replace the Lawrence switching station 230/69 kV transformer No. 220-4                                                   (b3704)</t>
  </si>
  <si>
    <t>b3704</t>
  </si>
  <si>
    <t xml:space="preserve">Install a new 69/13 kV station (area of 19th Ave) with a ring bus configuration   (b3025.2)  </t>
  </si>
  <si>
    <t xml:space="preserve">Replace the Lawrence switching station 230/69 kV transformer No. 220-4   </t>
  </si>
  <si>
    <t>FASB 109 - deferred tax liability primarily associated with plant related items previously flowed through due to regulation.</t>
  </si>
  <si>
    <t>Kittatinny                                                                            (b0134)</t>
  </si>
  <si>
    <t>Essex Aldene                                                                                    (b0145)</t>
  </si>
  <si>
    <t>New Freedom Loop                                                              (b0498)</t>
  </si>
  <si>
    <t>Metuchen Transformer                                                            (b0161)</t>
  </si>
  <si>
    <t>Branchburg-Flagtown-Somerville                                    (b0169)</t>
  </si>
  <si>
    <t>Flagtown-Somerville-Bridgewater                                      (b0170)</t>
  </si>
  <si>
    <t>Roseland Transformers                                                           (b0274)</t>
  </si>
  <si>
    <t>Susquehanna Roseland Breakers                                     (b0489.5-b0489.15)</t>
  </si>
  <si>
    <t xml:space="preserve">Susquehanna Roseland &lt; 500KV                                      (b0489.4) </t>
  </si>
  <si>
    <t xml:space="preserve">Susquehanna Roseland &gt; 500KV                                         (b0489) </t>
  </si>
  <si>
    <t>Northeast Grid Reliability Project                                    (b1304.5-b1304.21)</t>
  </si>
  <si>
    <t xml:space="preserve">Convert the Bayway - Linden "W"                                          138 kV circuit to 345 kV and any                               associated substation upgrades                                                    (b2436.84) </t>
  </si>
  <si>
    <t>Convert the Bayway - Linden "M"                                           138 kV circuit to 345 kV and any                               associated substation upgrades                                                               (b2436.85)</t>
  </si>
  <si>
    <t>Relocate Farragut - Hudson "B" and "C"                        345 kV circuits to Marion 345 kV and any               associated substation upgrades                                              (b2436.90)</t>
  </si>
  <si>
    <t>Relocate the Hudson 2 generation                                    to inject into the 345 kV at Marion                                         and any associated upgrades                             (b2436.91)</t>
  </si>
  <si>
    <t>New Bayway 345/138 kV transformer #1 and                     any associated substation upgrades                                        (b2437.20)</t>
  </si>
  <si>
    <t>New Bayway 345/138 kV transformer #2 and any associated substation upgrades                           (b2437.21)</t>
  </si>
  <si>
    <t xml:space="preserve">New Bayonne 345/69 kV transformer                                    and any associated substation upgrades                           (b2437.33) </t>
  </si>
  <si>
    <t>Mickleton-Gloucester 230kV Circuit                              (b2139)</t>
  </si>
  <si>
    <t>Ridge Road 69kV Breaker Station                               (b1255)</t>
  </si>
  <si>
    <t>Reconfigure Kearny- Loop in P2216 Ckt                              (b1589)</t>
  </si>
  <si>
    <t xml:space="preserve"> Reconfigure Brunswick Sw-New 69kVCkt-T                      (b2146)</t>
  </si>
  <si>
    <t>New 500 kV bay at Hope Creek                                       (Expansion of Hope Creek substation)                                                                     (b2633.4)</t>
  </si>
  <si>
    <t>Roseland-Branchburg 230kV corridor rebuild            (Roseland - Readington)                                                                   (b2986.11)</t>
  </si>
  <si>
    <t>Branchburg-Pleasant Valley 230kV corridor rebuild                       (Branchburg - East Flemington)                                       (b2986.21)</t>
  </si>
  <si>
    <t>Branchburg-Pleasant Valley 230kV corridor rebuild             (East Flemington - Pleasant Valley)                                        (b2986.22)</t>
  </si>
  <si>
    <t xml:space="preserve"> Branchburg-Pleasant Valley 230kV corridor rebuild        (Pleasant Valley - Rocktown)                                                  (b2986.23) </t>
  </si>
  <si>
    <t xml:space="preserve"> Branchburg-Pleasant Valley 230kV corridor rebuild             (the PSEG portion of Rocktown - Buckingham)               (b2986.24)  </t>
  </si>
  <si>
    <t>Convert the R-1318 and Q1317 (Edison - Metuchen) 138 kV circuits to one 230 kV circuit                                          (Brunswick - Meadow Road)                                                                         (b2835.1)</t>
  </si>
  <si>
    <t>Convert the R-1318 and Q1317 (Edison - Metuchen) 138 kV circuits to one 230 kV circuit                                           (Meadow Road - Pierson Ave)                                         (b2835.2)</t>
  </si>
  <si>
    <t xml:space="preserve">Convert the R-1318 and Q1317 (Edison - Metuchen) 138 kV circuits to one 230 kV circuit                                              (Pierson Ave - Metuchen)                                                   (b2835.3) </t>
  </si>
  <si>
    <t xml:space="preserve">Convert the N-1340 and T-1372/D-1330                        (Brunswick - Trenton) 138 kV circuits                                      to 230 kV circuits (Brunswick - Hunterglen)                                                                (b2836.1) </t>
  </si>
  <si>
    <t>Convert the N-1340 and T-1372/D-1330                  (Brunswick - Trenton) 138 kV circuits                                 to 230 kV circuits (Hunterglen - Trenton)                     (b2836.2)</t>
  </si>
  <si>
    <t>Convert the N-1340 and T-1372/D-1330                   (Brunswick - Trenton) 138 kV circuits  to                            230 kV circuits (Brunswick - Devils Brook)                (b2836.3)</t>
  </si>
  <si>
    <t>Convert the N-1340 and T-1372/D-1330                          (Brunswick - Trenton) 138 kV circuits                                            to 230 kV circuits (Devils Brook - Trenton)                       (b2836.4)</t>
  </si>
  <si>
    <t>Convert the F-1358/Z-1326 and K-1363/Y-1325                 (Trenton - Burlington) 138 kV circuits                                    to 230 kV circuits (Yardville - Ward Ave K)                  (b2837.2)</t>
  </si>
  <si>
    <t>Convert the F-1358/Z-1326 and K-1363/Y-1325                (Trenton - Burlington) 138 kV circuits                                             to 230 kV circuits (Ward Ave - Crosswicks Y)                  (b2837.3)</t>
  </si>
  <si>
    <t>Convert the F-1358/Z-1326 and K-1363/Y-1325             (Trenton - Burlington) 138 kV circuits                                          to 230 kV circuits (Bustleton - Burlington Y)                 (b2837.5)</t>
  </si>
  <si>
    <t>Convert the F-1358/Z-1326 and K-1363/Y-1325               (Trenton - Burlington) 138 kV circuits                                             to 230 kV circuits (Trenton - Yardville F)                           (b2837.6)</t>
  </si>
  <si>
    <t>Convert the F-1358/Z-1326 and K-1363/Y-1325          (Trenton - Burlington) 138 kV circuits                               to   230 kV circuits (Crosswicks - Williams Z)       (b2837.9)</t>
  </si>
  <si>
    <t>Convert the F-1358/Z-1326 and K-1363/Y-1325 (Trenton - Burlington) 138 kV circuits                                                    to 230 kV circuits (Williams - Bustleton Z)                        (b2837.10)</t>
  </si>
  <si>
    <t>Eliminate the Sewaren 138 kV bus by installing a new              230 kV bay at Sewaren 230 kV                                                     (b2276)</t>
  </si>
  <si>
    <t>Convert the F-1358/Z-1326 and K-1363/Y-1325           (Trenton - Burlington) 138 kV circuits to                                 230 kV circuits (Bustleton - Burlington Z)                         (b2837.11)</t>
  </si>
  <si>
    <t>Reconfigure the Metuchen 230 kV station to accommodate the two converted circuits                                                   (b2276.2)</t>
  </si>
  <si>
    <t>Build 69 kV circuit from Locust Street to Delair                (b2811)</t>
  </si>
  <si>
    <t>Construct River Road to Tonnelle Avenue 69kV Circuit    (b2812)</t>
  </si>
  <si>
    <t>Construct a 230/69 kV station at Stanley Terrace            (b2933.2)</t>
  </si>
  <si>
    <t>Build a new 69kV line between                                          Hasbrouck Heights and Carlstadt                                           (b2934)</t>
  </si>
  <si>
    <t>Build a new 230/69 kV switching substation  at Hilltop                          utilizing the PSE&amp;G property and the K-2237 230 kV line       (b2935.1)</t>
  </si>
  <si>
    <t>Build a new line between Hilltop and Woodbury 69 kV                                                          providing the 3rd supply                                                         (b2935.2)</t>
  </si>
  <si>
    <t>Convert Runnemede’s straight bus to a ring bus and                   construct a 69 kV line from Hilltop to Runnemede 69 kV (b2935.3)</t>
  </si>
  <si>
    <t>Install a 69kV ring bus and one (1)  230/69kV                transformer at Hillsdale                                                                             (b2982.1)</t>
  </si>
  <si>
    <t>Construct a 69kV network between Paramus, Dumont,      and Hillsdale Substation using existing 69kV circuit        (b2982.2)</t>
  </si>
  <si>
    <t>Convert Kuller Road to a 69/13kV station                            (b2983)</t>
  </si>
  <si>
    <t>Install 69kV ring bus and two (2) 69/13kV                   transformers at Kuller Road.                                                           (b2983.1)</t>
  </si>
  <si>
    <t>Purchase properties at Maywood to                                          accommodate new construction                                          (b3003.1)</t>
  </si>
  <si>
    <t>Extend Maywood 230kV bus and install                                       one (1) 230kV breaker                                                             (b.3003.2)</t>
  </si>
  <si>
    <t xml:space="preserve"> Install one (1) 230/69kV transformer at Maywood          (b.3003.3)</t>
  </si>
  <si>
    <t>Install Maywood 69kV ring bus                                             (b3003.4)</t>
  </si>
  <si>
    <t>Construct a 230/69/13kV station by tapping the            Mercer - Kuser Rd 230kV circuit                                                    (b3004)</t>
  </si>
  <si>
    <t>Install a new Clinton 230kV ring bus with one (1) 230/69kV                                      transformer Mercer - Kuser Rd 230kV circuit                    (b3004.1)</t>
  </si>
  <si>
    <t>Expand existing 69kV ring bus at Clinton Ave with                two (2) additional 69kV breakers                                                 (b3004.2)</t>
  </si>
  <si>
    <t>Install two (2) 69/13kV transformers at Clinton Ave         (b3004.3)</t>
  </si>
  <si>
    <t>Install 18 MVAR capacitor bank at Clinton Ave 69 kV    (b3004.4)</t>
  </si>
  <si>
    <t>Install a new 69/13 kV station (Vauxhall)                                             with a ring bus configuration                                                (b3025.1)</t>
  </si>
  <si>
    <t>Install a new 69/13 kV station (area of 19th Ave)                      with a ring bus configuration                                                  (b3025.2)</t>
  </si>
  <si>
    <t>Saddle Brook - Athenia Upgrade Cable               (b0472)</t>
  </si>
  <si>
    <t xml:space="preserve">Relocate the overhead portion of Linden - North Ave "T" 138 kV circuit to Bayway, convert it to 345 kV, and any associated substation upgrades            (b2436.81) </t>
  </si>
  <si>
    <t>Estimated Transmission Enhancement Charges (After True-up) - 2026</t>
  </si>
  <si>
    <t>Install a new 69/13 kV station (area of 19th Ave) with a ring bus configuration                      (b3025.2)                  (Monthly Additions)</t>
  </si>
  <si>
    <t xml:space="preserve">Convert the Bergen - Marion 138 kV                                          path to double circuit 345 kV and                                             associated substation upgrades                                                           (b2436.10) </t>
  </si>
  <si>
    <t xml:space="preserve">Convert the Marion - Bayonne "L" 138 kV                             circuit to 345 kV and                                                                              any associated substation upgrades                              (b2436.21) </t>
  </si>
  <si>
    <t>Convert the Marion - Bayonne "C" 138 kV                                circuit to 345 kV and                                                                         any associated substation upgrades                              (b2436.22)</t>
  </si>
  <si>
    <t xml:space="preserve">Construct a new Bayway - Bayonne                                           345 kV circuit and any associated substation upgrades                                                                 (b2436.33) </t>
  </si>
  <si>
    <t>Relocate the underground portion of North Ave - Linden "T" 138 kV circuit to Bayway, convert it to 345 kV, and any            associated substation upgrades                                     (b2436.60)</t>
  </si>
  <si>
    <t xml:space="preserve">Relocate the overhead portion of Linden - North Ave "T" 138 kV circuit to Bayway, convert it to 345 kV, and any associated substation upgrades                                                            (b2436.81) </t>
  </si>
  <si>
    <t>New Linden 345/230 kV transformer and                        any associated substation upgrades                           (b2437.30)</t>
  </si>
  <si>
    <t xml:space="preserve"> Convert the two 138 kV circuits from Sewaren – Metuchen to 230 kV circuits including Lafayette                                             and Woodbridge substation                                                                     (b2276.1)</t>
  </si>
  <si>
    <t>Convert the F-1358/Z-1326 and K-1363/Y-1325                    (Trenton - Burlington) 138 kV circuits                                                    to 230 kV circuits (Yardville - Ward Ave F)                        (b2837.7)</t>
  </si>
  <si>
    <t>Build a new line between Hilltop and Woodbury 69 kV providing the 3rd supply           (b2935.2)           (Monthly Additions)</t>
  </si>
  <si>
    <t>Roseland-Branchburg 230kV corridor rebuild (Readington - Branchburg)     (b2986.12)          (Monthly Additions)</t>
  </si>
  <si>
    <t xml:space="preserve"> Branchburg-Pleasant Valley 230kV corridor rebuild (Pleasant Valley - Rocktown)       (b2986.23)           (Monthly Additions)</t>
  </si>
  <si>
    <t>Install a new 69/13 kV station (Vauxhall) with a ring bus configuration     (b3025.1)             (Monthly Additions)</t>
  </si>
  <si>
    <t>Convert the N-1340 and T-1372/D-1330 (Brunswick - Trenton) 138 kV circuits to 230 kV circuits (Brunswick - Devils Brook)           (b2836.3)          (Monthly Additions)</t>
  </si>
  <si>
    <t>Convert the F-1358/Z-1326 and K-1363/Y-1325 (Trenton - Burlington) 138 kV circuits to 230 kV circuits (Crosswicks - Williams Z)    (b2837.9)                      (Monthly Additions)</t>
  </si>
  <si>
    <t>Convert the F-1358/Z-1326 and K-1363/Y-1325 (Trenton - Burlington) 138 kV circuits to 230 kV circuits (Williams - Bustleton Z)   (b2837.10)                   (Monthly Additions)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</si>
</sst>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_(&quot;$&quot;* #,##0_);_(&quot;$&quot;* \(#,##0\);_(&quot;$&quot;* &quot;-&quot;??_);_(@_)"/>
    <numFmt numFmtId="167" formatCode="0.000%"/>
    <numFmt numFmtId="168" formatCode="0.00000"/>
    <numFmt numFmtId="169" formatCode="&quot;$&quot;#,##0.00"/>
    <numFmt numFmtId="170" formatCode="0.0%"/>
    <numFmt numFmtId="171" formatCode="0.0000%"/>
    <numFmt numFmtId="172" formatCode="0.00000%"/>
    <numFmt numFmtId="173" formatCode="&quot;$&quot;#,##0"/>
    <numFmt numFmtId="174" formatCode="_([$€-2]* #,##0.00_);_([$€-2]* \(#,##0.00\);_([$€-2]* &quot;-&quot;??_)"/>
    <numFmt numFmtId="175" formatCode="#,##0.0"/>
    <numFmt numFmtId="176" formatCode="0_);\(0\)"/>
    <numFmt numFmtId="177" formatCode="_(* #,##0.000_);_(* \(#,##0.000\);_(* &quot;-&quot;??_);_(@_)"/>
    <numFmt numFmtId="178" formatCode="mmmm\ d\,\ yyyy"/>
    <numFmt numFmtId="179" formatCode="mm/dd/yy"/>
    <numFmt numFmtId="180" formatCode="0.00_)"/>
    <numFmt numFmtId="181" formatCode="0.000000%;[Red]\-0.000000%"/>
    <numFmt numFmtId="182" formatCode="0.000"/>
    <numFmt numFmtId="183" formatCode="0.000000"/>
    <numFmt numFmtId="184" formatCode="#,##0.000000_);\(#,##0.000000\)"/>
    <numFmt numFmtId="185" formatCode="#,##0.0000000000_);\(#,##0.0000000000\)"/>
    <numFmt numFmtId="186" formatCode="[$-409]mmm\-yy;@"/>
  </numFmts>
  <fonts count="16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12"/>
      <name val="Arial"/>
      <family val="2"/>
    </font>
    <font>
      <sz val="12"/>
      <color indexed="12"/>
      <name val="Arial"/>
      <family val="2"/>
    </font>
    <font>
      <b/>
      <sz val="12"/>
      <color indexed="10"/>
      <name val="Arial"/>
      <family val="2"/>
    </font>
    <font>
      <sz val="12"/>
      <color indexed="10"/>
      <name val="Arial"/>
      <family val="2"/>
    </font>
    <font>
      <b/>
      <sz val="12"/>
      <name val="Arial"/>
      <family val="2"/>
    </font>
    <font>
      <b/>
      <sz val="10"/>
      <color indexed="10"/>
      <name val="Arial"/>
      <family val="2"/>
    </font>
    <font>
      <sz val="10"/>
      <name val="Arial"/>
      <family val="2"/>
    </font>
    <font>
      <sz val="12"/>
      <name val="Arial MT"/>
    </font>
    <font>
      <b/>
      <sz val="14"/>
      <name val="Arial"/>
      <family val="2"/>
    </font>
    <font>
      <sz val="14"/>
      <name val="Arial"/>
      <family val="2"/>
    </font>
    <font>
      <sz val="12"/>
      <name val="Arial Narrow"/>
      <family val="2"/>
    </font>
    <font>
      <b/>
      <i/>
      <sz val="12"/>
      <name val="Arial"/>
      <family val="2"/>
    </font>
    <font>
      <sz val="11"/>
      <name val="Arial"/>
      <family val="2"/>
    </font>
    <font>
      <b/>
      <sz val="16"/>
      <color indexed="10"/>
      <name val="Arial"/>
      <family val="2"/>
    </font>
    <font>
      <sz val="9"/>
      <name val="Arial"/>
      <family val="2"/>
    </font>
    <font>
      <sz val="10"/>
      <name val="Arial"/>
      <family val="2"/>
    </font>
    <font>
      <b/>
      <sz val="16"/>
      <name val="Arial"/>
      <family val="2"/>
    </font>
    <font>
      <sz val="10"/>
      <name val="MS Sans Serif"/>
      <family val="2"/>
    </font>
    <font>
      <b/>
      <sz val="10"/>
      <name val="MS Sans Serif"/>
      <family val="2"/>
    </font>
    <font>
      <sz val="16"/>
      <name val="Arial"/>
      <family val="2"/>
    </font>
    <font>
      <b/>
      <sz val="16"/>
      <color indexed="13"/>
      <name val="Arial"/>
      <family val="2"/>
    </font>
    <font>
      <sz val="16"/>
      <color indexed="12"/>
      <name val="Arial"/>
      <family val="2"/>
    </font>
    <font>
      <sz val="16"/>
      <color indexed="13"/>
      <name val="Arial"/>
      <family val="2"/>
    </font>
    <font>
      <b/>
      <i/>
      <sz val="16"/>
      <color indexed="14"/>
      <name val="Arial"/>
      <family val="2"/>
    </font>
    <font>
      <b/>
      <u/>
      <sz val="16"/>
      <name val="Arial"/>
      <family val="2"/>
    </font>
    <font>
      <sz val="16"/>
      <color indexed="10"/>
      <name val="Arial"/>
      <family val="2"/>
    </font>
    <font>
      <sz val="16"/>
      <color indexed="43"/>
      <name val="Arial"/>
      <family val="2"/>
    </font>
    <font>
      <sz val="12"/>
      <name val="Arial"/>
      <family val="2"/>
    </font>
    <font>
      <b/>
      <u/>
      <sz val="12"/>
      <name val="Arial"/>
      <family val="2"/>
    </font>
    <font>
      <b/>
      <sz val="12"/>
      <color indexed="14"/>
      <name val="Arial"/>
      <family val="2"/>
    </font>
    <font>
      <i/>
      <u/>
      <sz val="12"/>
      <name val="Arial"/>
      <family val="2"/>
    </font>
    <font>
      <u/>
      <sz val="12"/>
      <name val="Arial"/>
      <family val="2"/>
    </font>
    <font>
      <b/>
      <sz val="12"/>
      <name val="Arial"/>
      <family val="2"/>
    </font>
    <font>
      <b/>
      <i/>
      <sz val="14"/>
      <name val="Arial"/>
      <family val="2"/>
    </font>
    <font>
      <b/>
      <sz val="12"/>
      <color indexed="13"/>
      <name val="Arial"/>
      <family val="2"/>
    </font>
    <font>
      <b/>
      <i/>
      <sz val="12"/>
      <name val="Arial"/>
      <family val="2"/>
    </font>
    <font>
      <b/>
      <i/>
      <sz val="12"/>
      <color indexed="10"/>
      <name val="Arial"/>
      <family val="2"/>
    </font>
    <font>
      <sz val="14"/>
      <color indexed="10"/>
      <name val="Arial"/>
      <family val="2"/>
    </font>
    <font>
      <sz val="22"/>
      <color indexed="8"/>
      <name val="Tahoma"/>
      <family val="2"/>
    </font>
    <font>
      <sz val="10"/>
      <name val="Courier"/>
      <family val="3"/>
    </font>
    <font>
      <sz val="10"/>
      <name val="Arial"/>
      <family val="2"/>
    </font>
    <font>
      <u/>
      <sz val="12"/>
      <color indexed="10"/>
      <name val="Arial"/>
      <family val="2"/>
    </font>
    <font>
      <b/>
      <u/>
      <sz val="12"/>
      <color indexed="10"/>
      <name val="Arial"/>
      <family val="2"/>
    </font>
    <font>
      <b/>
      <u/>
      <sz val="10"/>
      <color indexed="10"/>
      <name val="Arial"/>
      <family val="2"/>
    </font>
    <font>
      <sz val="11"/>
      <color indexed="8"/>
      <name val="Calibri"/>
      <family val="2"/>
    </font>
    <font>
      <u val="singleAccounting"/>
      <sz val="12"/>
      <name val="Arial"/>
      <family val="2"/>
    </font>
    <font>
      <b/>
      <sz val="14"/>
      <color rgb="FFFF0000"/>
      <name val="Arial Narrow"/>
      <family val="2"/>
    </font>
    <font>
      <b/>
      <sz val="14"/>
      <color rgb="FFFF0000"/>
      <name val="Cambria"/>
      <family val="1"/>
    </font>
    <font>
      <sz val="10"/>
      <name val="Arial"/>
      <family val="2"/>
    </font>
    <font>
      <sz val="12"/>
      <color rgb="FFFF0000"/>
      <name val="Arial"/>
      <family val="2"/>
    </font>
    <font>
      <sz val="20"/>
      <name val="Arial"/>
      <family val="2"/>
    </font>
    <font>
      <i/>
      <sz val="12"/>
      <name val="Arial"/>
      <family val="2"/>
    </font>
    <font>
      <sz val="11"/>
      <color theme="1"/>
      <name val="Arial"/>
      <family val="2"/>
    </font>
    <font>
      <b/>
      <sz val="9"/>
      <name val="Arial"/>
      <family val="2"/>
    </font>
    <font>
      <sz val="16"/>
      <color rgb="FFFF0000"/>
      <name val="Arial"/>
      <family val="2"/>
    </font>
    <font>
      <sz val="10"/>
      <color rgb="FFFF0000"/>
      <name val="Arial"/>
      <family val="2"/>
    </font>
    <font>
      <sz val="14"/>
      <color rgb="FFFF0000"/>
      <name val="Arial"/>
      <family val="2"/>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sz val="11"/>
      <color indexed="63"/>
      <name val="Calibri"/>
      <family val="2"/>
    </font>
    <font>
      <sz val="10"/>
      <name val="Times New Roman"/>
      <family val="1"/>
    </font>
    <font>
      <i/>
      <sz val="11"/>
      <color indexed="23"/>
      <name val="Calibri"/>
      <family val="2"/>
    </font>
    <font>
      <sz val="11"/>
      <color indexed="17"/>
      <name val="Calibri"/>
      <family val="2"/>
    </font>
    <font>
      <b/>
      <sz val="15"/>
      <color indexed="62"/>
      <name val="Calibri"/>
      <family val="2"/>
    </font>
    <font>
      <b/>
      <sz val="15"/>
      <color indexed="56"/>
      <name val="Calibri"/>
      <family val="2"/>
    </font>
    <font>
      <b/>
      <sz val="13"/>
      <color indexed="62"/>
      <name val="Calibri"/>
      <family val="2"/>
    </font>
    <font>
      <b/>
      <sz val="13"/>
      <color indexed="56"/>
      <name val="Calibri"/>
      <family val="2"/>
    </font>
    <font>
      <b/>
      <sz val="11"/>
      <color indexed="62"/>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i/>
      <sz val="16"/>
      <name val="Helv"/>
    </font>
    <font>
      <b/>
      <sz val="11"/>
      <color indexed="63"/>
      <name val="Calibri"/>
      <family val="2"/>
    </font>
    <font>
      <sz val="10"/>
      <name val="Tms Rmn"/>
    </font>
    <font>
      <b/>
      <sz val="10"/>
      <color indexed="8"/>
      <name val="Arial"/>
      <family val="2"/>
    </font>
    <font>
      <sz val="10"/>
      <color indexed="8"/>
      <name val="Arial"/>
      <family val="2"/>
    </font>
    <font>
      <sz val="12"/>
      <color indexed="8"/>
      <name val="Arial"/>
      <family val="2"/>
    </font>
    <font>
      <b/>
      <sz val="10"/>
      <name val="Garamond"/>
      <family val="1"/>
    </font>
    <font>
      <sz val="8.25"/>
      <name val="Arial"/>
      <family val="2"/>
    </font>
    <font>
      <b/>
      <sz val="18"/>
      <color indexed="62"/>
      <name val="Cambria"/>
      <family val="2"/>
    </font>
    <font>
      <b/>
      <sz val="18"/>
      <color indexed="56"/>
      <name val="Cambria"/>
      <family val="2"/>
    </font>
    <font>
      <b/>
      <sz val="11"/>
      <color indexed="8"/>
      <name val="Calibri"/>
      <family val="2"/>
    </font>
    <font>
      <sz val="11"/>
      <color indexed="10"/>
      <name val="Calibri"/>
      <family val="2"/>
    </font>
    <font>
      <b/>
      <sz val="16"/>
      <color rgb="FFFF0000"/>
      <name val="Arial"/>
      <family val="2"/>
    </font>
    <font>
      <b/>
      <sz val="14"/>
      <color rgb="FFFF0000"/>
      <name val="Arial"/>
      <family val="2"/>
    </font>
    <font>
      <sz val="18"/>
      <name val="Arial"/>
      <family val="2"/>
    </font>
    <font>
      <b/>
      <sz val="12"/>
      <color rgb="FFFF0000"/>
      <name val="Arial"/>
      <family val="2"/>
    </font>
    <font>
      <b/>
      <sz val="18"/>
      <name val="Arial"/>
      <family val="2"/>
    </font>
    <font>
      <sz val="18"/>
      <color rgb="FFFF0000"/>
      <name val="Arial"/>
      <family val="2"/>
    </font>
    <font>
      <u/>
      <sz val="12"/>
      <color rgb="FFFF0000"/>
      <name val="Arial"/>
      <family val="2"/>
    </font>
    <font>
      <b/>
      <sz val="14"/>
      <color theme="1"/>
      <name val="Arial"/>
      <family val="2"/>
    </font>
    <font>
      <sz val="12"/>
      <color theme="1"/>
      <name val="Arial"/>
      <family val="2"/>
    </font>
    <font>
      <b/>
      <sz val="12"/>
      <color theme="1"/>
      <name val="Arial"/>
      <family val="2"/>
    </font>
    <font>
      <sz val="12"/>
      <color theme="0" tint="-0.249977111117893"/>
      <name val="Arial"/>
      <family val="2"/>
    </font>
    <font>
      <b/>
      <u/>
      <sz val="12"/>
      <color theme="1"/>
      <name val="Arial"/>
      <family val="2"/>
    </font>
    <font>
      <b/>
      <u/>
      <sz val="10"/>
      <name val="Arial"/>
      <family val="2"/>
    </font>
    <font>
      <strike/>
      <sz val="12"/>
      <name val="Arial"/>
      <family val="2"/>
    </font>
    <font>
      <sz val="12"/>
      <name val="Times New Roman"/>
      <family val="1"/>
    </font>
    <font>
      <b/>
      <sz val="12"/>
      <name val="Arial MT"/>
    </font>
    <font>
      <b/>
      <sz val="12"/>
      <name val="Arial Narrow"/>
      <family val="2"/>
    </font>
    <font>
      <b/>
      <u/>
      <sz val="12"/>
      <name val="Arial Narrow"/>
      <family val="2"/>
    </font>
    <font>
      <b/>
      <i/>
      <sz val="12"/>
      <name val="Arial Narrow"/>
      <family val="2"/>
    </font>
    <font>
      <u/>
      <sz val="12"/>
      <name val="Arial Narrow"/>
      <family val="2"/>
    </font>
    <font>
      <u/>
      <sz val="12"/>
      <name val="Times New Roman"/>
      <family val="1"/>
    </font>
    <font>
      <sz val="10"/>
      <color theme="1"/>
      <name val="Arial"/>
      <family val="2"/>
    </font>
    <font>
      <sz val="11"/>
      <color rgb="FF1F497D"/>
      <name val="Calibri"/>
      <family val="2"/>
    </font>
    <font>
      <sz val="8"/>
      <name val="Arial"/>
      <family val="2"/>
    </font>
    <font>
      <b/>
      <sz val="10"/>
      <color theme="1"/>
      <name val="Arial"/>
      <family val="2"/>
    </font>
    <font>
      <u/>
      <sz val="10"/>
      <color theme="1"/>
      <name val="Arial"/>
      <family val="2"/>
    </font>
    <font>
      <b/>
      <u/>
      <sz val="10"/>
      <color theme="1"/>
      <name val="Arial"/>
      <family val="2"/>
    </font>
    <font>
      <b/>
      <sz val="11"/>
      <name val="Arial"/>
      <family val="2"/>
    </font>
    <font>
      <b/>
      <i/>
      <sz val="11"/>
      <name val="Arial"/>
      <family val="2"/>
    </font>
    <font>
      <i/>
      <sz val="11"/>
      <name val="Arial"/>
      <family val="2"/>
    </font>
    <font>
      <sz val="11"/>
      <color theme="0" tint="-0.14999847407452621"/>
      <name val="Arial"/>
      <family val="2"/>
    </font>
    <font>
      <b/>
      <u/>
      <sz val="11"/>
      <color theme="1"/>
      <name val="Arial"/>
      <family val="2"/>
    </font>
    <font>
      <b/>
      <sz val="11"/>
      <color indexed="8"/>
      <name val="Arial"/>
      <family val="2"/>
    </font>
    <font>
      <b/>
      <i/>
      <sz val="11"/>
      <color theme="1"/>
      <name val="Arial"/>
      <family val="2"/>
    </font>
    <font>
      <i/>
      <sz val="10"/>
      <name val="Arial"/>
      <family val="2"/>
    </font>
    <font>
      <sz val="10"/>
      <color theme="1"/>
      <name val="Calibri"/>
      <family val="2"/>
      <scheme val="minor"/>
    </font>
    <font>
      <sz val="8"/>
      <name val="Arial"/>
      <family val="2"/>
    </font>
    <font>
      <sz val="14"/>
      <name val="Times New Roman"/>
      <family val="1"/>
    </font>
    <font>
      <b/>
      <i/>
      <sz val="10"/>
      <name val="Arial"/>
      <family val="2"/>
    </font>
    <font>
      <sz val="8"/>
      <name val="Arial"/>
      <family val="2"/>
    </font>
  </fonts>
  <fills count="72">
    <fill>
      <patternFill patternType="none"/>
    </fill>
    <fill>
      <patternFill patternType="gray125"/>
    </fill>
    <fill>
      <patternFill patternType="mediumGray">
        <fgColor indexed="22"/>
      </patternFill>
    </fill>
    <fill>
      <patternFill patternType="solid">
        <fgColor indexed="26"/>
        <bgColor indexed="9"/>
      </patternFill>
    </fill>
    <fill>
      <patternFill patternType="solid">
        <fgColor indexed="22"/>
        <bgColor indexed="64"/>
      </patternFill>
    </fill>
    <fill>
      <patternFill patternType="solid">
        <fgColor indexed="8"/>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13"/>
        <bgColor indexed="64"/>
      </patternFill>
    </fill>
    <fill>
      <patternFill patternType="solid">
        <fgColor theme="7" tint="0.59999389629810485"/>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41"/>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31"/>
        <bgColor indexed="64"/>
      </patternFill>
    </fill>
    <fill>
      <patternFill patternType="solid">
        <fgColor theme="7" tint="0.39997558519241921"/>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right/>
      <top style="thin">
        <color indexed="49"/>
      </top>
      <bottom style="double">
        <color indexed="49"/>
      </bottom>
      <diagonal/>
    </border>
    <border>
      <left/>
      <right/>
      <top style="thin">
        <color indexed="62"/>
      </top>
      <bottom style="double">
        <color indexed="62"/>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theme="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568">
    <xf numFmtId="0" fontId="0" fillId="0" borderId="0"/>
    <xf numFmtId="0" fontId="66" fillId="0" borderId="0"/>
    <xf numFmtId="43" fontId="23" fillId="0" borderId="0" applyFont="0" applyFill="0" applyBorder="0" applyAlignment="0" applyProtection="0"/>
    <xf numFmtId="43" fontId="23" fillId="0" borderId="0" applyFont="0" applyFill="0" applyBorder="0" applyAlignment="0" applyProtection="0"/>
    <xf numFmtId="0" fontId="23" fillId="0" borderId="1"/>
    <xf numFmtId="44" fontId="23" fillId="0" borderId="0" applyFont="0" applyFill="0" applyBorder="0" applyAlignment="0" applyProtection="0"/>
    <xf numFmtId="44" fontId="23" fillId="0" borderId="0" applyFont="0" applyFill="0" applyBorder="0" applyAlignment="0" applyProtection="0"/>
    <xf numFmtId="174" fontId="65" fillId="0" borderId="0" applyFont="0" applyFill="0" applyBorder="0" applyAlignment="0" applyProtection="0"/>
    <xf numFmtId="169" fontId="33" fillId="0" borderId="0" applyProtection="0"/>
    <xf numFmtId="9" fontId="23" fillId="0" borderId="0" applyFont="0" applyFill="0" applyBorder="0" applyAlignment="0" applyProtection="0"/>
    <xf numFmtId="9" fontId="23" fillId="0" borderId="0" applyFont="0" applyFill="0" applyBorder="0" applyAlignment="0" applyProtection="0"/>
    <xf numFmtId="0" fontId="43" fillId="0" borderId="0" applyNumberFormat="0" applyFont="0" applyFill="0" applyBorder="0" applyAlignment="0" applyProtection="0">
      <alignment horizontal="left"/>
    </xf>
    <xf numFmtId="15" fontId="43" fillId="0" borderId="0" applyFont="0" applyFill="0" applyBorder="0" applyAlignment="0" applyProtection="0"/>
    <xf numFmtId="4" fontId="43" fillId="0" borderId="0" applyFont="0" applyFill="0" applyBorder="0" applyAlignment="0" applyProtection="0"/>
    <xf numFmtId="0" fontId="44" fillId="0" borderId="2">
      <alignment horizontal="center"/>
    </xf>
    <xf numFmtId="3" fontId="43" fillId="0" borderId="0" applyFont="0" applyFill="0" applyBorder="0" applyAlignment="0" applyProtection="0"/>
    <xf numFmtId="0" fontId="43" fillId="2" borderId="0" applyNumberFormat="0" applyFont="0" applyBorder="0" applyAlignment="0" applyProtection="0"/>
    <xf numFmtId="0" fontId="34" fillId="3" borderId="0"/>
    <xf numFmtId="0" fontId="23" fillId="4" borderId="1" applyNumberFormat="0" applyFont="0" applyAlignment="0"/>
    <xf numFmtId="44" fontId="70" fillId="0" borderId="0" applyFont="0" applyFill="0" applyBorder="0" applyAlignment="0" applyProtection="0"/>
    <xf numFmtId="0" fontId="23" fillId="0" borderId="0"/>
    <xf numFmtId="43" fontId="23" fillId="0" borderId="0" applyFont="0" applyFill="0" applyBorder="0" applyAlignment="0" applyProtection="0"/>
    <xf numFmtId="0" fontId="22" fillId="0" borderId="0"/>
    <xf numFmtId="43" fontId="70" fillId="0" borderId="0" applyFont="0" applyFill="0" applyBorder="0" applyAlignment="0" applyProtection="0"/>
    <xf numFmtId="0" fontId="74" fillId="0" borderId="0"/>
    <xf numFmtId="43" fontId="23" fillId="0" borderId="0" applyFont="0" applyFill="0" applyBorder="0" applyAlignment="0" applyProtection="0"/>
    <xf numFmtId="43" fontId="70"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0" fontId="78" fillId="0" borderId="0"/>
    <xf numFmtId="9" fontId="21" fillId="0" borderId="0" applyFont="0" applyFill="0" applyBorder="0" applyAlignment="0" applyProtection="0"/>
    <xf numFmtId="43" fontId="21" fillId="0" borderId="0" applyFont="0" applyFill="0" applyBorder="0" applyAlignment="0" applyProtection="0"/>
    <xf numFmtId="0" fontId="20" fillId="0" borderId="0"/>
    <xf numFmtId="43" fontId="20" fillId="0" borderId="0" applyFont="0" applyFill="0" applyBorder="0" applyAlignment="0" applyProtection="0"/>
    <xf numFmtId="0" fontId="23" fillId="0" borderId="0"/>
    <xf numFmtId="41"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19" fillId="0" borderId="0"/>
    <xf numFmtId="43" fontId="70" fillId="0" borderId="0" applyFont="0" applyFill="0" applyBorder="0" applyAlignment="0" applyProtection="0"/>
    <xf numFmtId="43" fontId="19"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0" fillId="42" borderId="0" applyNumberFormat="0" applyBorder="0" applyAlignment="0" applyProtection="0"/>
    <xf numFmtId="0" fontId="70" fillId="43" borderId="0" applyNumberFormat="0" applyBorder="0" applyAlignment="0" applyProtection="0"/>
    <xf numFmtId="0" fontId="19" fillId="19" borderId="0" applyNumberFormat="0" applyBorder="0" applyAlignment="0" applyProtection="0"/>
    <xf numFmtId="0" fontId="70" fillId="43" borderId="0" applyNumberFormat="0" applyBorder="0" applyAlignment="0" applyProtection="0"/>
    <xf numFmtId="0" fontId="70" fillId="43" borderId="0" applyNumberFormat="0" applyBorder="0" applyAlignment="0" applyProtection="0"/>
    <xf numFmtId="0" fontId="19" fillId="19" borderId="0" applyNumberFormat="0" applyBorder="0" applyAlignment="0" applyProtection="0"/>
    <xf numFmtId="0" fontId="70" fillId="42" borderId="0" applyNumberFormat="0" applyBorder="0" applyAlignment="0" applyProtection="0"/>
    <xf numFmtId="0" fontId="70" fillId="42"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19" fillId="23" borderId="0" applyNumberFormat="0" applyBorder="0" applyAlignment="0" applyProtection="0"/>
    <xf numFmtId="0" fontId="70" fillId="45" borderId="0" applyNumberFormat="0" applyBorder="0" applyAlignment="0" applyProtection="0"/>
    <xf numFmtId="0" fontId="70" fillId="45" borderId="0" applyNumberFormat="0" applyBorder="0" applyAlignment="0" applyProtection="0"/>
    <xf numFmtId="0" fontId="19" fillId="23" borderId="0" applyNumberFormat="0" applyBorder="0" applyAlignment="0" applyProtection="0"/>
    <xf numFmtId="0" fontId="70" fillId="44" borderId="0" applyNumberFormat="0" applyBorder="0" applyAlignment="0" applyProtection="0"/>
    <xf numFmtId="0" fontId="70" fillId="44" borderId="0" applyNumberFormat="0" applyBorder="0" applyAlignment="0" applyProtection="0"/>
    <xf numFmtId="0" fontId="70" fillId="46" borderId="0" applyNumberFormat="0" applyBorder="0" applyAlignment="0" applyProtection="0"/>
    <xf numFmtId="0" fontId="70" fillId="47" borderId="0" applyNumberFormat="0" applyBorder="0" applyAlignment="0" applyProtection="0"/>
    <xf numFmtId="0" fontId="19" fillId="27" borderId="0" applyNumberFormat="0" applyBorder="0" applyAlignment="0" applyProtection="0"/>
    <xf numFmtId="0" fontId="70" fillId="47" borderId="0" applyNumberFormat="0" applyBorder="0" applyAlignment="0" applyProtection="0"/>
    <xf numFmtId="0" fontId="70" fillId="47" borderId="0" applyNumberFormat="0" applyBorder="0" applyAlignment="0" applyProtection="0"/>
    <xf numFmtId="0" fontId="19" fillId="27" borderId="0" applyNumberFormat="0" applyBorder="0" applyAlignment="0" applyProtection="0"/>
    <xf numFmtId="0" fontId="70" fillId="46" borderId="0" applyNumberFormat="0" applyBorder="0" applyAlignment="0" applyProtection="0"/>
    <xf numFmtId="0" fontId="70" fillId="46" borderId="0" applyNumberFormat="0" applyBorder="0" applyAlignment="0" applyProtection="0"/>
    <xf numFmtId="0" fontId="70" fillId="42" borderId="0" applyNumberFormat="0" applyBorder="0" applyAlignment="0" applyProtection="0"/>
    <xf numFmtId="0" fontId="70" fillId="48" borderId="0" applyNumberFormat="0" applyBorder="0" applyAlignment="0" applyProtection="0"/>
    <xf numFmtId="0" fontId="19" fillId="31" borderId="0" applyNumberFormat="0" applyBorder="0" applyAlignment="0" applyProtection="0"/>
    <xf numFmtId="0" fontId="70" fillId="48" borderId="0" applyNumberFormat="0" applyBorder="0" applyAlignment="0" applyProtection="0"/>
    <xf numFmtId="0" fontId="70" fillId="48" borderId="0" applyNumberFormat="0" applyBorder="0" applyAlignment="0" applyProtection="0"/>
    <xf numFmtId="0" fontId="19" fillId="31" borderId="0" applyNumberFormat="0" applyBorder="0" applyAlignment="0" applyProtection="0"/>
    <xf numFmtId="0" fontId="70" fillId="42" borderId="0" applyNumberFormat="0" applyBorder="0" applyAlignment="0" applyProtection="0"/>
    <xf numFmtId="0" fontId="70" fillId="42" borderId="0" applyNumberFormat="0" applyBorder="0" applyAlignment="0" applyProtection="0"/>
    <xf numFmtId="0" fontId="70" fillId="49" borderId="0" applyNumberFormat="0" applyBorder="0" applyAlignment="0" applyProtection="0"/>
    <xf numFmtId="0" fontId="70" fillId="50" borderId="0" applyNumberFormat="0" applyBorder="0" applyAlignment="0" applyProtection="0"/>
    <xf numFmtId="0" fontId="19" fillId="35" borderId="0" applyNumberFormat="0" applyBorder="0" applyAlignment="0" applyProtection="0"/>
    <xf numFmtId="0" fontId="70" fillId="50" borderId="0" applyNumberFormat="0" applyBorder="0" applyAlignment="0" applyProtection="0"/>
    <xf numFmtId="0" fontId="70" fillId="50" borderId="0" applyNumberFormat="0" applyBorder="0" applyAlignment="0" applyProtection="0"/>
    <xf numFmtId="0" fontId="19" fillId="35" borderId="0" applyNumberFormat="0" applyBorder="0" applyAlignment="0" applyProtection="0"/>
    <xf numFmtId="0" fontId="70" fillId="49" borderId="0" applyNumberFormat="0" applyBorder="0" applyAlignment="0" applyProtection="0"/>
    <xf numFmtId="0" fontId="70" fillId="49" borderId="0" applyNumberFormat="0" applyBorder="0" applyAlignment="0" applyProtection="0"/>
    <xf numFmtId="0" fontId="70" fillId="44"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70" fillId="44" borderId="0" applyNumberFormat="0" applyBorder="0" applyAlignment="0" applyProtection="0"/>
    <xf numFmtId="0" fontId="70" fillId="51" borderId="0" applyNumberFormat="0" applyBorder="0" applyAlignment="0" applyProtection="0"/>
    <xf numFmtId="0" fontId="70" fillId="52" borderId="0" applyNumberFormat="0" applyBorder="0" applyAlignment="0" applyProtection="0"/>
    <xf numFmtId="0" fontId="19" fillId="20"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19" fillId="20" borderId="0" applyNumberFormat="0" applyBorder="0" applyAlignment="0" applyProtection="0"/>
    <xf numFmtId="0" fontId="70" fillId="51" borderId="0" applyNumberFormat="0" applyBorder="0" applyAlignment="0" applyProtection="0"/>
    <xf numFmtId="0" fontId="70" fillId="51" borderId="0" applyNumberFormat="0" applyBorder="0" applyAlignment="0" applyProtection="0"/>
    <xf numFmtId="0" fontId="70" fillId="5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70" fillId="53" borderId="0" applyNumberFormat="0" applyBorder="0" applyAlignment="0" applyProtection="0"/>
    <xf numFmtId="0" fontId="70" fillId="54" borderId="0" applyNumberFormat="0" applyBorder="0" applyAlignment="0" applyProtection="0"/>
    <xf numFmtId="0" fontId="70" fillId="55" borderId="0" applyNumberFormat="0" applyBorder="0" applyAlignment="0" applyProtection="0"/>
    <xf numFmtId="0" fontId="19" fillId="28" borderId="0" applyNumberFormat="0" applyBorder="0" applyAlignment="0" applyProtection="0"/>
    <xf numFmtId="0" fontId="70" fillId="55" borderId="0" applyNumberFormat="0" applyBorder="0" applyAlignment="0" applyProtection="0"/>
    <xf numFmtId="0" fontId="70" fillId="55" borderId="0" applyNumberFormat="0" applyBorder="0" applyAlignment="0" applyProtection="0"/>
    <xf numFmtId="0" fontId="19" fillId="28" borderId="0" applyNumberFormat="0" applyBorder="0" applyAlignment="0" applyProtection="0"/>
    <xf numFmtId="0" fontId="70" fillId="54" borderId="0" applyNumberFormat="0" applyBorder="0" applyAlignment="0" applyProtection="0"/>
    <xf numFmtId="0" fontId="70" fillId="54" borderId="0" applyNumberFormat="0" applyBorder="0" applyAlignment="0" applyProtection="0"/>
    <xf numFmtId="0" fontId="70" fillId="51" borderId="0" applyNumberFormat="0" applyBorder="0" applyAlignment="0" applyProtection="0"/>
    <xf numFmtId="0" fontId="70" fillId="48" borderId="0" applyNumberFormat="0" applyBorder="0" applyAlignment="0" applyProtection="0"/>
    <xf numFmtId="0" fontId="19" fillId="32" borderId="0" applyNumberFormat="0" applyBorder="0" applyAlignment="0" applyProtection="0"/>
    <xf numFmtId="0" fontId="70" fillId="48" borderId="0" applyNumberFormat="0" applyBorder="0" applyAlignment="0" applyProtection="0"/>
    <xf numFmtId="0" fontId="70" fillId="48" borderId="0" applyNumberFormat="0" applyBorder="0" applyAlignment="0" applyProtection="0"/>
    <xf numFmtId="0" fontId="19" fillId="32" borderId="0" applyNumberFormat="0" applyBorder="0" applyAlignment="0" applyProtection="0"/>
    <xf numFmtId="0" fontId="70" fillId="51" borderId="0" applyNumberFormat="0" applyBorder="0" applyAlignment="0" applyProtection="0"/>
    <xf numFmtId="0" fontId="70" fillId="51" borderId="0" applyNumberFormat="0" applyBorder="0" applyAlignment="0" applyProtection="0"/>
    <xf numFmtId="0" fontId="70" fillId="52"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70" fillId="52" borderId="0" applyNumberFormat="0" applyBorder="0" applyAlignment="0" applyProtection="0"/>
    <xf numFmtId="0" fontId="70" fillId="44" borderId="0" applyNumberFormat="0" applyBorder="0" applyAlignment="0" applyProtection="0"/>
    <xf numFmtId="0" fontId="70" fillId="56" borderId="0" applyNumberFormat="0" applyBorder="0" applyAlignment="0" applyProtection="0"/>
    <xf numFmtId="0" fontId="19" fillId="40" borderId="0" applyNumberFormat="0" applyBorder="0" applyAlignment="0" applyProtection="0"/>
    <xf numFmtId="0" fontId="70" fillId="56" borderId="0" applyNumberFormat="0" applyBorder="0" applyAlignment="0" applyProtection="0"/>
    <xf numFmtId="0" fontId="70" fillId="56" borderId="0" applyNumberFormat="0" applyBorder="0" applyAlignment="0" applyProtection="0"/>
    <xf numFmtId="0" fontId="19" fillId="40" borderId="0" applyNumberFormat="0" applyBorder="0" applyAlignment="0" applyProtection="0"/>
    <xf numFmtId="0" fontId="70" fillId="44" borderId="0" applyNumberFormat="0" applyBorder="0" applyAlignment="0" applyProtection="0"/>
    <xf numFmtId="0" fontId="70" fillId="44" borderId="0" applyNumberFormat="0" applyBorder="0" applyAlignment="0" applyProtection="0"/>
    <xf numFmtId="0" fontId="95" fillId="57" borderId="0" applyNumberFormat="0" applyBorder="0" applyAlignment="0" applyProtection="0"/>
    <xf numFmtId="0" fontId="95" fillId="58" borderId="0" applyNumberFormat="0" applyBorder="0" applyAlignment="0" applyProtection="0"/>
    <xf numFmtId="0" fontId="94" fillId="21" borderId="0" applyNumberFormat="0" applyBorder="0" applyAlignment="0" applyProtection="0"/>
    <xf numFmtId="0" fontId="95" fillId="57" borderId="0" applyNumberFormat="0" applyBorder="0" applyAlignment="0" applyProtection="0"/>
    <xf numFmtId="0" fontId="95" fillId="53" borderId="0" applyNumberFormat="0" applyBorder="0" applyAlignment="0" applyProtection="0"/>
    <xf numFmtId="0" fontId="94" fillId="25" borderId="0" applyNumberFormat="0" applyBorder="0" applyAlignment="0" applyProtection="0"/>
    <xf numFmtId="0" fontId="95" fillId="53" borderId="0" applyNumberFormat="0" applyBorder="0" applyAlignment="0" applyProtection="0"/>
    <xf numFmtId="0" fontId="95" fillId="54" borderId="0" applyNumberFormat="0" applyBorder="0" applyAlignment="0" applyProtection="0"/>
    <xf numFmtId="0" fontId="95" fillId="55" borderId="0" applyNumberFormat="0" applyBorder="0" applyAlignment="0" applyProtection="0"/>
    <xf numFmtId="0" fontId="94" fillId="29" borderId="0" applyNumberFormat="0" applyBorder="0" applyAlignment="0" applyProtection="0"/>
    <xf numFmtId="0" fontId="95" fillId="54" borderId="0" applyNumberFormat="0" applyBorder="0" applyAlignment="0" applyProtection="0"/>
    <xf numFmtId="0" fontId="95" fillId="51" borderId="0" applyNumberFormat="0" applyBorder="0" applyAlignment="0" applyProtection="0"/>
    <xf numFmtId="0" fontId="95" fillId="59" borderId="0" applyNumberFormat="0" applyBorder="0" applyAlignment="0" applyProtection="0"/>
    <xf numFmtId="0" fontId="94" fillId="33" borderId="0" applyNumberFormat="0" applyBorder="0" applyAlignment="0" applyProtection="0"/>
    <xf numFmtId="0" fontId="95" fillId="51" borderId="0" applyNumberFormat="0" applyBorder="0" applyAlignment="0" applyProtection="0"/>
    <xf numFmtId="0" fontId="95" fillId="57" borderId="0" applyNumberFormat="0" applyBorder="0" applyAlignment="0" applyProtection="0"/>
    <xf numFmtId="0" fontId="94" fillId="37" borderId="0" applyNumberFormat="0" applyBorder="0" applyAlignment="0" applyProtection="0"/>
    <xf numFmtId="0" fontId="95" fillId="57" borderId="0" applyNumberFormat="0" applyBorder="0" applyAlignment="0" applyProtection="0"/>
    <xf numFmtId="0" fontId="95" fillId="44" borderId="0" applyNumberFormat="0" applyBorder="0" applyAlignment="0" applyProtection="0"/>
    <xf numFmtId="0" fontId="95" fillId="60" borderId="0" applyNumberFormat="0" applyBorder="0" applyAlignment="0" applyProtection="0"/>
    <xf numFmtId="0" fontId="94" fillId="41" borderId="0" applyNumberFormat="0" applyBorder="0" applyAlignment="0" applyProtection="0"/>
    <xf numFmtId="0" fontId="95" fillId="44" borderId="0" applyNumberFormat="0" applyBorder="0" applyAlignment="0" applyProtection="0"/>
    <xf numFmtId="0" fontId="95" fillId="57" borderId="0" applyNumberFormat="0" applyBorder="0" applyAlignment="0" applyProtection="0"/>
    <xf numFmtId="0" fontId="95" fillId="61" borderId="0" applyNumberFormat="0" applyBorder="0" applyAlignment="0" applyProtection="0"/>
    <xf numFmtId="0" fontId="94" fillId="18" borderId="0" applyNumberFormat="0" applyBorder="0" applyAlignment="0" applyProtection="0"/>
    <xf numFmtId="0" fontId="95" fillId="57" borderId="0" applyNumberFormat="0" applyBorder="0" applyAlignment="0" applyProtection="0"/>
    <xf numFmtId="0" fontId="95" fillId="62" borderId="0" applyNumberFormat="0" applyBorder="0" applyAlignment="0" applyProtection="0"/>
    <xf numFmtId="0" fontId="94" fillId="22" borderId="0" applyNumberFormat="0" applyBorder="0" applyAlignment="0" applyProtection="0"/>
    <xf numFmtId="0" fontId="95" fillId="62" borderId="0" applyNumberFormat="0" applyBorder="0" applyAlignment="0" applyProtection="0"/>
    <xf numFmtId="0" fontId="95" fillId="63" borderId="0" applyNumberFormat="0" applyBorder="0" applyAlignment="0" applyProtection="0"/>
    <xf numFmtId="0" fontId="94" fillId="26" borderId="0" applyNumberFormat="0" applyBorder="0" applyAlignment="0" applyProtection="0"/>
    <xf numFmtId="0" fontId="95" fillId="63" borderId="0" applyNumberFormat="0" applyBorder="0" applyAlignment="0" applyProtection="0"/>
    <xf numFmtId="0" fontId="95" fillId="64" borderId="0" applyNumberFormat="0" applyBorder="0" applyAlignment="0" applyProtection="0"/>
    <xf numFmtId="0" fontId="95" fillId="59" borderId="0" applyNumberFormat="0" applyBorder="0" applyAlignment="0" applyProtection="0"/>
    <xf numFmtId="0" fontId="94" fillId="30" borderId="0" applyNumberFormat="0" applyBorder="0" applyAlignment="0" applyProtection="0"/>
    <xf numFmtId="0" fontId="95" fillId="64" borderId="0" applyNumberFormat="0" applyBorder="0" applyAlignment="0" applyProtection="0"/>
    <xf numFmtId="0" fontId="95" fillId="57" borderId="0" applyNumberFormat="0" applyBorder="0" applyAlignment="0" applyProtection="0"/>
    <xf numFmtId="0" fontId="94" fillId="34" borderId="0" applyNumberFormat="0" applyBorder="0" applyAlignment="0" applyProtection="0"/>
    <xf numFmtId="0" fontId="95" fillId="57" borderId="0" applyNumberFormat="0" applyBorder="0" applyAlignment="0" applyProtection="0"/>
    <xf numFmtId="0" fontId="95" fillId="65" borderId="0" applyNumberFormat="0" applyBorder="0" applyAlignment="0" applyProtection="0"/>
    <xf numFmtId="0" fontId="94" fillId="38" borderId="0" applyNumberFormat="0" applyBorder="0" applyAlignment="0" applyProtection="0"/>
    <xf numFmtId="0" fontId="95" fillId="65" borderId="0" applyNumberFormat="0" applyBorder="0" applyAlignment="0" applyProtection="0"/>
    <xf numFmtId="0" fontId="96" fillId="45" borderId="0" applyNumberFormat="0" applyBorder="0" applyAlignment="0" applyProtection="0"/>
    <xf numFmtId="0" fontId="86" fillId="13" borderId="0" applyNumberFormat="0" applyBorder="0" applyAlignment="0" applyProtection="0"/>
    <xf numFmtId="0" fontId="96" fillId="45" borderId="0" applyNumberFormat="0" applyBorder="0" applyAlignment="0" applyProtection="0"/>
    <xf numFmtId="0" fontId="97" fillId="42" borderId="34" applyNumberFormat="0" applyAlignment="0" applyProtection="0"/>
    <xf numFmtId="0" fontId="97" fillId="51" borderId="34" applyNumberFormat="0" applyAlignment="0" applyProtection="0"/>
    <xf numFmtId="0" fontId="89" fillId="15" borderId="29" applyNumberFormat="0" applyAlignment="0" applyProtection="0"/>
    <xf numFmtId="0" fontId="97" fillId="42" borderId="34" applyNumberFormat="0" applyAlignment="0" applyProtection="0"/>
    <xf numFmtId="0" fontId="98" fillId="66" borderId="35" applyNumberFormat="0" applyAlignment="0" applyProtection="0"/>
    <xf numFmtId="0" fontId="90" fillId="16" borderId="31" applyNumberFormat="0" applyAlignment="0" applyProtection="0"/>
    <xf numFmtId="0" fontId="98" fillId="66" borderId="35" applyNumberFormat="0" applyAlignment="0" applyProtection="0"/>
    <xf numFmtId="43" fontId="19"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0" fontId="23" fillId="0" borderId="0" applyFont="0" applyFill="0" applyBorder="0" applyAlignment="0" applyProtection="0"/>
    <xf numFmtId="43" fontId="19" fillId="0" borderId="0" applyFont="0" applyFill="0" applyBorder="0" applyAlignment="0" applyProtection="0"/>
    <xf numFmtId="43" fontId="70" fillId="0" borderId="0" applyFont="0" applyFill="0" applyBorder="0" applyAlignment="0" applyProtection="0"/>
    <xf numFmtId="43" fontId="19" fillId="0" borderId="0" applyFont="0" applyFill="0" applyBorder="0" applyAlignment="0" applyProtection="0"/>
    <xf numFmtId="40" fontId="23" fillId="0" borderId="0" applyFont="0" applyFill="0" applyBorder="0" applyAlignment="0" applyProtection="0"/>
    <xf numFmtId="43" fontId="23" fillId="0" borderId="0" applyFont="0" applyFill="0" applyBorder="0" applyAlignment="0" applyProtection="0"/>
    <xf numFmtId="40" fontId="23" fillId="0" borderId="0" applyFont="0" applyFill="0" applyBorder="0" applyAlignment="0" applyProtection="0"/>
    <xf numFmtId="43" fontId="70" fillId="0" borderId="0" applyFont="0" applyFill="0" applyBorder="0" applyAlignment="0" applyProtection="0"/>
    <xf numFmtId="43" fontId="19" fillId="0" borderId="0" applyFont="0" applyFill="0" applyBorder="0" applyAlignment="0" applyProtection="0"/>
    <xf numFmtId="40" fontId="23" fillId="0" borderId="0" applyFont="0" applyFill="0" applyBorder="0" applyAlignment="0" applyProtection="0"/>
    <xf numFmtId="43" fontId="23" fillId="0" borderId="0" applyFont="0" applyFill="0" applyBorder="0" applyAlignment="0" applyProtection="0"/>
    <xf numFmtId="43" fontId="99" fillId="0" borderId="0" applyFont="0" applyFill="0" applyBorder="0" applyAlignment="0" applyProtection="0"/>
    <xf numFmtId="43" fontId="23" fillId="0" borderId="0" applyFont="0" applyFill="0" applyBorder="0" applyAlignment="0" applyProtection="0"/>
    <xf numFmtId="43" fontId="99" fillId="0" borderId="0" applyFont="0" applyFill="0" applyBorder="0" applyAlignment="0" applyProtection="0"/>
    <xf numFmtId="43" fontId="100"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70" fillId="0" borderId="0" applyFont="0" applyFill="0" applyBorder="0" applyAlignment="0" applyProtection="0"/>
    <xf numFmtId="43" fontId="70"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9" fillId="0" borderId="0" applyFont="0" applyFill="0" applyBorder="0" applyAlignment="0" applyProtection="0"/>
    <xf numFmtId="43" fontId="70"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9" fillId="0" borderId="0" applyFont="0" applyFill="0" applyBorder="0" applyAlignment="0" applyProtection="0"/>
    <xf numFmtId="43" fontId="70"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3" fontId="23" fillId="0" borderId="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70"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70" fillId="0" borderId="0" applyFont="0" applyFill="0" applyBorder="0" applyAlignment="0" applyProtection="0"/>
    <xf numFmtId="44" fontId="23" fillId="0" borderId="0" applyFont="0" applyFill="0" applyBorder="0" applyAlignment="0" applyProtection="0"/>
    <xf numFmtId="44" fontId="70" fillId="0" borderId="0" applyFont="0" applyFill="0" applyBorder="0" applyAlignment="0" applyProtection="0"/>
    <xf numFmtId="44" fontId="70" fillId="0" borderId="0" applyFont="0" applyFill="0" applyBorder="0" applyAlignment="0" applyProtection="0"/>
    <xf numFmtId="5" fontId="23" fillId="0" borderId="0" applyFill="0" applyBorder="0" applyAlignment="0" applyProtection="0"/>
    <xf numFmtId="178" fontId="23" fillId="0" borderId="0" applyFill="0" applyBorder="0" applyAlignment="0" applyProtection="0"/>
    <xf numFmtId="179" fontId="40" fillId="0" borderId="13">
      <alignment horizontal="center" vertical="center" wrapText="1"/>
    </xf>
    <xf numFmtId="0" fontId="101" fillId="0" borderId="0" applyNumberFormat="0" applyFill="0" applyBorder="0" applyAlignment="0" applyProtection="0"/>
    <xf numFmtId="0" fontId="92" fillId="0" borderId="0" applyNumberFormat="0" applyFill="0" applyBorder="0" applyAlignment="0" applyProtection="0"/>
    <xf numFmtId="0" fontId="101" fillId="0" borderId="0" applyNumberFormat="0" applyFill="0" applyBorder="0" applyAlignment="0" applyProtection="0"/>
    <xf numFmtId="2" fontId="23" fillId="0" borderId="0" applyFill="0" applyBorder="0" applyAlignment="0" applyProtection="0"/>
    <xf numFmtId="0" fontId="102" fillId="47" borderId="0" applyNumberFormat="0" applyBorder="0" applyAlignment="0" applyProtection="0"/>
    <xf numFmtId="0" fontId="85" fillId="12" borderId="0" applyNumberFormat="0" applyBorder="0" applyAlignment="0" applyProtection="0"/>
    <xf numFmtId="0" fontId="102" fillId="47" borderId="0" applyNumberFormat="0" applyBorder="0" applyAlignment="0" applyProtection="0"/>
    <xf numFmtId="0" fontId="79" fillId="4" borderId="13">
      <alignment horizontal="center" vertical="top" wrapText="1"/>
    </xf>
    <xf numFmtId="0" fontId="103" fillId="0" borderId="36" applyNumberFormat="0" applyFill="0" applyAlignment="0" applyProtection="0"/>
    <xf numFmtId="0" fontId="104" fillId="0" borderId="37" applyNumberFormat="0" applyFill="0" applyAlignment="0" applyProtection="0"/>
    <xf numFmtId="0" fontId="105" fillId="0" borderId="38" applyNumberFormat="0" applyFill="0" applyAlignment="0" applyProtection="0"/>
    <xf numFmtId="0" fontId="106" fillId="0" borderId="38" applyNumberFormat="0" applyFill="0" applyAlignment="0" applyProtection="0"/>
    <xf numFmtId="0" fontId="83" fillId="0" borderId="27" applyNumberFormat="0" applyFill="0" applyAlignment="0" applyProtection="0"/>
    <xf numFmtId="0" fontId="105" fillId="0" borderId="38" applyNumberFormat="0" applyFill="0" applyAlignment="0" applyProtection="0"/>
    <xf numFmtId="0" fontId="107" fillId="0" borderId="39" applyNumberFormat="0" applyFill="0" applyAlignment="0" applyProtection="0"/>
    <xf numFmtId="0" fontId="108" fillId="0" borderId="40" applyNumberFormat="0" applyFill="0" applyAlignment="0" applyProtection="0"/>
    <xf numFmtId="0" fontId="84" fillId="0" borderId="28" applyNumberFormat="0" applyFill="0" applyAlignment="0" applyProtection="0"/>
    <xf numFmtId="0" fontId="107" fillId="0" borderId="39" applyNumberFormat="0" applyFill="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109" fillId="0" borderId="0" applyNumberFormat="0" applyFill="0" applyBorder="0" applyAlignment="0" applyProtection="0">
      <alignment vertical="top"/>
      <protection locked="0"/>
    </xf>
    <xf numFmtId="0" fontId="110" fillId="44" borderId="34" applyNumberFormat="0" applyAlignment="0" applyProtection="0"/>
    <xf numFmtId="0" fontId="87" fillId="14" borderId="29" applyNumberFormat="0" applyAlignment="0" applyProtection="0"/>
    <xf numFmtId="0" fontId="110" fillId="44" borderId="34" applyNumberFormat="0" applyAlignment="0" applyProtection="0"/>
    <xf numFmtId="0" fontId="111" fillId="0" borderId="41" applyNumberFormat="0" applyFill="0" applyAlignment="0" applyProtection="0"/>
    <xf numFmtId="0" fontId="23" fillId="0" borderId="0" applyFont="0" applyFill="0" applyBorder="0" applyAlignment="0" applyProtection="0"/>
    <xf numFmtId="0" fontId="112" fillId="54" borderId="0" applyNumberFormat="0" applyBorder="0" applyAlignment="0" applyProtection="0"/>
    <xf numFmtId="180" fontId="113" fillId="0" borderId="0"/>
    <xf numFmtId="0" fontId="19" fillId="0" borderId="0"/>
    <xf numFmtId="0" fontId="19" fillId="0" borderId="0"/>
    <xf numFmtId="0" fontId="19" fillId="0" borderId="0"/>
    <xf numFmtId="0" fontId="19" fillId="0" borderId="0"/>
    <xf numFmtId="0" fontId="19"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0" fontId="70" fillId="0" borderId="0"/>
    <xf numFmtId="0" fontId="19" fillId="0" borderId="0"/>
    <xf numFmtId="0" fontId="70" fillId="0" borderId="0"/>
    <xf numFmtId="0" fontId="70" fillId="0" borderId="0"/>
    <xf numFmtId="0" fontId="7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0" fillId="0" borderId="0"/>
    <xf numFmtId="0" fontId="70" fillId="0" borderId="0"/>
    <xf numFmtId="0" fontId="19" fillId="0" borderId="0"/>
    <xf numFmtId="0" fontId="19" fillId="0" borderId="0"/>
    <xf numFmtId="0" fontId="19" fillId="0" borderId="0"/>
    <xf numFmtId="0" fontId="23" fillId="0" borderId="0"/>
    <xf numFmtId="0" fontId="19" fillId="0" borderId="0"/>
    <xf numFmtId="0" fontId="26" fillId="0" borderId="0"/>
    <xf numFmtId="0" fontId="9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5" fontId="40" fillId="0" borderId="13">
      <alignment horizontal="right" vertical="center"/>
    </xf>
    <xf numFmtId="0" fontId="40" fillId="0" borderId="13">
      <alignment horizontal="left" vertical="center" wrapText="1"/>
    </xf>
    <xf numFmtId="1" fontId="79" fillId="4" borderId="13">
      <alignment horizontal="center" vertical="center" wrapText="1"/>
    </xf>
    <xf numFmtId="0" fontId="23" fillId="46" borderId="42" applyNumberFormat="0" applyFont="0" applyAlignment="0" applyProtection="0"/>
    <xf numFmtId="0" fontId="19" fillId="17" borderId="32" applyNumberFormat="0" applyFont="0" applyAlignment="0" applyProtection="0"/>
    <xf numFmtId="0" fontId="19" fillId="17" borderId="32" applyNumberFormat="0" applyFont="0" applyAlignment="0" applyProtection="0"/>
    <xf numFmtId="0" fontId="19" fillId="17" borderId="32" applyNumberFormat="0" applyFont="0" applyAlignment="0" applyProtection="0"/>
    <xf numFmtId="0" fontId="70" fillId="17" borderId="32" applyNumberFormat="0" applyFont="0" applyAlignment="0" applyProtection="0"/>
    <xf numFmtId="0" fontId="19" fillId="17" borderId="32" applyNumberFormat="0" applyFont="0" applyAlignment="0" applyProtection="0"/>
    <xf numFmtId="0" fontId="23" fillId="46" borderId="42" applyNumberFormat="0" applyFont="0" applyAlignment="0" applyProtection="0"/>
    <xf numFmtId="0" fontId="23" fillId="46" borderId="42" applyNumberFormat="0" applyFont="0" applyAlignment="0" applyProtection="0"/>
    <xf numFmtId="0" fontId="23" fillId="46" borderId="42" applyNumberFormat="0" applyFont="0" applyAlignment="0" applyProtection="0"/>
    <xf numFmtId="0" fontId="114" fillId="42" borderId="43" applyNumberFormat="0" applyAlignment="0" applyProtection="0"/>
    <xf numFmtId="0" fontId="114" fillId="51" borderId="43" applyNumberFormat="0" applyAlignment="0" applyProtection="0"/>
    <xf numFmtId="0" fontId="88" fillId="15" borderId="30" applyNumberFormat="0" applyAlignment="0" applyProtection="0"/>
    <xf numFmtId="0" fontId="114" fillId="42" borderId="4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115" fillId="0" borderId="0">
      <alignment wrapText="1"/>
    </xf>
    <xf numFmtId="4" fontId="116" fillId="54" borderId="44" applyNumberFormat="0" applyProtection="0">
      <alignment vertical="center"/>
    </xf>
    <xf numFmtId="4" fontId="117" fillId="8" borderId="43" applyNumberFormat="0" applyProtection="0">
      <alignment horizontal="left" vertical="center" indent="1"/>
    </xf>
    <xf numFmtId="4" fontId="117" fillId="8" borderId="43" applyNumberFormat="0" applyProtection="0">
      <alignment horizontal="left" vertical="center" indent="1"/>
    </xf>
    <xf numFmtId="0" fontId="23" fillId="67" borderId="43" applyNumberFormat="0" applyProtection="0">
      <alignment horizontal="left" vertical="center" indent="1"/>
    </xf>
    <xf numFmtId="0" fontId="23" fillId="67" borderId="43" applyNumberFormat="0" applyProtection="0">
      <alignment horizontal="left" vertical="center" indent="1"/>
    </xf>
    <xf numFmtId="0" fontId="23" fillId="67" borderId="43" applyNumberFormat="0" applyProtection="0">
      <alignment horizontal="left" vertical="center" indent="1"/>
    </xf>
    <xf numFmtId="0" fontId="23" fillId="67" borderId="43" applyNumberFormat="0" applyProtection="0">
      <alignment horizontal="left" vertical="center" indent="1"/>
    </xf>
    <xf numFmtId="0" fontId="23" fillId="4" borderId="43" applyNumberFormat="0" applyProtection="0">
      <alignment horizontal="left" vertical="center" indent="1"/>
    </xf>
    <xf numFmtId="0" fontId="23" fillId="4" borderId="43" applyNumberFormat="0" applyProtection="0">
      <alignment horizontal="left" vertical="center" indent="1"/>
    </xf>
    <xf numFmtId="4" fontId="118" fillId="6" borderId="44" applyNumberFormat="0" applyProtection="0">
      <alignment horizontal="right" vertical="center"/>
    </xf>
    <xf numFmtId="0" fontId="23" fillId="67" borderId="43" applyNumberFormat="0" applyProtection="0">
      <alignment horizontal="left" vertical="center" indent="1"/>
    </xf>
    <xf numFmtId="0" fontId="23" fillId="67" borderId="43" applyNumberFormat="0" applyProtection="0">
      <alignment horizontal="left" vertical="center" indent="1"/>
    </xf>
    <xf numFmtId="0" fontId="23" fillId="67" borderId="43" applyNumberFormat="0" applyProtection="0">
      <alignment horizontal="left" vertical="center" indent="1"/>
    </xf>
    <xf numFmtId="0" fontId="23" fillId="67" borderId="43" applyNumberFormat="0" applyProtection="0">
      <alignment horizontal="left" vertical="center" indent="1"/>
    </xf>
    <xf numFmtId="0" fontId="23" fillId="67" borderId="43" applyNumberFormat="0" applyProtection="0">
      <alignment horizontal="left" vertical="center" indent="1"/>
    </xf>
    <xf numFmtId="0" fontId="23" fillId="67" borderId="43" applyNumberFormat="0" applyProtection="0">
      <alignment horizontal="left" vertical="center" indent="1"/>
    </xf>
    <xf numFmtId="0" fontId="23" fillId="67" borderId="43" applyNumberFormat="0" applyProtection="0">
      <alignment horizontal="left" vertical="center" indent="1"/>
    </xf>
    <xf numFmtId="0" fontId="23" fillId="67" borderId="43" applyNumberFormat="0" applyProtection="0">
      <alignment horizontal="left" vertical="center" indent="1"/>
    </xf>
    <xf numFmtId="0" fontId="119" fillId="0" borderId="0" applyNumberFormat="0" applyFill="0" applyBorder="0" applyAlignment="0" applyProtection="0"/>
    <xf numFmtId="0" fontId="120" fillId="0" borderId="45">
      <alignment horizontal="center" vertical="center" wrapText="1"/>
    </xf>
    <xf numFmtId="0" fontId="121" fillId="0" borderId="0" applyNumberFormat="0" applyFill="0" applyBorder="0" applyAlignment="0" applyProtection="0"/>
    <xf numFmtId="0" fontId="122" fillId="0" borderId="0" applyNumberFormat="0" applyFill="0" applyBorder="0" applyAlignment="0" applyProtection="0"/>
    <xf numFmtId="0" fontId="123" fillId="0" borderId="46" applyNumberFormat="0" applyFill="0" applyAlignment="0" applyProtection="0"/>
    <xf numFmtId="0" fontId="123" fillId="0" borderId="47" applyNumberFormat="0" applyFill="0" applyAlignment="0" applyProtection="0"/>
    <xf numFmtId="0" fontId="93" fillId="0" borderId="33" applyNumberFormat="0" applyFill="0" applyAlignment="0" applyProtection="0"/>
    <xf numFmtId="0" fontId="123" fillId="0" borderId="46" applyNumberFormat="0" applyFill="0" applyAlignment="0" applyProtection="0"/>
    <xf numFmtId="0" fontId="124" fillId="0" borderId="0" applyNumberFormat="0" applyFill="0" applyBorder="0" applyAlignment="0" applyProtection="0"/>
    <xf numFmtId="0" fontId="91" fillId="0" borderId="0" applyNumberFormat="0" applyFill="0" applyBorder="0" applyAlignment="0" applyProtection="0"/>
    <xf numFmtId="0" fontId="124" fillId="0" borderId="0" applyNumberFormat="0" applyFill="0" applyBorder="0" applyAlignment="0" applyProtection="0"/>
    <xf numFmtId="0" fontId="23" fillId="0" borderId="0"/>
    <xf numFmtId="0" fontId="23" fillId="0" borderId="0"/>
    <xf numFmtId="0" fontId="18" fillId="0" borderId="0"/>
    <xf numFmtId="9" fontId="18" fillId="0" borderId="0" applyFont="0" applyFill="0" applyBorder="0" applyAlignment="0" applyProtection="0"/>
    <xf numFmtId="43" fontId="18" fillId="0" borderId="0" applyFont="0" applyFill="0" applyBorder="0" applyAlignment="0" applyProtection="0"/>
    <xf numFmtId="0" fontId="18" fillId="0" borderId="0"/>
    <xf numFmtId="43" fontId="18"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43" fontId="17" fillId="0" borderId="0" applyFont="0" applyFill="0" applyBorder="0" applyAlignment="0" applyProtection="0"/>
    <xf numFmtId="9" fontId="16" fillId="0" borderId="0" applyFont="0" applyFill="0" applyBorder="0" applyAlignment="0" applyProtection="0"/>
    <xf numFmtId="0" fontId="23" fillId="0" borderId="0"/>
    <xf numFmtId="0" fontId="23" fillId="0" borderId="0"/>
    <xf numFmtId="0" fontId="23" fillId="0" borderId="0"/>
    <xf numFmtId="0" fontId="23" fillId="0" borderId="0"/>
    <xf numFmtId="0" fontId="15" fillId="0" borderId="0"/>
    <xf numFmtId="9" fontId="15" fillId="0" borderId="0" applyFont="0" applyFill="0" applyBorder="0" applyAlignment="0" applyProtection="0"/>
    <xf numFmtId="43" fontId="15" fillId="0" borderId="0" applyFont="0" applyFill="0" applyBorder="0" applyAlignment="0" applyProtection="0"/>
    <xf numFmtId="0" fontId="15" fillId="0" borderId="0"/>
    <xf numFmtId="43" fontId="15" fillId="0" borderId="0" applyFont="0" applyFill="0" applyBorder="0" applyAlignment="0" applyProtection="0"/>
    <xf numFmtId="0" fontId="23" fillId="0" borderId="0"/>
    <xf numFmtId="0" fontId="14" fillId="0" borderId="0"/>
    <xf numFmtId="9" fontId="14" fillId="0" borderId="0" applyFont="0" applyFill="0" applyBorder="0" applyAlignment="0" applyProtection="0"/>
    <xf numFmtId="43" fontId="14" fillId="0" borderId="0" applyFont="0" applyFill="0" applyBorder="0" applyAlignment="0" applyProtection="0"/>
    <xf numFmtId="0" fontId="14" fillId="0" borderId="0"/>
    <xf numFmtId="43" fontId="14" fillId="0" borderId="0" applyFont="0" applyFill="0" applyBorder="0" applyAlignment="0" applyProtection="0"/>
    <xf numFmtId="43" fontId="70" fillId="0" borderId="0" applyFont="0" applyFill="0" applyBorder="0" applyAlignment="0" applyProtection="0"/>
    <xf numFmtId="0" fontId="23" fillId="0" borderId="0"/>
    <xf numFmtId="0" fontId="13" fillId="0" borderId="0"/>
    <xf numFmtId="9" fontId="13" fillId="0" borderId="0" applyFont="0" applyFill="0" applyBorder="0" applyAlignment="0" applyProtection="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17" borderId="32" applyNumberFormat="0" applyFont="0" applyAlignment="0" applyProtection="0"/>
    <xf numFmtId="0" fontId="13" fillId="17" borderId="32" applyNumberFormat="0" applyFont="0" applyAlignment="0" applyProtection="0"/>
    <xf numFmtId="0" fontId="13" fillId="17" borderId="32" applyNumberFormat="0" applyFont="0" applyAlignment="0" applyProtection="0"/>
    <xf numFmtId="0" fontId="13" fillId="17" borderId="32" applyNumberFormat="0" applyFont="0" applyAlignment="0" applyProtection="0"/>
    <xf numFmtId="0" fontId="23" fillId="0" borderId="0"/>
    <xf numFmtId="0" fontId="13" fillId="0" borderId="0"/>
    <xf numFmtId="9" fontId="13" fillId="0" borderId="0" applyFont="0" applyFill="0" applyBorder="0" applyAlignment="0" applyProtection="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9" fontId="13" fillId="0" borderId="0" applyFont="0" applyFill="0" applyBorder="0" applyAlignment="0" applyProtection="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43" fontId="13" fillId="0" borderId="0" applyFont="0" applyFill="0" applyBorder="0" applyAlignment="0" applyProtection="0"/>
    <xf numFmtId="0" fontId="13" fillId="0" borderId="0"/>
    <xf numFmtId="43" fontId="13" fillId="0" borderId="0" applyFont="0" applyFill="0" applyBorder="0" applyAlignment="0" applyProtection="0"/>
    <xf numFmtId="0" fontId="23" fillId="0" borderId="0"/>
    <xf numFmtId="43" fontId="23" fillId="0" borderId="0" applyFont="0" applyFill="0" applyBorder="0" applyAlignment="0" applyProtection="0"/>
    <xf numFmtId="43" fontId="23"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3" fontId="23" fillId="0" borderId="0" applyFont="0" applyFill="0" applyBorder="0" applyAlignment="0" applyProtection="0"/>
    <xf numFmtId="9" fontId="23" fillId="0" borderId="0" applyFont="0" applyFill="0" applyBorder="0" applyAlignment="0" applyProtection="0"/>
    <xf numFmtId="0" fontId="11" fillId="0" borderId="0"/>
    <xf numFmtId="0" fontId="10" fillId="0" borderId="0"/>
    <xf numFmtId="41" fontId="146" fillId="0" borderId="0" applyFont="0" applyFill="0" applyBorder="0" applyAlignment="0" applyProtection="0"/>
    <xf numFmtId="0" fontId="23" fillId="0" borderId="0"/>
    <xf numFmtId="0" fontId="9" fillId="0" borderId="0"/>
    <xf numFmtId="0" fontId="146" fillId="0" borderId="0"/>
    <xf numFmtId="43" fontId="8" fillId="0" borderId="0" applyFont="0" applyFill="0" applyBorder="0" applyAlignment="0" applyProtection="0"/>
    <xf numFmtId="44" fontId="8" fillId="0" borderId="0" applyFont="0" applyFill="0" applyBorder="0" applyAlignment="0" applyProtection="0"/>
    <xf numFmtId="0" fontId="23" fillId="0" borderId="0"/>
    <xf numFmtId="0" fontId="7" fillId="0" borderId="0"/>
    <xf numFmtId="0" fontId="6" fillId="0" borderId="0"/>
    <xf numFmtId="43" fontId="6" fillId="0" borderId="0" applyFont="0" applyFill="0" applyBorder="0" applyAlignment="0" applyProtection="0"/>
    <xf numFmtId="0" fontId="23" fillId="0" borderId="0"/>
    <xf numFmtId="0" fontId="6" fillId="0" borderId="0"/>
    <xf numFmtId="43" fontId="23" fillId="0" borderId="0" applyFont="0" applyFill="0" applyBorder="0" applyAlignment="0" applyProtection="0"/>
    <xf numFmtId="0" fontId="6" fillId="0" borderId="0"/>
    <xf numFmtId="0" fontId="6" fillId="0" borderId="0"/>
    <xf numFmtId="3" fontId="23" fillId="0" borderId="0"/>
    <xf numFmtId="9" fontId="6" fillId="0" borderId="0" applyFont="0" applyFill="0" applyBorder="0" applyAlignment="0" applyProtection="0"/>
    <xf numFmtId="0" fontId="23" fillId="0" borderId="0"/>
    <xf numFmtId="0" fontId="23" fillId="0" borderId="0"/>
    <xf numFmtId="0" fontId="5" fillId="0" borderId="0"/>
    <xf numFmtId="0" fontId="4" fillId="0" borderId="0"/>
    <xf numFmtId="0" fontId="4" fillId="0" borderId="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cellStyleXfs>
  <cellXfs count="1644">
    <xf numFmtId="0" fontId="0" fillId="0" borderId="0" xfId="0"/>
    <xf numFmtId="0" fontId="26" fillId="0" borderId="0" xfId="1" applyNumberFormat="1" applyFont="1" applyAlignment="1">
      <alignment horizontal="center"/>
    </xf>
    <xf numFmtId="0" fontId="26" fillId="0" borderId="0" xfId="1" applyFont="1" applyAlignment="1"/>
    <xf numFmtId="0" fontId="26" fillId="0" borderId="0" xfId="1" applyFont="1"/>
    <xf numFmtId="0" fontId="26" fillId="0" borderId="0" xfId="1" applyNumberFormat="1" applyFont="1" applyAlignment="1">
      <alignment horizontal="left"/>
    </xf>
    <xf numFmtId="0" fontId="26" fillId="0" borderId="0" xfId="1" applyNumberFormat="1" applyFont="1" applyFill="1" applyAlignment="1">
      <alignment horizontal="left"/>
    </xf>
    <xf numFmtId="0" fontId="26" fillId="0" borderId="0" xfId="1" applyFont="1" applyFill="1" applyAlignment="1"/>
    <xf numFmtId="0" fontId="26" fillId="0" borderId="0" xfId="1" applyFont="1" applyFill="1"/>
    <xf numFmtId="0" fontId="26" fillId="0" borderId="3" xfId="1" applyFont="1" applyFill="1" applyBorder="1" applyAlignment="1"/>
    <xf numFmtId="0" fontId="26" fillId="0" borderId="0" xfId="1" applyFont="1" applyBorder="1" applyAlignment="1"/>
    <xf numFmtId="0" fontId="26" fillId="0" borderId="0" xfId="1" applyFont="1" applyFill="1" applyAlignment="1">
      <alignment horizontal="left"/>
    </xf>
    <xf numFmtId="0" fontId="26" fillId="0" borderId="0" xfId="1" applyFont="1" applyAlignment="1">
      <alignment horizontal="left"/>
    </xf>
    <xf numFmtId="0" fontId="30" fillId="0" borderId="0" xfId="1" applyFont="1"/>
    <xf numFmtId="0" fontId="26" fillId="0" borderId="0" xfId="1" applyFont="1" applyAlignment="1">
      <alignment horizontal="right"/>
    </xf>
    <xf numFmtId="0" fontId="26" fillId="0" borderId="0" xfId="1" applyNumberFormat="1" applyFont="1" applyFill="1" applyAlignment="1">
      <alignment horizontal="center"/>
    </xf>
    <xf numFmtId="0" fontId="26" fillId="0" borderId="0" xfId="1" applyNumberFormat="1" applyFont="1" applyBorder="1" applyAlignment="1">
      <alignment horizontal="center"/>
    </xf>
    <xf numFmtId="0" fontId="26" fillId="0" borderId="0" xfId="1" applyNumberFormat="1" applyFont="1" applyBorder="1" applyAlignment="1">
      <alignment horizontal="left"/>
    </xf>
    <xf numFmtId="0" fontId="26" fillId="0" borderId="0" xfId="1" applyFont="1" applyFill="1" applyBorder="1" applyAlignment="1"/>
    <xf numFmtId="0" fontId="26" fillId="0" borderId="0" xfId="1" applyFont="1" applyAlignment="1">
      <alignment horizontal="center"/>
    </xf>
    <xf numFmtId="0" fontId="26" fillId="0" borderId="0" xfId="1" applyFont="1" applyFill="1" applyAlignment="1">
      <alignment horizontal="center"/>
    </xf>
    <xf numFmtId="0" fontId="26" fillId="0" borderId="4" xfId="1" applyFont="1" applyFill="1" applyBorder="1" applyAlignment="1">
      <alignment horizontal="left"/>
    </xf>
    <xf numFmtId="0" fontId="26" fillId="0" borderId="4" xfId="1" applyNumberFormat="1" applyFont="1" applyBorder="1" applyAlignment="1">
      <alignment horizontal="left"/>
    </xf>
    <xf numFmtId="0" fontId="26" fillId="0" borderId="4" xfId="1" applyFont="1" applyBorder="1" applyAlignment="1"/>
    <xf numFmtId="0" fontId="26" fillId="0" borderId="5" xfId="1" applyFont="1" applyBorder="1"/>
    <xf numFmtId="0" fontId="26" fillId="5" borderId="0" xfId="1" applyFont="1" applyFill="1" applyAlignment="1"/>
    <xf numFmtId="0" fontId="26" fillId="5" borderId="0" xfId="1" applyFont="1" applyFill="1"/>
    <xf numFmtId="0" fontId="26" fillId="5" borderId="0" xfId="1" applyFont="1" applyFill="1" applyBorder="1" applyAlignment="1">
      <alignment horizontal="center" wrapText="1"/>
    </xf>
    <xf numFmtId="0" fontId="26" fillId="0" borderId="0" xfId="1" applyNumberFormat="1" applyFont="1" applyBorder="1"/>
    <xf numFmtId="171" fontId="26" fillId="0" borderId="0" xfId="1" applyNumberFormat="1" applyFont="1" applyBorder="1" applyAlignment="1">
      <alignment horizontal="right"/>
    </xf>
    <xf numFmtId="164" fontId="26" fillId="0" borderId="0" xfId="2" applyNumberFormat="1" applyFont="1"/>
    <xf numFmtId="0" fontId="26" fillId="0" borderId="4" xfId="1" applyNumberFormat="1" applyFont="1" applyFill="1" applyBorder="1" applyAlignment="1">
      <alignment horizontal="left"/>
    </xf>
    <xf numFmtId="0" fontId="26" fillId="0" borderId="4" xfId="1" applyNumberFormat="1" applyFont="1" applyBorder="1" applyAlignment="1">
      <alignment horizontal="center"/>
    </xf>
    <xf numFmtId="0" fontId="26" fillId="0" borderId="0" xfId="1" applyNumberFormat="1" applyFont="1" applyFill="1" applyBorder="1" applyAlignment="1">
      <alignment horizontal="center"/>
    </xf>
    <xf numFmtId="0" fontId="27" fillId="0" borderId="3" xfId="1" applyNumberFormat="1" applyFont="1" applyFill="1" applyBorder="1" applyAlignment="1">
      <alignment horizontal="center"/>
    </xf>
    <xf numFmtId="3" fontId="29" fillId="0" borderId="0" xfId="1" applyNumberFormat="1" applyFont="1" applyBorder="1" applyAlignment="1"/>
    <xf numFmtId="0" fontId="29" fillId="0" borderId="0" xfId="1" applyNumberFormat="1" applyFont="1" applyFill="1" applyBorder="1" applyAlignment="1">
      <alignment horizontal="center"/>
    </xf>
    <xf numFmtId="0" fontId="32" fillId="0" borderId="0" xfId="1" applyFont="1" applyFill="1"/>
    <xf numFmtId="0" fontId="31" fillId="0" borderId="0" xfId="1" applyFont="1"/>
    <xf numFmtId="0" fontId="26" fillId="0" borderId="0" xfId="1" applyFont="1" applyAlignment="1">
      <alignment wrapText="1"/>
    </xf>
    <xf numFmtId="0" fontId="26" fillId="0" borderId="4" xfId="1" applyFont="1" applyBorder="1"/>
    <xf numFmtId="0" fontId="26" fillId="0" borderId="3" xfId="1" applyFont="1" applyBorder="1" applyAlignment="1">
      <alignment horizontal="left"/>
    </xf>
    <xf numFmtId="0" fontId="26" fillId="0" borderId="4" xfId="1" applyFont="1" applyBorder="1" applyAlignment="1">
      <alignment horizontal="left"/>
    </xf>
    <xf numFmtId="0" fontId="32" fillId="0" borderId="0" xfId="1" applyFont="1"/>
    <xf numFmtId="3" fontId="38" fillId="0" borderId="0" xfId="1" applyNumberFormat="1" applyFont="1"/>
    <xf numFmtId="164" fontId="26" fillId="0" borderId="0" xfId="2" applyNumberFormat="1" applyFont="1" applyFill="1"/>
    <xf numFmtId="0" fontId="32" fillId="0" borderId="0" xfId="1" applyFont="1" applyFill="1" applyBorder="1"/>
    <xf numFmtId="0" fontId="26" fillId="0" borderId="0" xfId="1" applyFont="1" applyFill="1" applyAlignment="1">
      <alignment wrapText="1"/>
    </xf>
    <xf numFmtId="0" fontId="37" fillId="0" borderId="0" xfId="1" applyFont="1" applyFill="1" applyAlignment="1">
      <alignment horizontal="center"/>
    </xf>
    <xf numFmtId="0" fontId="27" fillId="0" borderId="0" xfId="1" applyNumberFormat="1" applyFont="1" applyFill="1" applyAlignment="1"/>
    <xf numFmtId="0" fontId="45" fillId="0" borderId="0" xfId="1" applyFont="1"/>
    <xf numFmtId="0" fontId="45" fillId="0" borderId="0" xfId="1" applyFont="1" applyFill="1"/>
    <xf numFmtId="0" fontId="45" fillId="0" borderId="0" xfId="1" applyFont="1" applyFill="1" applyBorder="1"/>
    <xf numFmtId="0" fontId="45" fillId="0" borderId="0" xfId="1" applyFont="1" applyBorder="1"/>
    <xf numFmtId="0" fontId="42" fillId="0" borderId="0" xfId="1" applyFont="1" applyFill="1"/>
    <xf numFmtId="0" fontId="42" fillId="0" borderId="0" xfId="1" applyFont="1"/>
    <xf numFmtId="0" fontId="53" fillId="0" borderId="0" xfId="1" applyFont="1" applyFill="1"/>
    <xf numFmtId="3" fontId="26" fillId="0" borderId="0" xfId="1" applyNumberFormat="1" applyFont="1"/>
    <xf numFmtId="164" fontId="26" fillId="0" borderId="0" xfId="2" applyNumberFormat="1" applyFont="1" applyFill="1" applyAlignment="1"/>
    <xf numFmtId="0" fontId="54" fillId="0" borderId="0" xfId="1" applyFont="1" applyAlignment="1"/>
    <xf numFmtId="164" fontId="26" fillId="0" borderId="0" xfId="2" applyNumberFormat="1" applyFont="1" applyFill="1" applyBorder="1" applyAlignment="1"/>
    <xf numFmtId="0" fontId="26" fillId="0" borderId="0" xfId="1" applyFont="1" applyFill="1" applyAlignment="1">
      <alignment vertical="top"/>
    </xf>
    <xf numFmtId="0" fontId="26" fillId="0" borderId="0" xfId="1" applyFont="1" applyFill="1" applyAlignment="1">
      <alignment vertical="center" wrapText="1"/>
    </xf>
    <xf numFmtId="0" fontId="29" fillId="0" borderId="0" xfId="1" applyFont="1"/>
    <xf numFmtId="164" fontId="26" fillId="0" borderId="0" xfId="2" applyNumberFormat="1" applyFont="1" applyAlignment="1"/>
    <xf numFmtId="0" fontId="55" fillId="0" borderId="0" xfId="1" applyFont="1" applyAlignment="1">
      <alignment horizontal="right"/>
    </xf>
    <xf numFmtId="0" fontId="30" fillId="0" borderId="0" xfId="1" applyFont="1" applyAlignment="1"/>
    <xf numFmtId="0" fontId="26" fillId="0" borderId="0" xfId="1" applyFont="1" applyAlignment="1">
      <alignment horizontal="left" wrapText="1"/>
    </xf>
    <xf numFmtId="0" fontId="30" fillId="0" borderId="0" xfId="1" applyFont="1" applyFill="1" applyAlignment="1"/>
    <xf numFmtId="0" fontId="26" fillId="0" borderId="0" xfId="1" applyFont="1" applyAlignment="1">
      <alignment horizontal="left" vertical="center"/>
    </xf>
    <xf numFmtId="0" fontId="26" fillId="0" borderId="0" xfId="1" applyFont="1" applyAlignment="1">
      <alignment horizontal="left" vertical="center" wrapText="1"/>
    </xf>
    <xf numFmtId="0" fontId="26" fillId="0" borderId="0" xfId="1" applyFont="1" applyFill="1" applyAlignment="1">
      <alignment horizontal="left" wrapText="1"/>
    </xf>
    <xf numFmtId="0" fontId="54" fillId="0" borderId="0" xfId="1" applyFont="1" applyFill="1" applyAlignment="1"/>
    <xf numFmtId="164" fontId="26" fillId="0" borderId="0" xfId="2" applyNumberFormat="1" applyFont="1" applyBorder="1" applyAlignment="1"/>
    <xf numFmtId="164" fontId="26" fillId="0" borderId="0" xfId="2" applyNumberFormat="1" applyFont="1" applyFill="1" applyBorder="1"/>
    <xf numFmtId="37" fontId="26" fillId="0" borderId="0" xfId="1" applyNumberFormat="1" applyFont="1" applyFill="1"/>
    <xf numFmtId="0" fontId="37" fillId="0" borderId="0" xfId="1" applyFont="1" applyFill="1" applyBorder="1" applyAlignment="1">
      <alignment horizontal="center"/>
    </xf>
    <xf numFmtId="0" fontId="35" fillId="0" borderId="0" xfId="1" applyFont="1"/>
    <xf numFmtId="0" fontId="30" fillId="0" borderId="0" xfId="1" applyFont="1" applyFill="1" applyAlignment="1">
      <alignment horizontal="center"/>
    </xf>
    <xf numFmtId="0" fontId="30" fillId="0" borderId="0" xfId="1" applyFont="1" applyFill="1" applyBorder="1"/>
    <xf numFmtId="0" fontId="26" fillId="0" borderId="0" xfId="1" applyFont="1" applyFill="1" applyBorder="1" applyAlignment="1">
      <alignment horizontal="left"/>
    </xf>
    <xf numFmtId="0" fontId="41" fillId="0" borderId="0" xfId="1" applyFont="1"/>
    <xf numFmtId="3" fontId="26" fillId="0" borderId="0" xfId="1" applyNumberFormat="1" applyFont="1" applyFill="1" applyBorder="1" applyAlignment="1"/>
    <xf numFmtId="0" fontId="60" fillId="5" borderId="0" xfId="1" applyFont="1" applyFill="1"/>
    <xf numFmtId="0" fontId="60" fillId="0" borderId="0" xfId="1" applyFont="1" applyFill="1"/>
    <xf numFmtId="0" fontId="30" fillId="0" borderId="0" xfId="1" applyFont="1" applyAlignment="1">
      <alignment horizontal="left"/>
    </xf>
    <xf numFmtId="0" fontId="30" fillId="0" borderId="0" xfId="1" applyNumberFormat="1" applyFont="1" applyFill="1" applyAlignment="1">
      <alignment horizontal="left"/>
    </xf>
    <xf numFmtId="3" fontId="30" fillId="0" borderId="0" xfId="1" applyNumberFormat="1" applyFont="1" applyBorder="1" applyAlignment="1"/>
    <xf numFmtId="3" fontId="26" fillId="0" borderId="0" xfId="1" applyNumberFormat="1" applyFont="1" applyBorder="1" applyAlignment="1"/>
    <xf numFmtId="3" fontId="26" fillId="0" borderId="0" xfId="1" applyNumberFormat="1" applyFont="1" applyAlignment="1"/>
    <xf numFmtId="3" fontId="30" fillId="0" borderId="0" xfId="1" applyNumberFormat="1" applyFont="1" applyAlignment="1">
      <alignment horizontal="left"/>
    </xf>
    <xf numFmtId="3" fontId="26" fillId="0" borderId="0" xfId="1" applyNumberFormat="1" applyFont="1" applyAlignment="1">
      <alignment horizontal="left"/>
    </xf>
    <xf numFmtId="0" fontId="26" fillId="0" borderId="0" xfId="1" applyNumberFormat="1" applyFont="1" applyAlignment="1"/>
    <xf numFmtId="3" fontId="26" fillId="0" borderId="0" xfId="1" applyNumberFormat="1" applyFont="1" applyFill="1" applyAlignment="1"/>
    <xf numFmtId="0" fontId="30" fillId="0" borderId="0" xfId="1" applyNumberFormat="1" applyFont="1" applyAlignment="1">
      <alignment horizontal="left"/>
    </xf>
    <xf numFmtId="3" fontId="26" fillId="0" borderId="0" xfId="1" applyNumberFormat="1" applyFont="1" applyFill="1" applyAlignment="1">
      <alignment horizontal="center"/>
    </xf>
    <xf numFmtId="3" fontId="26" fillId="0" borderId="0" xfId="1" applyNumberFormat="1" applyFont="1" applyFill="1" applyAlignment="1">
      <alignment horizontal="left"/>
    </xf>
    <xf numFmtId="3" fontId="26" fillId="0" borderId="4" xfId="1" applyNumberFormat="1" applyFont="1" applyFill="1" applyBorder="1" applyAlignment="1"/>
    <xf numFmtId="3" fontId="26" fillId="0" borderId="4" xfId="1" applyNumberFormat="1" applyFont="1" applyFill="1" applyBorder="1" applyAlignment="1">
      <alignment horizontal="left"/>
    </xf>
    <xf numFmtId="3" fontId="26" fillId="0" borderId="4" xfId="1" applyNumberFormat="1" applyFont="1" applyBorder="1" applyAlignment="1"/>
    <xf numFmtId="0" fontId="26" fillId="0" borderId="3" xfId="1" applyNumberFormat="1" applyFont="1" applyFill="1" applyBorder="1" applyAlignment="1"/>
    <xf numFmtId="0" fontId="26" fillId="0" borderId="3" xfId="1" applyFont="1" applyFill="1" applyBorder="1" applyAlignment="1">
      <alignment horizontal="left"/>
    </xf>
    <xf numFmtId="3" fontId="26" fillId="0" borderId="3" xfId="1" applyNumberFormat="1" applyFont="1" applyFill="1" applyBorder="1" applyAlignment="1"/>
    <xf numFmtId="0" fontId="26" fillId="0" borderId="0" xfId="1" applyNumberFormat="1" applyFont="1" applyFill="1" applyAlignment="1"/>
    <xf numFmtId="0" fontId="30" fillId="0" borderId="3" xfId="1" applyNumberFormat="1" applyFont="1" applyBorder="1" applyAlignment="1"/>
    <xf numFmtId="3" fontId="26" fillId="0" borderId="3" xfId="1" applyNumberFormat="1" applyFont="1" applyBorder="1" applyAlignment="1"/>
    <xf numFmtId="0" fontId="26" fillId="0" borderId="0" xfId="1" applyNumberFormat="1" applyFont="1" applyFill="1" applyBorder="1" applyAlignment="1"/>
    <xf numFmtId="170" fontId="26" fillId="0" borderId="0" xfId="1" applyNumberFormat="1" applyFont="1" applyFill="1" applyAlignment="1"/>
    <xf numFmtId="165" fontId="26" fillId="0" borderId="0" xfId="1" applyNumberFormat="1" applyFont="1" applyFill="1" applyAlignment="1"/>
    <xf numFmtId="3" fontId="26" fillId="0" borderId="0" xfId="1" quotePrefix="1" applyNumberFormat="1" applyFont="1" applyAlignment="1">
      <alignment horizontal="right"/>
    </xf>
    <xf numFmtId="165" fontId="26" fillId="0" borderId="0" xfId="1" applyNumberFormat="1" applyFont="1" applyAlignment="1"/>
    <xf numFmtId="0" fontId="26" fillId="0" borderId="4" xfId="1" applyNumberFormat="1" applyFont="1" applyBorder="1" applyAlignment="1"/>
    <xf numFmtId="3" fontId="26" fillId="0" borderId="4" xfId="1" applyNumberFormat="1" applyFont="1" applyBorder="1" applyAlignment="1">
      <alignment horizontal="right"/>
    </xf>
    <xf numFmtId="165" fontId="26" fillId="0" borderId="4" xfId="1" applyNumberFormat="1" applyFont="1" applyBorder="1" applyAlignment="1"/>
    <xf numFmtId="0" fontId="30" fillId="0" borderId="0" xfId="1" applyFont="1" applyBorder="1" applyAlignment="1"/>
    <xf numFmtId="0" fontId="30" fillId="0" borderId="0" xfId="1" applyNumberFormat="1" applyFont="1" applyBorder="1" applyAlignment="1"/>
    <xf numFmtId="0" fontId="30" fillId="0" borderId="0" xfId="1" applyFont="1" applyBorder="1" applyAlignment="1">
      <alignment horizontal="left"/>
    </xf>
    <xf numFmtId="3" fontId="30" fillId="0" borderId="0" xfId="1" quotePrefix="1" applyNumberFormat="1" applyFont="1" applyBorder="1" applyAlignment="1">
      <alignment horizontal="right"/>
    </xf>
    <xf numFmtId="165" fontId="30" fillId="0" borderId="0" xfId="1" applyNumberFormat="1" applyFont="1" applyAlignment="1"/>
    <xf numFmtId="0" fontId="30" fillId="0" borderId="0" xfId="1" applyNumberFormat="1" applyFont="1" applyFill="1" applyAlignment="1">
      <alignment horizontal="center"/>
    </xf>
    <xf numFmtId="0" fontId="30" fillId="0" borderId="5" xfId="1" applyFont="1" applyBorder="1" applyAlignment="1"/>
    <xf numFmtId="3" fontId="30" fillId="0" borderId="5" xfId="1" applyNumberFormat="1" applyFont="1" applyBorder="1" applyAlignment="1">
      <alignment horizontal="left"/>
    </xf>
    <xf numFmtId="168" fontId="30" fillId="0" borderId="5" xfId="1" applyNumberFormat="1" applyFont="1" applyBorder="1" applyAlignment="1">
      <alignment horizontal="center"/>
    </xf>
    <xf numFmtId="3" fontId="30" fillId="0" borderId="5" xfId="1" applyNumberFormat="1" applyFont="1" applyBorder="1" applyAlignment="1"/>
    <xf numFmtId="0" fontId="60" fillId="5" borderId="0" xfId="1" applyNumberFormat="1" applyFont="1" applyFill="1" applyAlignment="1">
      <alignment horizontal="left"/>
    </xf>
    <xf numFmtId="0" fontId="60" fillId="5" borderId="0" xfId="1" applyFont="1" applyFill="1" applyAlignment="1">
      <alignment horizontal="left"/>
    </xf>
    <xf numFmtId="0" fontId="60" fillId="5" borderId="0" xfId="1" applyFont="1" applyFill="1" applyAlignment="1"/>
    <xf numFmtId="0" fontId="25" fillId="5" borderId="0" xfId="1" applyNumberFormat="1" applyFont="1" applyFill="1" applyAlignment="1">
      <alignment horizontal="left"/>
    </xf>
    <xf numFmtId="0" fontId="30" fillId="5" borderId="0" xfId="1" applyNumberFormat="1" applyFont="1" applyFill="1" applyAlignment="1">
      <alignment horizontal="center"/>
    </xf>
    <xf numFmtId="0" fontId="30" fillId="0" borderId="0" xfId="1" applyNumberFormat="1" applyFont="1" applyFill="1" applyAlignment="1"/>
    <xf numFmtId="3" fontId="26" fillId="0" borderId="0" xfId="1" applyNumberFormat="1" applyFont="1" applyAlignment="1">
      <alignment horizontal="center"/>
    </xf>
    <xf numFmtId="171" fontId="30" fillId="0" borderId="0" xfId="9" applyNumberFormat="1" applyFont="1" applyAlignment="1"/>
    <xf numFmtId="167" fontId="30" fillId="0" borderId="0" xfId="1" applyNumberFormat="1" applyFont="1" applyBorder="1" applyAlignment="1">
      <alignment horizontal="left"/>
    </xf>
    <xf numFmtId="168" fontId="26" fillId="0" borderId="0" xfId="1" applyNumberFormat="1" applyFont="1" applyAlignment="1">
      <alignment horizontal="center"/>
    </xf>
    <xf numFmtId="0" fontId="26" fillId="0" borderId="0" xfId="1" applyNumberFormat="1" applyFont="1" applyFill="1"/>
    <xf numFmtId="10" fontId="26" fillId="0" borderId="0" xfId="1" applyNumberFormat="1" applyFont="1" applyFill="1"/>
    <xf numFmtId="169" fontId="26" fillId="0" borderId="0" xfId="1" applyNumberFormat="1" applyFont="1" applyAlignment="1"/>
    <xf numFmtId="167" fontId="26" fillId="0" borderId="0" xfId="1" applyNumberFormat="1" applyFont="1" applyAlignment="1">
      <alignment horizontal="left"/>
    </xf>
    <xf numFmtId="169" fontId="26" fillId="0" borderId="0" xfId="1" applyNumberFormat="1" applyFont="1" applyFill="1" applyAlignment="1"/>
    <xf numFmtId="167" fontId="26" fillId="0" borderId="0" xfId="1" applyNumberFormat="1" applyFont="1" applyAlignment="1">
      <alignment horizontal="center"/>
    </xf>
    <xf numFmtId="10" fontId="26" fillId="0" borderId="0" xfId="1" applyNumberFormat="1" applyFont="1" applyFill="1" applyAlignment="1">
      <alignment horizontal="right"/>
    </xf>
    <xf numFmtId="10" fontId="26" fillId="0" borderId="0" xfId="9" applyNumberFormat="1" applyFont="1" applyFill="1" applyAlignment="1"/>
    <xf numFmtId="3" fontId="26" fillId="0" borderId="4" xfId="1" applyNumberFormat="1" applyFont="1" applyBorder="1"/>
    <xf numFmtId="3" fontId="27" fillId="0" borderId="0" xfId="1" applyNumberFormat="1" applyFont="1" applyBorder="1" applyAlignment="1">
      <alignment horizontal="right"/>
    </xf>
    <xf numFmtId="0" fontId="30" fillId="0" borderId="3" xfId="1" applyNumberFormat="1" applyFont="1" applyBorder="1" applyAlignment="1">
      <alignment horizontal="left"/>
    </xf>
    <xf numFmtId="3" fontId="27" fillId="0" borderId="3" xfId="1" applyNumberFormat="1" applyFont="1" applyBorder="1" applyAlignment="1">
      <alignment horizontal="right"/>
    </xf>
    <xf numFmtId="3" fontId="30" fillId="0" borderId="3" xfId="1" applyNumberFormat="1" applyFont="1" applyBorder="1" applyAlignment="1">
      <alignment horizontal="right"/>
    </xf>
    <xf numFmtId="0" fontId="30" fillId="0" borderId="0" xfId="1" applyNumberFormat="1" applyFont="1" applyBorder="1" applyAlignment="1">
      <alignment horizontal="left"/>
    </xf>
    <xf numFmtId="3" fontId="29" fillId="0" borderId="0" xfId="1" applyNumberFormat="1" applyFont="1" applyBorder="1" applyAlignment="1">
      <alignment horizontal="right"/>
    </xf>
    <xf numFmtId="3" fontId="26" fillId="0" borderId="0" xfId="1" applyNumberFormat="1" applyFont="1" applyBorder="1" applyAlignment="1">
      <alignment horizontal="right"/>
    </xf>
    <xf numFmtId="167" fontId="30" fillId="0" borderId="5" xfId="1" applyNumberFormat="1" applyFont="1" applyBorder="1" applyAlignment="1">
      <alignment horizontal="left"/>
    </xf>
    <xf numFmtId="0" fontId="30" fillId="0" borderId="5" xfId="1" applyFont="1" applyBorder="1" applyAlignment="1">
      <alignment horizontal="center"/>
    </xf>
    <xf numFmtId="168" fontId="30" fillId="0" borderId="5" xfId="1" applyNumberFormat="1" applyFont="1" applyBorder="1" applyAlignment="1"/>
    <xf numFmtId="3" fontId="26" fillId="0" borderId="0" xfId="1" applyNumberFormat="1" applyFont="1" applyFill="1" applyAlignment="1">
      <alignment horizontal="right"/>
    </xf>
    <xf numFmtId="168" fontId="26" fillId="0" borderId="0" xfId="1" applyNumberFormat="1" applyFont="1" applyAlignment="1"/>
    <xf numFmtId="172" fontId="26" fillId="0" borderId="0" xfId="9" applyNumberFormat="1" applyFont="1" applyFill="1" applyAlignment="1">
      <alignment horizontal="right"/>
    </xf>
    <xf numFmtId="0" fontId="26" fillId="0" borderId="0" xfId="1" applyNumberFormat="1" applyFont="1" applyFill="1" applyBorder="1" applyAlignment="1">
      <alignment horizontal="left"/>
    </xf>
    <xf numFmtId="0" fontId="26" fillId="0" borderId="0" xfId="1" applyFont="1" applyFill="1" applyAlignment="1">
      <alignment horizontal="right"/>
    </xf>
    <xf numFmtId="0" fontId="26" fillId="0" borderId="0" xfId="1" applyFont="1" applyFill="1" applyAlignment="1">
      <alignment horizontal="right" vertical="top"/>
    </xf>
    <xf numFmtId="3" fontId="26" fillId="0" borderId="0" xfId="1" applyNumberFormat="1" applyFont="1" applyFill="1"/>
    <xf numFmtId="164" fontId="26" fillId="0" borderId="2" xfId="2" applyNumberFormat="1" applyFont="1" applyFill="1" applyBorder="1"/>
    <xf numFmtId="0" fontId="53" fillId="0" borderId="0" xfId="1" applyFont="1" applyAlignment="1">
      <alignment horizontal="center"/>
    </xf>
    <xf numFmtId="0" fontId="53" fillId="0" borderId="0" xfId="1" applyFont="1"/>
    <xf numFmtId="0" fontId="55" fillId="0" borderId="0" xfId="1" applyFont="1" applyAlignment="1">
      <alignment horizontal="center"/>
    </xf>
    <xf numFmtId="0" fontId="61" fillId="0" borderId="0" xfId="1" applyFont="1"/>
    <xf numFmtId="0" fontId="62" fillId="0" borderId="0" xfId="1" applyFont="1" applyFill="1" applyAlignment="1">
      <alignment horizontal="center"/>
    </xf>
    <xf numFmtId="0" fontId="61" fillId="0" borderId="0" xfId="1" applyFont="1" applyFill="1" applyAlignment="1">
      <alignment horizontal="center"/>
    </xf>
    <xf numFmtId="0" fontId="37" fillId="0" borderId="0" xfId="1" applyFont="1" applyFill="1" applyAlignment="1">
      <alignment horizontal="right"/>
    </xf>
    <xf numFmtId="0" fontId="61" fillId="0" borderId="0" xfId="1" applyFont="1" applyFill="1" applyBorder="1" applyAlignment="1">
      <alignment horizontal="right"/>
    </xf>
    <xf numFmtId="0" fontId="61" fillId="0" borderId="0" xfId="1" applyFont="1" applyFill="1" applyBorder="1" applyAlignment="1">
      <alignment horizontal="center"/>
    </xf>
    <xf numFmtId="167" fontId="26" fillId="0" borderId="4" xfId="9" applyNumberFormat="1" applyFont="1" applyFill="1" applyBorder="1" applyAlignment="1">
      <alignment horizontal="center" wrapText="1"/>
    </xf>
    <xf numFmtId="0" fontId="26" fillId="0" borderId="4" xfId="1" applyFont="1" applyFill="1" applyBorder="1"/>
    <xf numFmtId="0" fontId="37" fillId="0" borderId="0" xfId="1" applyFont="1"/>
    <xf numFmtId="0" fontId="53" fillId="0" borderId="0" xfId="1" applyFont="1" applyAlignment="1">
      <alignment horizontal="left" wrapText="1"/>
    </xf>
    <xf numFmtId="37" fontId="53" fillId="0" borderId="0" xfId="1" applyNumberFormat="1" applyFont="1" applyAlignment="1">
      <alignment horizontal="right" wrapText="1"/>
    </xf>
    <xf numFmtId="0" fontId="26" fillId="0" borderId="0" xfId="1" applyFont="1" applyAlignment="1">
      <alignment horizontal="right" wrapText="1"/>
    </xf>
    <xf numFmtId="164" fontId="26" fillId="0" borderId="0" xfId="2" applyNumberFormat="1" applyFont="1" applyAlignment="1">
      <alignment horizontal="left" wrapText="1"/>
    </xf>
    <xf numFmtId="0" fontId="53" fillId="0" borderId="0" xfId="1" applyFont="1" applyAlignment="1">
      <alignment horizontal="right" wrapText="1"/>
    </xf>
    <xf numFmtId="0" fontId="61" fillId="0" borderId="0" xfId="1" applyNumberFormat="1" applyFont="1" applyFill="1" applyBorder="1" applyAlignment="1">
      <alignment horizontal="center"/>
    </xf>
    <xf numFmtId="0" fontId="26" fillId="8" borderId="4" xfId="1" applyFont="1" applyFill="1" applyBorder="1" applyAlignment="1">
      <alignment horizontal="right"/>
    </xf>
    <xf numFmtId="171" fontId="53" fillId="0" borderId="0" xfId="1" applyNumberFormat="1" applyFont="1" applyFill="1" applyAlignment="1">
      <alignment horizontal="center" wrapText="1"/>
    </xf>
    <xf numFmtId="0" fontId="53" fillId="0" borderId="0" xfId="1" applyFont="1" applyAlignment="1">
      <alignment horizontal="right"/>
    </xf>
    <xf numFmtId="0" fontId="61" fillId="0" borderId="0" xfId="1" applyFont="1" applyBorder="1" applyAlignment="1">
      <alignment horizontal="center"/>
    </xf>
    <xf numFmtId="0" fontId="26" fillId="0" borderId="0" xfId="1" applyFont="1" applyFill="1" applyAlignment="1">
      <alignment horizontal="left" vertical="center" wrapText="1"/>
    </xf>
    <xf numFmtId="0" fontId="26" fillId="8" borderId="0" xfId="1" applyFont="1" applyFill="1" applyAlignment="1">
      <alignment horizontal="right"/>
    </xf>
    <xf numFmtId="37" fontId="26" fillId="8" borderId="0" xfId="1" applyNumberFormat="1" applyFont="1" applyFill="1" applyAlignment="1">
      <alignment horizontal="right" wrapText="1"/>
    </xf>
    <xf numFmtId="171" fontId="53" fillId="0" borderId="3" xfId="1" applyNumberFormat="1" applyFont="1" applyFill="1" applyBorder="1" applyAlignment="1">
      <alignment horizontal="center" wrapText="1"/>
    </xf>
    <xf numFmtId="0" fontId="53" fillId="0" borderId="5" xfId="1" applyFont="1" applyBorder="1"/>
    <xf numFmtId="37" fontId="26" fillId="0" borderId="0" xfId="1" applyNumberFormat="1" applyFont="1" applyFill="1" applyAlignment="1">
      <alignment horizontal="right" wrapText="1"/>
    </xf>
    <xf numFmtId="0" fontId="61" fillId="0" borderId="0" xfId="1" applyFont="1" applyFill="1"/>
    <xf numFmtId="0" fontId="29" fillId="0" borderId="0" xfId="1" applyFont="1" applyFill="1"/>
    <xf numFmtId="0" fontId="53" fillId="0" borderId="0" xfId="1" applyFont="1" applyFill="1" applyAlignment="1">
      <alignment horizontal="right"/>
    </xf>
    <xf numFmtId="37" fontId="53" fillId="0" borderId="0" xfId="1" applyNumberFormat="1" applyFont="1" applyFill="1"/>
    <xf numFmtId="0" fontId="53" fillId="0" borderId="0" xfId="1" applyFont="1" applyFill="1" applyAlignment="1">
      <alignment horizontal="left" wrapText="1"/>
    </xf>
    <xf numFmtId="0" fontId="53" fillId="0" borderId="0" xfId="1" applyFont="1" applyFill="1" applyBorder="1"/>
    <xf numFmtId="37" fontId="61" fillId="0" borderId="0" xfId="1" applyNumberFormat="1" applyFont="1" applyFill="1"/>
    <xf numFmtId="41" fontId="26" fillId="0" borderId="0" xfId="1" applyNumberFormat="1" applyFont="1" applyFill="1" applyBorder="1" applyAlignment="1">
      <alignment horizontal="right"/>
    </xf>
    <xf numFmtId="41" fontId="53" fillId="0" borderId="0" xfId="1" applyNumberFormat="1" applyFont="1" applyFill="1" applyAlignment="1">
      <alignment horizontal="right"/>
    </xf>
    <xf numFmtId="41" fontId="53" fillId="0" borderId="0" xfId="1" applyNumberFormat="1" applyFont="1" applyFill="1" applyBorder="1" applyAlignment="1">
      <alignment horizontal="right"/>
    </xf>
    <xf numFmtId="164" fontId="53" fillId="0" borderId="0" xfId="2" applyNumberFormat="1" applyFont="1" applyFill="1" applyAlignment="1">
      <alignment horizontal="right"/>
    </xf>
    <xf numFmtId="37" fontId="53" fillId="0" borderId="0" xfId="1" applyNumberFormat="1" applyFont="1" applyFill="1" applyAlignment="1">
      <alignment horizontal="right" wrapText="1"/>
    </xf>
    <xf numFmtId="0" fontId="53" fillId="0" borderId="0" xfId="1" applyFont="1" applyFill="1" applyAlignment="1">
      <alignment horizontal="left"/>
    </xf>
    <xf numFmtId="0" fontId="35" fillId="0" borderId="0" xfId="1" applyFont="1" applyAlignment="1">
      <alignment horizontal="center"/>
    </xf>
    <xf numFmtId="164" fontId="35" fillId="0" borderId="0" xfId="2" applyNumberFormat="1" applyFont="1" applyAlignment="1"/>
    <xf numFmtId="0" fontId="35" fillId="0" borderId="0" xfId="1" applyFont="1" applyAlignment="1">
      <alignment horizontal="right"/>
    </xf>
    <xf numFmtId="0" fontId="35" fillId="0" borderId="0" xfId="1" applyFont="1" applyFill="1"/>
    <xf numFmtId="164" fontId="26" fillId="0" borderId="0" xfId="2" applyNumberFormat="1" applyFont="1" applyBorder="1"/>
    <xf numFmtId="10" fontId="26" fillId="0" borderId="0" xfId="9" applyNumberFormat="1" applyFont="1" applyFill="1"/>
    <xf numFmtId="37" fontId="26" fillId="7" borderId="0" xfId="1" applyNumberFormat="1" applyFont="1" applyFill="1" applyAlignment="1">
      <alignment horizontal="right"/>
    </xf>
    <xf numFmtId="37" fontId="53" fillId="7" borderId="0" xfId="1" applyNumberFormat="1" applyFont="1" applyFill="1" applyAlignment="1">
      <alignment horizontal="right"/>
    </xf>
    <xf numFmtId="164" fontId="45" fillId="0" borderId="0" xfId="2" applyNumberFormat="1" applyFont="1" applyFill="1"/>
    <xf numFmtId="3" fontId="26" fillId="8" borderId="0" xfId="1" applyNumberFormat="1" applyFont="1" applyFill="1" applyBorder="1"/>
    <xf numFmtId="0" fontId="58" fillId="0" borderId="0" xfId="1" applyFont="1" applyFill="1" applyBorder="1"/>
    <xf numFmtId="167" fontId="26" fillId="0" borderId="0" xfId="9" applyNumberFormat="1" applyFont="1"/>
    <xf numFmtId="164" fontId="35" fillId="0" borderId="0" xfId="2" applyNumberFormat="1" applyFont="1"/>
    <xf numFmtId="166" fontId="26" fillId="0" borderId="0" xfId="5" applyNumberFormat="1" applyFont="1" applyFill="1" applyBorder="1"/>
    <xf numFmtId="10" fontId="35" fillId="0" borderId="0" xfId="9" applyNumberFormat="1" applyFont="1"/>
    <xf numFmtId="10" fontId="35" fillId="0" borderId="0" xfId="2" applyNumberFormat="1" applyFont="1"/>
    <xf numFmtId="164" fontId="26" fillId="0" borderId="0" xfId="2" applyNumberFormat="1" applyFont="1" applyFill="1" applyBorder="1" applyAlignment="1">
      <alignment horizontal="left"/>
    </xf>
    <xf numFmtId="164" fontId="26" fillId="9" borderId="12" xfId="2" applyNumberFormat="1" applyFont="1" applyFill="1" applyBorder="1"/>
    <xf numFmtId="164" fontId="26" fillId="0" borderId="2" xfId="2" applyNumberFormat="1" applyFont="1" applyBorder="1"/>
    <xf numFmtId="167" fontId="26" fillId="0" borderId="0" xfId="9" applyNumberFormat="1" applyFont="1" applyFill="1" applyBorder="1"/>
    <xf numFmtId="164" fontId="26" fillId="0" borderId="0" xfId="2" applyNumberFormat="1" applyFont="1" applyFill="1" applyBorder="1" applyAlignment="1">
      <alignment horizontal="center" wrapText="1"/>
    </xf>
    <xf numFmtId="10" fontId="26" fillId="0" borderId="0" xfId="9" applyNumberFormat="1" applyFont="1"/>
    <xf numFmtId="0" fontId="24" fillId="0" borderId="0" xfId="0" applyFont="1" applyFill="1" applyBorder="1" applyAlignment="1">
      <alignment horizontal="center"/>
    </xf>
    <xf numFmtId="0" fontId="26" fillId="0" borderId="0" xfId="0" applyFont="1" applyFill="1" applyBorder="1"/>
    <xf numFmtId="0" fontId="45" fillId="0" borderId="0" xfId="0" applyFont="1"/>
    <xf numFmtId="37" fontId="53" fillId="0" borderId="20" xfId="1" applyNumberFormat="1" applyFont="1" applyBorder="1" applyAlignment="1">
      <alignment horizontal="right" wrapText="1"/>
    </xf>
    <xf numFmtId="0" fontId="69" fillId="0" borderId="0" xfId="0" applyFont="1" applyFill="1" applyBorder="1" applyAlignment="1">
      <alignment horizontal="center"/>
    </xf>
    <xf numFmtId="0" fontId="24" fillId="0" borderId="0" xfId="0" applyFont="1" applyFill="1" applyBorder="1" applyAlignment="1">
      <alignment horizontal="center" wrapText="1"/>
    </xf>
    <xf numFmtId="0" fontId="24" fillId="0" borderId="15" xfId="0" applyFont="1" applyFill="1" applyBorder="1" applyAlignment="1">
      <alignment horizontal="center" wrapText="1"/>
    </xf>
    <xf numFmtId="0" fontId="57" fillId="0" borderId="0" xfId="0" applyFont="1" applyFill="1" applyBorder="1" applyAlignment="1"/>
    <xf numFmtId="0" fontId="57" fillId="0" borderId="0" xfId="0" applyFont="1" applyFill="1" applyBorder="1" applyAlignment="1">
      <alignment horizontal="center"/>
    </xf>
    <xf numFmtId="0" fontId="57" fillId="0" borderId="16" xfId="0" applyFont="1" applyFill="1" applyBorder="1" applyAlignment="1">
      <alignment horizontal="left"/>
    </xf>
    <xf numFmtId="0" fontId="57" fillId="0" borderId="0" xfId="0" applyFont="1" applyFill="1" applyBorder="1" applyAlignment="1">
      <alignment horizontal="left"/>
    </xf>
    <xf numFmtId="43" fontId="71" fillId="0" borderId="0" xfId="2" applyFont="1" applyFill="1" applyBorder="1" applyAlignment="1"/>
    <xf numFmtId="0" fontId="26" fillId="0" borderId="2" xfId="0" applyFont="1" applyFill="1" applyBorder="1"/>
    <xf numFmtId="0" fontId="26" fillId="0" borderId="0" xfId="0" applyFont="1" applyFill="1" applyBorder="1" applyAlignment="1"/>
    <xf numFmtId="0" fontId="57" fillId="0" borderId="0" xfId="0" applyFont="1" applyFill="1" applyBorder="1" applyAlignment="1">
      <alignment wrapText="1"/>
    </xf>
    <xf numFmtId="0" fontId="25" fillId="0" borderId="0" xfId="0" applyFont="1" applyFill="1" applyBorder="1" applyAlignment="1"/>
    <xf numFmtId="0" fontId="26" fillId="0" borderId="0" xfId="0" applyFont="1" applyFill="1" applyBorder="1" applyAlignment="1">
      <alignment horizontal="center"/>
    </xf>
    <xf numFmtId="0" fontId="68" fillId="0" borderId="0" xfId="0" applyFont="1" applyFill="1" applyBorder="1" applyAlignment="1">
      <alignment horizontal="center"/>
    </xf>
    <xf numFmtId="0" fontId="25" fillId="0" borderId="0" xfId="0" applyFont="1" applyFill="1" applyBorder="1" applyAlignment="1">
      <alignment horizontal="center"/>
    </xf>
    <xf numFmtId="0" fontId="25" fillId="0" borderId="0" xfId="0" applyFont="1" applyFill="1" applyBorder="1" applyAlignment="1">
      <alignment horizontal="center" wrapText="1"/>
    </xf>
    <xf numFmtId="0" fontId="67" fillId="0" borderId="0" xfId="0" applyFont="1" applyFill="1" applyBorder="1" applyAlignment="1"/>
    <xf numFmtId="0" fontId="25" fillId="0" borderId="15" xfId="0" applyFont="1" applyFill="1" applyBorder="1" applyAlignment="1">
      <alignment horizontal="center" wrapText="1"/>
    </xf>
    <xf numFmtId="0" fontId="26" fillId="0" borderId="16" xfId="0" applyFont="1" applyFill="1" applyBorder="1" applyAlignment="1"/>
    <xf numFmtId="0" fontId="26" fillId="0" borderId="15" xfId="0" applyFont="1" applyFill="1" applyBorder="1"/>
    <xf numFmtId="0" fontId="26" fillId="0" borderId="6" xfId="0" applyFont="1" applyFill="1" applyBorder="1" applyAlignment="1"/>
    <xf numFmtId="0" fontId="26" fillId="0" borderId="2" xfId="0" applyFont="1" applyFill="1" applyBorder="1" applyAlignment="1"/>
    <xf numFmtId="0" fontId="26" fillId="0" borderId="2" xfId="0" applyFont="1" applyFill="1" applyBorder="1" applyAlignment="1">
      <alignment horizontal="center"/>
    </xf>
    <xf numFmtId="166" fontId="26" fillId="0" borderId="2" xfId="5" applyNumberFormat="1" applyFont="1" applyFill="1" applyBorder="1" applyAlignment="1">
      <alignment horizontal="center"/>
    </xf>
    <xf numFmtId="166" fontId="26" fillId="0" borderId="2" xfId="0" applyNumberFormat="1" applyFont="1" applyFill="1" applyBorder="1" applyAlignment="1">
      <alignment horizontal="center"/>
    </xf>
    <xf numFmtId="0" fontId="29" fillId="0" borderId="2" xfId="0" applyFont="1" applyFill="1" applyBorder="1"/>
    <xf numFmtId="0" fontId="26" fillId="0" borderId="9" xfId="0" applyFont="1" applyFill="1" applyBorder="1"/>
    <xf numFmtId="0" fontId="67" fillId="0" borderId="0" xfId="0" applyFont="1" applyFill="1" applyBorder="1"/>
    <xf numFmtId="0" fontId="23" fillId="0" borderId="0" xfId="20" applyFont="1" applyAlignment="1">
      <alignment horizontal="center"/>
    </xf>
    <xf numFmtId="0" fontId="24" fillId="0" borderId="0" xfId="20" applyFont="1"/>
    <xf numFmtId="13" fontId="23" fillId="0" borderId="0" xfId="20" applyNumberFormat="1" applyFont="1"/>
    <xf numFmtId="2" fontId="23" fillId="0" borderId="0" xfId="20" applyNumberFormat="1" applyFont="1"/>
    <xf numFmtId="17" fontId="23" fillId="0" borderId="0" xfId="20" applyNumberFormat="1" applyFont="1"/>
    <xf numFmtId="3" fontId="26" fillId="8" borderId="0" xfId="1" applyNumberFormat="1" applyFont="1" applyFill="1" applyBorder="1" applyProtection="1">
      <protection locked="0"/>
    </xf>
    <xf numFmtId="164" fontId="26" fillId="0" borderId="0" xfId="2" applyNumberFormat="1" applyFont="1" applyAlignment="1" applyProtection="1">
      <protection locked="0"/>
    </xf>
    <xf numFmtId="0" fontId="26" fillId="0" borderId="0" xfId="20" applyFont="1"/>
    <xf numFmtId="0" fontId="26" fillId="0" borderId="0" xfId="20" applyFont="1" applyFill="1"/>
    <xf numFmtId="0" fontId="26" fillId="0" borderId="0" xfId="20" applyFont="1" applyAlignment="1">
      <alignment horizontal="center"/>
    </xf>
    <xf numFmtId="0" fontId="26" fillId="0" borderId="0" xfId="20" applyFont="1" applyBorder="1"/>
    <xf numFmtId="0" fontId="25" fillId="0" borderId="0" xfId="20" applyFont="1" applyFill="1" applyBorder="1" applyAlignment="1">
      <alignment horizontal="center" wrapText="1"/>
    </xf>
    <xf numFmtId="0" fontId="26" fillId="0" borderId="0" xfId="20" applyFont="1" applyFill="1" applyBorder="1" applyAlignment="1">
      <alignment horizontal="center"/>
    </xf>
    <xf numFmtId="0" fontId="25" fillId="0" borderId="0" xfId="20" applyFont="1" applyFill="1" applyBorder="1" applyAlignment="1"/>
    <xf numFmtId="0" fontId="26" fillId="0" borderId="0" xfId="20" applyFont="1" applyFill="1" applyBorder="1"/>
    <xf numFmtId="0" fontId="35" fillId="0" borderId="0" xfId="20" applyFont="1" applyFill="1" applyBorder="1" applyAlignment="1">
      <alignment horizontal="center"/>
    </xf>
    <xf numFmtId="0" fontId="35" fillId="0" borderId="0" xfId="20" applyFont="1" applyFill="1"/>
    <xf numFmtId="0" fontId="72" fillId="0" borderId="0" xfId="0" applyFont="1" applyFill="1" applyBorder="1" applyAlignment="1"/>
    <xf numFmtId="0" fontId="72" fillId="0" borderId="0" xfId="0" applyFont="1" applyFill="1" applyBorder="1" applyAlignment="1">
      <alignment wrapText="1"/>
    </xf>
    <xf numFmtId="0" fontId="73" fillId="0" borderId="0" xfId="0" applyFont="1" applyFill="1" applyBorder="1" applyAlignment="1"/>
    <xf numFmtId="0" fontId="25" fillId="0" borderId="0" xfId="20" applyNumberFormat="1" applyFont="1" applyFill="1" applyBorder="1" applyAlignment="1">
      <alignment horizontal="center"/>
    </xf>
    <xf numFmtId="0" fontId="25" fillId="0" borderId="0" xfId="20" applyFont="1" applyAlignment="1">
      <alignment horizontal="centerContinuous"/>
    </xf>
    <xf numFmtId="0" fontId="26" fillId="0" borderId="0" xfId="20" applyNumberFormat="1" applyFont="1" applyFill="1" applyBorder="1" applyAlignment="1"/>
    <xf numFmtId="0" fontId="26" fillId="0" borderId="0" xfId="20" applyNumberFormat="1" applyFont="1" applyFill="1" applyBorder="1" applyAlignment="1">
      <alignment horizontal="center"/>
    </xf>
    <xf numFmtId="37" fontId="26" fillId="0" borderId="0" xfId="20" applyNumberFormat="1" applyFont="1" applyBorder="1" applyAlignment="1">
      <alignment horizontal="left"/>
    </xf>
    <xf numFmtId="37" fontId="54" fillId="0" borderId="0" xfId="20" applyNumberFormat="1" applyFont="1" applyBorder="1" applyAlignment="1">
      <alignment horizontal="left"/>
    </xf>
    <xf numFmtId="0" fontId="25" fillId="0" borderId="0" xfId="20" applyFont="1" applyFill="1" applyBorder="1" applyAlignment="1">
      <alignment horizontal="left"/>
    </xf>
    <xf numFmtId="0" fontId="26" fillId="0" borderId="0" xfId="20" applyNumberFormat="1" applyFont="1" applyBorder="1" applyAlignment="1">
      <alignment horizontal="center"/>
    </xf>
    <xf numFmtId="0" fontId="26" fillId="0" borderId="0" xfId="20" applyFont="1" applyBorder="1" applyAlignment="1"/>
    <xf numFmtId="0" fontId="25" fillId="0" borderId="0" xfId="20" applyFont="1" applyBorder="1" applyAlignment="1">
      <alignment horizontal="center"/>
    </xf>
    <xf numFmtId="0" fontId="25" fillId="9" borderId="11" xfId="20" applyFont="1" applyFill="1" applyBorder="1" applyAlignment="1"/>
    <xf numFmtId="0" fontId="25" fillId="9" borderId="12" xfId="20" applyFont="1" applyFill="1" applyBorder="1" applyAlignment="1"/>
    <xf numFmtId="0" fontId="25" fillId="9" borderId="12" xfId="20" applyFont="1" applyFill="1" applyBorder="1" applyAlignment="1">
      <alignment horizontal="center"/>
    </xf>
    <xf numFmtId="0" fontId="25" fillId="9" borderId="12" xfId="20" applyFont="1" applyFill="1" applyBorder="1" applyAlignment="1">
      <alignment wrapText="1"/>
    </xf>
    <xf numFmtId="0" fontId="25" fillId="9" borderId="14" xfId="20" applyFont="1" applyFill="1" applyBorder="1" applyAlignment="1">
      <alignment horizontal="center" wrapText="1"/>
    </xf>
    <xf numFmtId="0" fontId="26" fillId="0" borderId="7" xfId="20" applyFont="1" applyBorder="1" applyAlignment="1">
      <alignment horizontal="center"/>
    </xf>
    <xf numFmtId="0" fontId="25" fillId="0" borderId="8" xfId="20" applyNumberFormat="1" applyFont="1" applyFill="1" applyBorder="1" applyAlignment="1"/>
    <xf numFmtId="0" fontId="26" fillId="0" borderId="8" xfId="20" applyFont="1" applyBorder="1" applyAlignment="1"/>
    <xf numFmtId="0" fontId="26" fillId="0" borderId="8" xfId="20" applyFont="1" applyBorder="1"/>
    <xf numFmtId="0" fontId="26" fillId="0" borderId="8" xfId="20" applyFont="1" applyBorder="1" applyAlignment="1">
      <alignment horizontal="center"/>
    </xf>
    <xf numFmtId="0" fontId="26" fillId="0" borderId="22" xfId="20" applyFont="1" applyBorder="1"/>
    <xf numFmtId="0" fontId="26" fillId="0" borderId="16" xfId="20" applyFont="1" applyBorder="1" applyAlignment="1">
      <alignment horizontal="center"/>
    </xf>
    <xf numFmtId="0" fontId="25" fillId="0" borderId="0" xfId="20" applyNumberFormat="1" applyFont="1" applyFill="1" applyBorder="1" applyAlignment="1"/>
    <xf numFmtId="0" fontId="26" fillId="0" borderId="0" xfId="20" applyFont="1" applyFill="1" applyBorder="1" applyAlignment="1">
      <alignment horizontal="left"/>
    </xf>
    <xf numFmtId="3" fontId="26" fillId="0" borderId="0" xfId="20" applyNumberFormat="1" applyFont="1" applyFill="1" applyBorder="1"/>
    <xf numFmtId="0" fontId="26" fillId="0" borderId="16" xfId="20" applyNumberFormat="1" applyFont="1" applyFill="1" applyBorder="1" applyAlignment="1">
      <alignment horizontal="center"/>
    </xf>
    <xf numFmtId="0" fontId="26" fillId="0" borderId="0" xfId="20" applyNumberFormat="1" applyFont="1" applyFill="1" applyBorder="1" applyAlignment="1">
      <alignment horizontal="left"/>
    </xf>
    <xf numFmtId="3" fontId="26" fillId="0" borderId="0" xfId="20" applyNumberFormat="1" applyFont="1" applyFill="1" applyBorder="1" applyAlignment="1">
      <alignment horizontal="center"/>
    </xf>
    <xf numFmtId="3" fontId="26" fillId="0" borderId="0" xfId="20" applyNumberFormat="1" applyFont="1" applyFill="1" applyBorder="1" applyAlignment="1">
      <alignment horizontal="left"/>
    </xf>
    <xf numFmtId="0" fontId="26" fillId="0" borderId="15" xfId="20" applyFont="1" applyBorder="1"/>
    <xf numFmtId="3" fontId="26" fillId="0" borderId="0" xfId="20" applyNumberFormat="1" applyFont="1" applyFill="1" applyBorder="1" applyAlignment="1"/>
    <xf numFmtId="0" fontId="26" fillId="0" borderId="16" xfId="20" applyFont="1" applyFill="1" applyBorder="1" applyAlignment="1">
      <alignment horizontal="center"/>
    </xf>
    <xf numFmtId="0" fontId="25" fillId="0" borderId="0" xfId="20" applyNumberFormat="1" applyFont="1" applyFill="1" applyBorder="1" applyAlignment="1">
      <alignment horizontal="left"/>
    </xf>
    <xf numFmtId="0" fontId="26" fillId="0" borderId="0" xfId="20" applyFont="1" applyBorder="1" applyAlignment="1">
      <alignment horizontal="left"/>
    </xf>
    <xf numFmtId="0" fontId="25" fillId="0" borderId="2" xfId="20" applyNumberFormat="1" applyFont="1" applyFill="1" applyBorder="1" applyAlignment="1">
      <alignment horizontal="left"/>
    </xf>
    <xf numFmtId="0" fontId="26" fillId="0" borderId="2" xfId="20" applyNumberFormat="1" applyFont="1" applyFill="1" applyBorder="1" applyAlignment="1">
      <alignment horizontal="left"/>
    </xf>
    <xf numFmtId="0" fontId="26" fillId="0" borderId="2" xfId="20" applyFont="1" applyFill="1" applyBorder="1"/>
    <xf numFmtId="0" fontId="26" fillId="0" borderId="2" xfId="20" applyFont="1" applyFill="1" applyBorder="1" applyAlignment="1">
      <alignment horizontal="center"/>
    </xf>
    <xf numFmtId="0" fontId="26" fillId="0" borderId="2" xfId="20" applyFont="1" applyFill="1" applyBorder="1" applyAlignment="1"/>
    <xf numFmtId="0" fontId="26" fillId="0" borderId="9" xfId="20" applyFont="1" applyFill="1" applyBorder="1"/>
    <xf numFmtId="0" fontId="26" fillId="0" borderId="0" xfId="20" applyFont="1" applyFill="1" applyBorder="1" applyAlignment="1"/>
    <xf numFmtId="0" fontId="26" fillId="0" borderId="0" xfId="20" applyNumberFormat="1" applyFont="1" applyBorder="1" applyAlignment="1">
      <alignment horizontal="left"/>
    </xf>
    <xf numFmtId="0" fontId="26" fillId="0" borderId="0" xfId="20" applyFont="1" applyBorder="1" applyAlignment="1">
      <alignment horizontal="center"/>
    </xf>
    <xf numFmtId="0" fontId="26" fillId="0" borderId="0" xfId="20" applyNumberFormat="1" applyFont="1" applyBorder="1" applyAlignment="1"/>
    <xf numFmtId="37" fontId="25" fillId="0" borderId="0" xfId="20" applyNumberFormat="1" applyFont="1" applyBorder="1" applyAlignment="1">
      <alignment horizontal="left"/>
    </xf>
    <xf numFmtId="0" fontId="26" fillId="9" borderId="12" xfId="20" applyFont="1" applyFill="1" applyBorder="1"/>
    <xf numFmtId="0" fontId="26" fillId="9" borderId="14" xfId="20" applyFont="1" applyFill="1" applyBorder="1"/>
    <xf numFmtId="0" fontId="25" fillId="0" borderId="16" xfId="20" applyFont="1" applyFill="1" applyBorder="1" applyAlignment="1"/>
    <xf numFmtId="0" fontId="25" fillId="0" borderId="0" xfId="20" applyFont="1" applyFill="1" applyBorder="1" applyAlignment="1">
      <alignment horizontal="center"/>
    </xf>
    <xf numFmtId="0" fontId="25" fillId="0" borderId="0" xfId="20" applyFont="1" applyFill="1" applyBorder="1" applyAlignment="1">
      <alignment wrapText="1"/>
    </xf>
    <xf numFmtId="0" fontId="26" fillId="0" borderId="15" xfId="20" applyFont="1" applyFill="1" applyBorder="1"/>
    <xf numFmtId="0" fontId="26" fillId="0" borderId="6" xfId="20" applyNumberFormat="1" applyFont="1" applyFill="1" applyBorder="1" applyAlignment="1">
      <alignment horizontal="center"/>
    </xf>
    <xf numFmtId="0" fontId="26" fillId="0" borderId="2" xfId="20" applyFont="1" applyBorder="1"/>
    <xf numFmtId="0" fontId="26" fillId="0" borderId="2" xfId="20" applyNumberFormat="1" applyFont="1" applyBorder="1" applyAlignment="1">
      <alignment horizontal="left"/>
    </xf>
    <xf numFmtId="0" fontId="26" fillId="0" borderId="2" xfId="20" applyFont="1" applyBorder="1" applyAlignment="1">
      <alignment horizontal="center"/>
    </xf>
    <xf numFmtId="0" fontId="26" fillId="0" borderId="2" xfId="20" applyNumberFormat="1" applyFont="1" applyBorder="1" applyAlignment="1"/>
    <xf numFmtId="0" fontId="26" fillId="0" borderId="9" xfId="20" applyFont="1" applyBorder="1"/>
    <xf numFmtId="0" fontId="25" fillId="9" borderId="12" xfId="20" applyFont="1" applyFill="1" applyBorder="1" applyAlignment="1">
      <alignment horizontal="center" wrapText="1"/>
    </xf>
    <xf numFmtId="0" fontId="26" fillId="0" borderId="16" xfId="20" applyFont="1" applyBorder="1"/>
    <xf numFmtId="0" fontId="26" fillId="0" borderId="0" xfId="20" applyFont="1" applyBorder="1" applyAlignment="1">
      <alignment horizontal="left" indent="1"/>
    </xf>
    <xf numFmtId="0" fontId="26" fillId="0" borderId="2" xfId="20" applyNumberFormat="1" applyFont="1" applyFill="1" applyBorder="1" applyAlignment="1">
      <alignment horizontal="center"/>
    </xf>
    <xf numFmtId="0" fontId="26" fillId="0" borderId="2" xfId="20" applyNumberFormat="1" applyFont="1" applyBorder="1" applyAlignment="1">
      <alignment horizontal="center"/>
    </xf>
    <xf numFmtId="3" fontId="25" fillId="9" borderId="12" xfId="20" applyNumberFormat="1" applyFont="1" applyFill="1" applyBorder="1" applyAlignment="1">
      <alignment horizontal="center" wrapText="1"/>
    </xf>
    <xf numFmtId="3" fontId="25" fillId="9" borderId="12" xfId="20" applyNumberFormat="1" applyFont="1" applyFill="1" applyBorder="1" applyAlignment="1">
      <alignment horizontal="center"/>
    </xf>
    <xf numFmtId="0" fontId="26" fillId="0" borderId="7" xfId="20" applyFont="1" applyFill="1" applyBorder="1"/>
    <xf numFmtId="0" fontId="25" fillId="0" borderId="8" xfId="20" applyNumberFormat="1" applyFont="1" applyFill="1" applyBorder="1" applyAlignment="1">
      <alignment horizontal="left"/>
    </xf>
    <xf numFmtId="0" fontId="25" fillId="0" borderId="8" xfId="20" applyFont="1" applyFill="1" applyBorder="1"/>
    <xf numFmtId="0" fontId="26" fillId="0" borderId="8" xfId="20" applyFont="1" applyFill="1" applyBorder="1"/>
    <xf numFmtId="0" fontId="26" fillId="0" borderId="8" xfId="20" applyFont="1" applyFill="1" applyBorder="1" applyAlignment="1">
      <alignment horizontal="center"/>
    </xf>
    <xf numFmtId="0" fontId="26" fillId="0" borderId="8" xfId="20" applyNumberFormat="1" applyFont="1" applyFill="1" applyBorder="1" applyAlignment="1">
      <alignment horizontal="left"/>
    </xf>
    <xf numFmtId="3" fontId="25" fillId="0" borderId="8" xfId="20" applyNumberFormat="1" applyFont="1" applyFill="1" applyBorder="1" applyAlignment="1">
      <alignment horizontal="center"/>
    </xf>
    <xf numFmtId="0" fontId="25" fillId="0" borderId="8" xfId="20" applyFont="1" applyFill="1" applyBorder="1" applyAlignment="1">
      <alignment horizontal="left"/>
    </xf>
    <xf numFmtId="167" fontId="26" fillId="0" borderId="8" xfId="20" applyNumberFormat="1" applyFont="1" applyFill="1" applyBorder="1"/>
    <xf numFmtId="0" fontId="26" fillId="0" borderId="22" xfId="20" applyFont="1" applyFill="1" applyBorder="1"/>
    <xf numFmtId="0" fontId="26" fillId="0" borderId="16" xfId="20" applyFont="1" applyFill="1" applyBorder="1"/>
    <xf numFmtId="0" fontId="25" fillId="0" borderId="0" xfId="20" applyFont="1" applyFill="1" applyBorder="1"/>
    <xf numFmtId="3" fontId="25" fillId="0" borderId="0" xfId="20" applyNumberFormat="1" applyFont="1" applyFill="1" applyBorder="1" applyAlignment="1">
      <alignment horizontal="center"/>
    </xf>
    <xf numFmtId="167" fontId="26" fillId="0" borderId="0" xfId="20" applyNumberFormat="1" applyFont="1" applyFill="1" applyBorder="1"/>
    <xf numFmtId="0" fontId="26" fillId="0" borderId="15" xfId="20" applyFont="1" applyFill="1" applyBorder="1" applyAlignment="1">
      <alignment horizontal="center" wrapText="1"/>
    </xf>
    <xf numFmtId="167" fontId="25" fillId="0" borderId="0" xfId="2" applyNumberFormat="1" applyFont="1" applyFill="1" applyBorder="1"/>
    <xf numFmtId="0" fontId="25" fillId="0" borderId="2" xfId="20" applyNumberFormat="1" applyFont="1" applyFill="1" applyBorder="1" applyAlignment="1"/>
    <xf numFmtId="3" fontId="26" fillId="0" borderId="0" xfId="20" applyNumberFormat="1" applyFont="1" applyBorder="1" applyAlignment="1">
      <alignment horizontal="center"/>
    </xf>
    <xf numFmtId="0" fontId="25" fillId="0" borderId="7" xfId="20" applyFont="1" applyBorder="1"/>
    <xf numFmtId="0" fontId="25" fillId="0" borderId="8" xfId="20" applyFont="1" applyBorder="1"/>
    <xf numFmtId="0" fontId="25" fillId="0" borderId="8" xfId="20" applyFont="1" applyBorder="1" applyAlignment="1">
      <alignment horizontal="left"/>
    </xf>
    <xf numFmtId="3" fontId="26" fillId="0" borderId="8" xfId="20" applyNumberFormat="1" applyFont="1" applyBorder="1" applyAlignment="1">
      <alignment horizontal="center"/>
    </xf>
    <xf numFmtId="3" fontId="26" fillId="0" borderId="8" xfId="20" applyNumberFormat="1" applyFont="1" applyBorder="1" applyAlignment="1"/>
    <xf numFmtId="167" fontId="26" fillId="0" borderId="0" xfId="20" applyNumberFormat="1" applyFont="1" applyBorder="1"/>
    <xf numFmtId="0" fontId="25" fillId="0" borderId="15" xfId="20" applyFont="1" applyFill="1" applyBorder="1" applyAlignment="1">
      <alignment horizontal="center" wrapText="1"/>
    </xf>
    <xf numFmtId="166" fontId="26" fillId="0" borderId="2" xfId="5" applyNumberFormat="1" applyFont="1" applyFill="1" applyBorder="1"/>
    <xf numFmtId="0" fontId="25" fillId="9" borderId="7" xfId="20" applyFont="1" applyFill="1" applyBorder="1" applyAlignment="1"/>
    <xf numFmtId="0" fontId="25" fillId="9" borderId="8" xfId="20" applyFont="1" applyFill="1" applyBorder="1" applyAlignment="1"/>
    <xf numFmtId="0" fontId="25" fillId="9" borderId="8" xfId="20" applyFont="1" applyFill="1" applyBorder="1" applyAlignment="1">
      <alignment horizontal="center"/>
    </xf>
    <xf numFmtId="0" fontId="25" fillId="9" borderId="8" xfId="20" applyFont="1" applyFill="1" applyBorder="1" applyAlignment="1">
      <alignment wrapText="1"/>
    </xf>
    <xf numFmtId="0" fontId="26" fillId="0" borderId="7" xfId="20" applyNumberFormat="1" applyFont="1" applyFill="1" applyBorder="1" applyAlignment="1">
      <alignment horizontal="center"/>
    </xf>
    <xf numFmtId="3" fontId="26" fillId="0" borderId="15" xfId="20" applyNumberFormat="1" applyFont="1" applyBorder="1" applyAlignment="1">
      <alignment horizontal="center"/>
    </xf>
    <xf numFmtId="0" fontId="25" fillId="0" borderId="0" xfId="20" applyNumberFormat="1" applyFont="1" applyBorder="1" applyAlignment="1">
      <alignment horizontal="left"/>
    </xf>
    <xf numFmtId="0" fontId="26" fillId="0" borderId="2" xfId="20" applyNumberFormat="1" applyFont="1" applyFill="1" applyBorder="1" applyAlignment="1"/>
    <xf numFmtId="3" fontId="26" fillId="0" borderId="9" xfId="20" applyNumberFormat="1" applyFont="1" applyBorder="1" applyAlignment="1">
      <alignment horizontal="center"/>
    </xf>
    <xf numFmtId="0" fontId="25" fillId="0" borderId="7" xfId="20" applyFont="1" applyFill="1" applyBorder="1" applyAlignment="1"/>
    <xf numFmtId="0" fontId="25" fillId="0" borderId="8" xfId="20" applyFont="1" applyFill="1" applyBorder="1" applyAlignment="1"/>
    <xf numFmtId="0" fontId="25" fillId="0" borderId="8" xfId="20" applyFont="1" applyFill="1" applyBorder="1" applyAlignment="1">
      <alignment horizontal="center"/>
    </xf>
    <xf numFmtId="0" fontId="25" fillId="0" borderId="8" xfId="20" applyFont="1" applyFill="1" applyBorder="1" applyAlignment="1">
      <alignment wrapText="1"/>
    </xf>
    <xf numFmtId="0" fontId="25" fillId="0" borderId="8" xfId="20" applyFont="1" applyFill="1" applyBorder="1" applyAlignment="1">
      <alignment horizontal="center" wrapText="1"/>
    </xf>
    <xf numFmtId="0" fontId="25" fillId="0" borderId="22" xfId="20" applyFont="1" applyFill="1" applyBorder="1" applyAlignment="1">
      <alignment horizontal="center" wrapText="1"/>
    </xf>
    <xf numFmtId="3" fontId="26" fillId="0" borderId="15" xfId="20" applyNumberFormat="1" applyFont="1" applyFill="1" applyBorder="1" applyAlignment="1">
      <alignment horizontal="right"/>
    </xf>
    <xf numFmtId="0" fontId="25" fillId="0" borderId="15" xfId="20" applyFont="1" applyBorder="1" applyAlignment="1">
      <alignment horizontal="center"/>
    </xf>
    <xf numFmtId="3" fontId="26" fillId="0" borderId="15" xfId="20" applyNumberFormat="1" applyFont="1" applyBorder="1" applyAlignment="1">
      <alignment horizontal="right"/>
    </xf>
    <xf numFmtId="0" fontId="26" fillId="0" borderId="6" xfId="20" applyFont="1" applyBorder="1"/>
    <xf numFmtId="0" fontId="25" fillId="0" borderId="0" xfId="20" applyFont="1" applyBorder="1"/>
    <xf numFmtId="0" fontId="26" fillId="0" borderId="15" xfId="20" applyFont="1" applyFill="1" applyBorder="1" applyAlignment="1">
      <alignment horizontal="center"/>
    </xf>
    <xf numFmtId="164" fontId="26" fillId="0" borderId="2" xfId="20" applyNumberFormat="1" applyFont="1" applyFill="1" applyBorder="1" applyAlignment="1">
      <alignment horizontal="center"/>
    </xf>
    <xf numFmtId="0" fontId="26" fillId="0" borderId="9" xfId="20" applyFont="1" applyBorder="1" applyAlignment="1">
      <alignment horizontal="center"/>
    </xf>
    <xf numFmtId="0" fontId="26" fillId="0" borderId="16" xfId="20" applyNumberFormat="1" applyFont="1" applyBorder="1" applyAlignment="1">
      <alignment horizontal="center"/>
    </xf>
    <xf numFmtId="0" fontId="26" fillId="0" borderId="0" xfId="20" applyNumberFormat="1" applyFont="1" applyFill="1" applyBorder="1" applyAlignment="1">
      <alignment horizontal="right"/>
    </xf>
    <xf numFmtId="0" fontId="26" fillId="0" borderId="6" xfId="20" applyNumberFormat="1" applyFont="1" applyBorder="1" applyAlignment="1">
      <alignment horizontal="center"/>
    </xf>
    <xf numFmtId="0" fontId="26" fillId="0" borderId="2" xfId="20" applyNumberFormat="1" applyFont="1" applyFill="1" applyBorder="1" applyAlignment="1">
      <alignment horizontal="right"/>
    </xf>
    <xf numFmtId="0" fontId="25" fillId="0" borderId="2" xfId="20" applyFont="1" applyBorder="1" applyAlignment="1">
      <alignment horizontal="center"/>
    </xf>
    <xf numFmtId="0" fontId="25" fillId="0" borderId="9" xfId="20" applyFont="1" applyBorder="1" applyAlignment="1">
      <alignment horizontal="center"/>
    </xf>
    <xf numFmtId="0" fontId="26" fillId="0" borderId="8" xfId="20" applyFont="1" applyFill="1" applyBorder="1" applyAlignment="1"/>
    <xf numFmtId="0" fontId="26" fillId="0" borderId="0" xfId="20" applyNumberFormat="1" applyFont="1" applyBorder="1" applyAlignment="1">
      <alignment horizontal="right"/>
    </xf>
    <xf numFmtId="0" fontId="26" fillId="0" borderId="8" xfId="20" applyNumberFormat="1" applyFont="1" applyFill="1" applyBorder="1" applyAlignment="1">
      <alignment horizontal="center"/>
    </xf>
    <xf numFmtId="0" fontId="26" fillId="0" borderId="8" xfId="20" applyNumberFormat="1" applyFont="1" applyFill="1" applyBorder="1" applyAlignment="1">
      <alignment horizontal="left" wrapText="1"/>
    </xf>
    <xf numFmtId="0" fontId="26" fillId="0" borderId="0" xfId="20" applyNumberFormat="1" applyFont="1" applyFill="1" applyBorder="1" applyAlignment="1">
      <alignment horizontal="left" wrapText="1"/>
    </xf>
    <xf numFmtId="164" fontId="26" fillId="0" borderId="15" xfId="20" applyNumberFormat="1" applyFont="1" applyFill="1" applyBorder="1" applyAlignment="1">
      <alignment horizontal="center" wrapText="1"/>
    </xf>
    <xf numFmtId="0" fontId="26" fillId="0" borderId="16" xfId="20" applyNumberFormat="1" applyFont="1" applyFill="1" applyBorder="1" applyAlignment="1">
      <alignment horizontal="left"/>
    </xf>
    <xf numFmtId="0" fontId="25" fillId="0" borderId="0" xfId="20" applyFont="1" applyFill="1" applyAlignment="1">
      <alignment horizontal="left"/>
    </xf>
    <xf numFmtId="164" fontId="25" fillId="0" borderId="0" xfId="2" applyNumberFormat="1" applyFont="1" applyFill="1" applyBorder="1"/>
    <xf numFmtId="3" fontId="26" fillId="0" borderId="2" xfId="20" applyNumberFormat="1" applyFont="1" applyFill="1" applyBorder="1"/>
    <xf numFmtId="3" fontId="26" fillId="0" borderId="2" xfId="20" applyNumberFormat="1" applyFont="1" applyFill="1" applyBorder="1" applyAlignment="1">
      <alignment horizontal="left"/>
    </xf>
    <xf numFmtId="167" fontId="25" fillId="0" borderId="0" xfId="20" applyNumberFormat="1" applyFont="1" applyBorder="1" applyAlignment="1">
      <alignment horizontal="left"/>
    </xf>
    <xf numFmtId="3" fontId="26" fillId="0" borderId="0" xfId="20" applyNumberFormat="1" applyFont="1" applyBorder="1" applyAlignment="1"/>
    <xf numFmtId="169" fontId="26" fillId="0" borderId="0" xfId="20" applyNumberFormat="1" applyFont="1" applyBorder="1" applyAlignment="1"/>
    <xf numFmtId="167" fontId="26" fillId="0" borderId="0" xfId="9" applyNumberFormat="1" applyFont="1" applyFill="1" applyBorder="1" applyAlignment="1">
      <alignment horizontal="center"/>
    </xf>
    <xf numFmtId="10" fontId="26" fillId="0" borderId="15" xfId="9" applyNumberFormat="1" applyFont="1" applyFill="1" applyBorder="1" applyAlignment="1">
      <alignment horizontal="center"/>
    </xf>
    <xf numFmtId="0" fontId="26" fillId="0" borderId="0" xfId="20" applyFont="1" applyFill="1" applyAlignment="1">
      <alignment horizontal="center"/>
    </xf>
    <xf numFmtId="0" fontId="26" fillId="0" borderId="0" xfId="20" applyNumberFormat="1" applyFont="1" applyFill="1" applyAlignment="1">
      <alignment horizontal="left"/>
    </xf>
    <xf numFmtId="0" fontId="25" fillId="9" borderId="8" xfId="20" applyFont="1" applyFill="1" applyBorder="1" applyAlignment="1">
      <alignment horizontal="center" wrapText="1"/>
    </xf>
    <xf numFmtId="0" fontId="25" fillId="9" borderId="22" xfId="20" applyFont="1" applyFill="1" applyBorder="1" applyAlignment="1">
      <alignment horizontal="center" wrapText="1"/>
    </xf>
    <xf numFmtId="0" fontId="25" fillId="0" borderId="22" xfId="20" applyFont="1" applyFill="1" applyBorder="1" applyAlignment="1">
      <alignment wrapText="1"/>
    </xf>
    <xf numFmtId="2" fontId="26" fillId="0" borderId="0" xfId="20" applyNumberFormat="1" applyFont="1" applyFill="1" applyBorder="1" applyAlignment="1">
      <alignment horizontal="center"/>
    </xf>
    <xf numFmtId="0" fontId="26" fillId="0" borderId="0" xfId="20" applyFont="1" applyFill="1" applyBorder="1" applyAlignment="1">
      <alignment horizontal="center"/>
    </xf>
    <xf numFmtId="0" fontId="72" fillId="0" borderId="0" xfId="0" applyFont="1" applyFill="1" applyBorder="1" applyAlignment="1">
      <alignment vertical="center"/>
    </xf>
    <xf numFmtId="164" fontId="72" fillId="0" borderId="0" xfId="2" applyNumberFormat="1" applyFont="1" applyFill="1" applyBorder="1"/>
    <xf numFmtId="164" fontId="73" fillId="0" borderId="0" xfId="2" applyNumberFormat="1" applyFont="1" applyFill="1" applyBorder="1"/>
    <xf numFmtId="0" fontId="26" fillId="0" borderId="8" xfId="20" applyFont="1" applyBorder="1" applyAlignment="1">
      <alignment horizontal="left"/>
    </xf>
    <xf numFmtId="9" fontId="34" fillId="0" borderId="0" xfId="9" applyFont="1" applyFill="1"/>
    <xf numFmtId="0" fontId="25" fillId="0" borderId="0" xfId="20" applyFont="1" applyFill="1" applyBorder="1" applyAlignment="1">
      <alignment horizontal="center"/>
    </xf>
    <xf numFmtId="0" fontId="25" fillId="0" borderId="0" xfId="20" applyNumberFormat="1" applyFont="1" applyFill="1" applyBorder="1" applyAlignment="1">
      <alignment horizontal="center"/>
    </xf>
    <xf numFmtId="0" fontId="26" fillId="0" borderId="7" xfId="20" applyFont="1" applyBorder="1"/>
    <xf numFmtId="0" fontId="26" fillId="0" borderId="15" xfId="20" applyFont="1" applyFill="1" applyBorder="1" applyAlignment="1">
      <alignment horizontal="left"/>
    </xf>
    <xf numFmtId="3" fontId="25" fillId="0" borderId="8" xfId="20" applyNumberFormat="1" applyFont="1" applyBorder="1" applyAlignment="1">
      <alignment horizontal="center"/>
    </xf>
    <xf numFmtId="3" fontId="26" fillId="0" borderId="8" xfId="2" applyNumberFormat="1" applyFont="1" applyFill="1" applyBorder="1"/>
    <xf numFmtId="0" fontId="25" fillId="0" borderId="0" xfId="20" applyNumberFormat="1" applyFont="1" applyFill="1" applyBorder="1" applyAlignment="1">
      <alignment horizontal="center"/>
    </xf>
    <xf numFmtId="0" fontId="59" fillId="0" borderId="0" xfId="0" applyFont="1" applyBorder="1"/>
    <xf numFmtId="0" fontId="35" fillId="0" borderId="0" xfId="0" applyFont="1"/>
    <xf numFmtId="0" fontId="26" fillId="0" borderId="0" xfId="0" applyFont="1"/>
    <xf numFmtId="0" fontId="35" fillId="0" borderId="0" xfId="0" applyFont="1" applyBorder="1"/>
    <xf numFmtId="0" fontId="26" fillId="0" borderId="0" xfId="0" applyFont="1" applyBorder="1"/>
    <xf numFmtId="0" fontId="25" fillId="0" borderId="0" xfId="0" applyFont="1" applyFill="1" applyBorder="1"/>
    <xf numFmtId="0" fontId="26" fillId="0" borderId="0" xfId="0" applyFont="1" applyFill="1"/>
    <xf numFmtId="164" fontId="45" fillId="0" borderId="8" xfId="2" applyNumberFormat="1" applyFont="1" applyFill="1" applyBorder="1"/>
    <xf numFmtId="164" fontId="45" fillId="0" borderId="22" xfId="2" applyNumberFormat="1" applyFont="1" applyFill="1" applyBorder="1"/>
    <xf numFmtId="164" fontId="45" fillId="0" borderId="0" xfId="2" applyNumberFormat="1" applyFont="1" applyFill="1" applyBorder="1"/>
    <xf numFmtId="164" fontId="45" fillId="0" borderId="15" xfId="2" applyNumberFormat="1" applyFont="1" applyFill="1" applyBorder="1"/>
    <xf numFmtId="164" fontId="45" fillId="0" borderId="16" xfId="20" applyNumberFormat="1" applyFont="1" applyFill="1" applyBorder="1"/>
    <xf numFmtId="164" fontId="45" fillId="0" borderId="0" xfId="20" applyNumberFormat="1" applyFont="1" applyFill="1" applyBorder="1"/>
    <xf numFmtId="0" fontId="26" fillId="0" borderId="0" xfId="0" applyFont="1" applyFill="1" applyAlignment="1"/>
    <xf numFmtId="0" fontId="37" fillId="0" borderId="0" xfId="0" applyFont="1" applyFill="1" applyAlignment="1">
      <alignment horizontal="center"/>
    </xf>
    <xf numFmtId="0" fontId="26" fillId="0" borderId="0" xfId="0" applyFont="1" applyFill="1" applyAlignment="1">
      <alignment horizontal="left"/>
    </xf>
    <xf numFmtId="0" fontId="37" fillId="0" borderId="0" xfId="0" applyFont="1" applyFill="1"/>
    <xf numFmtId="37" fontId="26" fillId="0" borderId="0" xfId="0" applyNumberFormat="1" applyFont="1" applyFill="1"/>
    <xf numFmtId="171" fontId="26" fillId="0" borderId="0" xfId="0" applyNumberFormat="1" applyFont="1" applyFill="1"/>
    <xf numFmtId="37" fontId="25" fillId="0" borderId="0" xfId="0" applyNumberFormat="1" applyFont="1" applyFill="1"/>
    <xf numFmtId="37" fontId="26" fillId="0" borderId="0" xfId="0" applyNumberFormat="1" applyFont="1" applyFill="1" applyAlignment="1">
      <alignment horizontal="left"/>
    </xf>
    <xf numFmtId="0" fontId="25" fillId="0" borderId="0" xfId="0" applyFont="1" applyFill="1"/>
    <xf numFmtId="37" fontId="26" fillId="8" borderId="0" xfId="0" applyNumberFormat="1" applyFont="1" applyFill="1"/>
    <xf numFmtId="0" fontId="25" fillId="0" borderId="0" xfId="0" applyFont="1" applyFill="1" applyAlignment="1">
      <alignment horizontal="left"/>
    </xf>
    <xf numFmtId="0" fontId="25" fillId="0" borderId="0" xfId="0" applyFont="1" applyFill="1" applyAlignment="1">
      <alignment horizontal="center"/>
    </xf>
    <xf numFmtId="0" fontId="25" fillId="0" borderId="0" xfId="0" applyFont="1" applyAlignment="1">
      <alignment horizontal="center"/>
    </xf>
    <xf numFmtId="0" fontId="37" fillId="0" borderId="0" xfId="0" applyFont="1" applyFill="1" applyAlignment="1">
      <alignment horizontal="left"/>
    </xf>
    <xf numFmtId="37" fontId="25" fillId="0" borderId="0" xfId="0" applyNumberFormat="1" applyFont="1" applyFill="1" applyBorder="1"/>
    <xf numFmtId="37" fontId="25" fillId="0" borderId="0" xfId="0" applyNumberFormat="1" applyFont="1" applyFill="1" applyBorder="1" applyAlignment="1">
      <alignment horizontal="center"/>
    </xf>
    <xf numFmtId="0" fontId="25" fillId="0" borderId="0" xfId="0" applyFont="1" applyBorder="1"/>
    <xf numFmtId="37" fontId="25" fillId="0" borderId="0" xfId="0" applyNumberFormat="1" applyFont="1" applyFill="1" applyBorder="1" applyAlignment="1">
      <alignment wrapText="1"/>
    </xf>
    <xf numFmtId="0" fontId="25" fillId="0" borderId="0" xfId="0" applyFont="1" applyFill="1" applyBorder="1" applyAlignment="1">
      <alignment horizontal="left"/>
    </xf>
    <xf numFmtId="0" fontId="26" fillId="0" borderId="0" xfId="0" applyFont="1" applyBorder="1" applyAlignment="1">
      <alignment horizontal="left"/>
    </xf>
    <xf numFmtId="41" fontId="25" fillId="0" borderId="0" xfId="0" applyNumberFormat="1" applyFont="1" applyBorder="1" applyAlignment="1">
      <alignment horizontal="center"/>
    </xf>
    <xf numFmtId="0" fontId="26" fillId="0" borderId="0" xfId="0" applyFont="1" applyFill="1" applyBorder="1" applyAlignment="1">
      <alignment wrapText="1"/>
    </xf>
    <xf numFmtId="0" fontId="28" fillId="0" borderId="0" xfId="0" applyFont="1" applyBorder="1"/>
    <xf numFmtId="0" fontId="37" fillId="0" borderId="0" xfId="0" applyFont="1" applyBorder="1" applyAlignment="1">
      <alignment horizontal="left"/>
    </xf>
    <xf numFmtId="0" fontId="26" fillId="0" borderId="0" xfId="0" applyFont="1" applyBorder="1" applyAlignment="1"/>
    <xf numFmtId="0" fontId="37" fillId="0" borderId="0" xfId="0" applyFont="1" applyBorder="1" applyAlignment="1">
      <alignment horizontal="center"/>
    </xf>
    <xf numFmtId="0" fontId="37" fillId="0" borderId="0" xfId="0" applyFont="1" applyFill="1" applyBorder="1" applyAlignment="1">
      <alignment horizontal="center"/>
    </xf>
    <xf numFmtId="0" fontId="37" fillId="0" borderId="0" xfId="0" applyFont="1" applyBorder="1"/>
    <xf numFmtId="0" fontId="35" fillId="0" borderId="0" xfId="0" applyFont="1" applyBorder="1" applyAlignment="1">
      <alignment horizontal="left"/>
    </xf>
    <xf numFmtId="0" fontId="35" fillId="0" borderId="0" xfId="0" applyFont="1" applyFill="1" applyBorder="1" applyAlignment="1">
      <alignment wrapText="1"/>
    </xf>
    <xf numFmtId="0" fontId="26" fillId="0" borderId="0" xfId="0" applyFont="1" applyAlignment="1">
      <alignment horizontal="left"/>
    </xf>
    <xf numFmtId="164" fontId="26" fillId="0" borderId="0" xfId="0" applyNumberFormat="1" applyFont="1" applyFill="1" applyBorder="1" applyAlignment="1">
      <alignment wrapText="1"/>
    </xf>
    <xf numFmtId="0" fontId="25" fillId="0" borderId="0" xfId="0" applyFont="1" applyFill="1" applyBorder="1" applyAlignment="1">
      <alignment horizontal="centerContinuous"/>
    </xf>
    <xf numFmtId="0" fontId="26" fillId="0" borderId="0" xfId="0" applyFont="1" applyFill="1" applyBorder="1" applyAlignment="1">
      <alignment horizontal="centerContinuous"/>
    </xf>
    <xf numFmtId="41" fontId="25" fillId="0" borderId="0" xfId="0" applyNumberFormat="1" applyFont="1" applyFill="1" applyBorder="1" applyAlignment="1">
      <alignment horizontal="center"/>
    </xf>
    <xf numFmtId="0" fontId="26" fillId="0" borderId="0" xfId="0" applyFont="1" applyFill="1" applyBorder="1" applyAlignment="1">
      <alignment horizontal="left"/>
    </xf>
    <xf numFmtId="0" fontId="76" fillId="0" borderId="0" xfId="0" applyFont="1" applyFill="1"/>
    <xf numFmtId="37" fontId="77" fillId="0" borderId="0" xfId="0" applyNumberFormat="1" applyFont="1" applyFill="1"/>
    <xf numFmtId="177" fontId="36" fillId="0" borderId="0" xfId="2" applyNumberFormat="1" applyFont="1"/>
    <xf numFmtId="0" fontId="34" fillId="0" borderId="0" xfId="0" applyFont="1" applyBorder="1" applyAlignment="1">
      <alignment horizontal="centerContinuous"/>
    </xf>
    <xf numFmtId="0" fontId="35" fillId="0" borderId="0" xfId="0" applyFont="1" applyBorder="1" applyAlignment="1">
      <alignment horizontal="centerContinuous"/>
    </xf>
    <xf numFmtId="0" fontId="35" fillId="0" borderId="0" xfId="0" applyFont="1" applyFill="1" applyBorder="1" applyAlignment="1">
      <alignment horizontal="centerContinuous"/>
    </xf>
    <xf numFmtId="164" fontId="45" fillId="0" borderId="6" xfId="20" applyNumberFormat="1" applyFont="1" applyFill="1" applyBorder="1"/>
    <xf numFmtId="164" fontId="45" fillId="0" borderId="2" xfId="20" applyNumberFormat="1" applyFont="1" applyFill="1" applyBorder="1"/>
    <xf numFmtId="164" fontId="45" fillId="0" borderId="9" xfId="2" applyNumberFormat="1" applyFont="1" applyFill="1" applyBorder="1"/>
    <xf numFmtId="164" fontId="34" fillId="0" borderId="22" xfId="2" applyNumberFormat="1" applyFont="1" applyFill="1" applyBorder="1" applyAlignment="1">
      <alignment horizontal="center"/>
    </xf>
    <xf numFmtId="0" fontId="37" fillId="0" borderId="0" xfId="20" applyFont="1" applyFill="1" applyAlignment="1">
      <alignment horizontal="center"/>
    </xf>
    <xf numFmtId="0" fontId="26" fillId="0" borderId="0" xfId="20" applyFont="1" applyAlignment="1">
      <alignment horizontal="left"/>
    </xf>
    <xf numFmtId="164" fontId="35" fillId="0" borderId="0" xfId="20" applyNumberFormat="1" applyFont="1" applyFill="1" applyBorder="1"/>
    <xf numFmtId="164" fontId="35" fillId="0" borderId="0" xfId="20" applyNumberFormat="1" applyFont="1" applyFill="1"/>
    <xf numFmtId="0" fontId="25" fillId="0" borderId="0" xfId="20" applyNumberFormat="1" applyFont="1" applyFill="1" applyBorder="1" applyAlignment="1">
      <alignment horizontal="center"/>
    </xf>
    <xf numFmtId="0" fontId="25" fillId="0" borderId="0" xfId="20" applyNumberFormat="1" applyFont="1" applyFill="1" applyBorder="1" applyAlignment="1">
      <alignment horizontal="center"/>
    </xf>
    <xf numFmtId="37" fontId="26" fillId="0" borderId="0" xfId="20" applyNumberFormat="1" applyFont="1" applyFill="1" applyBorder="1" applyAlignment="1">
      <alignment horizontal="left"/>
    </xf>
    <xf numFmtId="0" fontId="25" fillId="0" borderId="0" xfId="20" applyNumberFormat="1" applyFont="1" applyFill="1" applyBorder="1" applyAlignment="1">
      <alignment horizontal="center"/>
    </xf>
    <xf numFmtId="43" fontId="26" fillId="0" borderId="0" xfId="2" applyFont="1"/>
    <xf numFmtId="0" fontId="23" fillId="0" borderId="0" xfId="20" applyFont="1" applyBorder="1"/>
    <xf numFmtId="164" fontId="23" fillId="0" borderId="0" xfId="2" applyNumberFormat="1" applyFont="1"/>
    <xf numFmtId="0" fontId="23" fillId="0" borderId="0" xfId="20" applyFont="1" applyAlignment="1">
      <alignment horizontal="left"/>
    </xf>
    <xf numFmtId="166" fontId="45" fillId="0" borderId="18" xfId="20" applyNumberFormat="1" applyFont="1" applyFill="1" applyBorder="1"/>
    <xf numFmtId="0" fontId="45" fillId="0" borderId="18" xfId="20" applyFont="1" applyBorder="1" applyAlignment="1">
      <alignment horizontal="center"/>
    </xf>
    <xf numFmtId="0" fontId="45" fillId="0" borderId="18" xfId="20" applyFont="1" applyBorder="1"/>
    <xf numFmtId="0" fontId="45" fillId="0" borderId="18" xfId="20" applyFont="1" applyFill="1" applyBorder="1"/>
    <xf numFmtId="0" fontId="45" fillId="0" borderId="18" xfId="20" applyFont="1" applyFill="1" applyBorder="1" applyAlignment="1">
      <alignment horizontal="center"/>
    </xf>
    <xf numFmtId="166" fontId="45" fillId="0" borderId="18" xfId="20" applyNumberFormat="1" applyFont="1" applyBorder="1"/>
    <xf numFmtId="0" fontId="45" fillId="0" borderId="23" xfId="20" applyFont="1" applyBorder="1"/>
    <xf numFmtId="166" fontId="45" fillId="0" borderId="23" xfId="20" applyNumberFormat="1" applyFont="1" applyBorder="1"/>
    <xf numFmtId="164" fontId="45" fillId="0" borderId="7" xfId="20" applyNumberFormat="1" applyFont="1" applyFill="1" applyBorder="1"/>
    <xf numFmtId="0" fontId="45" fillId="0" borderId="23" xfId="20" applyFont="1" applyFill="1" applyBorder="1" applyAlignment="1">
      <alignment horizontal="center"/>
    </xf>
    <xf numFmtId="0" fontId="34" fillId="0" borderId="7" xfId="20" applyFont="1" applyFill="1" applyBorder="1" applyAlignment="1">
      <alignment horizontal="center"/>
    </xf>
    <xf numFmtId="0" fontId="26" fillId="0" borderId="7" xfId="20" applyFont="1" applyFill="1" applyBorder="1" applyAlignment="1">
      <alignment horizontal="center"/>
    </xf>
    <xf numFmtId="0" fontId="23" fillId="0" borderId="9" xfId="20" applyFont="1" applyBorder="1"/>
    <xf numFmtId="0" fontId="23" fillId="0" borderId="6" xfId="20" applyFont="1" applyBorder="1"/>
    <xf numFmtId="0" fontId="35" fillId="0" borderId="9" xfId="20" applyFont="1" applyBorder="1" applyAlignment="1">
      <alignment horizontal="center"/>
    </xf>
    <xf numFmtId="0" fontId="35" fillId="0" borderId="6" xfId="20" applyFont="1" applyBorder="1"/>
    <xf numFmtId="0" fontId="35" fillId="0" borderId="15" xfId="20" applyFont="1" applyFill="1" applyBorder="1" applyAlignment="1">
      <alignment horizontal="left" wrapText="1"/>
    </xf>
    <xf numFmtId="0" fontId="23" fillId="0" borderId="15" xfId="20" applyFont="1" applyBorder="1"/>
    <xf numFmtId="0" fontId="23" fillId="0" borderId="18" xfId="20" applyFont="1" applyFill="1" applyBorder="1"/>
    <xf numFmtId="0" fontId="35" fillId="0" borderId="15" xfId="20" applyFont="1" applyBorder="1" applyAlignment="1">
      <alignment horizontal="center"/>
    </xf>
    <xf numFmtId="0" fontId="35" fillId="0" borderId="15" xfId="20" applyFont="1" applyFill="1" applyBorder="1" applyAlignment="1">
      <alignment horizontal="center" vertical="center" wrapText="1"/>
    </xf>
    <xf numFmtId="0" fontId="35" fillId="0" borderId="16" xfId="20" applyFont="1" applyFill="1" applyBorder="1" applyAlignment="1">
      <alignment horizontal="center" vertical="center" wrapText="1"/>
    </xf>
    <xf numFmtId="0" fontId="35" fillId="0" borderId="15" xfId="20" applyFont="1" applyBorder="1" applyAlignment="1">
      <alignment horizontal="left" wrapText="1"/>
    </xf>
    <xf numFmtId="0" fontId="35" fillId="0" borderId="16" xfId="20" applyFont="1" applyFill="1" applyBorder="1"/>
    <xf numFmtId="0" fontId="23" fillId="0" borderId="16" xfId="20" applyFont="1" applyBorder="1"/>
    <xf numFmtId="0" fontId="35" fillId="0" borderId="15" xfId="20" applyFont="1" applyFill="1" applyBorder="1" applyAlignment="1">
      <alignment horizontal="center"/>
    </xf>
    <xf numFmtId="0" fontId="35" fillId="0" borderId="7" xfId="20" applyFont="1" applyFill="1" applyBorder="1"/>
    <xf numFmtId="0" fontId="72" fillId="0" borderId="0" xfId="20" applyFont="1" applyFill="1" applyBorder="1"/>
    <xf numFmtId="0" fontId="73" fillId="0" borderId="0" xfId="20" applyFont="1" applyFill="1" applyBorder="1" applyAlignment="1">
      <alignment horizontal="center"/>
    </xf>
    <xf numFmtId="0" fontId="73" fillId="0" borderId="0" xfId="20" applyFont="1" applyFill="1" applyBorder="1"/>
    <xf numFmtId="0" fontId="35" fillId="0" borderId="0" xfId="20" applyFont="1" applyAlignment="1">
      <alignment horizontal="left"/>
    </xf>
    <xf numFmtId="0" fontId="34" fillId="0" borderId="0" xfId="20" applyFont="1" applyAlignment="1">
      <alignment horizontal="left"/>
    </xf>
    <xf numFmtId="10" fontId="23" fillId="0" borderId="0" xfId="9" applyNumberFormat="1" applyFont="1"/>
    <xf numFmtId="0" fontId="64" fillId="0" borderId="0" xfId="20" applyFont="1"/>
    <xf numFmtId="0" fontId="25" fillId="0" borderId="0" xfId="0" applyFont="1" applyFill="1" applyBorder="1" applyAlignment="1">
      <alignment horizontal="center"/>
    </xf>
    <xf numFmtId="0" fontId="25" fillId="0" borderId="0" xfId="0" applyFont="1" applyBorder="1" applyAlignment="1">
      <alignment horizontal="center"/>
    </xf>
    <xf numFmtId="3" fontId="26" fillId="11" borderId="0" xfId="2" applyNumberFormat="1" applyFont="1" applyFill="1" applyBorder="1"/>
    <xf numFmtId="0" fontId="34" fillId="0" borderId="8" xfId="0" applyFont="1" applyFill="1" applyBorder="1" applyAlignment="1">
      <alignment horizontal="center" wrapText="1"/>
    </xf>
    <xf numFmtId="164" fontId="34" fillId="0" borderId="22" xfId="2" applyNumberFormat="1" applyFont="1" applyFill="1" applyBorder="1" applyAlignment="1">
      <alignment horizontal="center" wrapText="1"/>
    </xf>
    <xf numFmtId="164" fontId="34" fillId="0" borderId="23" xfId="2" applyNumberFormat="1" applyFont="1" applyFill="1" applyBorder="1" applyAlignment="1">
      <alignment horizontal="center" wrapText="1"/>
    </xf>
    <xf numFmtId="0" fontId="23" fillId="0" borderId="23" xfId="20" applyFont="1" applyFill="1" applyBorder="1"/>
    <xf numFmtId="0" fontId="45" fillId="0" borderId="19" xfId="20" applyFont="1" applyBorder="1" applyAlignment="1">
      <alignment horizontal="center"/>
    </xf>
    <xf numFmtId="0" fontId="35" fillId="0" borderId="22" xfId="20" applyFont="1" applyFill="1" applyBorder="1" applyAlignment="1">
      <alignment horizontal="left"/>
    </xf>
    <xf numFmtId="0" fontId="26" fillId="0" borderId="9" xfId="20" applyFont="1" applyFill="1" applyBorder="1" applyAlignment="1">
      <alignment horizontal="left"/>
    </xf>
    <xf numFmtId="0" fontId="25" fillId="9" borderId="23" xfId="20" applyFont="1" applyFill="1" applyBorder="1" applyAlignment="1">
      <alignment horizontal="center"/>
    </xf>
    <xf numFmtId="0" fontId="25" fillId="9" borderId="7" xfId="20" applyFont="1" applyFill="1" applyBorder="1" applyAlignment="1">
      <alignment horizontal="center" wrapText="1"/>
    </xf>
    <xf numFmtId="0" fontId="26" fillId="7" borderId="0" xfId="20" applyNumberFormat="1" applyFont="1" applyFill="1" applyBorder="1" applyAlignment="1"/>
    <xf numFmtId="0" fontId="26" fillId="0" borderId="23" xfId="20" applyFont="1" applyBorder="1"/>
    <xf numFmtId="0" fontId="25" fillId="0" borderId="0" xfId="0" applyFont="1" applyFill="1" applyAlignment="1">
      <alignment horizontal="right"/>
    </xf>
    <xf numFmtId="164" fontId="34" fillId="0" borderId="0" xfId="3" applyNumberFormat="1" applyFont="1" applyFill="1" applyBorder="1"/>
    <xf numFmtId="0" fontId="81" fillId="0" borderId="0" xfId="20" applyFont="1" applyFill="1" applyBorder="1"/>
    <xf numFmtId="0" fontId="35" fillId="0" borderId="8" xfId="20" applyFont="1" applyFill="1" applyBorder="1" applyAlignment="1">
      <alignment horizontal="right"/>
    </xf>
    <xf numFmtId="0" fontId="35" fillId="0" borderId="22" xfId="20" applyFont="1" applyFill="1" applyBorder="1" applyAlignment="1">
      <alignment horizontal="right"/>
    </xf>
    <xf numFmtId="0" fontId="35" fillId="0" borderId="0" xfId="20" applyFont="1" applyFill="1" applyBorder="1" applyAlignment="1">
      <alignment horizontal="right"/>
    </xf>
    <xf numFmtId="0" fontId="35" fillId="0" borderId="15" xfId="20" applyFont="1" applyFill="1" applyBorder="1" applyAlignment="1">
      <alignment horizontal="right"/>
    </xf>
    <xf numFmtId="1" fontId="63" fillId="0" borderId="0" xfId="20" applyNumberFormat="1" applyFont="1" applyFill="1" applyBorder="1" applyAlignment="1">
      <alignment horizontal="right"/>
    </xf>
    <xf numFmtId="1" fontId="35" fillId="0" borderId="15" xfId="20" applyNumberFormat="1" applyFont="1" applyFill="1" applyBorder="1" applyAlignment="1">
      <alignment horizontal="right"/>
    </xf>
    <xf numFmtId="1" fontId="35" fillId="0" borderId="15" xfId="2" applyNumberFormat="1" applyFont="1" applyFill="1" applyBorder="1" applyAlignment="1">
      <alignment horizontal="right"/>
    </xf>
    <xf numFmtId="1" fontId="35" fillId="0" borderId="0" xfId="2" applyNumberFormat="1" applyFont="1" applyFill="1" applyBorder="1" applyAlignment="1">
      <alignment horizontal="right"/>
    </xf>
    <xf numFmtId="164" fontId="35" fillId="0" borderId="15" xfId="2" applyNumberFormat="1" applyFont="1" applyFill="1" applyBorder="1" applyAlignment="1">
      <alignment horizontal="right"/>
    </xf>
    <xf numFmtId="0" fontId="63" fillId="0" borderId="0" xfId="20" applyFont="1" applyFill="1" applyBorder="1" applyAlignment="1">
      <alignment horizontal="right"/>
    </xf>
    <xf numFmtId="0" fontId="63" fillId="0" borderId="15" xfId="20" applyFont="1" applyFill="1" applyBorder="1" applyAlignment="1">
      <alignment horizontal="right"/>
    </xf>
    <xf numFmtId="10" fontId="35" fillId="0" borderId="16" xfId="20" applyNumberFormat="1" applyFont="1" applyFill="1" applyBorder="1" applyAlignment="1">
      <alignment horizontal="center"/>
    </xf>
    <xf numFmtId="10" fontId="35" fillId="0" borderId="0" xfId="20" applyNumberFormat="1" applyFont="1" applyFill="1" applyBorder="1" applyAlignment="1">
      <alignment horizontal="right"/>
    </xf>
    <xf numFmtId="10" fontId="35" fillId="0" borderId="15" xfId="20" applyNumberFormat="1" applyFont="1" applyFill="1" applyBorder="1" applyAlignment="1">
      <alignment horizontal="right"/>
    </xf>
    <xf numFmtId="10" fontId="35" fillId="0" borderId="15" xfId="2" applyNumberFormat="1" applyFont="1" applyFill="1" applyBorder="1" applyAlignment="1">
      <alignment horizontal="right"/>
    </xf>
    <xf numFmtId="10" fontId="26" fillId="0" borderId="0" xfId="20" applyNumberFormat="1" applyFont="1" applyFill="1" applyBorder="1" applyAlignment="1">
      <alignment horizontal="right"/>
    </xf>
    <xf numFmtId="164" fontId="35" fillId="0" borderId="0" xfId="2" applyNumberFormat="1" applyFont="1" applyFill="1" applyBorder="1" applyAlignment="1">
      <alignment horizontal="right"/>
    </xf>
    <xf numFmtId="43" fontId="35" fillId="0" borderId="0" xfId="2" applyNumberFormat="1" applyFont="1" applyFill="1" applyBorder="1" applyAlignment="1">
      <alignment horizontal="right"/>
    </xf>
    <xf numFmtId="16" fontId="35" fillId="0" borderId="15" xfId="20" quotePrefix="1" applyNumberFormat="1" applyFont="1" applyFill="1" applyBorder="1" applyAlignment="1">
      <alignment horizontal="right"/>
    </xf>
    <xf numFmtId="43" fontId="35" fillId="0" borderId="15" xfId="2" applyNumberFormat="1" applyFont="1" applyFill="1" applyBorder="1" applyAlignment="1">
      <alignment horizontal="right"/>
    </xf>
    <xf numFmtId="43" fontId="26" fillId="0" borderId="0" xfId="2" applyNumberFormat="1" applyFont="1" applyFill="1" applyBorder="1" applyAlignment="1"/>
    <xf numFmtId="1" fontId="35" fillId="0" borderId="2" xfId="2" quotePrefix="1" applyNumberFormat="1" applyFont="1" applyFill="1" applyBorder="1" applyAlignment="1">
      <alignment horizontal="right"/>
    </xf>
    <xf numFmtId="1" fontId="35" fillId="0" borderId="9" xfId="20" applyNumberFormat="1" applyFont="1" applyFill="1" applyBorder="1" applyAlignment="1">
      <alignment horizontal="right"/>
    </xf>
    <xf numFmtId="1" fontId="35" fillId="0" borderId="2" xfId="2" applyNumberFormat="1" applyFont="1" applyFill="1" applyBorder="1" applyAlignment="1">
      <alignment horizontal="right"/>
    </xf>
    <xf numFmtId="1" fontId="35" fillId="0" borderId="9" xfId="2" applyNumberFormat="1" applyFont="1" applyFill="1" applyBorder="1" applyAlignment="1">
      <alignment horizontal="right"/>
    </xf>
    <xf numFmtId="164" fontId="35" fillId="0" borderId="2" xfId="2" applyNumberFormat="1" applyFont="1" applyFill="1" applyBorder="1" applyAlignment="1">
      <alignment horizontal="right"/>
    </xf>
    <xf numFmtId="164" fontId="35" fillId="0" borderId="9" xfId="2" applyNumberFormat="1" applyFont="1" applyFill="1" applyBorder="1" applyAlignment="1">
      <alignment horizontal="right"/>
    </xf>
    <xf numFmtId="171" fontId="23" fillId="0" borderId="18" xfId="20" applyNumberFormat="1" applyFont="1" applyFill="1" applyBorder="1"/>
    <xf numFmtId="164" fontId="26" fillId="0" borderId="0" xfId="20" applyNumberFormat="1" applyFont="1"/>
    <xf numFmtId="0" fontId="34" fillId="0" borderId="0" xfId="20" applyFont="1" applyBorder="1" applyAlignment="1">
      <alignment wrapText="1"/>
    </xf>
    <xf numFmtId="0" fontId="35" fillId="0" borderId="0" xfId="20" applyFont="1" applyAlignment="1">
      <alignment horizontal="center"/>
    </xf>
    <xf numFmtId="17" fontId="34" fillId="0" borderId="21" xfId="20" applyNumberFormat="1" applyFont="1" applyFill="1" applyBorder="1" applyAlignment="1">
      <alignment horizontal="left" wrapText="1"/>
    </xf>
    <xf numFmtId="0" fontId="23" fillId="0" borderId="0" xfId="20" applyFont="1"/>
    <xf numFmtId="0" fontId="35" fillId="0" borderId="0" xfId="20" applyFont="1"/>
    <xf numFmtId="164" fontId="35" fillId="0" borderId="0" xfId="3" applyNumberFormat="1" applyFont="1" applyFill="1" applyBorder="1"/>
    <xf numFmtId="164" fontId="34" fillId="0" borderId="17" xfId="20" applyNumberFormat="1" applyFont="1" applyFill="1" applyBorder="1"/>
    <xf numFmtId="164" fontId="34" fillId="0" borderId="24" xfId="20" applyNumberFormat="1" applyFont="1" applyFill="1" applyBorder="1" applyAlignment="1">
      <alignment wrapText="1" shrinkToFit="1"/>
    </xf>
    <xf numFmtId="0" fontId="25" fillId="0" borderId="0" xfId="20" applyFont="1"/>
    <xf numFmtId="0" fontId="35" fillId="0" borderId="1" xfId="20" applyFont="1" applyFill="1" applyBorder="1"/>
    <xf numFmtId="0" fontId="35" fillId="0" borderId="1" xfId="20" applyFont="1" applyFill="1" applyBorder="1" applyAlignment="1">
      <alignment horizontal="center" wrapText="1"/>
    </xf>
    <xf numFmtId="0" fontId="35" fillId="0" borderId="1" xfId="20" applyFont="1" applyFill="1" applyBorder="1" applyAlignment="1">
      <alignment horizontal="center"/>
    </xf>
    <xf numFmtId="0" fontId="26" fillId="0" borderId="0" xfId="20" applyFont="1" applyAlignment="1">
      <alignment horizontal="right"/>
    </xf>
    <xf numFmtId="164" fontId="34" fillId="0" borderId="11" xfId="2" applyNumberFormat="1" applyFont="1" applyFill="1" applyBorder="1"/>
    <xf numFmtId="164" fontId="23" fillId="0" borderId="0" xfId="20" applyNumberFormat="1" applyFont="1" applyFill="1"/>
    <xf numFmtId="0" fontId="23" fillId="0" borderId="0" xfId="20" applyFont="1" applyFill="1"/>
    <xf numFmtId="164" fontId="34" fillId="0" borderId="0" xfId="2" applyNumberFormat="1" applyFont="1" applyFill="1" applyBorder="1"/>
    <xf numFmtId="0" fontId="35" fillId="0" borderId="18" xfId="20" applyFont="1" applyFill="1" applyBorder="1" applyAlignment="1">
      <alignment horizontal="center" wrapText="1"/>
    </xf>
    <xf numFmtId="0" fontId="23" fillId="0" borderId="0" xfId="20" applyFont="1" applyFill="1" applyBorder="1"/>
    <xf numFmtId="0" fontId="40" fillId="0" borderId="0" xfId="20" applyFont="1" applyFill="1" applyAlignment="1">
      <alignment horizontal="center" vertical="top"/>
    </xf>
    <xf numFmtId="0" fontId="25" fillId="0" borderId="0" xfId="0" applyFont="1" applyFill="1" applyBorder="1" applyAlignment="1">
      <alignment horizontal="center"/>
    </xf>
    <xf numFmtId="0" fontId="45" fillId="0" borderId="0" xfId="20" applyFont="1" applyFill="1" applyProtection="1"/>
    <xf numFmtId="0" fontId="45" fillId="0" borderId="0" xfId="20" applyFont="1" applyFill="1" applyBorder="1" applyProtection="1"/>
    <xf numFmtId="0" fontId="42" fillId="0" borderId="0" xfId="20" applyFont="1" applyFill="1" applyBorder="1" applyAlignment="1" applyProtection="1">
      <alignment horizontal="center" wrapText="1"/>
    </xf>
    <xf numFmtId="0" fontId="45" fillId="5" borderId="0" xfId="20" applyFont="1" applyFill="1" applyBorder="1" applyAlignment="1" applyProtection="1">
      <alignment horizontal="center" wrapText="1"/>
    </xf>
    <xf numFmtId="0" fontId="45" fillId="0" borderId="0" xfId="20" applyFont="1" applyFill="1" applyBorder="1" applyAlignment="1" applyProtection="1">
      <alignment horizontal="center" wrapText="1"/>
    </xf>
    <xf numFmtId="3" fontId="45" fillId="0" borderId="0" xfId="20" applyNumberFormat="1" applyFont="1" applyAlignment="1" applyProtection="1"/>
    <xf numFmtId="3" fontId="45" fillId="0" borderId="0" xfId="20" applyNumberFormat="1" applyFont="1" applyFill="1" applyAlignment="1" applyProtection="1"/>
    <xf numFmtId="3" fontId="45" fillId="0" borderId="3" xfId="20" applyNumberFormat="1" applyFont="1" applyBorder="1" applyAlignment="1" applyProtection="1"/>
    <xf numFmtId="171" fontId="42" fillId="0" borderId="5" xfId="9" applyNumberFormat="1" applyFont="1" applyBorder="1" applyAlignment="1" applyProtection="1"/>
    <xf numFmtId="171" fontId="42" fillId="0" borderId="0" xfId="9" applyNumberFormat="1" applyFont="1" applyAlignment="1" applyProtection="1"/>
    <xf numFmtId="0" fontId="45" fillId="0" borderId="0" xfId="20" applyFont="1" applyProtection="1"/>
    <xf numFmtId="3" fontId="45" fillId="0" borderId="4" xfId="20" applyNumberFormat="1" applyFont="1" applyFill="1" applyBorder="1" applyAlignment="1" applyProtection="1"/>
    <xf numFmtId="3" fontId="45" fillId="0" borderId="0" xfId="20" applyNumberFormat="1" applyFont="1" applyFill="1" applyBorder="1" applyAlignment="1" applyProtection="1"/>
    <xf numFmtId="3" fontId="45" fillId="0" borderId="0" xfId="20" applyNumberFormat="1" applyFont="1" applyBorder="1" applyProtection="1"/>
    <xf numFmtId="3" fontId="45" fillId="0" borderId="0" xfId="20" applyNumberFormat="1" applyFont="1" applyBorder="1" applyAlignment="1" applyProtection="1"/>
    <xf numFmtId="3" fontId="45" fillId="0" borderId="0" xfId="20" applyNumberFormat="1" applyFont="1" applyProtection="1"/>
    <xf numFmtId="3" fontId="45" fillId="0" borderId="3" xfId="20" applyNumberFormat="1" applyFont="1" applyFill="1" applyBorder="1" applyAlignment="1" applyProtection="1"/>
    <xf numFmtId="171" fontId="45" fillId="0" borderId="0" xfId="9" applyNumberFormat="1" applyFont="1" applyFill="1" applyAlignment="1" applyProtection="1"/>
    <xf numFmtId="3" fontId="42" fillId="0" borderId="5" xfId="20" applyNumberFormat="1" applyFont="1" applyBorder="1" applyProtection="1"/>
    <xf numFmtId="171" fontId="45" fillId="0" borderId="0" xfId="9" applyNumberFormat="1" applyFont="1" applyFill="1" applyBorder="1" applyAlignment="1" applyProtection="1"/>
    <xf numFmtId="3" fontId="45" fillId="0" borderId="0" xfId="20" applyNumberFormat="1" applyFont="1" applyAlignment="1" applyProtection="1">
      <alignment horizontal="center"/>
    </xf>
    <xf numFmtId="0" fontId="45" fillId="5" borderId="0" xfId="20" applyFont="1" applyFill="1" applyProtection="1"/>
    <xf numFmtId="3" fontId="45" fillId="0" borderId="0" xfId="20" applyNumberFormat="1" applyFont="1" applyFill="1" applyBorder="1" applyAlignment="1" applyProtection="1">
      <alignment horizontal="right"/>
    </xf>
    <xf numFmtId="3" fontId="45" fillId="0" borderId="0" xfId="20" applyNumberFormat="1" applyFont="1" applyFill="1" applyAlignment="1" applyProtection="1">
      <alignment horizontal="right"/>
    </xf>
    <xf numFmtId="171" fontId="45" fillId="0" borderId="0" xfId="20" applyNumberFormat="1" applyFont="1" applyFill="1" applyAlignment="1" applyProtection="1">
      <alignment horizontal="right"/>
    </xf>
    <xf numFmtId="3" fontId="45" fillId="0" borderId="3" xfId="20" applyNumberFormat="1" applyFont="1" applyBorder="1" applyAlignment="1" applyProtection="1">
      <alignment horizontal="right"/>
    </xf>
    <xf numFmtId="3" fontId="45" fillId="0" borderId="4" xfId="20" applyNumberFormat="1" applyFont="1" applyFill="1" applyBorder="1" applyAlignment="1" applyProtection="1">
      <alignment horizontal="right"/>
    </xf>
    <xf numFmtId="3" fontId="42" fillId="0" borderId="0" xfId="20" applyNumberFormat="1" applyFont="1" applyBorder="1" applyAlignment="1" applyProtection="1">
      <alignment horizontal="right"/>
    </xf>
    <xf numFmtId="3" fontId="45" fillId="0" borderId="3" xfId="20" applyNumberFormat="1" applyFont="1" applyFill="1" applyBorder="1" applyProtection="1"/>
    <xf numFmtId="3" fontId="42" fillId="0" borderId="10" xfId="20" applyNumberFormat="1" applyFont="1" applyBorder="1" applyProtection="1"/>
    <xf numFmtId="3" fontId="42" fillId="0" borderId="3" xfId="20" applyNumberFormat="1" applyFont="1" applyFill="1" applyBorder="1" applyAlignment="1" applyProtection="1"/>
    <xf numFmtId="171" fontId="42" fillId="0" borderId="0" xfId="9" applyNumberFormat="1" applyFont="1" applyFill="1" applyAlignment="1" applyProtection="1"/>
    <xf numFmtId="3" fontId="47" fillId="0" borderId="0" xfId="20" applyNumberFormat="1" applyFont="1" applyFill="1" applyAlignment="1" applyProtection="1">
      <alignment horizontal="right"/>
    </xf>
    <xf numFmtId="3" fontId="42" fillId="0" borderId="3" xfId="20" applyNumberFormat="1" applyFont="1" applyFill="1" applyBorder="1" applyAlignment="1" applyProtection="1">
      <alignment horizontal="right"/>
    </xf>
    <xf numFmtId="3" fontId="42" fillId="0" borderId="10" xfId="20" applyNumberFormat="1" applyFont="1" applyFill="1" applyBorder="1" applyAlignment="1" applyProtection="1"/>
    <xf numFmtId="171" fontId="47" fillId="0" borderId="0" xfId="20" applyNumberFormat="1" applyFont="1" applyAlignment="1" applyProtection="1">
      <alignment horizontal="right"/>
    </xf>
    <xf numFmtId="10" fontId="45" fillId="0" borderId="4" xfId="9" applyNumberFormat="1" applyFont="1" applyFill="1" applyBorder="1" applyAlignment="1" applyProtection="1">
      <alignment horizontal="right"/>
    </xf>
    <xf numFmtId="164" fontId="45" fillId="0" borderId="0" xfId="2" applyNumberFormat="1" applyFont="1" applyFill="1" applyAlignment="1" applyProtection="1">
      <alignment horizontal="right"/>
    </xf>
    <xf numFmtId="164" fontId="45" fillId="0" borderId="0" xfId="2" applyNumberFormat="1" applyFont="1" applyAlignment="1" applyProtection="1">
      <alignment horizontal="right"/>
    </xf>
    <xf numFmtId="3" fontId="45" fillId="11" borderId="0" xfId="20" applyNumberFormat="1" applyFont="1" applyFill="1" applyAlignment="1" applyProtection="1"/>
    <xf numFmtId="10" fontId="45" fillId="0" borderId="0" xfId="20" applyNumberFormat="1" applyFont="1" applyFill="1" applyAlignment="1" applyProtection="1"/>
    <xf numFmtId="10" fontId="45" fillId="0" borderId="0" xfId="20" applyNumberFormat="1" applyFont="1" applyAlignment="1" applyProtection="1"/>
    <xf numFmtId="165" fontId="45" fillId="0" borderId="0" xfId="20" applyNumberFormat="1" applyFont="1" applyFill="1" applyAlignment="1" applyProtection="1"/>
    <xf numFmtId="0" fontId="45" fillId="0" borderId="0" xfId="20" applyFont="1" applyAlignment="1" applyProtection="1"/>
    <xf numFmtId="165" fontId="45" fillId="0" borderId="0" xfId="20" applyNumberFormat="1" applyFont="1" applyAlignment="1" applyProtection="1"/>
    <xf numFmtId="165" fontId="45" fillId="0" borderId="4" xfId="20" applyNumberFormat="1" applyFont="1" applyBorder="1" applyAlignment="1" applyProtection="1"/>
    <xf numFmtId="165" fontId="42" fillId="0" borderId="0" xfId="20" applyNumberFormat="1" applyFont="1" applyAlignment="1" applyProtection="1"/>
    <xf numFmtId="10" fontId="45" fillId="8" borderId="0" xfId="20" applyNumberFormat="1" applyFont="1" applyFill="1" applyProtection="1"/>
    <xf numFmtId="10" fontId="45" fillId="0" borderId="0" xfId="20" applyNumberFormat="1" applyFont="1" applyFill="1" applyAlignment="1" applyProtection="1">
      <alignment horizontal="right"/>
    </xf>
    <xf numFmtId="10" fontId="45" fillId="0" borderId="0" xfId="20" applyNumberFormat="1" applyFont="1" applyFill="1" applyProtection="1"/>
    <xf numFmtId="10" fontId="45" fillId="0" borderId="0" xfId="9" applyNumberFormat="1" applyFont="1" applyAlignment="1" applyProtection="1"/>
    <xf numFmtId="3" fontId="42" fillId="0" borderId="3" xfId="20" applyNumberFormat="1" applyFont="1" applyBorder="1" applyAlignment="1" applyProtection="1">
      <alignment horizontal="right"/>
    </xf>
    <xf numFmtId="3" fontId="51" fillId="0" borderId="0" xfId="20" applyNumberFormat="1" applyFont="1" applyBorder="1" applyAlignment="1" applyProtection="1">
      <alignment horizontal="right"/>
    </xf>
    <xf numFmtId="3" fontId="45" fillId="0" borderId="0" xfId="20" applyNumberFormat="1" applyFont="1" applyBorder="1" applyAlignment="1" applyProtection="1">
      <alignment horizontal="right"/>
    </xf>
    <xf numFmtId="3" fontId="42" fillId="0" borderId="3" xfId="20" applyNumberFormat="1" applyFont="1" applyBorder="1" applyProtection="1"/>
    <xf numFmtId="3" fontId="42" fillId="0" borderId="20" xfId="20" applyNumberFormat="1" applyFont="1" applyBorder="1" applyProtection="1"/>
    <xf numFmtId="3" fontId="42" fillId="0" borderId="0" xfId="20" applyNumberFormat="1" applyFont="1" applyBorder="1" applyProtection="1"/>
    <xf numFmtId="3" fontId="45" fillId="0" borderId="0" xfId="20" applyNumberFormat="1" applyFont="1" applyFill="1" applyBorder="1" applyProtection="1"/>
    <xf numFmtId="3" fontId="45" fillId="0" borderId="4" xfId="20" applyNumberFormat="1" applyFont="1" applyFill="1" applyBorder="1" applyProtection="1"/>
    <xf numFmtId="10" fontId="45" fillId="0" borderId="0" xfId="9" applyNumberFormat="1" applyFont="1" applyFill="1" applyBorder="1" applyProtection="1"/>
    <xf numFmtId="3" fontId="42" fillId="0" borderId="0" xfId="20" applyNumberFormat="1" applyFont="1" applyFill="1" applyBorder="1" applyProtection="1"/>
    <xf numFmtId="3" fontId="42" fillId="0" borderId="12" xfId="20" applyNumberFormat="1" applyFont="1" applyFill="1" applyBorder="1" applyProtection="1"/>
    <xf numFmtId="164" fontId="42" fillId="0" borderId="0" xfId="2" applyNumberFormat="1" applyFont="1" applyFill="1" applyAlignment="1" applyProtection="1"/>
    <xf numFmtId="175" fontId="42" fillId="0" borderId="0" xfId="20" applyNumberFormat="1" applyFont="1" applyFill="1" applyBorder="1" applyProtection="1"/>
    <xf numFmtId="37" fontId="42" fillId="0" borderId="0" xfId="20" applyNumberFormat="1" applyFont="1" applyBorder="1" applyAlignment="1" applyProtection="1">
      <alignment horizontal="right"/>
    </xf>
    <xf numFmtId="37" fontId="42" fillId="0" borderId="0" xfId="20" applyNumberFormat="1" applyFont="1" applyFill="1" applyBorder="1" applyAlignment="1" applyProtection="1">
      <alignment horizontal="right"/>
    </xf>
    <xf numFmtId="0" fontId="42" fillId="0" borderId="0" xfId="20" applyNumberFormat="1" applyFont="1" applyFill="1" applyBorder="1" applyAlignment="1" applyProtection="1">
      <alignment horizontal="center"/>
    </xf>
    <xf numFmtId="0" fontId="45" fillId="0" borderId="0" xfId="20" applyFont="1" applyFill="1" applyAlignment="1" applyProtection="1">
      <alignment horizontal="left"/>
    </xf>
    <xf numFmtId="37" fontId="45" fillId="0" borderId="0" xfId="20" applyNumberFormat="1" applyFont="1" applyFill="1" applyBorder="1" applyAlignment="1" applyProtection="1">
      <alignment horizontal="left"/>
    </xf>
    <xf numFmtId="0" fontId="45" fillId="0" borderId="0" xfId="20" applyFont="1" applyAlignment="1" applyProtection="1">
      <alignment horizontal="left"/>
    </xf>
    <xf numFmtId="0" fontId="45" fillId="0" borderId="0" xfId="20" applyFont="1" applyAlignment="1" applyProtection="1">
      <alignment horizontal="center"/>
    </xf>
    <xf numFmtId="0" fontId="45" fillId="0" borderId="0" xfId="20" applyFont="1" applyFill="1" applyAlignment="1" applyProtection="1"/>
    <xf numFmtId="0" fontId="39" fillId="0" borderId="0" xfId="20" applyFont="1" applyFill="1" applyProtection="1"/>
    <xf numFmtId="0" fontId="42" fillId="6" borderId="7" xfId="20" applyFont="1" applyFill="1" applyBorder="1" applyAlignment="1" applyProtection="1">
      <alignment horizontal="left"/>
    </xf>
    <xf numFmtId="0" fontId="45" fillId="6" borderId="8" xfId="20" applyFont="1" applyFill="1" applyBorder="1" applyAlignment="1" applyProtection="1"/>
    <xf numFmtId="0" fontId="42" fillId="6" borderId="16" xfId="20" applyFont="1" applyFill="1" applyBorder="1" applyAlignment="1" applyProtection="1">
      <alignment horizontal="left"/>
    </xf>
    <xf numFmtId="0" fontId="45" fillId="6" borderId="0" xfId="20" applyFont="1" applyFill="1" applyBorder="1" applyAlignment="1" applyProtection="1"/>
    <xf numFmtId="0" fontId="45" fillId="6" borderId="0" xfId="20" applyFont="1" applyFill="1" applyBorder="1" applyAlignment="1" applyProtection="1">
      <alignment horizontal="center"/>
    </xf>
    <xf numFmtId="0" fontId="45" fillId="6" borderId="15" xfId="20" applyFont="1" applyFill="1" applyBorder="1" applyAlignment="1" applyProtection="1">
      <alignment horizontal="center"/>
    </xf>
    <xf numFmtId="0" fontId="42" fillId="6" borderId="6" xfId="20" applyFont="1" applyFill="1" applyBorder="1" applyAlignment="1" applyProtection="1">
      <alignment horizontal="left"/>
    </xf>
    <xf numFmtId="0" fontId="42" fillId="6" borderId="2" xfId="20" applyFont="1" applyFill="1" applyBorder="1" applyAlignment="1" applyProtection="1"/>
    <xf numFmtId="0" fontId="42" fillId="6" borderId="2" xfId="20" applyNumberFormat="1" applyFont="1" applyFill="1" applyBorder="1" applyAlignment="1" applyProtection="1">
      <alignment horizontal="center"/>
    </xf>
    <xf numFmtId="0" fontId="42" fillId="6" borderId="9" xfId="20" applyFont="1" applyFill="1" applyBorder="1" applyAlignment="1" applyProtection="1">
      <alignment horizontal="center" wrapText="1"/>
    </xf>
    <xf numFmtId="0" fontId="42" fillId="0" borderId="0" xfId="20" applyFont="1" applyFill="1" applyBorder="1" applyProtection="1"/>
    <xf numFmtId="0" fontId="42" fillId="0" borderId="0" xfId="20" applyFont="1" applyFill="1" applyBorder="1" applyAlignment="1" applyProtection="1">
      <alignment horizontal="left"/>
    </xf>
    <xf numFmtId="0" fontId="42" fillId="0" borderId="0" xfId="20" applyFont="1" applyFill="1" applyBorder="1" applyAlignment="1" applyProtection="1"/>
    <xf numFmtId="0" fontId="46" fillId="5" borderId="0" xfId="20" applyFont="1" applyFill="1" applyBorder="1" applyAlignment="1" applyProtection="1">
      <alignment horizontal="left"/>
    </xf>
    <xf numFmtId="0" fontId="46" fillId="5" borderId="0" xfId="20" applyFont="1" applyFill="1" applyBorder="1" applyAlignment="1" applyProtection="1"/>
    <xf numFmtId="0" fontId="45" fillId="5" borderId="0" xfId="20" applyFont="1" applyFill="1" applyBorder="1" applyAlignment="1" applyProtection="1"/>
    <xf numFmtId="0" fontId="42" fillId="5" borderId="0" xfId="20" applyNumberFormat="1" applyFont="1" applyFill="1" applyBorder="1" applyAlignment="1" applyProtection="1">
      <alignment horizontal="center"/>
    </xf>
    <xf numFmtId="0" fontId="45" fillId="5" borderId="0" xfId="20" applyFont="1" applyFill="1" applyBorder="1" applyProtection="1"/>
    <xf numFmtId="0" fontId="45" fillId="0" borderId="0" xfId="20" applyFont="1" applyFill="1" applyBorder="1" applyAlignment="1" applyProtection="1">
      <alignment horizontal="left"/>
    </xf>
    <xf numFmtId="0" fontId="45" fillId="0" borderId="0" xfId="20" applyFont="1" applyFill="1" applyBorder="1" applyAlignment="1" applyProtection="1"/>
    <xf numFmtId="0" fontId="42" fillId="0" borderId="0" xfId="20" applyNumberFormat="1" applyFont="1" applyFill="1" applyAlignment="1" applyProtection="1">
      <alignment horizontal="center"/>
    </xf>
    <xf numFmtId="0" fontId="42" fillId="0" borderId="0" xfId="20" applyNumberFormat="1" applyFont="1" applyFill="1" applyAlignment="1" applyProtection="1"/>
    <xf numFmtId="0" fontId="45" fillId="0" borderId="0" xfId="20" applyNumberFormat="1" applyFont="1" applyAlignment="1" applyProtection="1">
      <alignment horizontal="center"/>
    </xf>
    <xf numFmtId="0" fontId="47" fillId="0" borderId="0" xfId="20" applyFont="1" applyFill="1" applyAlignment="1" applyProtection="1">
      <alignment horizontal="left"/>
    </xf>
    <xf numFmtId="0" fontId="47" fillId="0" borderId="0" xfId="20" applyFont="1" applyFill="1" applyBorder="1" applyAlignment="1" applyProtection="1">
      <alignment horizontal="center"/>
    </xf>
    <xf numFmtId="0" fontId="45" fillId="0" borderId="3" xfId="20" applyNumberFormat="1" applyFont="1" applyFill="1" applyBorder="1" applyAlignment="1" applyProtection="1"/>
    <xf numFmtId="3" fontId="45" fillId="0" borderId="3" xfId="20" applyNumberFormat="1" applyFont="1" applyBorder="1" applyAlignment="1" applyProtection="1">
      <alignment horizontal="center"/>
    </xf>
    <xf numFmtId="0" fontId="45" fillId="0" borderId="3" xfId="20" applyFont="1" applyBorder="1" applyAlignment="1" applyProtection="1"/>
    <xf numFmtId="0" fontId="45" fillId="0" borderId="0" xfId="20" applyNumberFormat="1" applyFont="1" applyAlignment="1" applyProtection="1"/>
    <xf numFmtId="0" fontId="42" fillId="0" borderId="5" xfId="20" applyNumberFormat="1" applyFont="1" applyFill="1" applyBorder="1" applyAlignment="1" applyProtection="1"/>
    <xf numFmtId="0" fontId="45" fillId="0" borderId="5" xfId="20" applyFont="1" applyFill="1" applyBorder="1" applyAlignment="1" applyProtection="1"/>
    <xf numFmtId="3" fontId="45" fillId="0" borderId="5" xfId="20" applyNumberFormat="1" applyFont="1" applyFill="1" applyBorder="1" applyAlignment="1" applyProtection="1">
      <alignment horizontal="center"/>
    </xf>
    <xf numFmtId="3" fontId="45" fillId="0" borderId="5" xfId="20" applyNumberFormat="1" applyFont="1" applyFill="1" applyBorder="1" applyAlignment="1" applyProtection="1"/>
    <xf numFmtId="0" fontId="45" fillId="0" borderId="5" xfId="20" applyFont="1" applyBorder="1" applyAlignment="1" applyProtection="1"/>
    <xf numFmtId="3" fontId="45" fillId="0" borderId="0" xfId="20" applyNumberFormat="1" applyFont="1" applyFill="1" applyAlignment="1" applyProtection="1">
      <alignment horizontal="center"/>
    </xf>
    <xf numFmtId="0" fontId="45" fillId="0" borderId="0" xfId="20" applyNumberFormat="1" applyFont="1" applyFill="1" applyAlignment="1" applyProtection="1">
      <alignment horizontal="center"/>
    </xf>
    <xf numFmtId="0" fontId="45" fillId="0" borderId="4" xfId="20" applyFont="1" applyFill="1" applyBorder="1" applyProtection="1"/>
    <xf numFmtId="0" fontId="45" fillId="0" borderId="4" xfId="20" applyFont="1" applyBorder="1" applyAlignment="1" applyProtection="1"/>
    <xf numFmtId="0" fontId="47" fillId="0" borderId="4" xfId="20" applyFont="1" applyFill="1" applyBorder="1" applyAlignment="1" applyProtection="1">
      <alignment horizontal="center"/>
    </xf>
    <xf numFmtId="0" fontId="45" fillId="0" borderId="4" xfId="20" applyFont="1" applyBorder="1" applyProtection="1"/>
    <xf numFmtId="0" fontId="45" fillId="0" borderId="0" xfId="20" applyFont="1" applyFill="1" applyBorder="1" applyAlignment="1" applyProtection="1">
      <alignment horizontal="center"/>
    </xf>
    <xf numFmtId="0" fontId="45" fillId="0" borderId="3" xfId="20" applyFont="1" applyFill="1" applyBorder="1" applyProtection="1"/>
    <xf numFmtId="0" fontId="45" fillId="0" borderId="3" xfId="20" applyFont="1" applyBorder="1" applyAlignment="1" applyProtection="1">
      <alignment horizontal="center"/>
    </xf>
    <xf numFmtId="0" fontId="45" fillId="0" borderId="0" xfId="20" applyFont="1" applyBorder="1" applyProtection="1"/>
    <xf numFmtId="0" fontId="45" fillId="0" borderId="0" xfId="20" applyFont="1" applyBorder="1" applyAlignment="1" applyProtection="1"/>
    <xf numFmtId="0" fontId="45" fillId="0" borderId="0" xfId="20" applyFont="1" applyBorder="1" applyAlignment="1" applyProtection="1">
      <alignment horizontal="center"/>
    </xf>
    <xf numFmtId="0" fontId="42" fillId="0" borderId="5" xfId="20" applyFont="1" applyBorder="1" applyProtection="1"/>
    <xf numFmtId="0" fontId="42" fillId="0" borderId="5" xfId="20" applyFont="1" applyFill="1" applyBorder="1" applyProtection="1"/>
    <xf numFmtId="0" fontId="45" fillId="0" borderId="5" xfId="20" applyFont="1" applyBorder="1" applyProtection="1"/>
    <xf numFmtId="0" fontId="45" fillId="0" borderId="5" xfId="20" applyFont="1" applyBorder="1" applyAlignment="1" applyProtection="1">
      <alignment horizontal="center"/>
    </xf>
    <xf numFmtId="0" fontId="45" fillId="0" borderId="0" xfId="20" applyNumberFormat="1" applyFont="1" applyFill="1" applyAlignment="1" applyProtection="1"/>
    <xf numFmtId="0" fontId="45" fillId="0" borderId="0" xfId="20" applyNumberFormat="1" applyFont="1" applyAlignment="1" applyProtection="1">
      <alignment horizontal="left"/>
    </xf>
    <xf numFmtId="0" fontId="48" fillId="0" borderId="0" xfId="20" applyFont="1" applyFill="1" applyBorder="1" applyAlignment="1" applyProtection="1">
      <alignment horizontal="center"/>
    </xf>
    <xf numFmtId="0" fontId="46" fillId="0" borderId="0" xfId="20" applyFont="1" applyFill="1" applyBorder="1" applyAlignment="1" applyProtection="1"/>
    <xf numFmtId="0" fontId="45" fillId="0" borderId="0" xfId="20" applyFont="1" applyFill="1" applyAlignment="1" applyProtection="1">
      <alignment horizontal="center"/>
    </xf>
    <xf numFmtId="0" fontId="45" fillId="0" borderId="4" xfId="20" applyFont="1" applyFill="1" applyBorder="1" applyAlignment="1" applyProtection="1">
      <alignment horizontal="left"/>
    </xf>
    <xf numFmtId="0" fontId="45" fillId="0" borderId="3" xfId="20" applyFont="1" applyFill="1" applyBorder="1" applyAlignment="1" applyProtection="1"/>
    <xf numFmtId="0" fontId="45" fillId="0" borderId="3" xfId="20" applyFont="1" applyFill="1" applyBorder="1" applyAlignment="1" applyProtection="1">
      <alignment horizontal="center"/>
    </xf>
    <xf numFmtId="0" fontId="45" fillId="0" borderId="0" xfId="20" applyNumberFormat="1" applyFont="1" applyFill="1" applyBorder="1" applyAlignment="1" applyProtection="1"/>
    <xf numFmtId="0" fontId="45" fillId="0" borderId="4" xfId="20" applyNumberFormat="1" applyFont="1" applyFill="1" applyBorder="1" applyAlignment="1" applyProtection="1"/>
    <xf numFmtId="0" fontId="45" fillId="0" borderId="4" xfId="20" applyFont="1" applyFill="1" applyBorder="1" applyAlignment="1" applyProtection="1"/>
    <xf numFmtId="0" fontId="45" fillId="0" borderId="0" xfId="20" applyNumberFormat="1" applyFont="1" applyFill="1" applyAlignment="1" applyProtection="1">
      <alignment horizontal="left"/>
    </xf>
    <xf numFmtId="0" fontId="42" fillId="0" borderId="0" xfId="20" applyNumberFormat="1" applyFont="1" applyFill="1" applyAlignment="1" applyProtection="1">
      <alignment horizontal="right"/>
    </xf>
    <xf numFmtId="3" fontId="45" fillId="0" borderId="3" xfId="20" applyNumberFormat="1" applyFont="1" applyFill="1" applyBorder="1" applyAlignment="1" applyProtection="1">
      <alignment horizontal="center"/>
    </xf>
    <xf numFmtId="3" fontId="45" fillId="0" borderId="0" xfId="20" applyNumberFormat="1" applyFont="1" applyFill="1" applyBorder="1" applyAlignment="1" applyProtection="1">
      <alignment horizontal="center"/>
    </xf>
    <xf numFmtId="0" fontId="42" fillId="0" borderId="5" xfId="20" applyFont="1" applyFill="1" applyBorder="1" applyAlignment="1" applyProtection="1">
      <alignment horizontal="center"/>
    </xf>
    <xf numFmtId="167" fontId="45" fillId="0" borderId="0" xfId="20" applyNumberFormat="1" applyFont="1" applyAlignment="1" applyProtection="1">
      <alignment horizontal="center"/>
    </xf>
    <xf numFmtId="0" fontId="45" fillId="7" borderId="0" xfId="20" applyFont="1" applyFill="1" applyAlignment="1" applyProtection="1">
      <alignment horizontal="center"/>
    </xf>
    <xf numFmtId="0" fontId="42" fillId="0" borderId="5" xfId="20" applyFont="1" applyBorder="1" applyAlignment="1" applyProtection="1">
      <alignment horizontal="center"/>
    </xf>
    <xf numFmtId="0" fontId="45" fillId="0" borderId="5" xfId="20" applyFont="1" applyBorder="1" applyAlignment="1" applyProtection="1">
      <alignment horizontal="left"/>
    </xf>
    <xf numFmtId="0" fontId="42" fillId="0" borderId="5" xfId="20" applyFont="1" applyBorder="1" applyAlignment="1" applyProtection="1">
      <alignment horizontal="left"/>
    </xf>
    <xf numFmtId="0" fontId="49" fillId="0" borderId="0" xfId="20" applyFont="1" applyAlignment="1" applyProtection="1">
      <alignment horizontal="left"/>
    </xf>
    <xf numFmtId="0" fontId="49" fillId="0" borderId="0" xfId="20" applyFont="1" applyProtection="1"/>
    <xf numFmtId="0" fontId="42" fillId="0" borderId="0" xfId="20" applyNumberFormat="1" applyFont="1" applyFill="1" applyBorder="1" applyAlignment="1" applyProtection="1">
      <alignment horizontal="left"/>
    </xf>
    <xf numFmtId="0" fontId="45" fillId="0" borderId="0" xfId="20" applyFont="1" applyFill="1" applyAlignment="1" applyProtection="1">
      <alignment horizontal="right"/>
    </xf>
    <xf numFmtId="0" fontId="42" fillId="0" borderId="0" xfId="20" applyFont="1" applyFill="1" applyAlignment="1" applyProtection="1"/>
    <xf numFmtId="0" fontId="45" fillId="0" borderId="0" xfId="20" applyFont="1" applyFill="1" applyBorder="1" applyAlignment="1" applyProtection="1">
      <alignment horizontal="right"/>
    </xf>
    <xf numFmtId="0" fontId="42" fillId="0" borderId="0" xfId="20" applyFont="1" applyFill="1" applyProtection="1"/>
    <xf numFmtId="0" fontId="42" fillId="0" borderId="0" xfId="20" applyNumberFormat="1" applyFont="1" applyFill="1" applyBorder="1" applyAlignment="1" applyProtection="1"/>
    <xf numFmtId="0" fontId="47" fillId="0" borderId="0" xfId="20" applyFont="1" applyFill="1" applyBorder="1" applyAlignment="1" applyProtection="1"/>
    <xf numFmtId="0" fontId="42" fillId="0" borderId="0" xfId="20" applyNumberFormat="1" applyFont="1" applyFill="1" applyAlignment="1" applyProtection="1">
      <alignment horizontal="left"/>
    </xf>
    <xf numFmtId="4" fontId="47" fillId="0" borderId="0" xfId="20" applyNumberFormat="1" applyFont="1" applyFill="1" applyAlignment="1" applyProtection="1">
      <alignment horizontal="right"/>
    </xf>
    <xf numFmtId="3" fontId="47" fillId="0" borderId="0" xfId="20" applyNumberFormat="1" applyFont="1" applyAlignment="1" applyProtection="1">
      <alignment horizontal="right"/>
    </xf>
    <xf numFmtId="0" fontId="50" fillId="0" borderId="0" xfId="20" applyNumberFormat="1" applyFont="1" applyFill="1" applyAlignment="1" applyProtection="1">
      <alignment horizontal="left"/>
    </xf>
    <xf numFmtId="0" fontId="45" fillId="0" borderId="0" xfId="20" applyNumberFormat="1" applyFont="1" applyFill="1" applyBorder="1" applyAlignment="1" applyProtection="1">
      <alignment horizontal="left"/>
    </xf>
    <xf numFmtId="0" fontId="45" fillId="0" borderId="0" xfId="20" applyNumberFormat="1" applyFont="1" applyFill="1" applyAlignment="1" applyProtection="1">
      <alignment horizontal="right"/>
    </xf>
    <xf numFmtId="0" fontId="51" fillId="0" borderId="0" xfId="20" applyFont="1" applyFill="1" applyAlignment="1" applyProtection="1">
      <alignment horizontal="center"/>
    </xf>
    <xf numFmtId="0" fontId="45" fillId="0" borderId="4" xfId="20" applyNumberFormat="1" applyFont="1" applyFill="1" applyBorder="1" applyAlignment="1" applyProtection="1">
      <alignment horizontal="left"/>
    </xf>
    <xf numFmtId="0" fontId="45" fillId="0" borderId="4" xfId="20" applyNumberFormat="1" applyFont="1" applyFill="1" applyBorder="1" applyAlignment="1" applyProtection="1">
      <alignment horizontal="center"/>
    </xf>
    <xf numFmtId="3" fontId="47" fillId="0" borderId="4" xfId="20" applyNumberFormat="1" applyFont="1" applyBorder="1" applyAlignment="1" applyProtection="1">
      <alignment horizontal="right"/>
    </xf>
    <xf numFmtId="0" fontId="45" fillId="0" borderId="3" xfId="20" applyNumberFormat="1" applyFont="1" applyBorder="1" applyAlignment="1" applyProtection="1">
      <alignment horizontal="center"/>
    </xf>
    <xf numFmtId="3" fontId="47" fillId="0" borderId="3" xfId="20" applyNumberFormat="1" applyFont="1" applyBorder="1" applyAlignment="1" applyProtection="1">
      <alignment horizontal="right"/>
    </xf>
    <xf numFmtId="0" fontId="45" fillId="0" borderId="3" xfId="20" applyNumberFormat="1" applyFont="1" applyFill="1" applyBorder="1" applyAlignment="1" applyProtection="1">
      <alignment horizontal="left"/>
    </xf>
    <xf numFmtId="0" fontId="42" fillId="0" borderId="3" xfId="20" applyFont="1" applyFill="1" applyBorder="1" applyProtection="1"/>
    <xf numFmtId="0" fontId="45" fillId="0" borderId="0" xfId="20" applyFont="1" applyBorder="1" applyAlignment="1" applyProtection="1">
      <alignment horizontal="left"/>
    </xf>
    <xf numFmtId="0" fontId="42" fillId="0" borderId="0" xfId="20" applyFont="1" applyBorder="1" applyAlignment="1" applyProtection="1">
      <alignment horizontal="center"/>
    </xf>
    <xf numFmtId="0" fontId="42" fillId="0" borderId="0" xfId="20" applyFont="1" applyBorder="1" applyProtection="1"/>
    <xf numFmtId="0" fontId="42" fillId="0" borderId="0" xfId="20" applyFont="1" applyProtection="1"/>
    <xf numFmtId="0" fontId="42" fillId="0" borderId="4" xfId="20" applyFont="1" applyBorder="1" applyProtection="1"/>
    <xf numFmtId="0" fontId="42" fillId="0" borderId="0" xfId="20" applyFont="1" applyBorder="1" applyAlignment="1" applyProtection="1">
      <alignment horizontal="left"/>
    </xf>
    <xf numFmtId="43" fontId="42" fillId="0" borderId="5" xfId="2" applyFont="1" applyBorder="1" applyProtection="1"/>
    <xf numFmtId="0" fontId="42" fillId="0" borderId="10" xfId="20" applyFont="1" applyBorder="1" applyProtection="1"/>
    <xf numFmtId="0" fontId="42" fillId="0" borderId="10" xfId="20" applyFont="1" applyBorder="1" applyAlignment="1" applyProtection="1">
      <alignment horizontal="center"/>
    </xf>
    <xf numFmtId="3" fontId="45" fillId="0" borderId="10" xfId="20" applyNumberFormat="1" applyFont="1" applyFill="1" applyBorder="1" applyAlignment="1" applyProtection="1"/>
    <xf numFmtId="0" fontId="46" fillId="5" borderId="0" xfId="20" applyFont="1" applyFill="1" applyAlignment="1" applyProtection="1">
      <alignment horizontal="left"/>
    </xf>
    <xf numFmtId="0" fontId="46" fillId="5" borderId="0" xfId="20" applyFont="1" applyFill="1" applyAlignment="1" applyProtection="1"/>
    <xf numFmtId="0" fontId="42" fillId="5" borderId="0" xfId="20" applyNumberFormat="1" applyFont="1" applyFill="1" applyAlignment="1" applyProtection="1">
      <alignment horizontal="left"/>
    </xf>
    <xf numFmtId="0" fontId="45" fillId="5" borderId="0" xfId="20" applyFont="1" applyFill="1" applyAlignment="1" applyProtection="1"/>
    <xf numFmtId="0" fontId="42" fillId="5" borderId="0" xfId="20" applyNumberFormat="1" applyFont="1" applyFill="1" applyAlignment="1" applyProtection="1">
      <alignment horizontal="center"/>
    </xf>
    <xf numFmtId="3" fontId="45" fillId="0" borderId="0" xfId="20" applyNumberFormat="1" applyFont="1" applyFill="1" applyBorder="1" applyAlignment="1" applyProtection="1">
      <alignment horizontal="left"/>
    </xf>
    <xf numFmtId="0" fontId="42" fillId="0" borderId="3" xfId="20" applyNumberFormat="1" applyFont="1" applyFill="1" applyBorder="1" applyAlignment="1" applyProtection="1"/>
    <xf numFmtId="0" fontId="47" fillId="0" borderId="0" xfId="20" applyFont="1" applyFill="1" applyAlignment="1" applyProtection="1">
      <alignment horizontal="center"/>
    </xf>
    <xf numFmtId="0" fontId="47" fillId="0" borderId="4" xfId="20" applyFont="1" applyFill="1" applyBorder="1" applyAlignment="1" applyProtection="1"/>
    <xf numFmtId="0" fontId="42" fillId="0" borderId="10" xfId="20" applyNumberFormat="1" applyFont="1" applyFill="1" applyBorder="1" applyAlignment="1" applyProtection="1"/>
    <xf numFmtId="0" fontId="45" fillId="0" borderId="10" xfId="20" applyFont="1" applyFill="1" applyBorder="1" applyAlignment="1" applyProtection="1"/>
    <xf numFmtId="3" fontId="45" fillId="0" borderId="10" xfId="20" applyNumberFormat="1" applyFont="1" applyFill="1" applyBorder="1" applyAlignment="1" applyProtection="1">
      <alignment horizontal="center"/>
    </xf>
    <xf numFmtId="0" fontId="45" fillId="0" borderId="0" xfId="20" applyFont="1" applyAlignment="1" applyProtection="1">
      <alignment horizontal="right"/>
    </xf>
    <xf numFmtId="0" fontId="45" fillId="0" borderId="0" xfId="20" applyNumberFormat="1" applyFont="1" applyFill="1" applyBorder="1" applyAlignment="1" applyProtection="1">
      <alignment horizontal="center"/>
    </xf>
    <xf numFmtId="0" fontId="45" fillId="0" borderId="4" xfId="20" applyFont="1" applyFill="1" applyBorder="1" applyAlignment="1" applyProtection="1">
      <alignment horizontal="center"/>
    </xf>
    <xf numFmtId="3" fontId="47" fillId="0" borderId="4" xfId="20" applyNumberFormat="1" applyFont="1" applyFill="1" applyBorder="1" applyAlignment="1" applyProtection="1">
      <alignment horizontal="right"/>
    </xf>
    <xf numFmtId="0" fontId="51" fillId="0" borderId="0" xfId="20" applyNumberFormat="1" applyFont="1" applyFill="1" applyAlignment="1" applyProtection="1">
      <alignment horizontal="center"/>
    </xf>
    <xf numFmtId="0" fontId="51" fillId="0" borderId="0" xfId="20" applyNumberFormat="1" applyFont="1" applyFill="1" applyAlignment="1" applyProtection="1"/>
    <xf numFmtId="0" fontId="42" fillId="0" borderId="10" xfId="20" applyNumberFormat="1" applyFont="1" applyBorder="1" applyAlignment="1" applyProtection="1">
      <alignment horizontal="left"/>
    </xf>
    <xf numFmtId="0" fontId="42" fillId="0" borderId="10" xfId="20" applyFont="1" applyBorder="1" applyAlignment="1" applyProtection="1"/>
    <xf numFmtId="0" fontId="42" fillId="0" borderId="10" xfId="20" applyNumberFormat="1" applyFont="1" applyBorder="1" applyAlignment="1" applyProtection="1">
      <alignment horizontal="center"/>
    </xf>
    <xf numFmtId="0" fontId="46" fillId="5" borderId="0" xfId="20" applyFont="1" applyFill="1" applyBorder="1" applyAlignment="1" applyProtection="1">
      <alignment horizontal="center"/>
    </xf>
    <xf numFmtId="3" fontId="42" fillId="0" borderId="0" xfId="20" applyNumberFormat="1" applyFont="1" applyBorder="1" applyAlignment="1" applyProtection="1"/>
    <xf numFmtId="3" fontId="42" fillId="0" borderId="0" xfId="20" applyNumberFormat="1" applyFont="1" applyAlignment="1" applyProtection="1"/>
    <xf numFmtId="3" fontId="45" fillId="0" borderId="0" xfId="20" applyNumberFormat="1" applyFont="1" applyBorder="1" applyAlignment="1" applyProtection="1">
      <alignment horizontal="center"/>
    </xf>
    <xf numFmtId="0" fontId="42" fillId="0" borderId="0" xfId="20" applyNumberFormat="1" applyFont="1" applyAlignment="1" applyProtection="1"/>
    <xf numFmtId="3" fontId="45" fillId="0" borderId="4" xfId="20" applyNumberFormat="1" applyFont="1" applyBorder="1" applyAlignment="1" applyProtection="1"/>
    <xf numFmtId="3" fontId="42" fillId="0" borderId="0" xfId="20" applyNumberFormat="1" applyFont="1" applyFill="1" applyBorder="1" applyAlignment="1" applyProtection="1"/>
    <xf numFmtId="0" fontId="45" fillId="0" borderId="0" xfId="20" applyNumberFormat="1" applyFont="1" applyBorder="1" applyProtection="1"/>
    <xf numFmtId="0" fontId="51" fillId="0" borderId="4" xfId="20" applyFont="1" applyFill="1" applyBorder="1" applyAlignment="1" applyProtection="1"/>
    <xf numFmtId="0" fontId="45" fillId="0" borderId="0" xfId="20" applyNumberFormat="1" applyFont="1" applyBorder="1" applyAlignment="1" applyProtection="1">
      <alignment horizontal="left"/>
    </xf>
    <xf numFmtId="3" fontId="45" fillId="0" borderId="0" xfId="20" applyNumberFormat="1" applyFont="1" applyAlignment="1" applyProtection="1">
      <alignment horizontal="left"/>
    </xf>
    <xf numFmtId="3" fontId="45" fillId="0" borderId="0" xfId="20" quotePrefix="1" applyNumberFormat="1" applyFont="1" applyAlignment="1" applyProtection="1">
      <alignment horizontal="right"/>
    </xf>
    <xf numFmtId="0" fontId="45" fillId="0" borderId="4" xfId="20" applyNumberFormat="1" applyFont="1" applyBorder="1" applyAlignment="1" applyProtection="1">
      <alignment horizontal="center"/>
    </xf>
    <xf numFmtId="0" fontId="45" fillId="0" borderId="4" xfId="20" applyNumberFormat="1" applyFont="1" applyBorder="1" applyAlignment="1" applyProtection="1">
      <alignment horizontal="left"/>
    </xf>
    <xf numFmtId="0" fontId="45" fillId="0" borderId="4" xfId="20" applyNumberFormat="1" applyFont="1" applyBorder="1" applyAlignment="1" applyProtection="1"/>
    <xf numFmtId="0" fontId="45" fillId="0" borderId="4" xfId="20" applyFont="1" applyBorder="1" applyAlignment="1" applyProtection="1">
      <alignment horizontal="center"/>
    </xf>
    <xf numFmtId="3" fontId="45" fillId="0" borderId="4" xfId="20" applyNumberFormat="1" applyFont="1" applyBorder="1" applyAlignment="1" applyProtection="1">
      <alignment horizontal="right"/>
    </xf>
    <xf numFmtId="0" fontId="42" fillId="0" borderId="0" xfId="20" applyNumberFormat="1" applyFont="1" applyBorder="1" applyAlignment="1" applyProtection="1"/>
    <xf numFmtId="0" fontId="42" fillId="0" borderId="0" xfId="20" applyFont="1" applyBorder="1" applyAlignment="1" applyProtection="1"/>
    <xf numFmtId="3" fontId="42" fillId="0" borderId="0" xfId="20" quotePrefix="1" applyNumberFormat="1" applyFont="1" applyBorder="1" applyAlignment="1" applyProtection="1">
      <alignment horizontal="right"/>
    </xf>
    <xf numFmtId="0" fontId="42" fillId="0" borderId="0" xfId="20" applyNumberFormat="1" applyFont="1" applyAlignment="1" applyProtection="1">
      <alignment horizontal="center"/>
    </xf>
    <xf numFmtId="167" fontId="42" fillId="0" borderId="0" xfId="20" applyNumberFormat="1" applyFont="1" applyBorder="1" applyAlignment="1" applyProtection="1">
      <alignment horizontal="left"/>
    </xf>
    <xf numFmtId="168" fontId="45" fillId="0" borderId="0" xfId="20" applyNumberFormat="1" applyFont="1" applyAlignment="1" applyProtection="1">
      <alignment horizontal="center"/>
    </xf>
    <xf numFmtId="0" fontId="45" fillId="0" borderId="0" xfId="20" applyNumberFormat="1" applyFont="1" applyFill="1" applyProtection="1"/>
    <xf numFmtId="169" fontId="45" fillId="0" borderId="0" xfId="20" applyNumberFormat="1" applyFont="1" applyAlignment="1" applyProtection="1"/>
    <xf numFmtId="167" fontId="45" fillId="0" borderId="0" xfId="20" applyNumberFormat="1" applyFont="1" applyFill="1" applyAlignment="1" applyProtection="1">
      <alignment horizontal="left"/>
    </xf>
    <xf numFmtId="168" fontId="45" fillId="0" borderId="0" xfId="20" applyNumberFormat="1" applyFont="1" applyFill="1" applyAlignment="1" applyProtection="1">
      <alignment horizontal="center"/>
    </xf>
    <xf numFmtId="0" fontId="45" fillId="0" borderId="0" xfId="20" applyNumberFormat="1" applyFont="1" applyBorder="1" applyAlignment="1" applyProtection="1">
      <alignment horizontal="center"/>
    </xf>
    <xf numFmtId="3" fontId="47" fillId="0" borderId="0" xfId="20" applyNumberFormat="1" applyFont="1" applyBorder="1" applyAlignment="1" applyProtection="1">
      <alignment horizontal="right"/>
    </xf>
    <xf numFmtId="0" fontId="42" fillId="0" borderId="3" xfId="20" applyNumberFormat="1" applyFont="1" applyBorder="1" applyAlignment="1" applyProtection="1">
      <alignment horizontal="left"/>
    </xf>
    <xf numFmtId="0" fontId="42" fillId="0" borderId="0" xfId="20" applyNumberFormat="1" applyFont="1" applyBorder="1" applyAlignment="1" applyProtection="1">
      <alignment horizontal="left"/>
    </xf>
    <xf numFmtId="0" fontId="51" fillId="0" borderId="0" xfId="20" applyNumberFormat="1" applyFont="1" applyFill="1" applyBorder="1" applyAlignment="1" applyProtection="1">
      <alignment horizontal="center"/>
    </xf>
    <xf numFmtId="3" fontId="51" fillId="0" borderId="0" xfId="20" applyNumberFormat="1" applyFont="1" applyFill="1" applyBorder="1" applyAlignment="1" applyProtection="1"/>
    <xf numFmtId="3" fontId="47" fillId="0" borderId="0" xfId="20" applyNumberFormat="1" applyFont="1" applyFill="1" applyBorder="1" applyAlignment="1" applyProtection="1">
      <alignment horizontal="right"/>
    </xf>
    <xf numFmtId="167" fontId="42" fillId="0" borderId="5" xfId="20" applyNumberFormat="1" applyFont="1" applyBorder="1" applyAlignment="1" applyProtection="1">
      <alignment horizontal="left"/>
    </xf>
    <xf numFmtId="0" fontId="42" fillId="0" borderId="5" xfId="20" applyFont="1" applyBorder="1" applyAlignment="1" applyProtection="1"/>
    <xf numFmtId="3" fontId="42" fillId="0" borderId="5" xfId="20" applyNumberFormat="1" applyFont="1" applyFill="1" applyBorder="1" applyAlignment="1" applyProtection="1"/>
    <xf numFmtId="168" fontId="42" fillId="0" borderId="5" xfId="20" applyNumberFormat="1" applyFont="1" applyBorder="1" applyAlignment="1" applyProtection="1"/>
    <xf numFmtId="167" fontId="45" fillId="0" borderId="0" xfId="20" applyNumberFormat="1" applyFont="1" applyAlignment="1" applyProtection="1">
      <alignment horizontal="left"/>
    </xf>
    <xf numFmtId="168" fontId="45" fillId="0" borderId="0" xfId="20" applyNumberFormat="1" applyFont="1" applyAlignment="1" applyProtection="1"/>
    <xf numFmtId="0" fontId="42" fillId="0" borderId="3" xfId="20" applyFont="1" applyFill="1" applyBorder="1" applyAlignment="1" applyProtection="1"/>
    <xf numFmtId="3" fontId="42" fillId="0" borderId="3" xfId="20" applyNumberFormat="1" applyFont="1" applyBorder="1" applyAlignment="1" applyProtection="1">
      <alignment horizontal="center"/>
    </xf>
    <xf numFmtId="0" fontId="42" fillId="0" borderId="3" xfId="20" applyFont="1" applyBorder="1" applyAlignment="1" applyProtection="1"/>
    <xf numFmtId="167" fontId="45" fillId="0" borderId="0" xfId="20" applyNumberFormat="1" applyFont="1" applyBorder="1" applyAlignment="1" applyProtection="1">
      <alignment horizontal="left"/>
    </xf>
    <xf numFmtId="0" fontId="42" fillId="0" borderId="17" xfId="20" applyNumberFormat="1" applyFont="1" applyBorder="1" applyAlignment="1" applyProtection="1">
      <alignment horizontal="center"/>
    </xf>
    <xf numFmtId="0" fontId="45" fillId="0" borderId="20" xfId="20" applyNumberFormat="1" applyFont="1" applyBorder="1" applyAlignment="1" applyProtection="1">
      <alignment horizontal="center"/>
    </xf>
    <xf numFmtId="0" fontId="42" fillId="0" borderId="20" xfId="20" applyNumberFormat="1" applyFont="1" applyFill="1" applyBorder="1" applyAlignment="1" applyProtection="1"/>
    <xf numFmtId="0" fontId="42" fillId="0" borderId="20" xfId="20" applyFont="1" applyFill="1" applyBorder="1" applyAlignment="1" applyProtection="1"/>
    <xf numFmtId="3" fontId="42" fillId="0" borderId="20" xfId="20" applyNumberFormat="1" applyFont="1" applyBorder="1" applyAlignment="1" applyProtection="1">
      <alignment horizontal="center"/>
    </xf>
    <xf numFmtId="3" fontId="42" fillId="0" borderId="20" xfId="20" applyNumberFormat="1" applyFont="1" applyFill="1" applyBorder="1" applyAlignment="1" applyProtection="1"/>
    <xf numFmtId="0" fontId="45" fillId="0" borderId="20" xfId="20" applyFont="1" applyBorder="1" applyAlignment="1" applyProtection="1"/>
    <xf numFmtId="0" fontId="42" fillId="0" borderId="0" xfId="20" applyNumberFormat="1" applyFont="1" applyBorder="1" applyAlignment="1" applyProtection="1">
      <alignment horizontal="center"/>
    </xf>
    <xf numFmtId="3" fontId="42" fillId="0" borderId="0" xfId="20" applyNumberFormat="1" applyFont="1" applyBorder="1" applyAlignment="1" applyProtection="1">
      <alignment horizontal="center"/>
    </xf>
    <xf numFmtId="0" fontId="42" fillId="0" borderId="4" xfId="20" applyFont="1" applyFill="1" applyBorder="1" applyAlignment="1" applyProtection="1"/>
    <xf numFmtId="3" fontId="42" fillId="0" borderId="0" xfId="20" applyNumberFormat="1" applyFont="1" applyFill="1" applyBorder="1" applyAlignment="1" applyProtection="1">
      <alignment horizontal="center"/>
    </xf>
    <xf numFmtId="3" fontId="42" fillId="0" borderId="4" xfId="20" applyNumberFormat="1" applyFont="1" applyBorder="1" applyAlignment="1" applyProtection="1">
      <alignment horizontal="center"/>
    </xf>
    <xf numFmtId="0" fontId="42" fillId="0" borderId="0" xfId="20" applyNumberFormat="1" applyFont="1" applyAlignment="1" applyProtection="1">
      <alignment horizontal="left"/>
    </xf>
    <xf numFmtId="0" fontId="51" fillId="0" borderId="0" xfId="20" applyFont="1" applyFill="1" applyBorder="1" applyAlignment="1" applyProtection="1"/>
    <xf numFmtId="43" fontId="45" fillId="0" borderId="0" xfId="20" applyNumberFormat="1" applyFont="1" applyAlignment="1" applyProtection="1"/>
    <xf numFmtId="0" fontId="42" fillId="0" borderId="11" xfId="20" applyNumberFormat="1" applyFont="1" applyBorder="1" applyAlignment="1" applyProtection="1">
      <alignment horizontal="center"/>
    </xf>
    <xf numFmtId="0" fontId="42" fillId="0" borderId="12" xfId="20" applyFont="1" applyBorder="1" applyProtection="1"/>
    <xf numFmtId="0" fontId="42" fillId="0" borderId="12" xfId="20" applyNumberFormat="1" applyFont="1" applyBorder="1" applyAlignment="1" applyProtection="1">
      <alignment horizontal="left"/>
    </xf>
    <xf numFmtId="0" fontId="42" fillId="0" borderId="12" xfId="20" applyFont="1" applyBorder="1" applyAlignment="1" applyProtection="1">
      <alignment horizontal="center"/>
    </xf>
    <xf numFmtId="3" fontId="42" fillId="0" borderId="12" xfId="20" applyNumberFormat="1" applyFont="1" applyBorder="1" applyAlignment="1" applyProtection="1"/>
    <xf numFmtId="0" fontId="42" fillId="0" borderId="12" xfId="20" applyFont="1" applyBorder="1" applyAlignment="1" applyProtection="1"/>
    <xf numFmtId="0" fontId="52" fillId="0" borderId="0" xfId="20" applyFont="1" applyFill="1" applyBorder="1" applyProtection="1"/>
    <xf numFmtId="0" fontId="39" fillId="0" borderId="0" xfId="20" applyFont="1" applyFill="1" applyAlignment="1" applyProtection="1"/>
    <xf numFmtId="0" fontId="39" fillId="0" borderId="0" xfId="20" applyFont="1" applyFill="1" applyBorder="1" applyAlignment="1" applyProtection="1">
      <alignment horizontal="center"/>
    </xf>
    <xf numFmtId="37" fontId="45" fillId="0" borderId="0" xfId="20" applyNumberFormat="1" applyFont="1" applyBorder="1" applyAlignment="1" applyProtection="1">
      <alignment horizontal="left"/>
    </xf>
    <xf numFmtId="0" fontId="39" fillId="0" borderId="0" xfId="20" applyFont="1" applyBorder="1" applyAlignment="1" applyProtection="1">
      <alignment horizontal="center"/>
    </xf>
    <xf numFmtId="0" fontId="42" fillId="0" borderId="12" xfId="20" applyNumberFormat="1" applyFont="1" applyBorder="1" applyAlignment="1" applyProtection="1">
      <alignment horizontal="center"/>
    </xf>
    <xf numFmtId="0" fontId="80" fillId="0" borderId="0" xfId="20" applyFont="1" applyFill="1" applyBorder="1" applyAlignment="1" applyProtection="1"/>
    <xf numFmtId="0" fontId="125" fillId="0" borderId="0" xfId="20" applyFont="1" applyFill="1" applyBorder="1" applyAlignment="1" applyProtection="1">
      <alignment horizontal="center"/>
    </xf>
    <xf numFmtId="37" fontId="80" fillId="0" borderId="0" xfId="20" applyNumberFormat="1" applyFont="1" applyFill="1" applyBorder="1" applyAlignment="1" applyProtection="1">
      <alignment horizontal="left"/>
    </xf>
    <xf numFmtId="0" fontId="42" fillId="0" borderId="0" xfId="20" applyFont="1" applyFill="1" applyBorder="1" applyAlignment="1" applyProtection="1">
      <alignment horizontal="center"/>
    </xf>
    <xf numFmtId="169" fontId="45" fillId="0" borderId="0" xfId="8" applyFont="1" applyFill="1" applyAlignment="1" applyProtection="1"/>
    <xf numFmtId="0" fontId="46" fillId="0" borderId="0" xfId="20" applyNumberFormat="1" applyFont="1" applyFill="1" applyBorder="1" applyAlignment="1" applyProtection="1">
      <alignment horizontal="left"/>
    </xf>
    <xf numFmtId="173" fontId="45" fillId="0" borderId="0" xfId="20" applyNumberFormat="1" applyFont="1" applyFill="1" applyBorder="1" applyAlignment="1" applyProtection="1">
      <alignment horizontal="left"/>
    </xf>
    <xf numFmtId="4" fontId="42" fillId="0" borderId="0" xfId="5" applyNumberFormat="1" applyFont="1" applyBorder="1" applyAlignment="1" applyProtection="1">
      <alignment horizontal="right"/>
    </xf>
    <xf numFmtId="4" fontId="42" fillId="0" borderId="12" xfId="5" applyNumberFormat="1" applyFont="1" applyBorder="1" applyAlignment="1" applyProtection="1">
      <alignment horizontal="right"/>
    </xf>
    <xf numFmtId="0" fontId="26" fillId="0" borderId="0" xfId="1" applyFont="1" applyBorder="1"/>
    <xf numFmtId="37" fontId="26" fillId="0" borderId="0" xfId="1" applyNumberFormat="1" applyFont="1" applyFill="1" applyBorder="1" applyAlignment="1" applyProtection="1">
      <alignment horizontal="right" wrapText="1"/>
      <protection locked="0"/>
    </xf>
    <xf numFmtId="37" fontId="26" fillId="8" borderId="4" xfId="1" applyNumberFormat="1" applyFont="1" applyFill="1" applyBorder="1" applyAlignment="1">
      <alignment horizontal="right" wrapText="1"/>
    </xf>
    <xf numFmtId="0" fontId="25" fillId="0" borderId="0" xfId="0" applyFont="1" applyFill="1" applyBorder="1" applyAlignment="1">
      <alignment horizontal="center"/>
    </xf>
    <xf numFmtId="164" fontId="35" fillId="0" borderId="0" xfId="2" applyNumberFormat="1" applyFont="1" applyFill="1" applyAlignment="1">
      <alignment wrapText="1"/>
    </xf>
    <xf numFmtId="0" fontId="34" fillId="0" borderId="17" xfId="20" applyFont="1" applyFill="1" applyBorder="1"/>
    <xf numFmtId="0" fontId="34" fillId="0" borderId="11" xfId="20" applyFont="1" applyFill="1" applyBorder="1"/>
    <xf numFmtId="0" fontId="34" fillId="0" borderId="49" xfId="20" applyFont="1" applyFill="1" applyBorder="1"/>
    <xf numFmtId="0" fontId="23" fillId="0" borderId="15" xfId="20" applyFont="1" applyFill="1" applyBorder="1"/>
    <xf numFmtId="0" fontId="23" fillId="0" borderId="16" xfId="20" applyFont="1" applyFill="1" applyBorder="1"/>
    <xf numFmtId="43" fontId="26" fillId="0" borderId="15" xfId="2" applyFont="1" applyFill="1" applyBorder="1"/>
    <xf numFmtId="0" fontId="35" fillId="0" borderId="11" xfId="20" applyFont="1" applyFill="1" applyBorder="1" applyAlignment="1">
      <alignment horizontal="center"/>
    </xf>
    <xf numFmtId="3" fontId="26" fillId="0" borderId="0" xfId="20" applyNumberFormat="1" applyFont="1"/>
    <xf numFmtId="0" fontId="34" fillId="0" borderId="0" xfId="20" applyFont="1" applyFill="1"/>
    <xf numFmtId="0" fontId="35" fillId="0" borderId="0" xfId="20" applyFont="1" applyFill="1" applyAlignment="1">
      <alignment horizontal="left"/>
    </xf>
    <xf numFmtId="0" fontId="35" fillId="0" borderId="0" xfId="20" applyFont="1" applyFill="1" applyAlignment="1">
      <alignment horizontal="center"/>
    </xf>
    <xf numFmtId="0" fontId="25" fillId="0" borderId="0" xfId="20" applyFont="1" applyFill="1" applyBorder="1" applyAlignment="1">
      <alignment horizontal="center" wrapText="1"/>
    </xf>
    <xf numFmtId="0" fontId="26" fillId="0" borderId="0" xfId="20" applyFont="1"/>
    <xf numFmtId="0" fontId="24" fillId="0" borderId="0" xfId="20" applyFont="1" applyFill="1" applyBorder="1"/>
    <xf numFmtId="0" fontId="45" fillId="0" borderId="0" xfId="20" applyFont="1" applyFill="1" applyBorder="1" applyAlignment="1" applyProtection="1">
      <alignment horizontal="center"/>
    </xf>
    <xf numFmtId="0" fontId="34" fillId="0" borderId="1" xfId="20" applyFont="1" applyFill="1" applyBorder="1" applyAlignment="1">
      <alignment wrapText="1"/>
    </xf>
    <xf numFmtId="0" fontId="34" fillId="0" borderId="19" xfId="20" applyFont="1" applyBorder="1" applyAlignment="1">
      <alignment wrapText="1"/>
    </xf>
    <xf numFmtId="43" fontId="34" fillId="0" borderId="1" xfId="2" applyNumberFormat="1" applyFont="1" applyFill="1" applyBorder="1"/>
    <xf numFmtId="3" fontId="26" fillId="11" borderId="18" xfId="2" applyNumberFormat="1" applyFont="1" applyFill="1" applyBorder="1"/>
    <xf numFmtId="37" fontId="35" fillId="0" borderId="48" xfId="2" applyNumberFormat="1" applyFont="1" applyFill="1" applyBorder="1"/>
    <xf numFmtId="37" fontId="26" fillId="8" borderId="13" xfId="2" applyNumberFormat="1" applyFont="1" applyFill="1" applyBorder="1"/>
    <xf numFmtId="3" fontId="26" fillId="0" borderId="8" xfId="20" applyNumberFormat="1" applyFont="1" applyBorder="1"/>
    <xf numFmtId="3" fontId="26" fillId="0" borderId="22" xfId="20" applyNumberFormat="1" applyFont="1" applyBorder="1"/>
    <xf numFmtId="3" fontId="26" fillId="11" borderId="2" xfId="2" applyNumberFormat="1" applyFont="1" applyFill="1" applyBorder="1"/>
    <xf numFmtId="0" fontId="75" fillId="0" borderId="0" xfId="20" applyNumberFormat="1" applyFont="1" applyFill="1" applyBorder="1" applyAlignment="1">
      <alignment horizontal="left"/>
    </xf>
    <xf numFmtId="0" fontId="75" fillId="0" borderId="0" xfId="20" applyFont="1"/>
    <xf numFmtId="0" fontId="23" fillId="0" borderId="0" xfId="20" applyFont="1" applyAlignment="1"/>
    <xf numFmtId="0" fontId="34" fillId="0" borderId="0" xfId="20" applyFont="1" applyAlignment="1"/>
    <xf numFmtId="0" fontId="35" fillId="0" borderId="0" xfId="20" applyFont="1" applyFill="1" applyBorder="1" applyAlignment="1">
      <alignment horizontal="center" wrapText="1"/>
    </xf>
    <xf numFmtId="164" fontId="35" fillId="0" borderId="0" xfId="20" applyNumberFormat="1" applyFont="1" applyFill="1" applyBorder="1" applyAlignment="1">
      <alignment horizontal="center" wrapText="1"/>
    </xf>
    <xf numFmtId="0" fontId="75" fillId="0" borderId="0" xfId="20" applyFont="1" applyBorder="1"/>
    <xf numFmtId="37" fontId="25" fillId="0" borderId="1" xfId="20" applyNumberFormat="1" applyFont="1" applyFill="1" applyBorder="1" applyAlignment="1">
      <alignment horizontal="center" wrapText="1"/>
    </xf>
    <xf numFmtId="0" fontId="127" fillId="0" borderId="0" xfId="20" applyFont="1" applyAlignment="1"/>
    <xf numFmtId="0" fontId="129" fillId="0" borderId="0" xfId="20" applyFont="1" applyFill="1" applyAlignment="1">
      <alignment horizontal="center"/>
    </xf>
    <xf numFmtId="0" fontId="127" fillId="0" borderId="0" xfId="20" applyFont="1" applyAlignment="1">
      <alignment horizontal="center"/>
    </xf>
    <xf numFmtId="0" fontId="130" fillId="0" borderId="0" xfId="20" applyFont="1" applyAlignment="1">
      <alignment horizontal="center"/>
    </xf>
    <xf numFmtId="0" fontId="23" fillId="0" borderId="0" xfId="20" applyFont="1" applyFill="1" applyAlignment="1"/>
    <xf numFmtId="37" fontId="26" fillId="0" borderId="0" xfId="2" applyNumberFormat="1" applyFont="1" applyFill="1" applyBorder="1"/>
    <xf numFmtId="0" fontId="35" fillId="0" borderId="22" xfId="20" applyFont="1" applyFill="1" applyBorder="1" applyAlignment="1">
      <alignment horizontal="center"/>
    </xf>
    <xf numFmtId="0" fontId="23" fillId="0" borderId="7" xfId="20" applyFont="1" applyFill="1" applyBorder="1"/>
    <xf numFmtId="0" fontId="23" fillId="0" borderId="22" xfId="20" applyFont="1" applyFill="1" applyBorder="1"/>
    <xf numFmtId="0" fontId="25" fillId="0" borderId="0" xfId="0" applyFont="1" applyFill="1" applyBorder="1" applyAlignment="1">
      <alignment horizontal="center"/>
    </xf>
    <xf numFmtId="0" fontId="25" fillId="0" borderId="0" xfId="0" applyFont="1" applyFill="1" applyBorder="1" applyAlignment="1">
      <alignment wrapText="1"/>
    </xf>
    <xf numFmtId="0" fontId="25" fillId="0" borderId="0" xfId="0" applyFont="1" applyBorder="1" applyAlignment="1">
      <alignment horizontal="center"/>
    </xf>
    <xf numFmtId="0" fontId="50" fillId="0" borderId="0" xfId="20" applyFont="1" applyFill="1" applyAlignment="1" applyProtection="1">
      <alignment horizontal="center"/>
    </xf>
    <xf numFmtId="0" fontId="50" fillId="0" borderId="0" xfId="20" applyFont="1" applyFill="1" applyBorder="1" applyAlignment="1" applyProtection="1">
      <alignment horizontal="right"/>
    </xf>
    <xf numFmtId="0" fontId="50" fillId="0" borderId="0" xfId="20" applyFont="1" applyFill="1" applyBorder="1" applyAlignment="1" applyProtection="1">
      <alignment horizontal="center"/>
    </xf>
    <xf numFmtId="0" fontId="50" fillId="0" borderId="0" xfId="20" applyFont="1" applyFill="1" applyAlignment="1" applyProtection="1">
      <alignment horizontal="left"/>
    </xf>
    <xf numFmtId="0" fontId="50" fillId="0" borderId="0" xfId="20" applyFont="1" applyProtection="1"/>
    <xf numFmtId="3" fontId="50" fillId="0" borderId="0" xfId="20" applyNumberFormat="1" applyFont="1" applyFill="1" applyBorder="1" applyAlignment="1" applyProtection="1"/>
    <xf numFmtId="0" fontId="50" fillId="0" borderId="0" xfId="20" applyNumberFormat="1" applyFont="1" applyFill="1" applyBorder="1" applyAlignment="1" applyProtection="1">
      <alignment horizontal="left"/>
    </xf>
    <xf numFmtId="3" fontId="45" fillId="0" borderId="4" xfId="20" applyNumberFormat="1" applyFont="1" applyFill="1" applyBorder="1" applyAlignment="1" applyProtection="1">
      <alignment horizontal="center"/>
    </xf>
    <xf numFmtId="3" fontId="45" fillId="8" borderId="0" xfId="20" applyNumberFormat="1" applyFont="1" applyFill="1" applyProtection="1"/>
    <xf numFmtId="10" fontId="45" fillId="0" borderId="4" xfId="20" applyNumberFormat="1" applyFont="1" applyFill="1" applyBorder="1" applyProtection="1"/>
    <xf numFmtId="0" fontId="26" fillId="0" borderId="0" xfId="20" applyNumberFormat="1" applyFont="1" applyAlignment="1" applyProtection="1">
      <alignment horizontal="center"/>
    </xf>
    <xf numFmtId="0" fontId="25" fillId="0" borderId="0" xfId="20" applyNumberFormat="1" applyFont="1" applyAlignment="1" applyProtection="1">
      <alignment horizontal="left"/>
    </xf>
    <xf numFmtId="0" fontId="25" fillId="0" borderId="0" xfId="20" applyNumberFormat="1" applyFont="1" applyBorder="1" applyAlignment="1" applyProtection="1">
      <alignment horizontal="left"/>
    </xf>
    <xf numFmtId="0" fontId="26" fillId="0" borderId="0" xfId="20" applyFont="1" applyFill="1" applyBorder="1" applyAlignment="1" applyProtection="1"/>
    <xf numFmtId="0" fontId="26" fillId="0" borderId="0" xfId="20" applyNumberFormat="1" applyFont="1" applyFill="1" applyBorder="1" applyAlignment="1" applyProtection="1">
      <alignment horizontal="center"/>
    </xf>
    <xf numFmtId="3" fontId="26" fillId="0" borderId="0" xfId="20" applyNumberFormat="1" applyFont="1" applyFill="1" applyBorder="1" applyAlignment="1" applyProtection="1"/>
    <xf numFmtId="3" fontId="26" fillId="0" borderId="0" xfId="20" applyNumberFormat="1" applyFont="1" applyBorder="1" applyAlignment="1" applyProtection="1">
      <alignment horizontal="right"/>
    </xf>
    <xf numFmtId="0" fontId="26" fillId="0" borderId="0" xfId="20" applyNumberFormat="1" applyFont="1" applyBorder="1" applyAlignment="1" applyProtection="1">
      <alignment horizontal="left"/>
    </xf>
    <xf numFmtId="0" fontId="26" fillId="0" borderId="4" xfId="20" applyNumberFormat="1" applyFont="1" applyBorder="1" applyAlignment="1" applyProtection="1">
      <alignment horizontal="left"/>
    </xf>
    <xf numFmtId="0" fontId="26" fillId="0" borderId="4" xfId="20" applyFont="1" applyFill="1" applyBorder="1" applyAlignment="1" applyProtection="1"/>
    <xf numFmtId="0" fontId="26" fillId="0" borderId="4" xfId="20" applyNumberFormat="1" applyFont="1" applyFill="1" applyBorder="1" applyAlignment="1" applyProtection="1">
      <alignment horizontal="center"/>
    </xf>
    <xf numFmtId="3" fontId="26" fillId="0" borderId="4" xfId="20" applyNumberFormat="1" applyFont="1" applyFill="1" applyBorder="1" applyAlignment="1" applyProtection="1"/>
    <xf numFmtId="3" fontId="26" fillId="0" borderId="4" xfId="20" applyNumberFormat="1" applyFont="1" applyBorder="1" applyAlignment="1" applyProtection="1">
      <alignment horizontal="right"/>
    </xf>
    <xf numFmtId="0" fontId="26" fillId="0" borderId="4" xfId="20" applyNumberFormat="1" applyFont="1" applyFill="1" applyBorder="1" applyAlignment="1" applyProtection="1"/>
    <xf numFmtId="10" fontId="26" fillId="0" borderId="4" xfId="20" applyNumberFormat="1" applyFont="1" applyFill="1" applyBorder="1" applyProtection="1"/>
    <xf numFmtId="3" fontId="25" fillId="0" borderId="0" xfId="20" applyNumberFormat="1" applyFont="1" applyBorder="1" applyAlignment="1" applyProtection="1">
      <alignment horizontal="right"/>
    </xf>
    <xf numFmtId="0" fontId="26" fillId="0" borderId="50" xfId="20" applyNumberFormat="1" applyFont="1" applyFill="1" applyBorder="1" applyAlignment="1" applyProtection="1"/>
    <xf numFmtId="0" fontId="26" fillId="0" borderId="50" xfId="20" applyFont="1" applyFill="1" applyBorder="1" applyAlignment="1" applyProtection="1"/>
    <xf numFmtId="0" fontId="26" fillId="0" borderId="50" xfId="20" applyNumberFormat="1" applyFont="1" applyFill="1" applyBorder="1" applyAlignment="1" applyProtection="1">
      <alignment horizontal="center"/>
    </xf>
    <xf numFmtId="3" fontId="26" fillId="0" borderId="50" xfId="20" applyNumberFormat="1" applyFont="1" applyBorder="1" applyAlignment="1" applyProtection="1">
      <alignment horizontal="right"/>
    </xf>
    <xf numFmtId="10" fontId="26" fillId="0" borderId="50" xfId="20" applyNumberFormat="1" applyFont="1" applyFill="1" applyBorder="1" applyProtection="1"/>
    <xf numFmtId="37" fontId="25" fillId="0" borderId="0" xfId="20" applyNumberFormat="1" applyFont="1" applyFill="1" applyBorder="1"/>
    <xf numFmtId="164" fontId="75" fillId="8" borderId="13" xfId="2" applyNumberFormat="1" applyFont="1" applyFill="1" applyBorder="1" applyAlignment="1">
      <alignment vertical="center" wrapText="1"/>
    </xf>
    <xf numFmtId="0" fontId="25" fillId="0" borderId="13" xfId="0" applyFont="1" applyFill="1" applyBorder="1" applyAlignment="1"/>
    <xf numFmtId="37" fontId="25" fillId="0" borderId="13" xfId="20" applyNumberFormat="1" applyFont="1" applyFill="1" applyBorder="1"/>
    <xf numFmtId="37" fontId="75" fillId="0" borderId="13" xfId="0" applyNumberFormat="1" applyFont="1" applyFill="1" applyBorder="1" applyAlignment="1">
      <alignment wrapText="1"/>
    </xf>
    <xf numFmtId="0" fontId="25" fillId="0" borderId="13" xfId="0" applyFont="1" applyFill="1" applyBorder="1"/>
    <xf numFmtId="0" fontId="25" fillId="0" borderId="51" xfId="0" applyFont="1" applyFill="1" applyBorder="1"/>
    <xf numFmtId="37" fontId="25" fillId="0" borderId="51" xfId="20" applyNumberFormat="1" applyFont="1" applyFill="1" applyBorder="1"/>
    <xf numFmtId="0" fontId="128" fillId="0" borderId="51" xfId="0" applyFont="1" applyFill="1" applyBorder="1" applyAlignment="1">
      <alignment wrapText="1"/>
    </xf>
    <xf numFmtId="0" fontId="25" fillId="0" borderId="25" xfId="0" applyFont="1" applyFill="1" applyBorder="1" applyAlignment="1"/>
    <xf numFmtId="0" fontId="25" fillId="0" borderId="52" xfId="0" applyFont="1" applyFill="1" applyBorder="1"/>
    <xf numFmtId="37" fontId="131" fillId="0" borderId="0" xfId="0" applyNumberFormat="1" applyFont="1" applyFill="1"/>
    <xf numFmtId="37" fontId="25" fillId="0" borderId="5" xfId="0" applyNumberFormat="1" applyFont="1" applyFill="1" applyBorder="1"/>
    <xf numFmtId="0" fontId="26" fillId="8" borderId="13" xfId="20" applyFont="1" applyFill="1" applyBorder="1" applyAlignment="1">
      <alignment wrapText="1"/>
    </xf>
    <xf numFmtId="41" fontId="26" fillId="8" borderId="13" xfId="20" applyNumberFormat="1" applyFont="1" applyFill="1" applyBorder="1"/>
    <xf numFmtId="0" fontId="25" fillId="0" borderId="13" xfId="20" applyFont="1" applyFill="1" applyBorder="1"/>
    <xf numFmtId="37" fontId="26" fillId="0" borderId="13" xfId="0" applyNumberFormat="1" applyFont="1" applyFill="1" applyBorder="1" applyAlignment="1">
      <alignment wrapText="1"/>
    </xf>
    <xf numFmtId="0" fontId="25" fillId="0" borderId="51" xfId="0" applyFont="1" applyFill="1" applyBorder="1" applyAlignment="1">
      <alignment wrapText="1"/>
    </xf>
    <xf numFmtId="37" fontId="25" fillId="0" borderId="13" xfId="20" applyNumberFormat="1" applyFont="1" applyBorder="1"/>
    <xf numFmtId="0" fontId="26" fillId="0" borderId="13" xfId="0" applyFont="1" applyFill="1" applyBorder="1" applyAlignment="1">
      <alignment wrapText="1"/>
    </xf>
    <xf numFmtId="37" fontId="26" fillId="11" borderId="13" xfId="20" applyNumberFormat="1" applyFont="1" applyFill="1" applyBorder="1"/>
    <xf numFmtId="37" fontId="26" fillId="11" borderId="13" xfId="20" applyNumberFormat="1" applyFont="1" applyFill="1" applyBorder="1" applyAlignment="1">
      <alignment horizontal="right"/>
    </xf>
    <xf numFmtId="0" fontId="27" fillId="11" borderId="13" xfId="0" applyFont="1" applyFill="1" applyBorder="1" applyAlignment="1">
      <alignment wrapText="1"/>
    </xf>
    <xf numFmtId="41" fontId="26" fillId="11" borderId="13" xfId="20" applyNumberFormat="1" applyFont="1" applyFill="1" applyBorder="1"/>
    <xf numFmtId="0" fontId="26" fillId="11" borderId="13" xfId="0" applyFont="1" applyFill="1" applyBorder="1" applyAlignment="1">
      <alignment wrapText="1"/>
    </xf>
    <xf numFmtId="0" fontId="26" fillId="11" borderId="13" xfId="20" applyFont="1" applyFill="1" applyBorder="1" applyAlignment="1">
      <alignment wrapText="1"/>
    </xf>
    <xf numFmtId="37" fontId="26" fillId="11" borderId="13" xfId="2" applyNumberFormat="1" applyFont="1" applyFill="1" applyBorder="1"/>
    <xf numFmtId="0" fontId="45" fillId="0" borderId="0" xfId="20" applyFont="1" applyFill="1"/>
    <xf numFmtId="0" fontId="35" fillId="0" borderId="19" xfId="20" applyFont="1" applyFill="1" applyBorder="1" applyAlignment="1">
      <alignment horizontal="center"/>
    </xf>
    <xf numFmtId="37" fontId="35" fillId="0" borderId="0" xfId="2" applyNumberFormat="1" applyFont="1" applyFill="1" applyBorder="1"/>
    <xf numFmtId="164" fontId="126" fillId="0" borderId="0" xfId="2" applyNumberFormat="1" applyFont="1" applyFill="1" applyBorder="1"/>
    <xf numFmtId="0" fontId="34" fillId="0" borderId="0" xfId="20" applyFont="1" applyFill="1" applyAlignment="1">
      <alignment horizontal="left"/>
    </xf>
    <xf numFmtId="166" fontId="45" fillId="0" borderId="19" xfId="20" applyNumberFormat="1" applyFont="1" applyFill="1" applyBorder="1"/>
    <xf numFmtId="37" fontId="26" fillId="0" borderId="0" xfId="1" applyNumberFormat="1" applyFont="1" applyAlignment="1">
      <alignment horizontal="right" wrapText="1"/>
    </xf>
    <xf numFmtId="0" fontId="42" fillId="0" borderId="0" xfId="20" applyFont="1" applyFill="1" applyBorder="1" applyAlignment="1">
      <alignment horizontal="center"/>
    </xf>
    <xf numFmtId="0" fontId="42" fillId="0" borderId="0" xfId="20" applyFont="1" applyFill="1" applyBorder="1" applyAlignment="1">
      <alignment horizontal="center" wrapText="1"/>
    </xf>
    <xf numFmtId="0" fontId="82" fillId="0" borderId="1" xfId="20" applyFont="1" applyFill="1" applyBorder="1" applyAlignment="1">
      <alignment horizontal="center" wrapText="1"/>
    </xf>
    <xf numFmtId="10" fontId="26" fillId="0" borderId="0" xfId="365" applyNumberFormat="1" applyFont="1" applyFill="1" applyAlignment="1">
      <alignment horizontal="right" vertical="center"/>
    </xf>
    <xf numFmtId="168" fontId="26" fillId="0" borderId="5" xfId="365" applyNumberFormat="1" applyFont="1" applyFill="1" applyBorder="1" applyAlignment="1">
      <alignment horizontal="right" vertical="center" wrapText="1"/>
    </xf>
    <xf numFmtId="168" fontId="26" fillId="0" borderId="0" xfId="365" applyNumberFormat="1" applyFont="1" applyFill="1" applyBorder="1" applyAlignment="1">
      <alignment horizontal="right" vertical="center" wrapText="1"/>
    </xf>
    <xf numFmtId="43" fontId="35" fillId="0" borderId="0" xfId="20" applyNumberFormat="1" applyFont="1" applyFill="1" applyBorder="1" applyAlignment="1">
      <alignment horizontal="center" wrapText="1"/>
    </xf>
    <xf numFmtId="0" fontId="34" fillId="0" borderId="0" xfId="20" applyFont="1" applyFill="1" applyAlignment="1"/>
    <xf numFmtId="164" fontId="25" fillId="0" borderId="0" xfId="0" applyNumberFormat="1" applyFont="1" applyFill="1" applyBorder="1"/>
    <xf numFmtId="0" fontId="45" fillId="0" borderId="4" xfId="20" applyFont="1" applyFill="1" applyBorder="1" applyAlignment="1" applyProtection="1">
      <alignment horizontal="right"/>
    </xf>
    <xf numFmtId="0" fontId="25" fillId="9" borderId="22" xfId="20" applyFont="1" applyFill="1" applyBorder="1" applyAlignment="1">
      <alignment horizontal="center" wrapText="1"/>
    </xf>
    <xf numFmtId="0" fontId="25" fillId="0" borderId="0" xfId="20" applyFont="1" applyFill="1" applyBorder="1" applyAlignment="1">
      <alignment horizontal="center" wrapText="1"/>
    </xf>
    <xf numFmtId="0" fontId="25" fillId="0" borderId="15" xfId="20" applyFont="1" applyFill="1" applyBorder="1" applyAlignment="1">
      <alignment horizontal="center" wrapText="1"/>
    </xf>
    <xf numFmtId="0" fontId="25" fillId="9" borderId="12" xfId="20" applyFont="1" applyFill="1" applyBorder="1" applyAlignment="1">
      <alignment horizontal="center" wrapText="1"/>
    </xf>
    <xf numFmtId="164" fontId="26" fillId="0" borderId="10" xfId="2" applyNumberFormat="1" applyFont="1" applyFill="1" applyBorder="1" applyAlignment="1"/>
    <xf numFmtId="164" fontId="26" fillId="0" borderId="4" xfId="2" applyNumberFormat="1" applyFont="1" applyFill="1" applyBorder="1" applyAlignment="1"/>
    <xf numFmtId="164" fontId="26" fillId="0" borderId="5" xfId="2" applyNumberFormat="1" applyFont="1" applyFill="1" applyBorder="1" applyAlignment="1"/>
    <xf numFmtId="3" fontId="26" fillId="0" borderId="18" xfId="2" applyNumberFormat="1" applyFont="1" applyFill="1" applyBorder="1"/>
    <xf numFmtId="41" fontId="26" fillId="0" borderId="0" xfId="5" applyNumberFormat="1" applyFont="1" applyFill="1" applyBorder="1"/>
    <xf numFmtId="41" fontId="26" fillId="0" borderId="15" xfId="2" applyNumberFormat="1" applyFont="1" applyBorder="1" applyAlignment="1">
      <alignment horizontal="center"/>
    </xf>
    <xf numFmtId="41" fontId="26" fillId="0" borderId="15" xfId="20" applyNumberFormat="1" applyFont="1" applyBorder="1" applyAlignment="1">
      <alignment horizontal="center"/>
    </xf>
    <xf numFmtId="41" fontId="26" fillId="0" borderId="22" xfId="20" applyNumberFormat="1" applyFont="1" applyFill="1" applyBorder="1" applyAlignment="1">
      <alignment horizontal="center" wrapText="1"/>
    </xf>
    <xf numFmtId="0" fontId="34" fillId="0" borderId="0" xfId="20" applyFont="1" applyAlignment="1">
      <alignment horizontal="center"/>
    </xf>
    <xf numFmtId="0" fontId="34" fillId="0" borderId="0" xfId="20" applyFont="1" applyFill="1" applyAlignment="1">
      <alignment horizontal="center"/>
    </xf>
    <xf numFmtId="3" fontId="42" fillId="0" borderId="5" xfId="20" applyNumberFormat="1" applyFont="1" applyBorder="1" applyAlignment="1" applyProtection="1"/>
    <xf numFmtId="3" fontId="25" fillId="0" borderId="5" xfId="20" applyNumberFormat="1" applyFont="1" applyBorder="1" applyAlignment="1"/>
    <xf numFmtId="3" fontId="25" fillId="0" borderId="5" xfId="20" applyNumberFormat="1" applyFont="1" applyFill="1" applyBorder="1" applyAlignment="1" applyProtection="1"/>
    <xf numFmtId="164" fontId="26" fillId="0" borderId="16" xfId="2" applyNumberFormat="1" applyFont="1" applyFill="1" applyBorder="1"/>
    <xf numFmtId="3" fontId="26" fillId="0" borderId="16" xfId="2" applyNumberFormat="1" applyFont="1" applyFill="1" applyBorder="1"/>
    <xf numFmtId="3" fontId="26" fillId="0" borderId="15" xfId="20" applyNumberFormat="1" applyFont="1" applyFill="1" applyBorder="1" applyAlignment="1">
      <alignment horizontal="center"/>
    </xf>
    <xf numFmtId="0" fontId="24" fillId="0" borderId="0" xfId="20" applyFont="1" applyAlignment="1">
      <alignment horizontal="center"/>
    </xf>
    <xf numFmtId="0" fontId="137" fillId="0" borderId="0" xfId="20" applyFont="1" applyBorder="1" applyAlignment="1">
      <alignment horizontal="center"/>
    </xf>
    <xf numFmtId="0" fontId="137" fillId="0" borderId="0" xfId="20" applyFont="1" applyAlignment="1">
      <alignment horizontal="center"/>
    </xf>
    <xf numFmtId="2" fontId="23" fillId="0" borderId="0" xfId="20" applyNumberFormat="1" applyFont="1" applyAlignment="1">
      <alignment horizontal="center"/>
    </xf>
    <xf numFmtId="10" fontId="23" fillId="0" borderId="0" xfId="20" applyNumberFormat="1" applyFont="1"/>
    <xf numFmtId="49" fontId="23" fillId="0" borderId="0" xfId="20" applyNumberFormat="1" applyFont="1" applyAlignment="1">
      <alignment horizontal="left"/>
    </xf>
    <xf numFmtId="3" fontId="42" fillId="11" borderId="0" xfId="20" applyNumberFormat="1" applyFont="1" applyFill="1" applyBorder="1" applyProtection="1"/>
    <xf numFmtId="166" fontId="26" fillId="0" borderId="0" xfId="5" applyNumberFormat="1" applyFont="1" applyFill="1" applyBorder="1" applyAlignment="1">
      <alignment horizontal="center"/>
    </xf>
    <xf numFmtId="0" fontId="26" fillId="0" borderId="16" xfId="0" applyFont="1" applyFill="1" applyBorder="1" applyAlignment="1">
      <alignment horizontal="center"/>
    </xf>
    <xf numFmtId="41" fontId="26" fillId="0" borderId="0" xfId="2" applyNumberFormat="1" applyFont="1" applyFill="1" applyBorder="1"/>
    <xf numFmtId="0" fontId="27" fillId="0" borderId="0" xfId="1" applyNumberFormat="1" applyFont="1" applyFill="1" applyBorder="1" applyAlignment="1">
      <alignment horizontal="center"/>
    </xf>
    <xf numFmtId="3" fontId="30" fillId="0" borderId="0" xfId="1" applyNumberFormat="1" applyFont="1" applyBorder="1" applyAlignment="1">
      <alignment horizontal="right"/>
    </xf>
    <xf numFmtId="0" fontId="26" fillId="0" borderId="0" xfId="20" applyNumberFormat="1" applyFont="1" applyFill="1" applyAlignment="1">
      <alignment horizontal="center"/>
    </xf>
    <xf numFmtId="167" fontId="25" fillId="0" borderId="0" xfId="20" applyNumberFormat="1" applyFont="1" applyBorder="1" applyAlignment="1" applyProtection="1">
      <alignment horizontal="left"/>
    </xf>
    <xf numFmtId="0" fontId="27" fillId="0" borderId="0" xfId="20" applyNumberFormat="1" applyFont="1" applyFill="1" applyBorder="1" applyAlignment="1">
      <alignment horizontal="center"/>
    </xf>
    <xf numFmtId="3" fontId="27" fillId="0" borderId="0" xfId="20" applyNumberFormat="1" applyFont="1" applyBorder="1" applyAlignment="1">
      <alignment horizontal="right"/>
    </xf>
    <xf numFmtId="3" fontId="25" fillId="0" borderId="0" xfId="20" applyNumberFormat="1" applyFont="1" applyBorder="1" applyAlignment="1">
      <alignment horizontal="right"/>
    </xf>
    <xf numFmtId="0" fontId="26" fillId="0" borderId="0" xfId="20" applyNumberFormat="1" applyFont="1" applyAlignment="1">
      <alignment horizontal="center"/>
    </xf>
    <xf numFmtId="3" fontId="26" fillId="0" borderId="0" xfId="20" applyNumberFormat="1" applyFont="1" applyFill="1" applyAlignment="1" applyProtection="1">
      <alignment horizontal="center"/>
    </xf>
    <xf numFmtId="0" fontId="27" fillId="0" borderId="0" xfId="20" applyFont="1" applyFill="1" applyBorder="1" applyAlignment="1" applyProtection="1">
      <alignment horizontal="center"/>
    </xf>
    <xf numFmtId="3" fontId="27" fillId="0" borderId="0" xfId="20" applyNumberFormat="1" applyFont="1" applyBorder="1" applyAlignment="1" applyProtection="1">
      <alignment horizontal="right"/>
    </xf>
    <xf numFmtId="0" fontId="26" fillId="0" borderId="4" xfId="20" applyNumberFormat="1" applyFont="1" applyFill="1" applyBorder="1" applyAlignment="1" applyProtection="1">
      <alignment horizontal="left"/>
    </xf>
    <xf numFmtId="0" fontId="26" fillId="0" borderId="4" xfId="20" applyFont="1" applyFill="1" applyBorder="1" applyAlignment="1" applyProtection="1">
      <alignment horizontal="left"/>
    </xf>
    <xf numFmtId="0" fontId="26" fillId="0" borderId="4" xfId="20" applyNumberFormat="1" applyFont="1" applyBorder="1" applyAlignment="1" applyProtection="1">
      <alignment horizontal="center"/>
    </xf>
    <xf numFmtId="3" fontId="27" fillId="0" borderId="4" xfId="20" applyNumberFormat="1" applyFont="1" applyBorder="1" applyAlignment="1" applyProtection="1">
      <alignment horizontal="right"/>
    </xf>
    <xf numFmtId="3" fontId="26" fillId="69" borderId="18" xfId="2" applyNumberFormat="1" applyFont="1" applyFill="1" applyBorder="1"/>
    <xf numFmtId="3" fontId="26" fillId="69" borderId="0" xfId="2" applyNumberFormat="1" applyFont="1" applyFill="1" applyBorder="1"/>
    <xf numFmtId="3" fontId="26" fillId="0" borderId="0" xfId="2" applyNumberFormat="1" applyFont="1" applyFill="1" applyBorder="1"/>
    <xf numFmtId="0" fontId="35" fillId="11" borderId="7" xfId="20" applyFont="1" applyFill="1" applyBorder="1" applyAlignment="1">
      <alignment horizontal="center"/>
    </xf>
    <xf numFmtId="0" fontId="35" fillId="11" borderId="16" xfId="20" applyFont="1" applyFill="1" applyBorder="1" applyAlignment="1">
      <alignment horizontal="center"/>
    </xf>
    <xf numFmtId="1" fontId="35" fillId="11" borderId="16" xfId="20" applyNumberFormat="1" applyFont="1" applyFill="1" applyBorder="1" applyAlignment="1">
      <alignment horizontal="center"/>
    </xf>
    <xf numFmtId="37" fontId="35" fillId="0" borderId="16" xfId="2" applyNumberFormat="1" applyFont="1" applyFill="1" applyBorder="1" applyAlignment="1">
      <alignment horizontal="center"/>
    </xf>
    <xf numFmtId="43" fontId="35" fillId="11" borderId="16" xfId="2" applyNumberFormat="1" applyFont="1" applyFill="1" applyBorder="1" applyAlignment="1">
      <alignment horizontal="center"/>
    </xf>
    <xf numFmtId="1" fontId="35" fillId="11" borderId="6" xfId="2" applyNumberFormat="1" applyFont="1" applyFill="1" applyBorder="1" applyAlignment="1">
      <alignment horizontal="center"/>
    </xf>
    <xf numFmtId="164" fontId="34" fillId="0" borderId="23" xfId="2" applyNumberFormat="1" applyFont="1" applyFill="1" applyBorder="1" applyAlignment="1">
      <alignment horizontal="center"/>
    </xf>
    <xf numFmtId="171" fontId="42" fillId="0" borderId="0" xfId="9" applyNumberFormat="1" applyFont="1" applyBorder="1" applyAlignment="1" applyProtection="1"/>
    <xf numFmtId="0" fontId="45" fillId="0" borderId="5" xfId="1" applyFont="1" applyBorder="1"/>
    <xf numFmtId="3" fontId="45" fillId="0" borderId="4" xfId="20" applyNumberFormat="1" applyFont="1" applyBorder="1" applyProtection="1"/>
    <xf numFmtId="41" fontId="26" fillId="0" borderId="2" xfId="2" applyNumberFormat="1" applyFont="1" applyFill="1" applyBorder="1"/>
    <xf numFmtId="41" fontId="26" fillId="0" borderId="2" xfId="20" applyNumberFormat="1" applyFont="1" applyFill="1" applyBorder="1"/>
    <xf numFmtId="0" fontId="34" fillId="0" borderId="0" xfId="20" applyFont="1" applyAlignment="1">
      <alignment horizontal="center"/>
    </xf>
    <xf numFmtId="0" fontId="34" fillId="0" borderId="0" xfId="20" applyFont="1" applyFill="1" applyAlignment="1">
      <alignment horizontal="center"/>
    </xf>
    <xf numFmtId="0" fontId="126" fillId="0" borderId="0" xfId="20" applyFont="1" applyFill="1" applyAlignment="1">
      <alignment horizontal="center"/>
    </xf>
    <xf numFmtId="182" fontId="126" fillId="0" borderId="0" xfId="20" applyNumberFormat="1" applyFont="1" applyFill="1" applyAlignment="1">
      <alignment horizontal="center"/>
    </xf>
    <xf numFmtId="37" fontId="35" fillId="11" borderId="48" xfId="2" applyNumberFormat="1" applyFont="1" applyFill="1" applyBorder="1"/>
    <xf numFmtId="37" fontId="34" fillId="0" borderId="1" xfId="2" applyNumberFormat="1" applyFont="1" applyFill="1" applyBorder="1"/>
    <xf numFmtId="37" fontId="34" fillId="0" borderId="23" xfId="2" applyNumberFormat="1" applyFont="1" applyFill="1" applyBorder="1"/>
    <xf numFmtId="39" fontId="34" fillId="0" borderId="1" xfId="20" applyNumberFormat="1" applyFont="1" applyFill="1" applyBorder="1"/>
    <xf numFmtId="37" fontId="34" fillId="0" borderId="26" xfId="3" applyNumberFormat="1" applyFont="1" applyFill="1" applyBorder="1"/>
    <xf numFmtId="37" fontId="34" fillId="0" borderId="0" xfId="2" applyNumberFormat="1" applyFont="1" applyFill="1" applyBorder="1"/>
    <xf numFmtId="39" fontId="34" fillId="0" borderId="1" xfId="2" applyNumberFormat="1" applyFont="1" applyFill="1" applyBorder="1"/>
    <xf numFmtId="0" fontId="127" fillId="0" borderId="0" xfId="20" applyFont="1" applyFill="1" applyAlignment="1">
      <alignment horizontal="center" vertical="top"/>
    </xf>
    <xf numFmtId="164" fontId="127" fillId="0" borderId="0" xfId="20" applyNumberFormat="1" applyFont="1" applyFill="1" applyAlignment="1">
      <alignment horizontal="center"/>
    </xf>
    <xf numFmtId="0" fontId="129" fillId="0" borderId="0" xfId="20" applyFont="1" applyFill="1" applyBorder="1" applyAlignment="1">
      <alignment horizontal="center"/>
    </xf>
    <xf numFmtId="164" fontId="127" fillId="0" borderId="0" xfId="20" applyNumberFormat="1" applyFont="1" applyAlignment="1">
      <alignment horizontal="center"/>
    </xf>
    <xf numFmtId="0" fontId="127" fillId="0" borderId="0" xfId="20" applyFont="1"/>
    <xf numFmtId="0" fontId="23" fillId="0" borderId="0" xfId="20" applyFont="1" applyFill="1" applyBorder="1" applyAlignment="1">
      <alignment horizontal="center"/>
    </xf>
    <xf numFmtId="37" fontId="35" fillId="0" borderId="48" xfId="2" applyNumberFormat="1" applyFont="1" applyFill="1" applyBorder="1" applyAlignment="1">
      <alignment horizontal="right"/>
    </xf>
    <xf numFmtId="17" fontId="34" fillId="0" borderId="21" xfId="20" quotePrefix="1" applyNumberFormat="1" applyFont="1" applyFill="1" applyBorder="1" applyAlignment="1">
      <alignment horizontal="left" wrapText="1"/>
    </xf>
    <xf numFmtId="0" fontId="23" fillId="0" borderId="0" xfId="0" applyFont="1" applyProtection="1"/>
    <xf numFmtId="3" fontId="25" fillId="0" borderId="0" xfId="0" applyNumberFormat="1" applyFont="1" applyFill="1" applyAlignment="1" applyProtection="1"/>
    <xf numFmtId="0" fontId="25" fillId="0" borderId="0" xfId="0" applyFont="1" applyFill="1" applyAlignment="1" applyProtection="1"/>
    <xf numFmtId="3" fontId="25" fillId="0" borderId="0" xfId="0" applyNumberFormat="1" applyFont="1" applyFill="1" applyAlignment="1" applyProtection="1">
      <alignment horizontal="center"/>
    </xf>
    <xf numFmtId="0" fontId="25" fillId="0" borderId="0" xfId="0" applyFont="1" applyFill="1" applyAlignment="1" applyProtection="1">
      <alignment horizontal="center"/>
    </xf>
    <xf numFmtId="1" fontId="23" fillId="0" borderId="23" xfId="2" applyNumberFormat="1" applyFont="1" applyFill="1" applyBorder="1" applyAlignment="1" applyProtection="1">
      <alignment horizontal="center" wrapText="1"/>
    </xf>
    <xf numFmtId="0" fontId="36" fillId="0" borderId="0" xfId="0" applyFont="1" applyFill="1" applyProtection="1"/>
    <xf numFmtId="0" fontId="36" fillId="0" borderId="0" xfId="0" applyFont="1" applyFill="1" applyBorder="1" applyAlignment="1" applyProtection="1">
      <alignment horizontal="center" wrapText="1"/>
    </xf>
    <xf numFmtId="0" fontId="36" fillId="0" borderId="23" xfId="0" applyFont="1" applyFill="1" applyBorder="1" applyAlignment="1" applyProtection="1">
      <alignment horizontal="center" wrapText="1"/>
    </xf>
    <xf numFmtId="0" fontId="26" fillId="0" borderId="0" xfId="0" applyFont="1" applyFill="1" applyProtection="1"/>
    <xf numFmtId="0" fontId="36" fillId="0" borderId="0" xfId="0" applyFont="1" applyFill="1" applyAlignment="1" applyProtection="1">
      <alignment horizontal="right"/>
    </xf>
    <xf numFmtId="1" fontId="36" fillId="11" borderId="0" xfId="2" applyNumberFormat="1" applyFont="1" applyFill="1" applyBorder="1" applyAlignment="1" applyProtection="1">
      <alignment horizontal="center"/>
    </xf>
    <xf numFmtId="0" fontId="36" fillId="0" borderId="18" xfId="0" applyFont="1" applyFill="1" applyBorder="1" applyAlignment="1" applyProtection="1">
      <alignment horizontal="center" wrapText="1"/>
    </xf>
    <xf numFmtId="0" fontId="36" fillId="0" borderId="18" xfId="0" applyFont="1" applyFill="1" applyBorder="1" applyProtection="1"/>
    <xf numFmtId="173" fontId="36" fillId="0" borderId="0" xfId="0" applyNumberFormat="1" applyFont="1" applyFill="1" applyAlignment="1" applyProtection="1">
      <alignment horizontal="right"/>
    </xf>
    <xf numFmtId="173" fontId="36" fillId="0" borderId="0" xfId="0" applyNumberFormat="1" applyFont="1" applyFill="1" applyProtection="1"/>
    <xf numFmtId="0" fontId="36" fillId="0" borderId="0" xfId="0" applyNumberFormat="1" applyFont="1" applyAlignment="1" applyProtection="1">
      <alignment horizontal="center"/>
    </xf>
    <xf numFmtId="173" fontId="23" fillId="11" borderId="19" xfId="2" applyNumberFormat="1" applyFont="1" applyFill="1" applyBorder="1" applyAlignment="1" applyProtection="1">
      <alignment horizontal="center" wrapText="1"/>
    </xf>
    <xf numFmtId="173" fontId="141" fillId="0" borderId="0" xfId="0" applyNumberFormat="1" applyFont="1" applyFill="1" applyAlignment="1" applyProtection="1">
      <alignment horizontal="center"/>
    </xf>
    <xf numFmtId="0" fontId="141" fillId="0" borderId="0" xfId="0" quotePrefix="1" applyNumberFormat="1" applyFont="1" applyFill="1" applyAlignment="1" applyProtection="1">
      <alignment horizontal="center"/>
    </xf>
    <xf numFmtId="5" fontId="36" fillId="0" borderId="19" xfId="0" applyNumberFormat="1" applyFont="1" applyFill="1" applyBorder="1" applyAlignment="1" applyProtection="1">
      <alignment horizontal="center"/>
    </xf>
    <xf numFmtId="173" fontId="26" fillId="0" borderId="0" xfId="0" applyNumberFormat="1" applyFont="1" applyFill="1" applyProtection="1"/>
    <xf numFmtId="0" fontId="36" fillId="0" borderId="0" xfId="0" applyNumberFormat="1" applyFont="1" applyFill="1" applyAlignment="1" applyProtection="1">
      <alignment horizontal="right"/>
    </xf>
    <xf numFmtId="164" fontId="36" fillId="0" borderId="0" xfId="0" applyNumberFormat="1" applyFont="1" applyFill="1" applyProtection="1"/>
    <xf numFmtId="0" fontId="36" fillId="0" borderId="0" xfId="0" applyNumberFormat="1" applyFont="1" applyFill="1" applyAlignment="1" applyProtection="1">
      <alignment horizontal="center"/>
    </xf>
    <xf numFmtId="0" fontId="36" fillId="0" borderId="0" xfId="0" applyFont="1" applyFill="1" applyAlignment="1" applyProtection="1">
      <alignment horizontal="center"/>
    </xf>
    <xf numFmtId="164" fontId="36" fillId="0" borderId="2" xfId="0" applyNumberFormat="1" applyFont="1" applyFill="1" applyBorder="1" applyProtection="1"/>
    <xf numFmtId="0" fontId="36" fillId="0" borderId="2" xfId="0" applyFont="1" applyFill="1" applyBorder="1" applyAlignment="1" applyProtection="1">
      <alignment horizontal="center"/>
    </xf>
    <xf numFmtId="0" fontId="26" fillId="0" borderId="2" xfId="0" applyFont="1" applyFill="1" applyBorder="1" applyProtection="1"/>
    <xf numFmtId="164" fontId="36" fillId="0" borderId="0" xfId="0" applyNumberFormat="1" applyFont="1" applyFill="1" applyAlignment="1" applyProtection="1">
      <alignment horizontal="left"/>
    </xf>
    <xf numFmtId="0" fontId="141" fillId="0" borderId="0" xfId="0" applyNumberFormat="1" applyFont="1" applyFill="1" applyAlignment="1" applyProtection="1">
      <alignment horizontal="center" wrapText="1"/>
    </xf>
    <xf numFmtId="0" fontId="141" fillId="0" borderId="0" xfId="0" applyFont="1" applyFill="1" applyAlignment="1" applyProtection="1">
      <alignment horizontal="center" wrapText="1"/>
    </xf>
    <xf numFmtId="164" fontId="141" fillId="0" borderId="0" xfId="0" applyNumberFormat="1" applyFont="1" applyFill="1" applyAlignment="1" applyProtection="1">
      <alignment horizontal="center" wrapText="1"/>
    </xf>
    <xf numFmtId="0" fontId="141" fillId="0" borderId="0" xfId="0" applyFont="1" applyFill="1" applyAlignment="1" applyProtection="1">
      <alignment horizontal="center"/>
    </xf>
    <xf numFmtId="164" fontId="141" fillId="0" borderId="0" xfId="0" applyNumberFormat="1" applyFont="1" applyFill="1" applyAlignment="1" applyProtection="1">
      <alignment horizontal="center"/>
    </xf>
    <xf numFmtId="0" fontId="141" fillId="0" borderId="0" xfId="0" applyNumberFormat="1" applyFont="1" applyFill="1" applyAlignment="1" applyProtection="1">
      <alignment horizontal="left"/>
    </xf>
    <xf numFmtId="171" fontId="36" fillId="0" borderId="0" xfId="365" applyNumberFormat="1" applyFont="1" applyFill="1" applyProtection="1"/>
    <xf numFmtId="0" fontId="142" fillId="0" borderId="0" xfId="0" applyFont="1" applyFill="1" applyAlignment="1" applyProtection="1">
      <alignment horizontal="center"/>
    </xf>
    <xf numFmtId="0" fontId="143" fillId="0" borderId="0" xfId="0" applyFont="1" applyFill="1" applyAlignment="1" applyProtection="1">
      <alignment horizontal="left"/>
    </xf>
    <xf numFmtId="14" fontId="36" fillId="0" borderId="0" xfId="0" applyNumberFormat="1" applyFont="1" applyFill="1" applyAlignment="1" applyProtection="1">
      <alignment horizontal="left"/>
    </xf>
    <xf numFmtId="164" fontId="36" fillId="0" borderId="0" xfId="528" applyNumberFormat="1" applyFont="1" applyFill="1" applyProtection="1"/>
    <xf numFmtId="164" fontId="36" fillId="0" borderId="0" xfId="3" applyNumberFormat="1" applyFont="1" applyFill="1" applyProtection="1"/>
    <xf numFmtId="167" fontId="36" fillId="0" borderId="0" xfId="0" applyNumberFormat="1" applyFont="1" applyFill="1" applyAlignment="1" applyProtection="1">
      <alignment horizontal="center"/>
    </xf>
    <xf numFmtId="0" fontId="36" fillId="0" borderId="0" xfId="0" applyNumberFormat="1" applyFont="1" applyFill="1" applyProtection="1"/>
    <xf numFmtId="164" fontId="36" fillId="0" borderId="0" xfId="528" applyNumberFormat="1" applyFont="1" applyFill="1" applyBorder="1" applyProtection="1"/>
    <xf numFmtId="164" fontId="141" fillId="0" borderId="0" xfId="528" applyNumberFormat="1" applyFont="1" applyFill="1" applyProtection="1"/>
    <xf numFmtId="164" fontId="26" fillId="0" borderId="0" xfId="528" applyNumberFormat="1" applyFont="1" applyFill="1" applyProtection="1"/>
    <xf numFmtId="164" fontId="141" fillId="0" borderId="0" xfId="528" applyNumberFormat="1" applyFont="1" applyFill="1" applyBorder="1" applyAlignment="1" applyProtection="1">
      <alignment horizontal="center"/>
    </xf>
    <xf numFmtId="10" fontId="23" fillId="0" borderId="0" xfId="529" applyNumberFormat="1" applyFont="1" applyProtection="1"/>
    <xf numFmtId="0" fontId="142" fillId="0" borderId="0" xfId="0" applyFont="1" applyFill="1" applyProtection="1"/>
    <xf numFmtId="164" fontId="141" fillId="0" borderId="0" xfId="528" applyNumberFormat="1" applyFont="1" applyFill="1" applyAlignment="1" applyProtection="1">
      <alignment horizontal="center"/>
    </xf>
    <xf numFmtId="0" fontId="143" fillId="0" borderId="0" xfId="0" applyFont="1" applyFill="1" applyProtection="1"/>
    <xf numFmtId="164" fontId="141" fillId="0" borderId="0" xfId="0" applyNumberFormat="1" applyFont="1" applyFill="1" applyProtection="1"/>
    <xf numFmtId="43" fontId="23" fillId="0" borderId="0" xfId="0" applyNumberFormat="1" applyFont="1" applyProtection="1"/>
    <xf numFmtId="14" fontId="36" fillId="0" borderId="2" xfId="0" applyNumberFormat="1" applyFont="1" applyFill="1" applyBorder="1" applyAlignment="1" applyProtection="1">
      <alignment horizontal="left"/>
    </xf>
    <xf numFmtId="0" fontId="36" fillId="0" borderId="2" xfId="0" applyFont="1" applyFill="1" applyBorder="1" applyProtection="1"/>
    <xf numFmtId="164" fontId="36" fillId="0" borderId="2" xfId="528" applyNumberFormat="1" applyFont="1" applyFill="1" applyBorder="1" applyProtection="1"/>
    <xf numFmtId="167" fontId="36" fillId="0" borderId="2" xfId="0" applyNumberFormat="1" applyFont="1" applyFill="1" applyBorder="1" applyAlignment="1" applyProtection="1">
      <alignment horizontal="center"/>
    </xf>
    <xf numFmtId="0" fontId="36" fillId="0" borderId="3" xfId="0" applyFont="1" applyFill="1" applyBorder="1" applyProtection="1"/>
    <xf numFmtId="0" fontId="26" fillId="0" borderId="3" xfId="0" applyFont="1" applyFill="1" applyBorder="1" applyProtection="1"/>
    <xf numFmtId="164" fontId="26" fillId="0" borderId="3" xfId="528" applyNumberFormat="1" applyFont="1" applyFill="1" applyBorder="1" applyProtection="1"/>
    <xf numFmtId="164" fontId="36" fillId="0" borderId="3" xfId="528" applyNumberFormat="1" applyFont="1" applyFill="1" applyBorder="1" applyProtection="1"/>
    <xf numFmtId="0" fontId="36" fillId="0" borderId="0" xfId="0" applyFont="1" applyFill="1" applyBorder="1" applyProtection="1"/>
    <xf numFmtId="0" fontId="26" fillId="0" borderId="0" xfId="0" applyFont="1" applyFill="1" applyBorder="1" applyProtection="1"/>
    <xf numFmtId="164" fontId="26" fillId="0" borderId="0" xfId="528" applyNumberFormat="1" applyFont="1" applyFill="1" applyBorder="1" applyProtection="1"/>
    <xf numFmtId="0" fontId="36" fillId="0" borderId="4" xfId="0" applyFont="1" applyFill="1" applyBorder="1" applyProtection="1"/>
    <xf numFmtId="0" fontId="26" fillId="0" borderId="4" xfId="0" applyFont="1" applyFill="1" applyBorder="1" applyProtection="1"/>
    <xf numFmtId="164" fontId="26" fillId="0" borderId="4" xfId="528" applyNumberFormat="1" applyFont="1" applyFill="1" applyBorder="1" applyProtection="1"/>
    <xf numFmtId="164" fontId="36" fillId="0" borderId="4" xfId="528" applyNumberFormat="1" applyFont="1" applyFill="1" applyBorder="1" applyProtection="1"/>
    <xf numFmtId="0" fontId="23" fillId="0" borderId="0" xfId="0" applyFont="1" applyFill="1" applyProtection="1"/>
    <xf numFmtId="0" fontId="36" fillId="0" borderId="0" xfId="0" applyFont="1" applyFill="1" applyAlignment="1" applyProtection="1">
      <alignment wrapText="1"/>
    </xf>
    <xf numFmtId="43" fontId="23" fillId="0" borderId="0" xfId="301" applyNumberFormat="1" applyFont="1" applyFill="1" applyBorder="1" applyProtection="1"/>
    <xf numFmtId="0" fontId="26" fillId="0" borderId="0" xfId="0" applyFont="1" applyProtection="1"/>
    <xf numFmtId="0" fontId="139" fillId="0" borderId="0" xfId="530" applyFont="1" applyAlignment="1"/>
    <xf numFmtId="166" fontId="139" fillId="0" borderId="0" xfId="530" applyNumberFormat="1" applyFont="1" applyBorder="1" applyAlignment="1"/>
    <xf numFmtId="0" fontId="36" fillId="0" borderId="0" xfId="530" applyFont="1" applyAlignment="1"/>
    <xf numFmtId="1" fontId="36" fillId="0" borderId="0" xfId="530" applyNumberFormat="1" applyFont="1" applyAlignment="1">
      <alignment horizontal="center"/>
    </xf>
    <xf numFmtId="14" fontId="36" fillId="0" borderId="0" xfId="530" quotePrefix="1" applyNumberFormat="1" applyFont="1" applyAlignment="1">
      <alignment horizontal="left"/>
    </xf>
    <xf numFmtId="167" fontId="36" fillId="11" borderId="0" xfId="529" applyNumberFormat="1" applyFont="1" applyFill="1" applyBorder="1" applyAlignment="1">
      <alignment horizontal="right"/>
    </xf>
    <xf numFmtId="43" fontId="139" fillId="0" borderId="0" xfId="530" applyNumberFormat="1" applyFont="1" applyAlignment="1"/>
    <xf numFmtId="10" fontId="139" fillId="0" borderId="0" xfId="530" applyNumberFormat="1" applyFont="1" applyAlignment="1"/>
    <xf numFmtId="1" fontId="139" fillId="0" borderId="0" xfId="530" applyNumberFormat="1" applyFont="1" applyAlignment="1">
      <alignment horizontal="center"/>
    </xf>
    <xf numFmtId="0" fontId="139" fillId="0" borderId="0" xfId="530" quotePrefix="1" applyFont="1" applyBorder="1" applyAlignment="1">
      <alignment horizontal="left"/>
    </xf>
    <xf numFmtId="43" fontId="139" fillId="0" borderId="0" xfId="530" applyNumberFormat="1" applyFont="1" applyBorder="1" applyAlignment="1"/>
    <xf numFmtId="0" fontId="145" fillId="0" borderId="0" xfId="530" applyFont="1" applyAlignment="1"/>
    <xf numFmtId="0" fontId="36" fillId="0" borderId="0" xfId="530" applyFont="1" applyAlignment="1">
      <alignment horizontal="left"/>
    </xf>
    <xf numFmtId="0" fontId="36" fillId="0" borderId="0" xfId="530" applyFont="1" applyBorder="1" applyAlignment="1"/>
    <xf numFmtId="43" fontId="36" fillId="0" borderId="0" xfId="530" applyNumberFormat="1" applyFont="1" applyBorder="1" applyAlignment="1"/>
    <xf numFmtId="167" fontId="36" fillId="0" borderId="0" xfId="530" applyNumberFormat="1" applyFont="1" applyBorder="1" applyAlignment="1"/>
    <xf numFmtId="167" fontId="36" fillId="0" borderId="0" xfId="530" applyNumberFormat="1" applyFont="1" applyAlignment="1"/>
    <xf numFmtId="0" fontId="25" fillId="0" borderId="0" xfId="0" applyFont="1" applyFill="1" applyBorder="1" applyAlignment="1">
      <alignment horizontal="center"/>
    </xf>
    <xf numFmtId="0" fontId="25" fillId="0" borderId="0" xfId="0" applyFont="1" applyBorder="1" applyAlignment="1">
      <alignment wrapText="1"/>
    </xf>
    <xf numFmtId="0" fontId="25" fillId="0" borderId="0" xfId="0" applyFont="1" applyBorder="1" applyAlignment="1">
      <alignment horizontal="center"/>
    </xf>
    <xf numFmtId="3" fontId="26" fillId="0" borderId="0" xfId="1" applyNumberFormat="1" applyFont="1" applyFill="1" applyBorder="1"/>
    <xf numFmtId="3" fontId="26" fillId="0" borderId="0" xfId="1" applyNumberFormat="1" applyFont="1" applyAlignment="1">
      <alignment horizontal="center" vertical="top"/>
    </xf>
    <xf numFmtId="0" fontId="25" fillId="0" borderId="0" xfId="0" applyFont="1" applyFill="1" applyAlignment="1" applyProtection="1">
      <alignment horizontal="center"/>
    </xf>
    <xf numFmtId="37" fontId="53" fillId="0" borderId="0" xfId="2" applyNumberFormat="1" applyFont="1" applyFill="1" applyAlignment="1">
      <alignment horizontal="right" wrapText="1"/>
    </xf>
    <xf numFmtId="41" fontId="26" fillId="0" borderId="20" xfId="5" applyNumberFormat="1" applyFont="1" applyFill="1" applyBorder="1" applyAlignment="1">
      <alignment horizontal="center"/>
    </xf>
    <xf numFmtId="41" fontId="26" fillId="0" borderId="0" xfId="5" applyNumberFormat="1" applyFont="1" applyFill="1" applyBorder="1" applyAlignment="1">
      <alignment horizontal="center"/>
    </xf>
    <xf numFmtId="41" fontId="26" fillId="0" borderId="20" xfId="5" applyNumberFormat="1" applyFont="1" applyFill="1" applyBorder="1" applyAlignment="1">
      <alignment horizontal="left" indent="2"/>
    </xf>
    <xf numFmtId="37" fontId="34" fillId="11" borderId="1" xfId="2" applyNumberFormat="1" applyFont="1" applyFill="1" applyBorder="1"/>
    <xf numFmtId="0" fontId="42" fillId="11" borderId="1" xfId="20" applyFont="1" applyFill="1" applyBorder="1" applyAlignment="1" applyProtection="1">
      <alignment horizontal="center" wrapText="1"/>
    </xf>
    <xf numFmtId="167" fontId="36" fillId="0" borderId="0" xfId="529" applyNumberFormat="1" applyFont="1" applyFill="1" applyBorder="1" applyAlignment="1">
      <alignment horizontal="right"/>
    </xf>
    <xf numFmtId="37" fontId="34" fillId="0" borderId="11" xfId="3" applyNumberFormat="1" applyFont="1" applyFill="1" applyBorder="1"/>
    <xf numFmtId="37" fontId="34" fillId="0" borderId="11" xfId="2" applyNumberFormat="1" applyFont="1" applyFill="1" applyBorder="1"/>
    <xf numFmtId="0" fontId="25" fillId="0" borderId="0" xfId="20" applyFont="1" applyFill="1" applyBorder="1" applyAlignment="1">
      <alignment horizontal="center" wrapText="1"/>
    </xf>
    <xf numFmtId="0" fontId="25" fillId="0" borderId="15" xfId="20" applyFont="1" applyFill="1" applyBorder="1" applyAlignment="1">
      <alignment horizontal="center" wrapText="1"/>
    </xf>
    <xf numFmtId="167" fontId="42" fillId="0" borderId="20" xfId="20" applyNumberFormat="1" applyFont="1" applyBorder="1" applyAlignment="1" applyProtection="1">
      <alignment horizontal="left"/>
    </xf>
    <xf numFmtId="0" fontId="45" fillId="0" borderId="20" xfId="20" applyFont="1" applyBorder="1" applyProtection="1"/>
    <xf numFmtId="0" fontId="42" fillId="0" borderId="20" xfId="20" applyFont="1" applyBorder="1" applyAlignment="1" applyProtection="1"/>
    <xf numFmtId="168" fontId="42" fillId="0" borderId="20" xfId="20" applyNumberFormat="1" applyFont="1" applyBorder="1" applyAlignment="1" applyProtection="1">
      <alignment horizontal="center"/>
    </xf>
    <xf numFmtId="3" fontId="42" fillId="0" borderId="20" xfId="20" applyNumberFormat="1" applyFont="1" applyBorder="1" applyAlignment="1" applyProtection="1"/>
    <xf numFmtId="37" fontId="26" fillId="0" borderId="4" xfId="1" applyNumberFormat="1" applyFont="1" applyFill="1" applyBorder="1" applyAlignment="1">
      <alignment horizontal="right" wrapText="1"/>
    </xf>
    <xf numFmtId="37" fontId="53" fillId="0" borderId="0" xfId="1" applyNumberFormat="1" applyFont="1" applyAlignment="1">
      <alignment horizontal="left" wrapText="1"/>
    </xf>
    <xf numFmtId="165" fontId="45" fillId="11" borderId="0" xfId="20" applyNumberFormat="1" applyFont="1" applyFill="1" applyAlignment="1" applyProtection="1"/>
    <xf numFmtId="37" fontId="25" fillId="0" borderId="5" xfId="1" applyNumberFormat="1" applyFont="1" applyFill="1" applyBorder="1" applyAlignment="1" applyProtection="1">
      <alignment horizontal="right" wrapText="1"/>
      <protection locked="0"/>
    </xf>
    <xf numFmtId="0" fontId="25" fillId="9" borderId="12" xfId="20" applyFont="1" applyFill="1" applyBorder="1" applyAlignment="1">
      <alignment horizontal="center" wrapText="1"/>
    </xf>
    <xf numFmtId="0" fontId="25" fillId="9" borderId="14" xfId="20" applyFont="1" applyFill="1" applyBorder="1" applyAlignment="1">
      <alignment horizontal="center" wrapText="1"/>
    </xf>
    <xf numFmtId="3" fontId="26" fillId="0" borderId="8" xfId="20" applyNumberFormat="1" applyFont="1" applyBorder="1" applyAlignment="1">
      <alignment horizontal="left"/>
    </xf>
    <xf numFmtId="37" fontId="26" fillId="11" borderId="0" xfId="20" applyNumberFormat="1" applyFont="1" applyFill="1" applyBorder="1" applyAlignment="1">
      <alignment horizontal="center"/>
    </xf>
    <xf numFmtId="37" fontId="26" fillId="11" borderId="4" xfId="20" applyNumberFormat="1" applyFont="1" applyFill="1" applyBorder="1" applyAlignment="1">
      <alignment horizontal="center"/>
    </xf>
    <xf numFmtId="37" fontId="26" fillId="0" borderId="0" xfId="20" applyNumberFormat="1" applyFont="1" applyFill="1" applyBorder="1"/>
    <xf numFmtId="37" fontId="26" fillId="0" borderId="4" xfId="20" applyNumberFormat="1" applyFont="1" applyFill="1" applyBorder="1"/>
    <xf numFmtId="37" fontId="26" fillId="0" borderId="0" xfId="20" applyNumberFormat="1" applyFont="1" applyBorder="1"/>
    <xf numFmtId="9" fontId="26" fillId="11" borderId="4" xfId="20" applyNumberFormat="1" applyFont="1" applyFill="1" applyBorder="1"/>
    <xf numFmtId="9" fontId="26" fillId="11" borderId="0" xfId="20" applyNumberFormat="1" applyFont="1" applyFill="1" applyBorder="1" applyAlignment="1">
      <alignment horizontal="center"/>
    </xf>
    <xf numFmtId="10" fontId="26" fillId="11" borderId="0" xfId="20" applyNumberFormat="1" applyFont="1" applyFill="1" applyBorder="1" applyAlignment="1">
      <alignment horizontal="center"/>
    </xf>
    <xf numFmtId="10" fontId="26" fillId="11" borderId="4" xfId="20" applyNumberFormat="1" applyFont="1" applyFill="1" applyBorder="1" applyAlignment="1">
      <alignment horizontal="center"/>
    </xf>
    <xf numFmtId="4" fontId="26" fillId="11" borderId="0" xfId="20" applyNumberFormat="1" applyFont="1" applyFill="1" applyBorder="1" applyAlignment="1">
      <alignment horizontal="center"/>
    </xf>
    <xf numFmtId="4" fontId="26" fillId="11" borderId="4" xfId="20" applyNumberFormat="1" applyFont="1" applyFill="1" applyBorder="1" applyAlignment="1">
      <alignment horizontal="center"/>
    </xf>
    <xf numFmtId="0" fontId="25" fillId="70" borderId="12" xfId="20" applyFont="1" applyFill="1" applyBorder="1" applyAlignment="1">
      <alignment horizontal="center" wrapText="1"/>
    </xf>
    <xf numFmtId="37" fontId="26" fillId="0" borderId="0" xfId="20" applyNumberFormat="1" applyFont="1" applyBorder="1" applyAlignment="1">
      <alignment horizontal="center"/>
    </xf>
    <xf numFmtId="0" fontId="26" fillId="0" borderId="0" xfId="0" applyNumberFormat="1" applyFont="1" applyFill="1" applyBorder="1" applyAlignment="1" applyProtection="1">
      <alignment horizontal="left" vertical="top"/>
    </xf>
    <xf numFmtId="10" fontId="23" fillId="0" borderId="0" xfId="20" applyNumberFormat="1" applyFont="1" applyAlignment="1">
      <alignment horizontal="right"/>
    </xf>
    <xf numFmtId="37" fontId="26" fillId="0" borderId="0" xfId="20" applyNumberFormat="1" applyFont="1" applyAlignment="1">
      <alignment horizontal="center"/>
    </xf>
    <xf numFmtId="37" fontId="26" fillId="0" borderId="4" xfId="20" applyNumberFormat="1" applyFont="1" applyBorder="1" applyAlignment="1">
      <alignment horizontal="center"/>
    </xf>
    <xf numFmtId="0" fontId="37" fillId="0" borderId="0" xfId="1" applyFont="1" applyFill="1"/>
    <xf numFmtId="0" fontId="34" fillId="0" borderId="0" xfId="20" applyFont="1" applyAlignment="1">
      <alignment horizontal="center"/>
    </xf>
    <xf numFmtId="0" fontId="34" fillId="0" borderId="0" xfId="20" applyFont="1" applyAlignment="1">
      <alignment horizontal="center"/>
    </xf>
    <xf numFmtId="0" fontId="34" fillId="0" borderId="0" xfId="20" applyFont="1"/>
    <xf numFmtId="3" fontId="26" fillId="0" borderId="4" xfId="2" applyNumberFormat="1" applyFont="1" applyFill="1" applyBorder="1"/>
    <xf numFmtId="3" fontId="26" fillId="0" borderId="7" xfId="20" applyNumberFormat="1" applyFont="1" applyBorder="1"/>
    <xf numFmtId="0" fontId="26" fillId="11" borderId="0" xfId="0" applyFont="1" applyFill="1" applyAlignment="1">
      <alignment horizontal="left"/>
    </xf>
    <xf numFmtId="0" fontId="34" fillId="0" borderId="0" xfId="20" applyFont="1" applyAlignment="1">
      <alignment horizontal="center"/>
    </xf>
    <xf numFmtId="164" fontId="35" fillId="0" borderId="16" xfId="2" applyNumberFormat="1" applyFont="1" applyFill="1" applyBorder="1" applyAlignment="1"/>
    <xf numFmtId="0" fontId="35" fillId="0" borderId="22" xfId="20" applyFont="1" applyFill="1" applyBorder="1"/>
    <xf numFmtId="0" fontId="45" fillId="0" borderId="22" xfId="20" applyFont="1" applyFill="1" applyBorder="1" applyAlignment="1">
      <alignment horizontal="center"/>
    </xf>
    <xf numFmtId="0" fontId="45" fillId="0" borderId="15" xfId="20" applyFont="1" applyFill="1" applyBorder="1" applyAlignment="1">
      <alignment horizontal="center"/>
    </xf>
    <xf numFmtId="0" fontId="45" fillId="0" borderId="15" xfId="20" applyFont="1" applyBorder="1" applyAlignment="1">
      <alignment horizontal="center"/>
    </xf>
    <xf numFmtId="0" fontId="45" fillId="0" borderId="9" xfId="20" applyFont="1" applyFill="1" applyBorder="1" applyAlignment="1">
      <alignment horizontal="center"/>
    </xf>
    <xf numFmtId="0" fontId="35" fillId="0" borderId="11" xfId="20" applyFont="1" applyFill="1" applyBorder="1" applyAlignment="1">
      <alignment horizontal="center" wrapText="1"/>
    </xf>
    <xf numFmtId="9" fontId="26" fillId="11" borderId="0" xfId="9" applyFont="1" applyFill="1" applyBorder="1"/>
    <xf numFmtId="175" fontId="26" fillId="11" borderId="0" xfId="2" applyNumberFormat="1" applyFont="1" applyFill="1" applyBorder="1"/>
    <xf numFmtId="0" fontId="25" fillId="9" borderId="8" xfId="20" applyFont="1" applyFill="1" applyBorder="1" applyAlignment="1">
      <alignment horizontal="center" wrapText="1"/>
    </xf>
    <xf numFmtId="0" fontId="25" fillId="9" borderId="22" xfId="20" applyFont="1" applyFill="1" applyBorder="1" applyAlignment="1">
      <alignment horizontal="center" wrapText="1"/>
    </xf>
    <xf numFmtId="0" fontId="26" fillId="9" borderId="8" xfId="20" applyFont="1" applyFill="1" applyBorder="1"/>
    <xf numFmtId="3" fontId="25" fillId="9" borderId="8" xfId="20" applyNumberFormat="1" applyFont="1" applyFill="1" applyBorder="1" applyAlignment="1">
      <alignment horizontal="center" wrapText="1"/>
    </xf>
    <xf numFmtId="37" fontId="53" fillId="0" borderId="0" xfId="2" applyNumberFormat="1" applyFont="1" applyFill="1" applyAlignment="1">
      <alignment horizontal="right"/>
    </xf>
    <xf numFmtId="3" fontId="26" fillId="0" borderId="0" xfId="5" applyNumberFormat="1" applyFont="1" applyFill="1" applyBorder="1"/>
    <xf numFmtId="3" fontId="26" fillId="0" borderId="2" xfId="5" applyNumberFormat="1" applyFont="1" applyFill="1" applyBorder="1"/>
    <xf numFmtId="1" fontId="35" fillId="0" borderId="0" xfId="20" applyNumberFormat="1" applyFont="1" applyFill="1" applyBorder="1" applyAlignment="1">
      <alignment horizontal="right"/>
    </xf>
    <xf numFmtId="16" fontId="35" fillId="0" borderId="0" xfId="20" quotePrefix="1" applyNumberFormat="1" applyFont="1" applyFill="1" applyBorder="1" applyAlignment="1">
      <alignment horizontal="right"/>
    </xf>
    <xf numFmtId="1" fontId="35" fillId="0" borderId="2" xfId="20" applyNumberFormat="1" applyFont="1" applyFill="1" applyBorder="1" applyAlignment="1">
      <alignment horizontal="right"/>
    </xf>
    <xf numFmtId="164" fontId="34" fillId="0" borderId="8" xfId="2" applyNumberFormat="1" applyFont="1" applyFill="1" applyBorder="1" applyAlignment="1">
      <alignment horizontal="center"/>
    </xf>
    <xf numFmtId="164" fontId="35" fillId="0" borderId="0" xfId="2" applyNumberFormat="1" applyFont="1" applyFill="1"/>
    <xf numFmtId="164" fontId="23" fillId="0" borderId="0" xfId="2" applyNumberFormat="1" applyFont="1" applyFill="1"/>
    <xf numFmtId="10" fontId="35" fillId="0" borderId="0" xfId="9" applyNumberFormat="1" applyFont="1" applyFill="1"/>
    <xf numFmtId="10" fontId="35" fillId="0" borderId="0" xfId="2" applyNumberFormat="1" applyFont="1" applyFill="1"/>
    <xf numFmtId="0" fontId="34" fillId="0" borderId="0" xfId="20" applyFont="1" applyFill="1" applyAlignment="1">
      <alignment horizontal="center"/>
    </xf>
    <xf numFmtId="3" fontId="26" fillId="11" borderId="19" xfId="2" applyNumberFormat="1" applyFont="1" applyFill="1" applyBorder="1"/>
    <xf numFmtId="0" fontId="34" fillId="0" borderId="0" xfId="20" applyFont="1" applyAlignment="1">
      <alignment horizontal="center"/>
    </xf>
    <xf numFmtId="0" fontId="34" fillId="0" borderId="0" xfId="20" applyFont="1" applyFill="1" applyAlignment="1">
      <alignment horizontal="center"/>
    </xf>
    <xf numFmtId="0" fontId="147" fillId="0" borderId="0" xfId="0" applyFont="1"/>
    <xf numFmtId="0" fontId="34" fillId="0" borderId="0" xfId="20" applyFont="1" applyAlignment="1">
      <alignment horizontal="center"/>
    </xf>
    <xf numFmtId="0" fontId="34" fillId="0" borderId="0" xfId="20" applyFont="1" applyFill="1" applyAlignment="1">
      <alignment horizontal="center"/>
    </xf>
    <xf numFmtId="37" fontId="35" fillId="0" borderId="58" xfId="2" applyNumberFormat="1" applyFont="1" applyFill="1" applyBorder="1"/>
    <xf numFmtId="164" fontId="45" fillId="0" borderId="7" xfId="2" applyNumberFormat="1" applyFont="1" applyFill="1" applyBorder="1"/>
    <xf numFmtId="164" fontId="45" fillId="0" borderId="16" xfId="2" applyNumberFormat="1" applyFont="1" applyFill="1" applyBorder="1"/>
    <xf numFmtId="0" fontId="35" fillId="0" borderId="6" xfId="20" applyFont="1" applyFill="1" applyBorder="1" applyAlignment="1">
      <alignment horizontal="center"/>
    </xf>
    <xf numFmtId="0" fontId="34" fillId="0" borderId="0" xfId="20" applyFont="1" applyFill="1" applyAlignment="1">
      <alignment horizontal="center"/>
    </xf>
    <xf numFmtId="10" fontId="82" fillId="0" borderId="15" xfId="20" applyNumberFormat="1" applyFont="1" applyFill="1" applyBorder="1" applyAlignment="1">
      <alignment horizontal="right"/>
    </xf>
    <xf numFmtId="0" fontId="82" fillId="0" borderId="15" xfId="20" applyFont="1" applyFill="1" applyBorder="1" applyAlignment="1">
      <alignment horizontal="right"/>
    </xf>
    <xf numFmtId="0" fontId="34" fillId="0" borderId="0" xfId="20" applyFont="1" applyFill="1" applyAlignment="1">
      <alignment horizontal="center"/>
    </xf>
    <xf numFmtId="0" fontId="34" fillId="0" borderId="0" xfId="20" applyFont="1" applyAlignment="1">
      <alignment horizontal="center"/>
    </xf>
    <xf numFmtId="0" fontId="34" fillId="0" borderId="0" xfId="20" applyFont="1" applyFill="1" applyAlignment="1">
      <alignment horizontal="center"/>
    </xf>
    <xf numFmtId="43" fontId="34" fillId="0" borderId="0" xfId="2" applyNumberFormat="1" applyFont="1" applyFill="1" applyBorder="1"/>
    <xf numFmtId="0" fontId="25" fillId="9" borderId="8" xfId="20" applyFont="1" applyFill="1" applyBorder="1" applyAlignment="1">
      <alignment horizontal="center" wrapText="1"/>
    </xf>
    <xf numFmtId="0" fontId="133" fillId="0" borderId="0" xfId="559" applyFont="1"/>
    <xf numFmtId="0" fontId="132" fillId="0" borderId="0" xfId="559" applyFont="1"/>
    <xf numFmtId="0" fontId="134" fillId="0" borderId="0" xfId="559" applyFont="1"/>
    <xf numFmtId="0" fontId="75" fillId="0" borderId="0" xfId="559" applyFont="1" applyAlignment="1">
      <alignment horizontal="right"/>
    </xf>
    <xf numFmtId="0" fontId="75" fillId="0" borderId="0" xfId="559" applyFont="1"/>
    <xf numFmtId="0" fontId="133" fillId="0" borderId="0" xfId="559" applyFont="1" applyAlignment="1">
      <alignment horizontal="center" wrapText="1"/>
    </xf>
    <xf numFmtId="0" fontId="133" fillId="0" borderId="0" xfId="559" applyFont="1" applyAlignment="1">
      <alignment horizontal="center"/>
    </xf>
    <xf numFmtId="0" fontId="134" fillId="0" borderId="59" xfId="559" applyFont="1" applyBorder="1"/>
    <xf numFmtId="0" fontId="134" fillId="0" borderId="60" xfId="559" applyFont="1" applyBorder="1"/>
    <xf numFmtId="0" fontId="134" fillId="0" borderId="61" xfId="559" applyFont="1" applyBorder="1"/>
    <xf numFmtId="0" fontId="134" fillId="0" borderId="62" xfId="559" applyFont="1" applyBorder="1" applyAlignment="1">
      <alignment horizontal="center" wrapText="1"/>
    </xf>
    <xf numFmtId="0" fontId="134" fillId="0" borderId="62" xfId="559" applyFont="1" applyBorder="1"/>
    <xf numFmtId="0" fontId="134" fillId="0" borderId="0" xfId="559" applyFont="1" applyAlignment="1">
      <alignment horizontal="center" wrapText="1"/>
    </xf>
    <xf numFmtId="0" fontId="134" fillId="0" borderId="59" xfId="559" applyFont="1" applyBorder="1" applyAlignment="1">
      <alignment horizontal="center" wrapText="1"/>
    </xf>
    <xf numFmtId="0" fontId="134" fillId="0" borderId="61" xfId="559" applyFont="1" applyBorder="1" applyAlignment="1">
      <alignment horizontal="center" wrapText="1"/>
    </xf>
    <xf numFmtId="0" fontId="134" fillId="0" borderId="53" xfId="559" applyFont="1" applyBorder="1" applyAlignment="1">
      <alignment horizontal="center" wrapText="1"/>
    </xf>
    <xf numFmtId="0" fontId="134" fillId="0" borderId="55" xfId="559" applyFont="1" applyBorder="1"/>
    <xf numFmtId="0" fontId="134" fillId="0" borderId="56" xfId="559" applyFont="1" applyBorder="1"/>
    <xf numFmtId="0" fontId="134" fillId="0" borderId="25" xfId="559" applyFont="1" applyBorder="1" applyAlignment="1">
      <alignment horizontal="center" wrapText="1"/>
    </xf>
    <xf numFmtId="0" fontId="134" fillId="0" borderId="54" xfId="559" applyFont="1" applyBorder="1" applyAlignment="1">
      <alignment horizontal="center" wrapText="1"/>
    </xf>
    <xf numFmtId="0" fontId="134" fillId="0" borderId="4" xfId="559" applyFont="1" applyBorder="1"/>
    <xf numFmtId="0" fontId="134" fillId="0" borderId="57" xfId="559" applyFont="1" applyBorder="1" applyAlignment="1">
      <alignment horizontal="center" wrapText="1"/>
    </xf>
    <xf numFmtId="164" fontId="133" fillId="0" borderId="0" xfId="559" applyNumberFormat="1" applyFont="1" applyAlignment="1">
      <alignment horizontal="center" wrapText="1"/>
    </xf>
    <xf numFmtId="0" fontId="133" fillId="11" borderId="0" xfId="559" applyFont="1" applyFill="1" applyAlignment="1">
      <alignment horizontal="center"/>
    </xf>
    <xf numFmtId="176" fontId="133" fillId="11" borderId="0" xfId="560" quotePrefix="1" applyNumberFormat="1" applyFont="1" applyFill="1" applyBorder="1"/>
    <xf numFmtId="0" fontId="133" fillId="0" borderId="0" xfId="559" quotePrefix="1" applyFont="1"/>
    <xf numFmtId="0" fontId="133" fillId="11" borderId="0" xfId="559" quotePrefix="1" applyFont="1" applyFill="1"/>
    <xf numFmtId="37" fontId="133" fillId="11" borderId="0" xfId="560" quotePrefix="1" applyNumberFormat="1" applyFont="1" applyFill="1" applyBorder="1"/>
    <xf numFmtId="37" fontId="133" fillId="0" borderId="0" xfId="560" quotePrefix="1" applyNumberFormat="1" applyFont="1" applyFill="1" applyBorder="1"/>
    <xf numFmtId="164" fontId="133" fillId="11" borderId="0" xfId="560" quotePrefix="1" applyNumberFormat="1" applyFont="1" applyFill="1" applyBorder="1"/>
    <xf numFmtId="37" fontId="133" fillId="0" borderId="0" xfId="560" applyNumberFormat="1" applyFont="1" applyFill="1" applyAlignment="1">
      <alignment horizontal="right" wrapText="1"/>
    </xf>
    <xf numFmtId="164" fontId="134" fillId="0" borderId="0" xfId="560" applyNumberFormat="1" applyFont="1" applyFill="1" applyAlignment="1">
      <alignment horizontal="center" wrapText="1"/>
    </xf>
    <xf numFmtId="37" fontId="134" fillId="0" borderId="0" xfId="560" applyNumberFormat="1" applyFont="1" applyBorder="1" applyAlignment="1">
      <alignment horizontal="right" wrapText="1"/>
    </xf>
    <xf numFmtId="164" fontId="134" fillId="0" borderId="0" xfId="560" applyNumberFormat="1" applyFont="1"/>
    <xf numFmtId="37" fontId="133" fillId="0" borderId="0" xfId="559" applyNumberFormat="1" applyFont="1"/>
    <xf numFmtId="164" fontId="133" fillId="0" borderId="0" xfId="559" applyNumberFormat="1" applyFont="1"/>
    <xf numFmtId="164" fontId="133" fillId="0" borderId="0" xfId="560" applyNumberFormat="1" applyFont="1" applyFill="1" applyAlignment="1">
      <alignment horizontal="center" wrapText="1"/>
    </xf>
    <xf numFmtId="164" fontId="133" fillId="0" borderId="0" xfId="560" applyNumberFormat="1" applyFont="1" applyFill="1" applyAlignment="1">
      <alignment horizontal="center"/>
    </xf>
    <xf numFmtId="164" fontId="133" fillId="0" borderId="0" xfId="560" applyNumberFormat="1" applyFont="1" applyFill="1"/>
    <xf numFmtId="164" fontId="134" fillId="0" borderId="0" xfId="560" applyNumberFormat="1" applyFont="1" applyBorder="1" applyAlignment="1">
      <alignment horizontal="center" wrapText="1"/>
    </xf>
    <xf numFmtId="164" fontId="133" fillId="0" borderId="0" xfId="560" applyNumberFormat="1" applyFont="1"/>
    <xf numFmtId="0" fontId="134" fillId="0" borderId="0" xfId="559" quotePrefix="1" applyFont="1"/>
    <xf numFmtId="37" fontId="134" fillId="0" borderId="5" xfId="559" applyNumberFormat="1" applyFont="1" applyBorder="1"/>
    <xf numFmtId="37" fontId="134" fillId="0" borderId="0" xfId="560" applyNumberFormat="1" applyFont="1"/>
    <xf numFmtId="37" fontId="134" fillId="0" borderId="0" xfId="559" applyNumberFormat="1" applyFont="1"/>
    <xf numFmtId="164" fontId="133" fillId="0" borderId="0" xfId="560" quotePrefix="1" applyNumberFormat="1" applyFont="1" applyFill="1" applyBorder="1"/>
    <xf numFmtId="164" fontId="135" fillId="0" borderId="0" xfId="560" quotePrefix="1" applyNumberFormat="1" applyFont="1" applyFill="1" applyBorder="1"/>
    <xf numFmtId="0" fontId="136" fillId="0" borderId="0" xfId="559" quotePrefix="1" applyFont="1"/>
    <xf numFmtId="43" fontId="133" fillId="0" borderId="0" xfId="560" applyFont="1"/>
    <xf numFmtId="0" fontId="133" fillId="0" borderId="0" xfId="559" quotePrefix="1" applyFont="1" applyAlignment="1">
      <alignment horizontal="center" vertical="top"/>
    </xf>
    <xf numFmtId="0" fontId="25" fillId="0" borderId="4" xfId="561" applyFont="1" applyBorder="1" applyAlignment="1">
      <alignment horizontal="center" vertical="center" wrapText="1"/>
    </xf>
    <xf numFmtId="0" fontId="133" fillId="0" borderId="0" xfId="559" applyFont="1" applyAlignment="1">
      <alignment horizontal="left"/>
    </xf>
    <xf numFmtId="10" fontId="26" fillId="0" borderId="5" xfId="561" applyNumberFormat="1" applyFont="1" applyBorder="1" applyAlignment="1">
      <alignment horizontal="right" vertical="center" wrapText="1"/>
    </xf>
    <xf numFmtId="0" fontId="133" fillId="11" borderId="0" xfId="559" applyFont="1" applyFill="1" applyAlignment="1">
      <alignment horizontal="left" vertical="top"/>
    </xf>
    <xf numFmtId="0" fontId="146" fillId="0" borderId="0" xfId="342" applyFont="1"/>
    <xf numFmtId="164" fontId="146" fillId="0" borderId="0" xfId="2" applyNumberFormat="1" applyFont="1" applyFill="1"/>
    <xf numFmtId="164" fontId="146" fillId="0" borderId="0" xfId="2" applyNumberFormat="1" applyFont="1" applyFill="1" applyBorder="1"/>
    <xf numFmtId="0" fontId="146" fillId="0" borderId="0" xfId="342" applyFont="1" applyAlignment="1">
      <alignment horizontal="center"/>
    </xf>
    <xf numFmtId="0" fontId="150" fillId="0" borderId="0" xfId="342" applyFont="1" applyAlignment="1">
      <alignment horizontal="center"/>
    </xf>
    <xf numFmtId="0" fontId="146" fillId="0" borderId="0" xfId="342" quotePrefix="1" applyFont="1" applyAlignment="1">
      <alignment horizontal="center"/>
    </xf>
    <xf numFmtId="0" fontId="146" fillId="0" borderId="13" xfId="342" applyFont="1" applyBorder="1" applyAlignment="1">
      <alignment horizontal="center" wrapText="1"/>
    </xf>
    <xf numFmtId="0" fontId="146" fillId="0" borderId="13" xfId="342" applyFont="1" applyBorder="1"/>
    <xf numFmtId="0" fontId="146" fillId="11" borderId="13" xfId="342" applyFont="1" applyFill="1" applyBorder="1" applyAlignment="1">
      <alignment horizontal="center" wrapText="1"/>
    </xf>
    <xf numFmtId="0" fontId="146" fillId="0" borderId="0" xfId="342" applyFont="1" applyAlignment="1">
      <alignment horizontal="center" wrapText="1"/>
    </xf>
    <xf numFmtId="0" fontId="146" fillId="0" borderId="0" xfId="342" applyFont="1" applyAlignment="1">
      <alignment horizontal="left" wrapText="1"/>
    </xf>
    <xf numFmtId="0" fontId="146" fillId="11" borderId="0" xfId="342" applyFont="1" applyFill="1"/>
    <xf numFmtId="0" fontId="146" fillId="11" borderId="0" xfId="342" applyFont="1" applyFill="1" applyAlignment="1">
      <alignment horizontal="center"/>
    </xf>
    <xf numFmtId="0" fontId="146" fillId="11" borderId="0" xfId="342" applyFont="1" applyFill="1" applyAlignment="1">
      <alignment horizontal="left"/>
    </xf>
    <xf numFmtId="164" fontId="146" fillId="11" borderId="0" xfId="2" applyNumberFormat="1" applyFont="1" applyFill="1" applyBorder="1"/>
    <xf numFmtId="164" fontId="146" fillId="0" borderId="0" xfId="2" applyNumberFormat="1" applyFont="1" applyFill="1" applyBorder="1" applyAlignment="1">
      <alignment horizontal="right"/>
    </xf>
    <xf numFmtId="0" fontId="146" fillId="0" borderId="0" xfId="342" applyFont="1" applyAlignment="1">
      <alignment horizontal="left"/>
    </xf>
    <xf numFmtId="0" fontId="149" fillId="0" borderId="0" xfId="342" applyFont="1"/>
    <xf numFmtId="164" fontId="146" fillId="0" borderId="0" xfId="217" applyNumberFormat="1" applyFont="1" applyFill="1" applyBorder="1"/>
    <xf numFmtId="164" fontId="146" fillId="0" borderId="0" xfId="217" applyNumberFormat="1" applyFont="1" applyFill="1" applyBorder="1" applyAlignment="1">
      <alignment horizontal="left"/>
    </xf>
    <xf numFmtId="164" fontId="149" fillId="0" borderId="5" xfId="342" applyNumberFormat="1" applyFont="1" applyBorder="1"/>
    <xf numFmtId="164" fontId="149" fillId="0" borderId="0" xfId="342" applyNumberFormat="1" applyFont="1"/>
    <xf numFmtId="164" fontId="146" fillId="0" borderId="0" xfId="342" applyNumberFormat="1" applyFont="1"/>
    <xf numFmtId="164" fontId="146" fillId="11" borderId="0" xfId="342" applyNumberFormat="1" applyFont="1" applyFill="1"/>
    <xf numFmtId="164" fontId="146" fillId="11" borderId="0" xfId="2" applyNumberFormat="1" applyFont="1" applyFill="1"/>
    <xf numFmtId="8" fontId="146" fillId="0" borderId="0" xfId="342" applyNumberFormat="1" applyFont="1" applyAlignment="1">
      <alignment horizontal="left"/>
    </xf>
    <xf numFmtId="164" fontId="146" fillId="0" borderId="0" xfId="217" applyNumberFormat="1" applyFont="1" applyFill="1"/>
    <xf numFmtId="0" fontId="23" fillId="11" borderId="0" xfId="533" applyFill="1"/>
    <xf numFmtId="164" fontId="23" fillId="11" borderId="0" xfId="2" applyNumberFormat="1" applyFill="1"/>
    <xf numFmtId="164" fontId="146" fillId="0" borderId="0" xfId="217" applyNumberFormat="1" applyFont="1" applyFill="1" applyAlignment="1">
      <alignment horizontal="right"/>
    </xf>
    <xf numFmtId="37" fontId="146" fillId="0" borderId="0" xfId="342" applyNumberFormat="1" applyFont="1"/>
    <xf numFmtId="0" fontId="146" fillId="0" borderId="0" xfId="342" applyFont="1" applyAlignment="1">
      <alignment horizontal="right"/>
    </xf>
    <xf numFmtId="0" fontId="146" fillId="0" borderId="0" xfId="342" applyFont="1" applyFill="1"/>
    <xf numFmtId="0" fontId="23" fillId="0" borderId="0" xfId="342" applyFont="1" applyFill="1"/>
    <xf numFmtId="0" fontId="151" fillId="0" borderId="0" xfId="342" applyFont="1"/>
    <xf numFmtId="164" fontId="146" fillId="0" borderId="5" xfId="2" applyNumberFormat="1" applyFont="1" applyFill="1" applyBorder="1"/>
    <xf numFmtId="0" fontId="152" fillId="0" borderId="0" xfId="542" applyFont="1"/>
    <xf numFmtId="0" fontId="38" fillId="0" borderId="0" xfId="542" applyFont="1"/>
    <xf numFmtId="0" fontId="153" fillId="0" borderId="0" xfId="542" applyFont="1" applyAlignment="1">
      <alignment horizontal="center"/>
    </xf>
    <xf numFmtId="0" fontId="154" fillId="0" borderId="0" xfId="542" applyFont="1" applyAlignment="1">
      <alignment horizontal="center"/>
    </xf>
    <xf numFmtId="0" fontId="23" fillId="0" borderId="0" xfId="542"/>
    <xf numFmtId="37" fontId="78" fillId="0" borderId="0" xfId="562" applyNumberFormat="1" applyFont="1"/>
    <xf numFmtId="0" fontId="38" fillId="0" borderId="11" xfId="542" applyFont="1" applyBorder="1"/>
    <xf numFmtId="0" fontId="38" fillId="0" borderId="12" xfId="542" applyFont="1" applyBorder="1"/>
    <xf numFmtId="37" fontId="78" fillId="0" borderId="12" xfId="562" applyNumberFormat="1" applyFont="1" applyBorder="1" applyAlignment="1">
      <alignment horizontal="center"/>
    </xf>
    <xf numFmtId="37" fontId="78" fillId="0" borderId="12" xfId="562" applyNumberFormat="1" applyFont="1" applyBorder="1"/>
    <xf numFmtId="37" fontId="78" fillId="11" borderId="14" xfId="562" applyNumberFormat="1" applyFont="1" applyFill="1" applyBorder="1"/>
    <xf numFmtId="0" fontId="38" fillId="11" borderId="0" xfId="542" applyFont="1" applyFill="1"/>
    <xf numFmtId="0" fontId="152" fillId="11" borderId="1" xfId="542" applyFont="1" applyFill="1" applyBorder="1"/>
    <xf numFmtId="37" fontId="78" fillId="0" borderId="0" xfId="562" applyNumberFormat="1" applyFont="1" applyAlignment="1">
      <alignment horizontal="center"/>
    </xf>
    <xf numFmtId="37" fontId="78" fillId="0" borderId="0" xfId="562" quotePrefix="1" applyNumberFormat="1" applyFont="1" applyAlignment="1">
      <alignment horizontal="center"/>
    </xf>
    <xf numFmtId="37" fontId="78" fillId="0" borderId="0" xfId="562" applyNumberFormat="1" applyFont="1" applyAlignment="1">
      <alignment horizontal="center" wrapText="1"/>
    </xf>
    <xf numFmtId="37" fontId="78" fillId="0" borderId="2" xfId="562" applyNumberFormat="1" applyFont="1" applyBorder="1" applyAlignment="1">
      <alignment horizontal="center"/>
    </xf>
    <xf numFmtId="0" fontId="38" fillId="0" borderId="2" xfId="40" applyFont="1" applyBorder="1" applyAlignment="1">
      <alignment horizontal="center" wrapText="1"/>
    </xf>
    <xf numFmtId="37" fontId="78" fillId="0" borderId="2" xfId="562" applyNumberFormat="1" applyFont="1" applyBorder="1" applyAlignment="1">
      <alignment horizontal="center" wrapText="1"/>
    </xf>
    <xf numFmtId="0" fontId="78" fillId="11" borderId="0" xfId="562" applyFont="1" applyFill="1" applyAlignment="1">
      <alignment horizontal="center"/>
    </xf>
    <xf numFmtId="0" fontId="78" fillId="0" borderId="0" xfId="562" applyFont="1" applyAlignment="1">
      <alignment horizontal="center"/>
    </xf>
    <xf numFmtId="37" fontId="78" fillId="11" borderId="0" xfId="562" applyNumberFormat="1" applyFont="1" applyFill="1"/>
    <xf numFmtId="37" fontId="155" fillId="0" borderId="0" xfId="562" applyNumberFormat="1" applyFont="1"/>
    <xf numFmtId="183" fontId="78" fillId="0" borderId="0" xfId="365" applyNumberFormat="1" applyFont="1"/>
    <xf numFmtId="184" fontId="78" fillId="0" borderId="0" xfId="562" applyNumberFormat="1" applyFont="1"/>
    <xf numFmtId="37" fontId="78" fillId="0" borderId="5" xfId="562" applyNumberFormat="1" applyFont="1" applyBorder="1"/>
    <xf numFmtId="37" fontId="78" fillId="0" borderId="0" xfId="562" applyNumberFormat="1" applyFont="1" applyAlignment="1">
      <alignment horizontal="left"/>
    </xf>
    <xf numFmtId="37" fontId="156" fillId="0" borderId="0" xfId="562" applyNumberFormat="1" applyFont="1"/>
    <xf numFmtId="37" fontId="78" fillId="0" borderId="0" xfId="562" applyNumberFormat="1" applyFont="1" applyAlignment="1">
      <alignment horizontal="right"/>
    </xf>
    <xf numFmtId="0" fontId="38" fillId="0" borderId="0" xfId="542" applyFont="1" applyAlignment="1">
      <alignment horizontal="left"/>
    </xf>
    <xf numFmtId="0" fontId="38" fillId="0" borderId="0" xfId="542" applyFont="1" applyAlignment="1">
      <alignment horizontal="right"/>
    </xf>
    <xf numFmtId="37" fontId="152" fillId="11" borderId="1" xfId="542" applyNumberFormat="1" applyFont="1" applyFill="1" applyBorder="1"/>
    <xf numFmtId="0" fontId="2" fillId="0" borderId="0" xfId="563"/>
    <xf numFmtId="0" fontId="37" fillId="0" borderId="0" xfId="542" applyFont="1" applyAlignment="1">
      <alignment horizontal="center"/>
    </xf>
    <xf numFmtId="0" fontId="159" fillId="0" borderId="0" xfId="542" applyFont="1" applyAlignment="1">
      <alignment horizontal="center"/>
    </xf>
    <xf numFmtId="0" fontId="23" fillId="0" borderId="0" xfId="542" applyAlignment="1">
      <alignment horizontal="left"/>
    </xf>
    <xf numFmtId="0" fontId="160" fillId="0" borderId="0" xfId="563" applyFont="1"/>
    <xf numFmtId="0" fontId="23" fillId="0" borderId="11" xfId="542" applyBorder="1"/>
    <xf numFmtId="37" fontId="146" fillId="0" borderId="12" xfId="562" applyNumberFormat="1" applyFont="1" applyBorder="1" applyAlignment="1">
      <alignment horizontal="center"/>
    </xf>
    <xf numFmtId="37" fontId="146" fillId="11" borderId="14" xfId="562" applyNumberFormat="1" applyFont="1" applyFill="1" applyBorder="1"/>
    <xf numFmtId="0" fontId="23" fillId="11" borderId="0" xfId="542" applyFill="1"/>
    <xf numFmtId="0" fontId="81" fillId="0" borderId="0" xfId="542" applyFont="1"/>
    <xf numFmtId="37" fontId="78" fillId="0" borderId="0" xfId="564" applyNumberFormat="1" applyFont="1" applyAlignment="1">
      <alignment vertical="top"/>
    </xf>
    <xf numFmtId="37" fontId="78" fillId="0" borderId="0" xfId="564" applyNumberFormat="1" applyFont="1" applyAlignment="1">
      <alignment horizontal="center" vertical="top"/>
    </xf>
    <xf numFmtId="0" fontId="70" fillId="0" borderId="0" xfId="303" applyAlignment="1">
      <alignment vertical="top"/>
    </xf>
    <xf numFmtId="0" fontId="38" fillId="0" borderId="0" xfId="303" applyFont="1" applyAlignment="1">
      <alignment horizontal="right" vertical="top"/>
    </xf>
    <xf numFmtId="0" fontId="78" fillId="11" borderId="0" xfId="564" applyFont="1" applyFill="1" applyAlignment="1">
      <alignment horizontal="right" vertical="top" indent="3"/>
    </xf>
    <xf numFmtId="0" fontId="38" fillId="0" borderId="0" xfId="303" applyFont="1" applyAlignment="1">
      <alignment vertical="top"/>
    </xf>
    <xf numFmtId="0" fontId="24" fillId="0" borderId="0" xfId="542" applyFont="1"/>
    <xf numFmtId="37" fontId="146" fillId="0" borderId="0" xfId="562" applyNumberFormat="1" applyFont="1" applyAlignment="1">
      <alignment horizontal="center"/>
    </xf>
    <xf numFmtId="37" fontId="146" fillId="0" borderId="0" xfId="562" applyNumberFormat="1" applyFont="1"/>
    <xf numFmtId="37" fontId="146" fillId="0" borderId="0" xfId="562" quotePrefix="1" applyNumberFormat="1" applyFont="1" applyAlignment="1">
      <alignment horizontal="center"/>
    </xf>
    <xf numFmtId="37" fontId="146" fillId="0" borderId="0" xfId="562" applyNumberFormat="1" applyFont="1" applyAlignment="1">
      <alignment horizontal="center" wrapText="1"/>
    </xf>
    <xf numFmtId="37" fontId="146" fillId="0" borderId="2" xfId="562" applyNumberFormat="1" applyFont="1" applyBorder="1" applyAlignment="1">
      <alignment horizontal="center"/>
    </xf>
    <xf numFmtId="37" fontId="146" fillId="0" borderId="2" xfId="562" applyNumberFormat="1" applyFont="1" applyBorder="1" applyAlignment="1">
      <alignment horizontal="center" wrapText="1"/>
    </xf>
    <xf numFmtId="0" fontId="146" fillId="11" borderId="0" xfId="562" applyFont="1" applyFill="1" applyAlignment="1">
      <alignment horizontal="center"/>
    </xf>
    <xf numFmtId="0" fontId="146" fillId="0" borderId="0" xfId="562" applyFont="1"/>
    <xf numFmtId="37" fontId="146" fillId="11" borderId="0" xfId="562" applyNumberFormat="1" applyFont="1" applyFill="1"/>
    <xf numFmtId="164" fontId="23" fillId="0" borderId="0" xfId="21" applyNumberFormat="1" applyFont="1"/>
    <xf numFmtId="0" fontId="146" fillId="0" borderId="0" xfId="562" applyFont="1" applyAlignment="1">
      <alignment horizontal="center"/>
    </xf>
    <xf numFmtId="37" fontId="146" fillId="0" borderId="0" xfId="562" applyNumberFormat="1" applyFont="1" applyAlignment="1">
      <alignment horizontal="right"/>
    </xf>
    <xf numFmtId="10" fontId="146" fillId="0" borderId="0" xfId="366" applyNumberFormat="1" applyFont="1" applyFill="1"/>
    <xf numFmtId="164" fontId="146" fillId="0" borderId="0" xfId="21" applyNumberFormat="1" applyFont="1"/>
    <xf numFmtId="164" fontId="160" fillId="0" borderId="0" xfId="563" applyNumberFormat="1" applyFont="1"/>
    <xf numFmtId="37" fontId="146" fillId="0" borderId="5" xfId="562" applyNumberFormat="1" applyFont="1" applyBorder="1"/>
    <xf numFmtId="0" fontId="146" fillId="0" borderId="0" xfId="563" applyFont="1"/>
    <xf numFmtId="37" fontId="146" fillId="0" borderId="0" xfId="562" applyNumberFormat="1" applyFont="1" applyAlignment="1">
      <alignment horizontal="left"/>
    </xf>
    <xf numFmtId="37" fontId="151" fillId="0" borderId="0" xfId="562" applyNumberFormat="1" applyFont="1"/>
    <xf numFmtId="37" fontId="146" fillId="0" borderId="0" xfId="562" applyNumberFormat="1" applyFont="1" applyAlignment="1">
      <alignment vertical="top"/>
    </xf>
    <xf numFmtId="37" fontId="146" fillId="0" borderId="0" xfId="562" applyNumberFormat="1" applyFont="1" applyAlignment="1">
      <alignment horizontal="left" vertical="top"/>
    </xf>
    <xf numFmtId="0" fontId="23" fillId="0" borderId="0" xfId="542" applyAlignment="1">
      <alignment horizontal="left" vertical="top"/>
    </xf>
    <xf numFmtId="0" fontId="23" fillId="0" borderId="0" xfId="542" applyAlignment="1">
      <alignment vertical="top"/>
    </xf>
    <xf numFmtId="0" fontId="37" fillId="0" borderId="0" xfId="542" applyFont="1" applyAlignment="1">
      <alignment horizontal="left"/>
    </xf>
    <xf numFmtId="0" fontId="146" fillId="11" borderId="0" xfId="563" applyFont="1" applyFill="1"/>
    <xf numFmtId="37" fontId="146" fillId="0" borderId="0" xfId="562" applyNumberFormat="1" applyFont="1" applyFill="1"/>
    <xf numFmtId="0" fontId="78" fillId="0" borderId="0" xfId="562" applyFont="1"/>
    <xf numFmtId="3" fontId="23" fillId="0" borderId="0" xfId="547" applyAlignment="1">
      <alignment wrapText="1"/>
    </xf>
    <xf numFmtId="10" fontId="78" fillId="0" borderId="0" xfId="369" applyNumberFormat="1" applyFont="1" applyFill="1"/>
    <xf numFmtId="10" fontId="78" fillId="0" borderId="0" xfId="9" applyNumberFormat="1" applyFont="1"/>
    <xf numFmtId="1" fontId="23" fillId="0" borderId="0" xfId="2" applyNumberFormat="1" applyFont="1" applyFill="1"/>
    <xf numFmtId="0" fontId="78" fillId="71" borderId="0" xfId="562" applyFont="1" applyFill="1" applyAlignment="1">
      <alignment horizontal="center"/>
    </xf>
    <xf numFmtId="10" fontId="33" fillId="0" borderId="0" xfId="565" applyNumberFormat="1" applyFont="1" applyFill="1" applyAlignment="1">
      <alignment wrapText="1"/>
    </xf>
    <xf numFmtId="0" fontId="78" fillId="0" borderId="0" xfId="365" applyNumberFormat="1" applyFont="1"/>
    <xf numFmtId="185" fontId="78" fillId="0" borderId="0" xfId="562" applyNumberFormat="1" applyFont="1"/>
    <xf numFmtId="164" fontId="76" fillId="0" borderId="0" xfId="2" applyNumberFormat="1" applyFont="1" applyFill="1"/>
    <xf numFmtId="0" fontId="35" fillId="0" borderId="18" xfId="20" applyFont="1" applyBorder="1" applyAlignment="1">
      <alignment horizontal="center" wrapText="1"/>
    </xf>
    <xf numFmtId="0" fontId="129" fillId="0" borderId="0" xfId="20" applyFont="1" applyAlignment="1">
      <alignment horizontal="center"/>
    </xf>
    <xf numFmtId="37" fontId="35" fillId="0" borderId="0" xfId="20" applyNumberFormat="1" applyFont="1" applyFill="1"/>
    <xf numFmtId="3" fontId="26" fillId="0" borderId="15" xfId="2" applyNumberFormat="1" applyFont="1" applyFill="1" applyBorder="1"/>
    <xf numFmtId="37" fontId="26" fillId="8" borderId="13" xfId="20" applyNumberFormat="1" applyFont="1" applyFill="1" applyBorder="1" applyAlignment="1">
      <alignment wrapText="1"/>
    </xf>
    <xf numFmtId="0" fontId="81" fillId="0" borderId="0" xfId="342" applyFont="1"/>
    <xf numFmtId="164" fontId="81" fillId="0" borderId="0" xfId="2" applyNumberFormat="1" applyFont="1" applyFill="1"/>
    <xf numFmtId="3" fontId="26" fillId="11" borderId="16" xfId="2" applyNumberFormat="1" applyFont="1" applyFill="1" applyBorder="1"/>
    <xf numFmtId="3" fontId="26" fillId="69" borderId="16" xfId="2" applyNumberFormat="1" applyFont="1" applyFill="1" applyBorder="1"/>
    <xf numFmtId="3" fontId="26" fillId="69" borderId="15" xfId="2" applyNumberFormat="1" applyFont="1" applyFill="1" applyBorder="1"/>
    <xf numFmtId="0" fontId="34" fillId="0" borderId="0" xfId="20" applyFont="1" applyAlignment="1">
      <alignment horizontal="center"/>
    </xf>
    <xf numFmtId="0" fontId="35" fillId="0" borderId="0" xfId="20" applyFont="1"/>
    <xf numFmtId="10" fontId="26" fillId="0" borderId="0" xfId="9" applyNumberFormat="1" applyFont="1" applyFill="1" applyBorder="1"/>
    <xf numFmtId="0" fontId="130" fillId="0" borderId="0" xfId="20" applyFont="1" applyBorder="1" applyAlignment="1">
      <alignment horizontal="center"/>
    </xf>
    <xf numFmtId="182" fontId="35" fillId="0" borderId="0" xfId="20" applyNumberFormat="1" applyFont="1" applyBorder="1" applyAlignment="1">
      <alignment horizontal="center" wrapText="1"/>
    </xf>
    <xf numFmtId="182" fontId="35" fillId="0" borderId="0" xfId="20" applyNumberFormat="1" applyFont="1" applyFill="1" applyBorder="1" applyAlignment="1">
      <alignment horizontal="center" wrapText="1"/>
    </xf>
    <xf numFmtId="182" fontId="23" fillId="0" borderId="0" xfId="20" applyNumberFormat="1" applyBorder="1"/>
    <xf numFmtId="0" fontId="23" fillId="0" borderId="0" xfId="20" applyBorder="1"/>
    <xf numFmtId="1" fontId="35" fillId="0" borderId="0" xfId="20" applyNumberFormat="1" applyFont="1" applyFill="1" applyBorder="1" applyAlignment="1">
      <alignment horizontal="right" wrapText="1"/>
    </xf>
    <xf numFmtId="0" fontId="149" fillId="0" borderId="0" xfId="342" applyFont="1" applyAlignment="1"/>
    <xf numFmtId="0" fontId="24" fillId="0" borderId="0" xfId="342" applyFont="1" applyAlignment="1"/>
    <xf numFmtId="43" fontId="35" fillId="0" borderId="0" xfId="2" applyFont="1"/>
    <xf numFmtId="43" fontId="26" fillId="0" borderId="0" xfId="2" applyFont="1" applyBorder="1"/>
    <xf numFmtId="41" fontId="25" fillId="0" borderId="0" xfId="0" applyNumberFormat="1" applyFont="1" applyFill="1" applyBorder="1"/>
    <xf numFmtId="164" fontId="34" fillId="0" borderId="8" xfId="2" applyNumberFormat="1" applyFont="1" applyFill="1" applyBorder="1" applyAlignment="1">
      <alignment horizontal="center" wrapText="1"/>
    </xf>
    <xf numFmtId="0" fontId="34" fillId="0" borderId="0" xfId="20" applyFont="1" applyFill="1" applyAlignment="1">
      <alignment horizontal="center"/>
    </xf>
    <xf numFmtId="0" fontId="23" fillId="0" borderId="0" xfId="20"/>
    <xf numFmtId="164" fontId="45" fillId="0" borderId="2" xfId="2" applyNumberFormat="1" applyFont="1" applyFill="1" applyBorder="1"/>
    <xf numFmtId="0" fontId="34" fillId="0" borderId="1" xfId="20" applyFont="1" applyBorder="1" applyAlignment="1">
      <alignment wrapText="1"/>
    </xf>
    <xf numFmtId="43" fontId="35" fillId="0" borderId="0" xfId="2" applyFont="1" applyBorder="1" applyAlignment="1">
      <alignment horizontal="center" wrapText="1"/>
    </xf>
    <xf numFmtId="0" fontId="34" fillId="0" borderId="0" xfId="20" applyFont="1" applyFill="1" applyAlignment="1">
      <alignment horizontal="center"/>
    </xf>
    <xf numFmtId="0" fontId="35" fillId="0" borderId="0" xfId="20" applyFont="1" applyBorder="1" applyAlignment="1">
      <alignment horizontal="center" wrapText="1"/>
    </xf>
    <xf numFmtId="164" fontId="130" fillId="0" borderId="0" xfId="20" applyNumberFormat="1" applyFont="1" applyFill="1" applyAlignment="1">
      <alignment horizontal="center"/>
    </xf>
    <xf numFmtId="0" fontId="127" fillId="0" borderId="0" xfId="20" applyFont="1" applyBorder="1"/>
    <xf numFmtId="0" fontId="127" fillId="0" borderId="0" xfId="20" applyFont="1" applyBorder="1" applyAlignment="1">
      <alignment horizontal="center"/>
    </xf>
    <xf numFmtId="0" fontId="23" fillId="0" borderId="0" xfId="20" applyFont="1" applyBorder="1" applyAlignment="1">
      <alignment horizontal="center"/>
    </xf>
    <xf numFmtId="0" fontId="35" fillId="0" borderId="0" xfId="20" applyFont="1" applyBorder="1"/>
    <xf numFmtId="0" fontId="162" fillId="0" borderId="0" xfId="20" applyFont="1" applyFill="1" applyBorder="1"/>
    <xf numFmtId="3" fontId="45" fillId="0" borderId="0" xfId="20" applyNumberFormat="1" applyFont="1" applyFill="1"/>
    <xf numFmtId="3" fontId="45" fillId="0" borderId="0" xfId="20" applyNumberFormat="1" applyFont="1" applyFill="1" applyProtection="1"/>
    <xf numFmtId="3" fontId="26" fillId="11" borderId="15" xfId="2" applyNumberFormat="1" applyFont="1" applyFill="1" applyBorder="1"/>
    <xf numFmtId="3" fontId="26" fillId="11" borderId="6" xfId="2" applyNumberFormat="1" applyFont="1" applyFill="1" applyBorder="1"/>
    <xf numFmtId="3" fontId="26" fillId="11" borderId="9" xfId="2" applyNumberFormat="1" applyFont="1" applyFill="1" applyBorder="1"/>
    <xf numFmtId="0" fontId="79" fillId="0" borderId="0" xfId="20" applyFont="1" applyFill="1" applyBorder="1" applyAlignment="1">
      <alignment horizontal="center"/>
    </xf>
    <xf numFmtId="0" fontId="24" fillId="0" borderId="0" xfId="20" applyFont="1" applyFill="1" applyBorder="1" applyAlignment="1">
      <alignment horizontal="center"/>
    </xf>
    <xf numFmtId="43" fontId="35" fillId="0" borderId="0" xfId="2" applyNumberFormat="1" applyFont="1" applyFill="1"/>
    <xf numFmtId="0" fontId="26" fillId="0" borderId="0" xfId="20" applyFont="1" applyFill="1" applyAlignment="1">
      <alignment horizontal="left"/>
    </xf>
    <xf numFmtId="164" fontId="26" fillId="0" borderId="16" xfId="2" applyNumberFormat="1" applyFont="1" applyFill="1" applyBorder="1" applyAlignment="1">
      <alignment horizontal="center"/>
    </xf>
    <xf numFmtId="164" fontId="35" fillId="0" borderId="15" xfId="2" applyNumberFormat="1" applyFont="1" applyFill="1" applyBorder="1" applyAlignment="1">
      <alignment horizontal="left" wrapText="1"/>
    </xf>
    <xf numFmtId="164" fontId="35" fillId="0" borderId="16" xfId="2" applyNumberFormat="1" applyFont="1" applyFill="1" applyBorder="1"/>
    <xf numFmtId="164" fontId="35" fillId="0" borderId="15" xfId="2" applyNumberFormat="1" applyFont="1" applyFill="1" applyBorder="1" applyAlignment="1">
      <alignment horizontal="center"/>
    </xf>
    <xf numFmtId="164" fontId="35" fillId="11" borderId="16" xfId="2" applyNumberFormat="1" applyFont="1" applyFill="1" applyBorder="1" applyAlignment="1">
      <alignment horizontal="center"/>
    </xf>
    <xf numFmtId="164" fontId="35" fillId="11" borderId="16" xfId="2" applyNumberFormat="1" applyFont="1" applyFill="1" applyBorder="1" applyAlignment="1">
      <alignment horizontal="right"/>
    </xf>
    <xf numFmtId="164" fontId="23" fillId="0" borderId="15" xfId="2" applyNumberFormat="1" applyFont="1" applyFill="1" applyBorder="1"/>
    <xf numFmtId="164" fontId="23" fillId="0" borderId="0" xfId="2" applyNumberFormat="1" applyFont="1" applyFill="1" applyBorder="1"/>
    <xf numFmtId="164" fontId="35" fillId="0" borderId="18" xfId="2" applyNumberFormat="1" applyFont="1" applyFill="1" applyBorder="1"/>
    <xf numFmtId="164" fontId="127" fillId="0" borderId="15" xfId="2" applyNumberFormat="1" applyFont="1" applyFill="1" applyBorder="1"/>
    <xf numFmtId="164" fontId="26" fillId="0" borderId="6" xfId="2" applyNumberFormat="1" applyFont="1" applyFill="1" applyBorder="1"/>
    <xf numFmtId="3" fontId="26" fillId="0" borderId="9" xfId="20" applyNumberFormat="1" applyFont="1" applyFill="1" applyBorder="1" applyAlignment="1">
      <alignment horizontal="center"/>
    </xf>
    <xf numFmtId="0" fontId="34" fillId="0" borderId="0" xfId="20" applyFont="1" applyFill="1" applyAlignment="1">
      <alignment horizontal="center"/>
    </xf>
    <xf numFmtId="37" fontId="133" fillId="11" borderId="0" xfId="559" quotePrefix="1" applyNumberFormat="1" applyFont="1" applyFill="1"/>
    <xf numFmtId="164" fontId="23" fillId="0" borderId="0" xfId="20" applyNumberFormat="1" applyFont="1" applyAlignment="1"/>
    <xf numFmtId="0" fontId="0" fillId="0" borderId="0" xfId="0"/>
    <xf numFmtId="0" fontId="26" fillId="0" borderId="8" xfId="20" applyFont="1" applyBorder="1" applyAlignment="1">
      <alignment horizontal="center"/>
    </xf>
    <xf numFmtId="42" fontId="23" fillId="0" borderId="0" xfId="5" applyNumberFormat="1" applyFont="1"/>
    <xf numFmtId="42" fontId="24" fillId="0" borderId="0" xfId="5" applyNumberFormat="1" applyFont="1" applyFill="1" applyBorder="1" applyAlignment="1">
      <alignment horizontal="center" wrapText="1"/>
    </xf>
    <xf numFmtId="0" fontId="24" fillId="0" borderId="11" xfId="20" applyFont="1" applyBorder="1" applyAlignment="1">
      <alignment horizontal="center"/>
    </xf>
    <xf numFmtId="0" fontId="24" fillId="0" borderId="1" xfId="20" applyFont="1" applyBorder="1" applyAlignment="1">
      <alignment horizontal="center"/>
    </xf>
    <xf numFmtId="42" fontId="24" fillId="0" borderId="1" xfId="5" applyNumberFormat="1" applyFont="1" applyFill="1" applyBorder="1" applyAlignment="1">
      <alignment horizontal="center" wrapText="1"/>
    </xf>
    <xf numFmtId="0" fontId="23" fillId="0" borderId="66" xfId="20" applyBorder="1" applyAlignment="1">
      <alignment horizontal="center"/>
    </xf>
    <xf numFmtId="0" fontId="23" fillId="0" borderId="13" xfId="20" applyBorder="1" applyAlignment="1">
      <alignment wrapText="1"/>
    </xf>
    <xf numFmtId="5" fontId="23" fillId="0" borderId="25" xfId="5" applyNumberFormat="1" applyFont="1" applyBorder="1"/>
    <xf numFmtId="186" fontId="23" fillId="0" borderId="67" xfId="20" applyNumberFormat="1" applyBorder="1" applyAlignment="1">
      <alignment horizontal="center"/>
    </xf>
    <xf numFmtId="0" fontId="23" fillId="0" borderId="62" xfId="20" applyBorder="1" applyAlignment="1">
      <alignment wrapText="1"/>
    </xf>
    <xf numFmtId="0" fontId="23" fillId="0" borderId="68" xfId="20" applyBorder="1" applyAlignment="1">
      <alignment horizontal="center" wrapText="1"/>
    </xf>
    <xf numFmtId="0" fontId="24" fillId="0" borderId="69" xfId="20" applyFont="1" applyBorder="1" applyAlignment="1">
      <alignment wrapText="1"/>
    </xf>
    <xf numFmtId="5" fontId="24" fillId="0" borderId="70" xfId="5" applyNumberFormat="1" applyFont="1" applyBorder="1"/>
    <xf numFmtId="186" fontId="23" fillId="0" borderId="9" xfId="20" applyNumberFormat="1" applyBorder="1" applyAlignment="1">
      <alignment horizontal="center"/>
    </xf>
    <xf numFmtId="0" fontId="163" fillId="0" borderId="0" xfId="20" applyFont="1" applyAlignment="1">
      <alignment horizontal="left"/>
    </xf>
    <xf numFmtId="164" fontId="23" fillId="0" borderId="0" xfId="0" applyNumberFormat="1" applyFont="1" applyProtection="1"/>
    <xf numFmtId="0" fontId="0" fillId="0" borderId="0" xfId="0"/>
    <xf numFmtId="5" fontId="23" fillId="0" borderId="0" xfId="5" applyNumberFormat="1" applyFont="1"/>
    <xf numFmtId="0" fontId="23" fillId="0" borderId="66" xfId="20" applyFill="1" applyBorder="1" applyAlignment="1">
      <alignment horizontal="center"/>
    </xf>
    <xf numFmtId="43" fontId="35" fillId="0" borderId="0" xfId="20" applyNumberFormat="1" applyFont="1" applyFill="1"/>
    <xf numFmtId="39" fontId="34" fillId="0" borderId="0" xfId="2" applyNumberFormat="1" applyFont="1" applyFill="1" applyBorder="1"/>
    <xf numFmtId="39" fontId="126" fillId="0" borderId="0" xfId="2" applyNumberFormat="1" applyFont="1" applyFill="1" applyBorder="1"/>
    <xf numFmtId="0" fontId="75" fillId="0" borderId="0" xfId="20" applyFont="1" applyFill="1"/>
    <xf numFmtId="37" fontId="26" fillId="11" borderId="13" xfId="2" applyNumberFormat="1" applyFont="1" applyFill="1" applyBorder="1" applyAlignment="1">
      <alignment wrapText="1"/>
    </xf>
    <xf numFmtId="0" fontId="45" fillId="0" borderId="0" xfId="20" applyFont="1" applyFill="1" applyBorder="1" applyAlignment="1" applyProtection="1">
      <alignment horizontal="center"/>
    </xf>
    <xf numFmtId="0" fontId="45" fillId="6" borderId="8" xfId="20" applyFont="1" applyFill="1" applyBorder="1" applyAlignment="1" applyProtection="1">
      <alignment horizontal="center"/>
    </xf>
    <xf numFmtId="0" fontId="45" fillId="6" borderId="22" xfId="20" applyFont="1" applyFill="1" applyBorder="1" applyAlignment="1" applyProtection="1">
      <alignment horizontal="center"/>
    </xf>
    <xf numFmtId="0" fontId="34" fillId="0" borderId="0" xfId="20" applyFont="1" applyAlignment="1">
      <alignment horizontal="center"/>
    </xf>
    <xf numFmtId="0" fontId="35" fillId="0" borderId="0" xfId="20" applyFont="1" applyAlignment="1"/>
    <xf numFmtId="0" fontId="34" fillId="0" borderId="0" xfId="20" applyFont="1" applyFill="1" applyBorder="1" applyAlignment="1">
      <alignment horizontal="center"/>
    </xf>
    <xf numFmtId="0" fontId="34" fillId="0" borderId="0" xfId="0" applyFont="1" applyFill="1" applyBorder="1" applyAlignment="1">
      <alignment horizontal="center"/>
    </xf>
    <xf numFmtId="0" fontId="34" fillId="0" borderId="0" xfId="0" applyFont="1" applyBorder="1" applyAlignment="1">
      <alignment horizontal="center"/>
    </xf>
    <xf numFmtId="0" fontId="25" fillId="0" borderId="0" xfId="0" applyFont="1" applyFill="1" applyBorder="1" applyAlignment="1">
      <alignment horizontal="center"/>
    </xf>
    <xf numFmtId="0" fontId="25" fillId="0" borderId="0" xfId="0" applyFont="1" applyFill="1" applyBorder="1" applyAlignment="1">
      <alignment wrapText="1"/>
    </xf>
    <xf numFmtId="0" fontId="25" fillId="0" borderId="0" xfId="0" applyFont="1" applyBorder="1" applyAlignment="1">
      <alignment wrapText="1"/>
    </xf>
    <xf numFmtId="0" fontId="25" fillId="0" borderId="0" xfId="0" applyFont="1" applyBorder="1" applyAlignment="1">
      <alignment horizontal="center"/>
    </xf>
    <xf numFmtId="0" fontId="35" fillId="0" borderId="0" xfId="0" applyFont="1" applyBorder="1" applyAlignment="1"/>
    <xf numFmtId="0" fontId="34" fillId="0" borderId="0" xfId="1" applyFont="1" applyAlignment="1">
      <alignment horizontal="center"/>
    </xf>
    <xf numFmtId="0" fontId="34" fillId="0" borderId="0" xfId="1" applyFont="1" applyAlignment="1"/>
    <xf numFmtId="0" fontId="26" fillId="0" borderId="0" xfId="1" applyFont="1" applyFill="1" applyAlignment="1">
      <alignment vertical="top" wrapText="1"/>
    </xf>
    <xf numFmtId="0" fontId="26" fillId="0" borderId="0" xfId="1" applyFont="1" applyFill="1" applyAlignment="1">
      <alignment vertical="center" wrapText="1"/>
    </xf>
    <xf numFmtId="0" fontId="0" fillId="0" borderId="0" xfId="0"/>
    <xf numFmtId="0" fontId="35" fillId="0" borderId="0" xfId="1" applyFont="1" applyAlignment="1"/>
    <xf numFmtId="0" fontId="25" fillId="0" borderId="2" xfId="20" applyFont="1" applyFill="1" applyBorder="1" applyAlignment="1">
      <alignment horizontal="center" wrapText="1"/>
    </xf>
    <xf numFmtId="0" fontId="25" fillId="0" borderId="9" xfId="20" applyFont="1" applyFill="1" applyBorder="1" applyAlignment="1">
      <alignment horizontal="center" wrapText="1"/>
    </xf>
    <xf numFmtId="0" fontId="26" fillId="11" borderId="0" xfId="0" applyFont="1" applyFill="1" applyAlignment="1">
      <alignment horizontal="left"/>
    </xf>
    <xf numFmtId="0" fontId="128" fillId="0" borderId="0" xfId="20" applyFont="1" applyFill="1" applyBorder="1" applyAlignment="1">
      <alignment horizontal="center" wrapText="1"/>
    </xf>
    <xf numFmtId="0" fontId="128" fillId="0" borderId="15" xfId="20" applyFont="1" applyFill="1" applyBorder="1" applyAlignment="1">
      <alignment horizontal="center" wrapText="1"/>
    </xf>
    <xf numFmtId="0" fontId="25" fillId="0" borderId="0" xfId="20" applyNumberFormat="1" applyFont="1" applyFill="1" applyBorder="1" applyAlignment="1">
      <alignment horizontal="center"/>
    </xf>
    <xf numFmtId="0" fontId="25" fillId="9" borderId="8" xfId="20" applyFont="1" applyFill="1" applyBorder="1" applyAlignment="1">
      <alignment horizontal="center" wrapText="1"/>
    </xf>
    <xf numFmtId="0" fontId="25" fillId="9" borderId="22" xfId="20" applyFont="1" applyFill="1" applyBorder="1" applyAlignment="1">
      <alignment horizontal="center" wrapText="1"/>
    </xf>
    <xf numFmtId="0" fontId="25" fillId="0" borderId="0" xfId="20" applyFont="1" applyFill="1" applyBorder="1" applyAlignment="1">
      <alignment horizontal="center" wrapText="1"/>
    </xf>
    <xf numFmtId="0" fontId="25" fillId="0" borderId="15" xfId="20" applyFont="1" applyFill="1" applyBorder="1" applyAlignment="1">
      <alignment horizontal="center" wrapText="1"/>
    </xf>
    <xf numFmtId="0" fontId="25" fillId="9" borderId="12" xfId="20" applyFont="1" applyFill="1" applyBorder="1" applyAlignment="1">
      <alignment horizontal="center" wrapText="1"/>
    </xf>
    <xf numFmtId="0" fontId="25" fillId="9" borderId="14" xfId="20" applyFont="1" applyFill="1" applyBorder="1" applyAlignment="1">
      <alignment horizontal="center" wrapText="1"/>
    </xf>
    <xf numFmtId="37" fontId="25" fillId="0" borderId="12" xfId="20" applyNumberFormat="1" applyFont="1" applyFill="1" applyBorder="1" applyAlignment="1">
      <alignment horizontal="center"/>
    </xf>
    <xf numFmtId="37" fontId="25" fillId="0" borderId="14" xfId="20" applyNumberFormat="1" applyFont="1" applyFill="1" applyBorder="1" applyAlignment="1">
      <alignment horizontal="center"/>
    </xf>
    <xf numFmtId="37" fontId="25" fillId="0" borderId="0" xfId="20" applyNumberFormat="1" applyFont="1" applyBorder="1" applyAlignment="1">
      <alignment horizontal="center"/>
    </xf>
    <xf numFmtId="0" fontId="26" fillId="0" borderId="8" xfId="20" applyFont="1" applyBorder="1" applyAlignment="1">
      <alignment horizontal="center"/>
    </xf>
    <xf numFmtId="3" fontId="26" fillId="0" borderId="0" xfId="20" applyNumberFormat="1" applyFont="1" applyFill="1" applyBorder="1" applyAlignment="1">
      <alignment horizontal="left" vertical="top" wrapText="1"/>
    </xf>
    <xf numFmtId="0" fontId="26" fillId="11" borderId="4" xfId="0" applyFont="1" applyFill="1" applyBorder="1" applyAlignment="1">
      <alignment horizontal="left"/>
    </xf>
    <xf numFmtId="0" fontId="36" fillId="0" borderId="0" xfId="530" quotePrefix="1" applyFont="1" applyBorder="1" applyAlignment="1">
      <alignment horizontal="left" wrapText="1"/>
    </xf>
    <xf numFmtId="0" fontId="36" fillId="0" borderId="0" xfId="530" quotePrefix="1" applyFont="1" applyAlignment="1">
      <alignment horizontal="center"/>
    </xf>
    <xf numFmtId="0" fontId="36" fillId="0" borderId="0" xfId="530" applyFont="1" applyFill="1" applyAlignment="1">
      <alignment horizontal="left" wrapText="1"/>
    </xf>
    <xf numFmtId="0" fontId="140" fillId="0" borderId="0" xfId="0" applyFont="1" applyAlignment="1" applyProtection="1">
      <alignment horizontal="center"/>
    </xf>
    <xf numFmtId="0" fontId="25" fillId="0" borderId="0" xfId="0" applyFont="1" applyFill="1" applyAlignment="1" applyProtection="1">
      <alignment horizontal="center"/>
    </xf>
    <xf numFmtId="0" fontId="36" fillId="0" borderId="0" xfId="0" applyFont="1" applyFill="1" applyBorder="1" applyAlignment="1" applyProtection="1">
      <alignment horizontal="left" vertical="top" wrapText="1"/>
    </xf>
    <xf numFmtId="0" fontId="36" fillId="0" borderId="0" xfId="0" applyFont="1" applyFill="1" applyAlignment="1" applyProtection="1">
      <alignment horizontal="left" vertical="top" wrapText="1"/>
    </xf>
    <xf numFmtId="0" fontId="25" fillId="10" borderId="11" xfId="20" applyFont="1" applyFill="1" applyBorder="1" applyAlignment="1">
      <alignment horizontal="center"/>
    </xf>
    <xf numFmtId="0" fontId="25" fillId="10" borderId="12" xfId="20" applyFont="1" applyFill="1" applyBorder="1" applyAlignment="1">
      <alignment horizontal="center"/>
    </xf>
    <xf numFmtId="0" fontId="25" fillId="10" borderId="14" xfId="20" applyFont="1" applyFill="1" applyBorder="1" applyAlignment="1">
      <alignment horizontal="center"/>
    </xf>
    <xf numFmtId="0" fontId="25" fillId="68" borderId="11" xfId="20" applyFont="1" applyFill="1" applyBorder="1" applyAlignment="1">
      <alignment horizontal="center"/>
    </xf>
    <xf numFmtId="0" fontId="25" fillId="68" borderId="12" xfId="20" applyFont="1" applyFill="1" applyBorder="1" applyAlignment="1">
      <alignment horizontal="center"/>
    </xf>
    <xf numFmtId="0" fontId="25" fillId="68" borderId="14" xfId="20" applyFont="1" applyFill="1" applyBorder="1" applyAlignment="1">
      <alignment horizontal="center"/>
    </xf>
    <xf numFmtId="0" fontId="34" fillId="0" borderId="0" xfId="20" applyFont="1" applyFill="1" applyAlignment="1">
      <alignment horizontal="center"/>
    </xf>
    <xf numFmtId="0" fontId="25" fillId="0" borderId="0" xfId="20" applyFont="1" applyFill="1" applyBorder="1" applyAlignment="1">
      <alignment horizontal="center"/>
    </xf>
    <xf numFmtId="0" fontId="25" fillId="68" borderId="6" xfId="20" applyFont="1" applyFill="1" applyBorder="1" applyAlignment="1">
      <alignment horizontal="center"/>
    </xf>
    <xf numFmtId="0" fontId="25" fillId="68" borderId="2" xfId="20" applyFont="1" applyFill="1" applyBorder="1" applyAlignment="1">
      <alignment horizontal="center"/>
    </xf>
    <xf numFmtId="0" fontId="25" fillId="68" borderId="9" xfId="20" applyFont="1" applyFill="1" applyBorder="1" applyAlignment="1">
      <alignment horizontal="center"/>
    </xf>
    <xf numFmtId="0" fontId="34" fillId="0" borderId="11" xfId="20" applyFont="1" applyFill="1" applyBorder="1" applyAlignment="1">
      <alignment horizontal="center" wrapText="1"/>
    </xf>
    <xf numFmtId="0" fontId="34" fillId="0" borderId="12" xfId="20" applyFont="1" applyFill="1" applyBorder="1" applyAlignment="1">
      <alignment horizontal="center" wrapText="1"/>
    </xf>
    <xf numFmtId="0" fontId="34" fillId="0" borderId="14" xfId="20" applyFont="1" applyFill="1" applyBorder="1" applyAlignment="1">
      <alignment horizontal="center" wrapText="1"/>
    </xf>
    <xf numFmtId="0" fontId="72" fillId="0" borderId="0" xfId="0" applyFont="1" applyAlignment="1">
      <alignment vertical="center"/>
    </xf>
    <xf numFmtId="49" fontId="23" fillId="0" borderId="0" xfId="20" applyNumberFormat="1" applyFont="1" applyAlignment="1">
      <alignment horizontal="center"/>
    </xf>
    <xf numFmtId="0" fontId="134" fillId="0" borderId="53" xfId="559" applyFont="1" applyBorder="1" applyAlignment="1">
      <alignment horizontal="center" vertical="center" wrapText="1"/>
    </xf>
    <xf numFmtId="0" fontId="134" fillId="0" borderId="25" xfId="559" applyFont="1" applyBorder="1" applyAlignment="1">
      <alignment horizontal="center" vertical="center" wrapText="1"/>
    </xf>
    <xf numFmtId="0" fontId="133" fillId="0" borderId="0" xfId="559" applyFont="1" applyAlignment="1">
      <alignment horizontal="left" vertical="top" wrapText="1"/>
    </xf>
    <xf numFmtId="0" fontId="134" fillId="0" borderId="59" xfId="559" applyFont="1" applyBorder="1" applyAlignment="1">
      <alignment horizontal="center" vertical="center" wrapText="1"/>
    </xf>
    <xf numFmtId="0" fontId="134" fillId="0" borderId="55" xfId="559" applyFont="1" applyBorder="1" applyAlignment="1">
      <alignment horizontal="center" vertical="center" wrapText="1"/>
    </xf>
    <xf numFmtId="0" fontId="134" fillId="0" borderId="54" xfId="559" applyFont="1" applyBorder="1" applyAlignment="1">
      <alignment horizontal="center" vertical="center" wrapText="1"/>
    </xf>
    <xf numFmtId="0" fontId="134" fillId="0" borderId="61" xfId="559" applyFont="1" applyBorder="1" applyAlignment="1">
      <alignment horizontal="center" vertical="center" wrapText="1"/>
    </xf>
    <xf numFmtId="0" fontId="134" fillId="0" borderId="56" xfId="559" applyFont="1" applyBorder="1" applyAlignment="1">
      <alignment horizontal="center" vertical="center" wrapText="1"/>
    </xf>
    <xf numFmtId="0" fontId="134" fillId="0" borderId="57" xfId="559" applyFont="1" applyBorder="1" applyAlignment="1">
      <alignment horizontal="center" vertical="center" wrapText="1"/>
    </xf>
    <xf numFmtId="0" fontId="134" fillId="0" borderId="60" xfId="559" applyFont="1" applyBorder="1" applyAlignment="1">
      <alignment horizontal="center" vertical="center" wrapText="1"/>
    </xf>
    <xf numFmtId="0" fontId="134" fillId="0" borderId="0" xfId="559" applyFont="1" applyAlignment="1">
      <alignment horizontal="center" vertical="center" wrapText="1"/>
    </xf>
    <xf numFmtId="0" fontId="134" fillId="0" borderId="4" xfId="559" applyFont="1" applyBorder="1" applyAlignment="1">
      <alignment horizontal="center" vertical="center" wrapText="1"/>
    </xf>
    <xf numFmtId="0" fontId="134" fillId="0" borderId="59" xfId="559" applyFont="1" applyBorder="1" applyAlignment="1">
      <alignment horizontal="center" wrapText="1"/>
    </xf>
    <xf numFmtId="0" fontId="134" fillId="0" borderId="60" xfId="559" applyFont="1" applyBorder="1" applyAlignment="1">
      <alignment horizontal="center" wrapText="1"/>
    </xf>
    <xf numFmtId="0" fontId="134" fillId="0" borderId="61" xfId="559" applyFont="1" applyBorder="1" applyAlignment="1">
      <alignment horizontal="center" wrapText="1"/>
    </xf>
    <xf numFmtId="0" fontId="134" fillId="0" borderId="65" xfId="559" applyFont="1" applyBorder="1" applyAlignment="1">
      <alignment horizontal="center"/>
    </xf>
    <xf numFmtId="0" fontId="134" fillId="0" borderId="63" xfId="559" applyFont="1" applyBorder="1" applyAlignment="1">
      <alignment horizontal="center"/>
    </xf>
    <xf numFmtId="0" fontId="134" fillId="0" borderId="64" xfId="559" applyFont="1" applyBorder="1" applyAlignment="1">
      <alignment horizontal="center"/>
    </xf>
    <xf numFmtId="0" fontId="134" fillId="0" borderId="0" xfId="559" applyFont="1" applyAlignment="1">
      <alignment horizontal="center" vertical="center"/>
    </xf>
    <xf numFmtId="0" fontId="134" fillId="0" borderId="4" xfId="559" applyFont="1" applyBorder="1" applyAlignment="1">
      <alignment horizontal="center" vertical="center"/>
    </xf>
    <xf numFmtId="0" fontId="134" fillId="0" borderId="56" xfId="559" applyFont="1" applyBorder="1" applyAlignment="1">
      <alignment horizontal="center" vertical="center"/>
    </xf>
    <xf numFmtId="0" fontId="134" fillId="0" borderId="57" xfId="559" applyFont="1" applyBorder="1" applyAlignment="1">
      <alignment horizontal="center" vertical="center"/>
    </xf>
    <xf numFmtId="0" fontId="132" fillId="0" borderId="0" xfId="559" applyFont="1" applyAlignment="1">
      <alignment horizontal="center"/>
    </xf>
    <xf numFmtId="0" fontId="149" fillId="0" borderId="65" xfId="342" applyFont="1" applyBorder="1" applyAlignment="1">
      <alignment horizontal="center" vertical="center"/>
    </xf>
    <xf numFmtId="0" fontId="149" fillId="0" borderId="64" xfId="342" applyFont="1" applyBorder="1" applyAlignment="1">
      <alignment horizontal="center" vertical="center"/>
    </xf>
    <xf numFmtId="0" fontId="149" fillId="0" borderId="63" xfId="342" applyFont="1" applyBorder="1" applyAlignment="1">
      <alignment horizontal="center" vertical="center"/>
    </xf>
    <xf numFmtId="0" fontId="149" fillId="0" borderId="0" xfId="342" applyFont="1" applyAlignment="1">
      <alignment horizontal="center"/>
    </xf>
    <xf numFmtId="0" fontId="24" fillId="0" borderId="0" xfId="342" applyFont="1" applyAlignment="1">
      <alignment horizontal="center"/>
    </xf>
    <xf numFmtId="37" fontId="78" fillId="0" borderId="0" xfId="562" applyNumberFormat="1" applyFont="1" applyAlignment="1">
      <alignment horizontal="left"/>
    </xf>
    <xf numFmtId="0" fontId="38" fillId="0" borderId="0" xfId="542" applyFont="1" applyAlignment="1">
      <alignment horizontal="left"/>
    </xf>
    <xf numFmtId="0" fontId="25" fillId="0" borderId="0" xfId="542" applyFont="1" applyAlignment="1">
      <alignment horizontal="center"/>
    </xf>
    <xf numFmtId="37" fontId="78" fillId="0" borderId="0" xfId="562" applyNumberFormat="1" applyFont="1" applyAlignment="1">
      <alignment horizontal="center" wrapText="1"/>
    </xf>
    <xf numFmtId="0" fontId="38" fillId="0" borderId="2" xfId="40" applyFont="1" applyBorder="1" applyAlignment="1">
      <alignment horizontal="center" wrapText="1"/>
    </xf>
    <xf numFmtId="37" fontId="78" fillId="0" borderId="0" xfId="562" applyNumberFormat="1" applyFont="1" applyAlignment="1">
      <alignment horizontal="left" wrapText="1"/>
    </xf>
    <xf numFmtId="0" fontId="153" fillId="0" borderId="0" xfId="542" applyFont="1" applyAlignment="1">
      <alignment horizontal="left"/>
    </xf>
    <xf numFmtId="0" fontId="158" fillId="0" borderId="0" xfId="544" applyNumberFormat="1" applyFont="1" applyFill="1" applyBorder="1" applyAlignment="1">
      <alignment horizontal="left"/>
    </xf>
    <xf numFmtId="0" fontId="153" fillId="0" borderId="0" xfId="544" applyNumberFormat="1" applyFont="1" applyFill="1" applyBorder="1" applyAlignment="1">
      <alignment horizontal="left"/>
    </xf>
    <xf numFmtId="37" fontId="23" fillId="0" borderId="0" xfId="562" applyNumberFormat="1" applyFont="1" applyFill="1" applyAlignment="1">
      <alignment horizontal="left"/>
    </xf>
    <xf numFmtId="37" fontId="146" fillId="0" borderId="0" xfId="562" applyNumberFormat="1" applyFont="1" applyAlignment="1">
      <alignment horizontal="left"/>
    </xf>
    <xf numFmtId="37" fontId="146" fillId="0" borderId="0" xfId="562" applyNumberFormat="1" applyFont="1" applyAlignment="1">
      <alignment horizontal="left" vertical="top"/>
    </xf>
    <xf numFmtId="0" fontId="23" fillId="0" borderId="0" xfId="542" applyAlignment="1">
      <alignment horizontal="left" vertical="top"/>
    </xf>
    <xf numFmtId="0" fontId="24" fillId="0" borderId="0" xfId="542" applyFont="1" applyAlignment="1">
      <alignment horizontal="center"/>
    </xf>
    <xf numFmtId="37" fontId="23" fillId="0" borderId="0" xfId="562" applyNumberFormat="1" applyFont="1" applyFill="1" applyAlignment="1">
      <alignment horizontal="left" wrapText="1"/>
    </xf>
    <xf numFmtId="37" fontId="146" fillId="0" borderId="0" xfId="562" applyNumberFormat="1" applyFont="1" applyAlignment="1">
      <alignment horizontal="left" vertical="top" wrapText="1"/>
    </xf>
    <xf numFmtId="37" fontId="149" fillId="0" borderId="0" xfId="562" applyNumberFormat="1" applyFont="1" applyAlignment="1">
      <alignment horizontal="center"/>
    </xf>
    <xf numFmtId="37" fontId="146" fillId="0" borderId="0" xfId="562" applyNumberFormat="1" applyFont="1" applyAlignment="1">
      <alignment horizontal="center" wrapText="1"/>
    </xf>
    <xf numFmtId="37" fontId="146" fillId="0" borderId="2" xfId="562" applyNumberFormat="1" applyFont="1" applyBorder="1" applyAlignment="1">
      <alignment horizontal="center" wrapText="1"/>
    </xf>
    <xf numFmtId="37" fontId="78" fillId="0" borderId="0" xfId="562" applyNumberFormat="1" applyFont="1" applyAlignment="1">
      <alignment horizontal="left" vertical="top"/>
    </xf>
    <xf numFmtId="0" fontId="38" fillId="0" borderId="0" xfId="542" applyFont="1" applyAlignment="1">
      <alignment horizontal="left" vertical="top"/>
    </xf>
    <xf numFmtId="0" fontId="26" fillId="0" borderId="0" xfId="542" applyFont="1"/>
    <xf numFmtId="37" fontId="38" fillId="0" borderId="0" xfId="562" applyNumberFormat="1" applyFont="1" applyFill="1" applyAlignment="1">
      <alignment horizontal="left"/>
    </xf>
    <xf numFmtId="37" fontId="78" fillId="0" borderId="0" xfId="562" applyNumberFormat="1" applyFont="1" applyAlignment="1">
      <alignment horizontal="left" vertical="top" wrapText="1"/>
    </xf>
  </cellXfs>
  <cellStyles count="568">
    <cellStyle name="_x0013_" xfId="24" xr:uid="{00000000-0005-0000-0000-000000000000}"/>
    <cellStyle name="_x0013_ 2" xfId="44" xr:uid="{00000000-0005-0000-0000-000001000000}"/>
    <cellStyle name="_x0013_ 2 2" xfId="45" xr:uid="{00000000-0005-0000-0000-000002000000}"/>
    <cellStyle name="_x0013_ 3" xfId="46" xr:uid="{00000000-0005-0000-0000-000003000000}"/>
    <cellStyle name="_x0013_ 4" xfId="47" xr:uid="{00000000-0005-0000-0000-000004000000}"/>
    <cellStyle name="_x0013__2012-ETn-CS-MDS-16-Northeast Grid-PEEM CWIP in RB 10-7-2011 CRC" xfId="48" xr:uid="{00000000-0005-0000-0000-000005000000}"/>
    <cellStyle name="_x0013__2013 ED Capital Projects By Month" xfId="49" xr:uid="{00000000-0005-0000-0000-000006000000}"/>
    <cellStyle name="_x0013__Input" xfId="50" xr:uid="{00000000-0005-0000-0000-000007000000}"/>
    <cellStyle name="_x0013__TPIS Report_April_2013" xfId="51" xr:uid="{00000000-0005-0000-0000-000008000000}"/>
    <cellStyle name="_x0013__TPIS Report_February_2013Ver2" xfId="52" xr:uid="{00000000-0005-0000-0000-000009000000}"/>
    <cellStyle name="_x0013__TPIS Report_May_2013-v2 (2)" xfId="53" xr:uid="{00000000-0005-0000-0000-00000A000000}"/>
    <cellStyle name="_x0013__TPIS TLC_Gloria File" xfId="54" xr:uid="{00000000-0005-0000-0000-00000B000000}"/>
    <cellStyle name="_x0013__TPIS TLC_Gloria File rev2" xfId="55" xr:uid="{00000000-0005-0000-0000-00000C000000}"/>
    <cellStyle name="_x0013__TPIS TLC_Gloria File rev2 (3)" xfId="56" xr:uid="{00000000-0005-0000-0000-00000D000000}"/>
    <cellStyle name="20% - Accent1 2" xfId="57" xr:uid="{00000000-0005-0000-0000-00000E000000}"/>
    <cellStyle name="20% - Accent1 2 2" xfId="58" xr:uid="{00000000-0005-0000-0000-00000F000000}"/>
    <cellStyle name="20% - Accent1 2 2 2" xfId="59" xr:uid="{00000000-0005-0000-0000-000010000000}"/>
    <cellStyle name="20% - Accent1 2 2 2 2" xfId="446" xr:uid="{00000000-0005-0000-0000-000011000000}"/>
    <cellStyle name="20% - Accent1 2 2 3" xfId="60" xr:uid="{00000000-0005-0000-0000-000012000000}"/>
    <cellStyle name="20% - Accent1 2 2 4" xfId="61" xr:uid="{00000000-0005-0000-0000-000013000000}"/>
    <cellStyle name="20% - Accent1 2 3" xfId="62" xr:uid="{00000000-0005-0000-0000-000014000000}"/>
    <cellStyle name="20% - Accent1 2 3 2" xfId="447" xr:uid="{00000000-0005-0000-0000-000015000000}"/>
    <cellStyle name="20% - Accent1 2 4" xfId="63" xr:uid="{00000000-0005-0000-0000-000016000000}"/>
    <cellStyle name="20% - Accent1 2 5" xfId="64" xr:uid="{00000000-0005-0000-0000-000017000000}"/>
    <cellStyle name="20% - Accent2 2" xfId="65" xr:uid="{00000000-0005-0000-0000-000018000000}"/>
    <cellStyle name="20% - Accent2 2 2" xfId="66" xr:uid="{00000000-0005-0000-0000-000019000000}"/>
    <cellStyle name="20% - Accent2 2 2 2" xfId="67" xr:uid="{00000000-0005-0000-0000-00001A000000}"/>
    <cellStyle name="20% - Accent2 2 2 2 2" xfId="448" xr:uid="{00000000-0005-0000-0000-00001B000000}"/>
    <cellStyle name="20% - Accent2 2 2 3" xfId="68" xr:uid="{00000000-0005-0000-0000-00001C000000}"/>
    <cellStyle name="20% - Accent2 2 2 4" xfId="69" xr:uid="{00000000-0005-0000-0000-00001D000000}"/>
    <cellStyle name="20% - Accent2 2 3" xfId="70" xr:uid="{00000000-0005-0000-0000-00001E000000}"/>
    <cellStyle name="20% - Accent2 2 3 2" xfId="449" xr:uid="{00000000-0005-0000-0000-00001F000000}"/>
    <cellStyle name="20% - Accent2 2 4" xfId="71" xr:uid="{00000000-0005-0000-0000-000020000000}"/>
    <cellStyle name="20% - Accent2 2 5" xfId="72" xr:uid="{00000000-0005-0000-0000-000021000000}"/>
    <cellStyle name="20% - Accent3 2" xfId="73" xr:uid="{00000000-0005-0000-0000-000022000000}"/>
    <cellStyle name="20% - Accent3 2 2" xfId="74" xr:uid="{00000000-0005-0000-0000-000023000000}"/>
    <cellStyle name="20% - Accent3 2 2 2" xfId="75" xr:uid="{00000000-0005-0000-0000-000024000000}"/>
    <cellStyle name="20% - Accent3 2 2 2 2" xfId="450" xr:uid="{00000000-0005-0000-0000-000025000000}"/>
    <cellStyle name="20% - Accent3 2 2 3" xfId="76" xr:uid="{00000000-0005-0000-0000-000026000000}"/>
    <cellStyle name="20% - Accent3 2 2 4" xfId="77" xr:uid="{00000000-0005-0000-0000-000027000000}"/>
    <cellStyle name="20% - Accent3 2 3" xfId="78" xr:uid="{00000000-0005-0000-0000-000028000000}"/>
    <cellStyle name="20% - Accent3 2 3 2" xfId="451" xr:uid="{00000000-0005-0000-0000-000029000000}"/>
    <cellStyle name="20% - Accent3 2 4" xfId="79" xr:uid="{00000000-0005-0000-0000-00002A000000}"/>
    <cellStyle name="20% - Accent3 2 5" xfId="80" xr:uid="{00000000-0005-0000-0000-00002B000000}"/>
    <cellStyle name="20% - Accent4 2" xfId="81" xr:uid="{00000000-0005-0000-0000-00002C000000}"/>
    <cellStyle name="20% - Accent4 2 2" xfId="82" xr:uid="{00000000-0005-0000-0000-00002D000000}"/>
    <cellStyle name="20% - Accent4 2 2 2" xfId="83" xr:uid="{00000000-0005-0000-0000-00002E000000}"/>
    <cellStyle name="20% - Accent4 2 2 2 2" xfId="452" xr:uid="{00000000-0005-0000-0000-00002F000000}"/>
    <cellStyle name="20% - Accent4 2 2 3" xfId="84" xr:uid="{00000000-0005-0000-0000-000030000000}"/>
    <cellStyle name="20% - Accent4 2 2 4" xfId="85" xr:uid="{00000000-0005-0000-0000-000031000000}"/>
    <cellStyle name="20% - Accent4 2 3" xfId="86" xr:uid="{00000000-0005-0000-0000-000032000000}"/>
    <cellStyle name="20% - Accent4 2 3 2" xfId="453" xr:uid="{00000000-0005-0000-0000-000033000000}"/>
    <cellStyle name="20% - Accent4 2 4" xfId="87" xr:uid="{00000000-0005-0000-0000-000034000000}"/>
    <cellStyle name="20% - Accent4 2 5" xfId="88" xr:uid="{00000000-0005-0000-0000-000035000000}"/>
    <cellStyle name="20% - Accent5 2" xfId="89" xr:uid="{00000000-0005-0000-0000-000036000000}"/>
    <cellStyle name="20% - Accent5 2 2" xfId="90" xr:uid="{00000000-0005-0000-0000-000037000000}"/>
    <cellStyle name="20% - Accent5 2 2 2" xfId="91" xr:uid="{00000000-0005-0000-0000-000038000000}"/>
    <cellStyle name="20% - Accent5 2 2 2 2" xfId="454" xr:uid="{00000000-0005-0000-0000-000039000000}"/>
    <cellStyle name="20% - Accent5 2 2 3" xfId="92" xr:uid="{00000000-0005-0000-0000-00003A000000}"/>
    <cellStyle name="20% - Accent5 2 2 4" xfId="93" xr:uid="{00000000-0005-0000-0000-00003B000000}"/>
    <cellStyle name="20% - Accent5 2 3" xfId="94" xr:uid="{00000000-0005-0000-0000-00003C000000}"/>
    <cellStyle name="20% - Accent5 2 3 2" xfId="455" xr:uid="{00000000-0005-0000-0000-00003D000000}"/>
    <cellStyle name="20% - Accent5 2 4" xfId="95" xr:uid="{00000000-0005-0000-0000-00003E000000}"/>
    <cellStyle name="20% - Accent5 2 5" xfId="96" xr:uid="{00000000-0005-0000-0000-00003F000000}"/>
    <cellStyle name="20% - Accent6 2" xfId="97" xr:uid="{00000000-0005-0000-0000-000040000000}"/>
    <cellStyle name="20% - Accent6 2 2" xfId="98" xr:uid="{00000000-0005-0000-0000-000041000000}"/>
    <cellStyle name="20% - Accent6 2 2 2" xfId="99" xr:uid="{00000000-0005-0000-0000-000042000000}"/>
    <cellStyle name="20% - Accent6 2 2 2 2" xfId="457" xr:uid="{00000000-0005-0000-0000-000043000000}"/>
    <cellStyle name="20% - Accent6 2 2 3" xfId="456" xr:uid="{00000000-0005-0000-0000-000044000000}"/>
    <cellStyle name="20% - Accent6 2 3" xfId="100" xr:uid="{00000000-0005-0000-0000-000045000000}"/>
    <cellStyle name="20% - Accent6 2 3 2" xfId="458" xr:uid="{00000000-0005-0000-0000-000046000000}"/>
    <cellStyle name="20% - Accent6 2 4" xfId="101" xr:uid="{00000000-0005-0000-0000-000047000000}"/>
    <cellStyle name="40% - Accent1 2" xfId="102" xr:uid="{00000000-0005-0000-0000-000048000000}"/>
    <cellStyle name="40% - Accent1 2 2" xfId="103" xr:uid="{00000000-0005-0000-0000-000049000000}"/>
    <cellStyle name="40% - Accent1 2 2 2" xfId="104" xr:uid="{00000000-0005-0000-0000-00004A000000}"/>
    <cellStyle name="40% - Accent1 2 2 2 2" xfId="459" xr:uid="{00000000-0005-0000-0000-00004B000000}"/>
    <cellStyle name="40% - Accent1 2 2 3" xfId="105" xr:uid="{00000000-0005-0000-0000-00004C000000}"/>
    <cellStyle name="40% - Accent1 2 2 4" xfId="106" xr:uid="{00000000-0005-0000-0000-00004D000000}"/>
    <cellStyle name="40% - Accent1 2 3" xfId="107" xr:uid="{00000000-0005-0000-0000-00004E000000}"/>
    <cellStyle name="40% - Accent1 2 3 2" xfId="460" xr:uid="{00000000-0005-0000-0000-00004F000000}"/>
    <cellStyle name="40% - Accent1 2 4" xfId="108" xr:uid="{00000000-0005-0000-0000-000050000000}"/>
    <cellStyle name="40% - Accent1 2 5" xfId="109" xr:uid="{00000000-0005-0000-0000-000051000000}"/>
    <cellStyle name="40% - Accent2 2" xfId="110" xr:uid="{00000000-0005-0000-0000-000052000000}"/>
    <cellStyle name="40% - Accent2 2 2" xfId="111" xr:uid="{00000000-0005-0000-0000-000053000000}"/>
    <cellStyle name="40% - Accent2 2 2 2" xfId="112" xr:uid="{00000000-0005-0000-0000-000054000000}"/>
    <cellStyle name="40% - Accent2 2 2 2 2" xfId="462" xr:uid="{00000000-0005-0000-0000-000055000000}"/>
    <cellStyle name="40% - Accent2 2 2 3" xfId="461" xr:uid="{00000000-0005-0000-0000-000056000000}"/>
    <cellStyle name="40% - Accent2 2 3" xfId="113" xr:uid="{00000000-0005-0000-0000-000057000000}"/>
    <cellStyle name="40% - Accent2 2 3 2" xfId="463" xr:uid="{00000000-0005-0000-0000-000058000000}"/>
    <cellStyle name="40% - Accent2 2 4" xfId="114" xr:uid="{00000000-0005-0000-0000-000059000000}"/>
    <cellStyle name="40% - Accent3 2" xfId="115" xr:uid="{00000000-0005-0000-0000-00005A000000}"/>
    <cellStyle name="40% - Accent3 2 2" xfId="116" xr:uid="{00000000-0005-0000-0000-00005B000000}"/>
    <cellStyle name="40% - Accent3 2 2 2" xfId="117" xr:uid="{00000000-0005-0000-0000-00005C000000}"/>
    <cellStyle name="40% - Accent3 2 2 2 2" xfId="464" xr:uid="{00000000-0005-0000-0000-00005D000000}"/>
    <cellStyle name="40% - Accent3 2 2 3" xfId="118" xr:uid="{00000000-0005-0000-0000-00005E000000}"/>
    <cellStyle name="40% - Accent3 2 2 4" xfId="119" xr:uid="{00000000-0005-0000-0000-00005F000000}"/>
    <cellStyle name="40% - Accent3 2 3" xfId="120" xr:uid="{00000000-0005-0000-0000-000060000000}"/>
    <cellStyle name="40% - Accent3 2 3 2" xfId="465" xr:uid="{00000000-0005-0000-0000-000061000000}"/>
    <cellStyle name="40% - Accent3 2 4" xfId="121" xr:uid="{00000000-0005-0000-0000-000062000000}"/>
    <cellStyle name="40% - Accent3 2 5" xfId="122" xr:uid="{00000000-0005-0000-0000-000063000000}"/>
    <cellStyle name="40% - Accent4 2" xfId="123" xr:uid="{00000000-0005-0000-0000-000064000000}"/>
    <cellStyle name="40% - Accent4 2 2" xfId="124" xr:uid="{00000000-0005-0000-0000-000065000000}"/>
    <cellStyle name="40% - Accent4 2 2 2" xfId="125" xr:uid="{00000000-0005-0000-0000-000066000000}"/>
    <cellStyle name="40% - Accent4 2 2 2 2" xfId="466" xr:uid="{00000000-0005-0000-0000-000067000000}"/>
    <cellStyle name="40% - Accent4 2 2 3" xfId="126" xr:uid="{00000000-0005-0000-0000-000068000000}"/>
    <cellStyle name="40% - Accent4 2 2 4" xfId="127" xr:uid="{00000000-0005-0000-0000-000069000000}"/>
    <cellStyle name="40% - Accent4 2 3" xfId="128" xr:uid="{00000000-0005-0000-0000-00006A000000}"/>
    <cellStyle name="40% - Accent4 2 3 2" xfId="467" xr:uid="{00000000-0005-0000-0000-00006B000000}"/>
    <cellStyle name="40% - Accent4 2 4" xfId="129" xr:uid="{00000000-0005-0000-0000-00006C000000}"/>
    <cellStyle name="40% - Accent4 2 5" xfId="130" xr:uid="{00000000-0005-0000-0000-00006D000000}"/>
    <cellStyle name="40% - Accent5 2" xfId="131" xr:uid="{00000000-0005-0000-0000-00006E000000}"/>
    <cellStyle name="40% - Accent5 2 2" xfId="132" xr:uid="{00000000-0005-0000-0000-00006F000000}"/>
    <cellStyle name="40% - Accent5 2 2 2" xfId="133" xr:uid="{00000000-0005-0000-0000-000070000000}"/>
    <cellStyle name="40% - Accent5 2 2 2 2" xfId="469" xr:uid="{00000000-0005-0000-0000-000071000000}"/>
    <cellStyle name="40% - Accent5 2 2 3" xfId="468" xr:uid="{00000000-0005-0000-0000-000072000000}"/>
    <cellStyle name="40% - Accent5 2 3" xfId="134" xr:uid="{00000000-0005-0000-0000-000073000000}"/>
    <cellStyle name="40% - Accent5 2 3 2" xfId="470" xr:uid="{00000000-0005-0000-0000-000074000000}"/>
    <cellStyle name="40% - Accent5 2 4" xfId="135" xr:uid="{00000000-0005-0000-0000-000075000000}"/>
    <cellStyle name="40% - Accent6 2" xfId="136" xr:uid="{00000000-0005-0000-0000-000076000000}"/>
    <cellStyle name="40% - Accent6 2 2" xfId="137" xr:uid="{00000000-0005-0000-0000-000077000000}"/>
    <cellStyle name="40% - Accent6 2 2 2" xfId="138" xr:uid="{00000000-0005-0000-0000-000078000000}"/>
    <cellStyle name="40% - Accent6 2 2 2 2" xfId="471" xr:uid="{00000000-0005-0000-0000-000079000000}"/>
    <cellStyle name="40% - Accent6 2 2 3" xfId="139" xr:uid="{00000000-0005-0000-0000-00007A000000}"/>
    <cellStyle name="40% - Accent6 2 2 4" xfId="140" xr:uid="{00000000-0005-0000-0000-00007B000000}"/>
    <cellStyle name="40% - Accent6 2 3" xfId="141" xr:uid="{00000000-0005-0000-0000-00007C000000}"/>
    <cellStyle name="40% - Accent6 2 3 2" xfId="472" xr:uid="{00000000-0005-0000-0000-00007D000000}"/>
    <cellStyle name="40% - Accent6 2 4" xfId="142" xr:uid="{00000000-0005-0000-0000-00007E000000}"/>
    <cellStyle name="40% - Accent6 2 5" xfId="143" xr:uid="{00000000-0005-0000-0000-00007F000000}"/>
    <cellStyle name="60% - Accent1 2" xfId="144" xr:uid="{00000000-0005-0000-0000-000080000000}"/>
    <cellStyle name="60% - Accent1 2 2" xfId="145" xr:uid="{00000000-0005-0000-0000-000081000000}"/>
    <cellStyle name="60% - Accent1 2 3" xfId="146" xr:uid="{00000000-0005-0000-0000-000082000000}"/>
    <cellStyle name="60% - Accent1 2 4" xfId="147" xr:uid="{00000000-0005-0000-0000-000083000000}"/>
    <cellStyle name="60% - Accent2 2" xfId="148" xr:uid="{00000000-0005-0000-0000-000084000000}"/>
    <cellStyle name="60% - Accent2 2 2" xfId="149" xr:uid="{00000000-0005-0000-0000-000085000000}"/>
    <cellStyle name="60% - Accent2 2 3" xfId="150" xr:uid="{00000000-0005-0000-0000-000086000000}"/>
    <cellStyle name="60% - Accent3 2" xfId="151" xr:uid="{00000000-0005-0000-0000-000087000000}"/>
    <cellStyle name="60% - Accent3 2 2" xfId="152" xr:uid="{00000000-0005-0000-0000-000088000000}"/>
    <cellStyle name="60% - Accent3 2 3" xfId="153" xr:uid="{00000000-0005-0000-0000-000089000000}"/>
    <cellStyle name="60% - Accent3 2 4" xfId="154" xr:uid="{00000000-0005-0000-0000-00008A000000}"/>
    <cellStyle name="60% - Accent4 2" xfId="155" xr:uid="{00000000-0005-0000-0000-00008B000000}"/>
    <cellStyle name="60% - Accent4 2 2" xfId="156" xr:uid="{00000000-0005-0000-0000-00008C000000}"/>
    <cellStyle name="60% - Accent4 2 3" xfId="157" xr:uid="{00000000-0005-0000-0000-00008D000000}"/>
    <cellStyle name="60% - Accent4 2 4" xfId="158" xr:uid="{00000000-0005-0000-0000-00008E000000}"/>
    <cellStyle name="60% - Accent5 2" xfId="159" xr:uid="{00000000-0005-0000-0000-00008F000000}"/>
    <cellStyle name="60% - Accent5 2 2" xfId="160" xr:uid="{00000000-0005-0000-0000-000090000000}"/>
    <cellStyle name="60% - Accent5 2 3" xfId="161" xr:uid="{00000000-0005-0000-0000-000091000000}"/>
    <cellStyle name="60% - Accent6 2" xfId="162" xr:uid="{00000000-0005-0000-0000-000092000000}"/>
    <cellStyle name="60% - Accent6 2 2" xfId="163" xr:uid="{00000000-0005-0000-0000-000093000000}"/>
    <cellStyle name="60% - Accent6 2 3" xfId="164" xr:uid="{00000000-0005-0000-0000-000094000000}"/>
    <cellStyle name="60% - Accent6 2 4" xfId="165" xr:uid="{00000000-0005-0000-0000-000095000000}"/>
    <cellStyle name="A3 297 x 420 mm" xfId="1" xr:uid="{00000000-0005-0000-0000-000096000000}"/>
    <cellStyle name="A3 297 x 420 mm 2" xfId="20" xr:uid="{00000000-0005-0000-0000-000097000000}"/>
    <cellStyle name="A3 297 x 420 mm 2 2" xfId="35" xr:uid="{00000000-0005-0000-0000-000098000000}"/>
    <cellStyle name="Accent1 2" xfId="166" xr:uid="{00000000-0005-0000-0000-000099000000}"/>
    <cellStyle name="Accent1 2 2" xfId="167" xr:uid="{00000000-0005-0000-0000-00009A000000}"/>
    <cellStyle name="Accent1 2 3" xfId="168" xr:uid="{00000000-0005-0000-0000-00009B000000}"/>
    <cellStyle name="Accent1 2 4" xfId="169" xr:uid="{00000000-0005-0000-0000-00009C000000}"/>
    <cellStyle name="Accent2 2" xfId="170" xr:uid="{00000000-0005-0000-0000-00009D000000}"/>
    <cellStyle name="Accent2 2 2" xfId="171" xr:uid="{00000000-0005-0000-0000-00009E000000}"/>
    <cellStyle name="Accent2 2 3" xfId="172" xr:uid="{00000000-0005-0000-0000-00009F000000}"/>
    <cellStyle name="Accent3 2" xfId="173" xr:uid="{00000000-0005-0000-0000-0000A0000000}"/>
    <cellStyle name="Accent3 2 2" xfId="174" xr:uid="{00000000-0005-0000-0000-0000A1000000}"/>
    <cellStyle name="Accent3 2 3" xfId="175" xr:uid="{00000000-0005-0000-0000-0000A2000000}"/>
    <cellStyle name="Accent4 2" xfId="176" xr:uid="{00000000-0005-0000-0000-0000A3000000}"/>
    <cellStyle name="Accent4 2 2" xfId="177" xr:uid="{00000000-0005-0000-0000-0000A4000000}"/>
    <cellStyle name="Accent4 2 3" xfId="178" xr:uid="{00000000-0005-0000-0000-0000A5000000}"/>
    <cellStyle name="Accent4 2 4" xfId="179" xr:uid="{00000000-0005-0000-0000-0000A6000000}"/>
    <cellStyle name="Accent5 2" xfId="180" xr:uid="{00000000-0005-0000-0000-0000A7000000}"/>
    <cellStyle name="Accent5 2 2" xfId="181" xr:uid="{00000000-0005-0000-0000-0000A8000000}"/>
    <cellStyle name="Accent5 2 3" xfId="182" xr:uid="{00000000-0005-0000-0000-0000A9000000}"/>
    <cellStyle name="Accent6 2" xfId="183" xr:uid="{00000000-0005-0000-0000-0000AA000000}"/>
    <cellStyle name="Accent6 2 2" xfId="184" xr:uid="{00000000-0005-0000-0000-0000AB000000}"/>
    <cellStyle name="Accent6 2 3" xfId="185" xr:uid="{00000000-0005-0000-0000-0000AC000000}"/>
    <cellStyle name="Bad 2" xfId="186" xr:uid="{00000000-0005-0000-0000-0000AD000000}"/>
    <cellStyle name="Bad 2 2" xfId="187" xr:uid="{00000000-0005-0000-0000-0000AE000000}"/>
    <cellStyle name="Bad 2 3" xfId="188" xr:uid="{00000000-0005-0000-0000-0000AF000000}"/>
    <cellStyle name="Calculation 2" xfId="189" xr:uid="{00000000-0005-0000-0000-0000B0000000}"/>
    <cellStyle name="Calculation 2 2" xfId="190" xr:uid="{00000000-0005-0000-0000-0000B1000000}"/>
    <cellStyle name="Calculation 2 3" xfId="191" xr:uid="{00000000-0005-0000-0000-0000B2000000}"/>
    <cellStyle name="Calculation 2 4" xfId="192" xr:uid="{00000000-0005-0000-0000-0000B3000000}"/>
    <cellStyle name="Check Cell 2" xfId="193" xr:uid="{00000000-0005-0000-0000-0000B4000000}"/>
    <cellStyle name="Check Cell 2 2" xfId="194" xr:uid="{00000000-0005-0000-0000-0000B5000000}"/>
    <cellStyle name="Check Cell 2 3" xfId="195" xr:uid="{00000000-0005-0000-0000-0000B6000000}"/>
    <cellStyle name="Comma" xfId="2" builtinId="3"/>
    <cellStyle name="Comma [0] 2" xfId="36" xr:uid="{00000000-0005-0000-0000-0000B8000000}"/>
    <cellStyle name="Comma [0] 5" xfId="532" xr:uid="{00000000-0005-0000-0000-0000B9000000}"/>
    <cellStyle name="Comma 10" xfId="196" xr:uid="{00000000-0005-0000-0000-0000BA000000}"/>
    <cellStyle name="Comma 10 2" xfId="29" xr:uid="{00000000-0005-0000-0000-0000BB000000}"/>
    <cellStyle name="Comma 10 2 2" xfId="437" xr:uid="{00000000-0005-0000-0000-0000BC000000}"/>
    <cellStyle name="Comma 10 2 7" xfId="524" xr:uid="{00000000-0005-0000-0000-0000BD000000}"/>
    <cellStyle name="Comma 10 3" xfId="473" xr:uid="{00000000-0005-0000-0000-0000BE000000}"/>
    <cellStyle name="Comma 100" xfId="528" xr:uid="{00000000-0005-0000-0000-0000BF000000}"/>
    <cellStyle name="Comma 11" xfId="37" xr:uid="{00000000-0005-0000-0000-0000C0000000}"/>
    <cellStyle name="Comma 11 2" xfId="197" xr:uid="{00000000-0005-0000-0000-0000C1000000}"/>
    <cellStyle name="Comma 12" xfId="198" xr:uid="{00000000-0005-0000-0000-0000C2000000}"/>
    <cellStyle name="Comma 12 2" xfId="199" xr:uid="{00000000-0005-0000-0000-0000C3000000}"/>
    <cellStyle name="Comma 13" xfId="200" xr:uid="{00000000-0005-0000-0000-0000C4000000}"/>
    <cellStyle name="Comma 13 2" xfId="201" xr:uid="{00000000-0005-0000-0000-0000C5000000}"/>
    <cellStyle name="Comma 14" xfId="416" xr:uid="{00000000-0005-0000-0000-0000C6000000}"/>
    <cellStyle name="Comma 14 2" xfId="506" xr:uid="{00000000-0005-0000-0000-0000C7000000}"/>
    <cellStyle name="Comma 15" xfId="418" xr:uid="{00000000-0005-0000-0000-0000C8000000}"/>
    <cellStyle name="Comma 15 2" xfId="508" xr:uid="{00000000-0005-0000-0000-0000C9000000}"/>
    <cellStyle name="Comma 16" xfId="420" xr:uid="{00000000-0005-0000-0000-0000CA000000}"/>
    <cellStyle name="Comma 16 2" xfId="510" xr:uid="{00000000-0005-0000-0000-0000CB000000}"/>
    <cellStyle name="Comma 167" xfId="536" xr:uid="{00000000-0005-0000-0000-0000CC000000}"/>
    <cellStyle name="Comma 17" xfId="526" xr:uid="{00000000-0005-0000-0000-0000CD000000}"/>
    <cellStyle name="Comma 17 2" xfId="541" xr:uid="{00000000-0005-0000-0000-0000CE000000}"/>
    <cellStyle name="Comma 17 2 2" xfId="560" xr:uid="{47247EB1-BA76-4015-A068-76FB927B2F89}"/>
    <cellStyle name="Comma 18" xfId="555" xr:uid="{043F1407-FAA9-485D-A7C2-1EDBB630FDEF}"/>
    <cellStyle name="Comma 2" xfId="3" xr:uid="{00000000-0005-0000-0000-0000CF000000}"/>
    <cellStyle name="Comma 2 2" xfId="202" xr:uid="{00000000-0005-0000-0000-0000D0000000}"/>
    <cellStyle name="Comma 2 2 2" xfId="203" xr:uid="{00000000-0005-0000-0000-0000D1000000}"/>
    <cellStyle name="Comma 2 2 2 2" xfId="204" xr:uid="{00000000-0005-0000-0000-0000D2000000}"/>
    <cellStyle name="Comma 2 2 2 3" xfId="474" xr:uid="{00000000-0005-0000-0000-0000D3000000}"/>
    <cellStyle name="Comma 2 2 2 4" xfId="544" xr:uid="{00000000-0005-0000-0000-0000D4000000}"/>
    <cellStyle name="Comma 2 2 3" xfId="205" xr:uid="{00000000-0005-0000-0000-0000D5000000}"/>
    <cellStyle name="Comma 2 2 3 2" xfId="475" xr:uid="{00000000-0005-0000-0000-0000D6000000}"/>
    <cellStyle name="Comma 2 2 4" xfId="206" xr:uid="{00000000-0005-0000-0000-0000D7000000}"/>
    <cellStyle name="Comma 2 3" xfId="26" xr:uid="{00000000-0005-0000-0000-0000D8000000}"/>
    <cellStyle name="Comma 2 3 2" xfId="25" xr:uid="{00000000-0005-0000-0000-0000D9000000}"/>
    <cellStyle name="Comma 2 3 3" xfId="42" xr:uid="{00000000-0005-0000-0000-0000DA000000}"/>
    <cellStyle name="Comma 2 4" xfId="207" xr:uid="{00000000-0005-0000-0000-0000DB000000}"/>
    <cellStyle name="Comma 2 5" xfId="208" xr:uid="{00000000-0005-0000-0000-0000DC000000}"/>
    <cellStyle name="Comma 2 5 2" xfId="209" xr:uid="{00000000-0005-0000-0000-0000DD000000}"/>
    <cellStyle name="Comma 2 6" xfId="210" xr:uid="{00000000-0005-0000-0000-0000DE000000}"/>
    <cellStyle name="Comma 2 6 2" xfId="476" xr:uid="{00000000-0005-0000-0000-0000DF000000}"/>
    <cellStyle name="Comma 2 7" xfId="211" xr:uid="{00000000-0005-0000-0000-0000E0000000}"/>
    <cellStyle name="Comma 2_TPIS Report_April_2013" xfId="212" xr:uid="{00000000-0005-0000-0000-0000E1000000}"/>
    <cellStyle name="Comma 3" xfId="21" xr:uid="{00000000-0005-0000-0000-0000E2000000}"/>
    <cellStyle name="Comma 3 2" xfId="213" xr:uid="{00000000-0005-0000-0000-0000E3000000}"/>
    <cellStyle name="Comma 3 2 2" xfId="214" xr:uid="{00000000-0005-0000-0000-0000E4000000}"/>
    <cellStyle name="Comma 3 2 3" xfId="215" xr:uid="{00000000-0005-0000-0000-0000E5000000}"/>
    <cellStyle name="Comma 3 3" xfId="27" xr:uid="{00000000-0005-0000-0000-0000E6000000}"/>
    <cellStyle name="Comma 3 4" xfId="216" xr:uid="{00000000-0005-0000-0000-0000E7000000}"/>
    <cellStyle name="Comma 4" xfId="23" xr:uid="{00000000-0005-0000-0000-0000E8000000}"/>
    <cellStyle name="Comma 4 2" xfId="217" xr:uid="{00000000-0005-0000-0000-0000E9000000}"/>
    <cellStyle name="Comma 4 2 2" xfId="218" xr:uid="{00000000-0005-0000-0000-0000EA000000}"/>
    <cellStyle name="Comma 4 3" xfId="219" xr:uid="{00000000-0005-0000-0000-0000EB000000}"/>
    <cellStyle name="Comma 4 4" xfId="220" xr:uid="{00000000-0005-0000-0000-0000EC000000}"/>
    <cellStyle name="Comma 5" xfId="32" xr:uid="{00000000-0005-0000-0000-0000ED000000}"/>
    <cellStyle name="Comma 5 10" xfId="434" xr:uid="{00000000-0005-0000-0000-0000EE000000}"/>
    <cellStyle name="Comma 5 10 2" xfId="519" xr:uid="{00000000-0005-0000-0000-0000EF000000}"/>
    <cellStyle name="Comma 5 11" xfId="441" xr:uid="{00000000-0005-0000-0000-0000F0000000}"/>
    <cellStyle name="Comma 5 2" xfId="221" xr:uid="{00000000-0005-0000-0000-0000F1000000}"/>
    <cellStyle name="Comma 5 2 2" xfId="222" xr:uid="{00000000-0005-0000-0000-0000F2000000}"/>
    <cellStyle name="Comma 5 2 3" xfId="223" xr:uid="{00000000-0005-0000-0000-0000F3000000}"/>
    <cellStyle name="Comma 5 2 3 2" xfId="224" xr:uid="{00000000-0005-0000-0000-0000F4000000}"/>
    <cellStyle name="Comma 5 2 4" xfId="225" xr:uid="{00000000-0005-0000-0000-0000F5000000}"/>
    <cellStyle name="Comma 5 2 4 2" xfId="477" xr:uid="{00000000-0005-0000-0000-0000F6000000}"/>
    <cellStyle name="Comma 5 2 5" xfId="226" xr:uid="{00000000-0005-0000-0000-0000F7000000}"/>
    <cellStyle name="Comma 5 3" xfId="227" xr:uid="{00000000-0005-0000-0000-0000F8000000}"/>
    <cellStyle name="Comma 5 3 2" xfId="228" xr:uid="{00000000-0005-0000-0000-0000F9000000}"/>
    <cellStyle name="Comma 5 3 2 2" xfId="229" xr:uid="{00000000-0005-0000-0000-0000FA000000}"/>
    <cellStyle name="Comma 5 3 2 3" xfId="478" xr:uid="{00000000-0005-0000-0000-0000FB000000}"/>
    <cellStyle name="Comma 5 3 3" xfId="230" xr:uid="{00000000-0005-0000-0000-0000FC000000}"/>
    <cellStyle name="Comma 5 3 3 2" xfId="479" xr:uid="{00000000-0005-0000-0000-0000FD000000}"/>
    <cellStyle name="Comma 5 3 4" xfId="231" xr:uid="{00000000-0005-0000-0000-0000FE000000}"/>
    <cellStyle name="Comma 5 4" xfId="232" xr:uid="{00000000-0005-0000-0000-0000FF000000}"/>
    <cellStyle name="Comma 5 5" xfId="233" xr:uid="{00000000-0005-0000-0000-000000010000}"/>
    <cellStyle name="Comma 5 5 2" xfId="234" xr:uid="{00000000-0005-0000-0000-000001010000}"/>
    <cellStyle name="Comma 5 5 3" xfId="480" xr:uid="{00000000-0005-0000-0000-000002010000}"/>
    <cellStyle name="Comma 5 6" xfId="235" xr:uid="{00000000-0005-0000-0000-000003010000}"/>
    <cellStyle name="Comma 5 6 2" xfId="481" xr:uid="{00000000-0005-0000-0000-000004010000}"/>
    <cellStyle name="Comma 5 7" xfId="236" xr:uid="{00000000-0005-0000-0000-000005010000}"/>
    <cellStyle name="Comma 5 8" xfId="412" xr:uid="{00000000-0005-0000-0000-000006010000}"/>
    <cellStyle name="Comma 5 8 2" xfId="502" xr:uid="{00000000-0005-0000-0000-000007010000}"/>
    <cellStyle name="Comma 5 9" xfId="428" xr:uid="{00000000-0005-0000-0000-000008010000}"/>
    <cellStyle name="Comma 5 9 2" xfId="514" xr:uid="{00000000-0005-0000-0000-000009010000}"/>
    <cellStyle name="Comma 6" xfId="34" xr:uid="{00000000-0005-0000-0000-00000A010000}"/>
    <cellStyle name="Comma 6 2" xfId="237" xr:uid="{00000000-0005-0000-0000-00000B010000}"/>
    <cellStyle name="Comma 6 3" xfId="414" xr:uid="{00000000-0005-0000-0000-00000C010000}"/>
    <cellStyle name="Comma 6 3 2" xfId="504" xr:uid="{00000000-0005-0000-0000-00000D010000}"/>
    <cellStyle name="Comma 6 4" xfId="430" xr:uid="{00000000-0005-0000-0000-00000E010000}"/>
    <cellStyle name="Comma 6 4 2" xfId="516" xr:uid="{00000000-0005-0000-0000-00000F010000}"/>
    <cellStyle name="Comma 6 5" xfId="436" xr:uid="{00000000-0005-0000-0000-000010010000}"/>
    <cellStyle name="Comma 6 5 2" xfId="521" xr:uid="{00000000-0005-0000-0000-000011010000}"/>
    <cellStyle name="Comma 6 6" xfId="443" xr:uid="{00000000-0005-0000-0000-000012010000}"/>
    <cellStyle name="Comma 7" xfId="43" xr:uid="{00000000-0005-0000-0000-000013010000}"/>
    <cellStyle name="Comma 7 2" xfId="238" xr:uid="{00000000-0005-0000-0000-000014010000}"/>
    <cellStyle name="Comma 7 3" xfId="239" xr:uid="{00000000-0005-0000-0000-000015010000}"/>
    <cellStyle name="Comma 7 3 2" xfId="240" xr:uid="{00000000-0005-0000-0000-000016010000}"/>
    <cellStyle name="Comma 7 4" xfId="445" xr:uid="{00000000-0005-0000-0000-000017010000}"/>
    <cellStyle name="Comma 8" xfId="241" xr:uid="{00000000-0005-0000-0000-000018010000}"/>
    <cellStyle name="Comma 87" xfId="523" xr:uid="{00000000-0005-0000-0000-000019010000}"/>
    <cellStyle name="Comma 9" xfId="242" xr:uid="{00000000-0005-0000-0000-00001A010000}"/>
    <cellStyle name="Comma 9 2" xfId="243" xr:uid="{00000000-0005-0000-0000-00001B010000}"/>
    <cellStyle name="Comma0" xfId="244" xr:uid="{00000000-0005-0000-0000-00001C010000}"/>
    <cellStyle name="Config Data" xfId="4" xr:uid="{00000000-0005-0000-0000-00001D010000}"/>
    <cellStyle name="Currency" xfId="5" builtinId="4"/>
    <cellStyle name="Currency 10" xfId="558" xr:uid="{C807AE03-C564-4185-97A7-D82786432899}"/>
    <cellStyle name="Currency 2" xfId="19" xr:uid="{00000000-0005-0000-0000-00001F010000}"/>
    <cellStyle name="Currency 2 2" xfId="245" xr:uid="{00000000-0005-0000-0000-000020010000}"/>
    <cellStyle name="Currency 2 3" xfId="246" xr:uid="{00000000-0005-0000-0000-000021010000}"/>
    <cellStyle name="Currency 2 3 2" xfId="247" xr:uid="{00000000-0005-0000-0000-000022010000}"/>
    <cellStyle name="Currency 2 4" xfId="248" xr:uid="{00000000-0005-0000-0000-000023010000}"/>
    <cellStyle name="Currency 3" xfId="6" xr:uid="{00000000-0005-0000-0000-000024010000}"/>
    <cellStyle name="Currency 3 2" xfId="249" xr:uid="{00000000-0005-0000-0000-000025010000}"/>
    <cellStyle name="Currency 4" xfId="28" xr:uid="{00000000-0005-0000-0000-000026010000}"/>
    <cellStyle name="Currency 4 2" xfId="250" xr:uid="{00000000-0005-0000-0000-000027010000}"/>
    <cellStyle name="Currency 4 3" xfId="251" xr:uid="{00000000-0005-0000-0000-000028010000}"/>
    <cellStyle name="Currency 4 3 2" xfId="252" xr:uid="{00000000-0005-0000-0000-000029010000}"/>
    <cellStyle name="Currency 4 3 3" xfId="482" xr:uid="{00000000-0005-0000-0000-00002A010000}"/>
    <cellStyle name="Currency 5" xfId="253" xr:uid="{00000000-0005-0000-0000-00002B010000}"/>
    <cellStyle name="Currency 5 2" xfId="254" xr:uid="{00000000-0005-0000-0000-00002C010000}"/>
    <cellStyle name="Currency 6" xfId="255" xr:uid="{00000000-0005-0000-0000-00002D010000}"/>
    <cellStyle name="Currency 6 2" xfId="256" xr:uid="{00000000-0005-0000-0000-00002E010000}"/>
    <cellStyle name="Currency 6 3" xfId="483" xr:uid="{00000000-0005-0000-0000-00002F010000}"/>
    <cellStyle name="Currency 7" xfId="257" xr:uid="{00000000-0005-0000-0000-000030010000}"/>
    <cellStyle name="Currency 78" xfId="537" xr:uid="{00000000-0005-0000-0000-000031010000}"/>
    <cellStyle name="Currency 8" xfId="258" xr:uid="{00000000-0005-0000-0000-000032010000}"/>
    <cellStyle name="Currency 9" xfId="259" xr:uid="{00000000-0005-0000-0000-000033010000}"/>
    <cellStyle name="Currency0" xfId="260" xr:uid="{00000000-0005-0000-0000-000034010000}"/>
    <cellStyle name="Date" xfId="261" xr:uid="{00000000-0005-0000-0000-000035010000}"/>
    <cellStyle name="date1" xfId="262" xr:uid="{00000000-0005-0000-0000-000036010000}"/>
    <cellStyle name="Euro" xfId="7" xr:uid="{00000000-0005-0000-0000-000037010000}"/>
    <cellStyle name="Explanatory Text 2" xfId="263" xr:uid="{00000000-0005-0000-0000-000038010000}"/>
    <cellStyle name="Explanatory Text 2 2" xfId="264" xr:uid="{00000000-0005-0000-0000-000039010000}"/>
    <cellStyle name="Explanatory Text 2 3" xfId="265" xr:uid="{00000000-0005-0000-0000-00003A010000}"/>
    <cellStyle name="Fixed" xfId="266" xr:uid="{00000000-0005-0000-0000-00003B010000}"/>
    <cellStyle name="Good 2" xfId="267" xr:uid="{00000000-0005-0000-0000-00003C010000}"/>
    <cellStyle name="Good 2 2" xfId="268" xr:uid="{00000000-0005-0000-0000-00003D010000}"/>
    <cellStyle name="Good 2 3" xfId="269" xr:uid="{00000000-0005-0000-0000-00003E010000}"/>
    <cellStyle name="head1" xfId="270" xr:uid="{00000000-0005-0000-0000-00003F010000}"/>
    <cellStyle name="Heading 1 2" xfId="271" xr:uid="{00000000-0005-0000-0000-000040010000}"/>
    <cellStyle name="Heading 1 2 2" xfId="272" xr:uid="{00000000-0005-0000-0000-000041010000}"/>
    <cellStyle name="Heading 2 2" xfId="273" xr:uid="{00000000-0005-0000-0000-000042010000}"/>
    <cellStyle name="Heading 2 2 2" xfId="274" xr:uid="{00000000-0005-0000-0000-000043010000}"/>
    <cellStyle name="Heading 2 2 3" xfId="275" xr:uid="{00000000-0005-0000-0000-000044010000}"/>
    <cellStyle name="Heading 2 2 4" xfId="276" xr:uid="{00000000-0005-0000-0000-000045010000}"/>
    <cellStyle name="Heading 3 2" xfId="277" xr:uid="{00000000-0005-0000-0000-000046010000}"/>
    <cellStyle name="Heading 3 2 2" xfId="278" xr:uid="{00000000-0005-0000-0000-000047010000}"/>
    <cellStyle name="Heading 3 2 3" xfId="279" xr:uid="{00000000-0005-0000-0000-000048010000}"/>
    <cellStyle name="Heading 3 2 4" xfId="280" xr:uid="{00000000-0005-0000-0000-000049010000}"/>
    <cellStyle name="Heading 4 2" xfId="281" xr:uid="{00000000-0005-0000-0000-00004A010000}"/>
    <cellStyle name="Heading 4 2 2" xfId="282" xr:uid="{00000000-0005-0000-0000-00004B010000}"/>
    <cellStyle name="Hyperlink 2" xfId="283" xr:uid="{00000000-0005-0000-0000-00004C010000}"/>
    <cellStyle name="Input 2" xfId="284" xr:uid="{00000000-0005-0000-0000-00004D010000}"/>
    <cellStyle name="Input 2 2" xfId="285" xr:uid="{00000000-0005-0000-0000-00004E010000}"/>
    <cellStyle name="Input 2 3" xfId="286" xr:uid="{00000000-0005-0000-0000-00004F010000}"/>
    <cellStyle name="Linked Cell 2" xfId="287" xr:uid="{00000000-0005-0000-0000-000050010000}"/>
    <cellStyle name="Millares_repenerconsomarzobis" xfId="288" xr:uid="{00000000-0005-0000-0000-000051010000}"/>
    <cellStyle name="Neutral 2" xfId="289" xr:uid="{00000000-0005-0000-0000-000052010000}"/>
    <cellStyle name="Normal" xfId="0" builtinId="0"/>
    <cellStyle name="Normal - Style1" xfId="290" xr:uid="{00000000-0005-0000-0000-000054010000}"/>
    <cellStyle name="Normal 10" xfId="40" xr:uid="{00000000-0005-0000-0000-000055010000}"/>
    <cellStyle name="Normal 10 10" xfId="533" xr:uid="{00000000-0005-0000-0000-000056010000}"/>
    <cellStyle name="Normal 10 10 2" xfId="556" xr:uid="{9E3D82B7-369D-4236-ACDD-ECF64E62D6DD}"/>
    <cellStyle name="Normal 10 11" xfId="538" xr:uid="{00000000-0005-0000-0000-000057010000}"/>
    <cellStyle name="Normal 10 2 2 2 2" xfId="549" xr:uid="{00000000-0005-0000-0000-000058010000}"/>
    <cellStyle name="Normal 11" xfId="291" xr:uid="{00000000-0005-0000-0000-000059010000}"/>
    <cellStyle name="Normal 11 2" xfId="484" xr:uid="{00000000-0005-0000-0000-00005A010000}"/>
    <cellStyle name="Normal 115" xfId="539" xr:uid="{00000000-0005-0000-0000-00005B010000}"/>
    <cellStyle name="Normal 12" xfId="292" xr:uid="{00000000-0005-0000-0000-00005C010000}"/>
    <cellStyle name="Normal 12 2" xfId="485" xr:uid="{00000000-0005-0000-0000-00005D010000}"/>
    <cellStyle name="Normal 13" xfId="293" xr:uid="{00000000-0005-0000-0000-00005E010000}"/>
    <cellStyle name="Normal 13 2" xfId="486" xr:uid="{00000000-0005-0000-0000-00005F010000}"/>
    <cellStyle name="Normal 14" xfId="294" xr:uid="{00000000-0005-0000-0000-000060010000}"/>
    <cellStyle name="Normal 14 2" xfId="487" xr:uid="{00000000-0005-0000-0000-000061010000}"/>
    <cellStyle name="Normal 15" xfId="295" xr:uid="{00000000-0005-0000-0000-000062010000}"/>
    <cellStyle name="Normal 15 2" xfId="488" xr:uid="{00000000-0005-0000-0000-000063010000}"/>
    <cellStyle name="Normal 16" xfId="296" xr:uid="{00000000-0005-0000-0000-000064010000}"/>
    <cellStyle name="Normal 17" xfId="297" xr:uid="{00000000-0005-0000-0000-000065010000}"/>
    <cellStyle name="Normal 18" xfId="298" xr:uid="{00000000-0005-0000-0000-000066010000}"/>
    <cellStyle name="Normal 19" xfId="299" xr:uid="{00000000-0005-0000-0000-000067010000}"/>
    <cellStyle name="Normal 19 2" xfId="300" xr:uid="{00000000-0005-0000-0000-000068010000}"/>
    <cellStyle name="Normal 2" xfId="22" xr:uid="{00000000-0005-0000-0000-000069010000}"/>
    <cellStyle name="Normal 2 10" xfId="557" xr:uid="{8312AD6A-FF90-4043-A9CC-A05B772079D9}"/>
    <cellStyle name="Normal 2 2" xfId="301" xr:uid="{00000000-0005-0000-0000-00006A010000}"/>
    <cellStyle name="Normal 2 3" xfId="302" xr:uid="{00000000-0005-0000-0000-00006B010000}"/>
    <cellStyle name="Normal 2 3 2" xfId="303" xr:uid="{00000000-0005-0000-0000-00006C010000}"/>
    <cellStyle name="Normal 2 3 3" xfId="304" xr:uid="{00000000-0005-0000-0000-00006D010000}"/>
    <cellStyle name="Normal 2 3 3 2" xfId="490" xr:uid="{00000000-0005-0000-0000-00006E010000}"/>
    <cellStyle name="Normal 2 3 4" xfId="489" xr:uid="{00000000-0005-0000-0000-00006F010000}"/>
    <cellStyle name="Normal 2 3 5" xfId="542" xr:uid="{00000000-0005-0000-0000-000070010000}"/>
    <cellStyle name="Normal 2 4" xfId="305" xr:uid="{00000000-0005-0000-0000-000071010000}"/>
    <cellStyle name="Normal 2 4 2" xfId="306" xr:uid="{00000000-0005-0000-0000-000072010000}"/>
    <cellStyle name="Normal 2 5" xfId="307" xr:uid="{00000000-0005-0000-0000-000073010000}"/>
    <cellStyle name="Normal 2 6" xfId="410" xr:uid="{00000000-0005-0000-0000-000074010000}"/>
    <cellStyle name="Normal 2 6 2" xfId="500" xr:uid="{00000000-0005-0000-0000-000075010000}"/>
    <cellStyle name="Normal 2 7" xfId="426" xr:uid="{00000000-0005-0000-0000-000076010000}"/>
    <cellStyle name="Normal 2 7 2" xfId="512" xr:uid="{00000000-0005-0000-0000-000077010000}"/>
    <cellStyle name="Normal 2 8" xfId="432" xr:uid="{00000000-0005-0000-0000-000078010000}"/>
    <cellStyle name="Normal 2 8 2" xfId="517" xr:uid="{00000000-0005-0000-0000-000079010000}"/>
    <cellStyle name="Normal 2 9" xfId="439" xr:uid="{00000000-0005-0000-0000-00007A010000}"/>
    <cellStyle name="Normal 20" xfId="308" xr:uid="{00000000-0005-0000-0000-00007B010000}"/>
    <cellStyle name="Normal 20 2" xfId="309" xr:uid="{00000000-0005-0000-0000-00007C010000}"/>
    <cellStyle name="Normal 21" xfId="310" xr:uid="{00000000-0005-0000-0000-00007D010000}"/>
    <cellStyle name="Normal 21 2" xfId="311" xr:uid="{00000000-0005-0000-0000-00007E010000}"/>
    <cellStyle name="Normal 22" xfId="312" xr:uid="{00000000-0005-0000-0000-00007F010000}"/>
    <cellStyle name="Normal 22 2" xfId="313" xr:uid="{00000000-0005-0000-0000-000080010000}"/>
    <cellStyle name="Normal 23" xfId="314" xr:uid="{00000000-0005-0000-0000-000081010000}"/>
    <cellStyle name="Normal 23 2" xfId="315" xr:uid="{00000000-0005-0000-0000-000082010000}"/>
    <cellStyle name="Normal 24" xfId="316" xr:uid="{00000000-0005-0000-0000-000083010000}"/>
    <cellStyle name="Normal 24 2" xfId="317" xr:uid="{00000000-0005-0000-0000-000084010000}"/>
    <cellStyle name="Normal 25" xfId="318" xr:uid="{00000000-0005-0000-0000-000085010000}"/>
    <cellStyle name="Normal 25 2" xfId="319" xr:uid="{00000000-0005-0000-0000-000086010000}"/>
    <cellStyle name="Normal 26" xfId="320" xr:uid="{00000000-0005-0000-0000-000087010000}"/>
    <cellStyle name="Normal 26 2" xfId="321" xr:uid="{00000000-0005-0000-0000-000088010000}"/>
    <cellStyle name="Normal 27" xfId="322" xr:uid="{00000000-0005-0000-0000-000089010000}"/>
    <cellStyle name="Normal 27 2" xfId="323" xr:uid="{00000000-0005-0000-0000-00008A010000}"/>
    <cellStyle name="Normal 28" xfId="324" xr:uid="{00000000-0005-0000-0000-00008B010000}"/>
    <cellStyle name="Normal 28 2" xfId="325" xr:uid="{00000000-0005-0000-0000-00008C010000}"/>
    <cellStyle name="Normal 29" xfId="326" xr:uid="{00000000-0005-0000-0000-00008D010000}"/>
    <cellStyle name="Normal 29 2" xfId="327" xr:uid="{00000000-0005-0000-0000-00008E010000}"/>
    <cellStyle name="Normal 3" xfId="33" xr:uid="{00000000-0005-0000-0000-00008F010000}"/>
    <cellStyle name="Normal 3 10" xfId="442" xr:uid="{00000000-0005-0000-0000-000090010000}"/>
    <cellStyle name="Normal 3 2" xfId="328" xr:uid="{00000000-0005-0000-0000-000091010000}"/>
    <cellStyle name="Normal 3 2 2" xfId="329" xr:uid="{00000000-0005-0000-0000-000092010000}"/>
    <cellStyle name="Normal 3 2 2 2" xfId="330" xr:uid="{00000000-0005-0000-0000-000093010000}"/>
    <cellStyle name="Normal 3 2 3" xfId="331" xr:uid="{00000000-0005-0000-0000-000094010000}"/>
    <cellStyle name="Normal 3 2 3 2" xfId="491" xr:uid="{00000000-0005-0000-0000-000095010000}"/>
    <cellStyle name="Normal 3 3" xfId="332" xr:uid="{00000000-0005-0000-0000-000096010000}"/>
    <cellStyle name="Normal 3 3 2" xfId="333" xr:uid="{00000000-0005-0000-0000-000097010000}"/>
    <cellStyle name="Normal 3 3 2 2" xfId="493" xr:uid="{00000000-0005-0000-0000-000098010000}"/>
    <cellStyle name="Normal 3 3 3" xfId="492" xr:uid="{00000000-0005-0000-0000-000099010000}"/>
    <cellStyle name="Normal 3 4" xfId="334" xr:uid="{00000000-0005-0000-0000-00009A010000}"/>
    <cellStyle name="Normal 3 5" xfId="335" xr:uid="{00000000-0005-0000-0000-00009B010000}"/>
    <cellStyle name="Normal 3 5 2" xfId="494" xr:uid="{00000000-0005-0000-0000-00009C010000}"/>
    <cellStyle name="Normal 3 6" xfId="336" xr:uid="{00000000-0005-0000-0000-00009D010000}"/>
    <cellStyle name="Normal 3 7" xfId="413" xr:uid="{00000000-0005-0000-0000-00009E010000}"/>
    <cellStyle name="Normal 3 7 2" xfId="503" xr:uid="{00000000-0005-0000-0000-00009F010000}"/>
    <cellStyle name="Normal 3 7 3" xfId="545" xr:uid="{00000000-0005-0000-0000-0000A0010000}"/>
    <cellStyle name="Normal 3 7 3 2" xfId="563" xr:uid="{DCE22E1E-BE3B-465D-AB6B-AC2036075956}"/>
    <cellStyle name="Normal 3 8" xfId="429" xr:uid="{00000000-0005-0000-0000-0000A1010000}"/>
    <cellStyle name="Normal 3 8 2" xfId="515" xr:uid="{00000000-0005-0000-0000-0000A2010000}"/>
    <cellStyle name="Normal 3 9" xfId="435" xr:uid="{00000000-0005-0000-0000-0000A3010000}"/>
    <cellStyle name="Normal 3 9 2" xfId="520" xr:uid="{00000000-0005-0000-0000-0000A4010000}"/>
    <cellStyle name="Normal 3_UPS April  2013 TC10-Operations" xfId="337" xr:uid="{00000000-0005-0000-0000-0000A5010000}"/>
    <cellStyle name="Normal 30" xfId="338" xr:uid="{00000000-0005-0000-0000-0000A6010000}"/>
    <cellStyle name="Normal 31" xfId="339" xr:uid="{00000000-0005-0000-0000-0000A7010000}"/>
    <cellStyle name="Normal 32" xfId="340" xr:uid="{00000000-0005-0000-0000-0000A8010000}"/>
    <cellStyle name="Normal 33" xfId="341" xr:uid="{00000000-0005-0000-0000-0000A9010000}"/>
    <cellStyle name="Normal 34" xfId="408" xr:uid="{00000000-0005-0000-0000-0000AA010000}"/>
    <cellStyle name="Normal 35" xfId="409" xr:uid="{00000000-0005-0000-0000-0000AB010000}"/>
    <cellStyle name="Normal 35 2" xfId="547" xr:uid="{00000000-0005-0000-0000-0000AC010000}"/>
    <cellStyle name="Normal 36" xfId="415" xr:uid="{00000000-0005-0000-0000-0000AD010000}"/>
    <cellStyle name="Normal 36 2" xfId="505" xr:uid="{00000000-0005-0000-0000-0000AE010000}"/>
    <cellStyle name="Normal 37" xfId="417" xr:uid="{00000000-0005-0000-0000-0000AF010000}"/>
    <cellStyle name="Normal 37 2" xfId="507" xr:uid="{00000000-0005-0000-0000-0000B0010000}"/>
    <cellStyle name="Normal 38" xfId="419" xr:uid="{00000000-0005-0000-0000-0000B1010000}"/>
    <cellStyle name="Normal 38 2" xfId="509" xr:uid="{00000000-0005-0000-0000-0000B2010000}"/>
    <cellStyle name="Normal 39" xfId="422" xr:uid="{00000000-0005-0000-0000-0000B3010000}"/>
    <cellStyle name="Normal 4" xfId="38" xr:uid="{00000000-0005-0000-0000-0000B4010000}"/>
    <cellStyle name="Normal 4 2" xfId="342" xr:uid="{00000000-0005-0000-0000-0000B5010000}"/>
    <cellStyle name="Normal 4 2 2" xfId="550" xr:uid="{00000000-0005-0000-0000-0000B6010000}"/>
    <cellStyle name="Normal 40" xfId="30" xr:uid="{00000000-0005-0000-0000-0000B7010000}"/>
    <cellStyle name="Normal 41" xfId="423" xr:uid="{00000000-0005-0000-0000-0000B8010000}"/>
    <cellStyle name="Normal 42" xfId="425" xr:uid="{00000000-0005-0000-0000-0000B9010000}"/>
    <cellStyle name="Normal 43" xfId="424" xr:uid="{00000000-0005-0000-0000-0000BA010000}"/>
    <cellStyle name="Normal 44" xfId="431" xr:uid="{00000000-0005-0000-0000-0000BB010000}"/>
    <cellStyle name="Normal 45" xfId="438" xr:uid="{00000000-0005-0000-0000-0000BC010000}"/>
    <cellStyle name="Normal 46" xfId="499" xr:uid="{00000000-0005-0000-0000-0000BD010000}"/>
    <cellStyle name="Normal 47" xfId="525" xr:uid="{00000000-0005-0000-0000-0000BE010000}"/>
    <cellStyle name="Normal 47 2" xfId="540" xr:uid="{00000000-0005-0000-0000-0000BF010000}"/>
    <cellStyle name="Normal 47 2 2" xfId="559" xr:uid="{0FA65392-FB87-4AA5-B9C7-5926F77EA91D}"/>
    <cellStyle name="Normal 48" xfId="554" xr:uid="{F6270EE8-FD72-4026-BFD7-521586518883}"/>
    <cellStyle name="Normal 5" xfId="41" xr:uid="{00000000-0005-0000-0000-0000C0010000}"/>
    <cellStyle name="Normal 5 2" xfId="343" xr:uid="{00000000-0005-0000-0000-0000C1010000}"/>
    <cellStyle name="Normal 5 3" xfId="344" xr:uid="{00000000-0005-0000-0000-0000C2010000}"/>
    <cellStyle name="Normal 5 4" xfId="444" xr:uid="{00000000-0005-0000-0000-0000C3010000}"/>
    <cellStyle name="Normal 6" xfId="345" xr:uid="{00000000-0005-0000-0000-0000C4010000}"/>
    <cellStyle name="Normal 6 2" xfId="530" xr:uid="{00000000-0005-0000-0000-0000C5010000}"/>
    <cellStyle name="Normal 68" xfId="39" xr:uid="{00000000-0005-0000-0000-0000C6010000}"/>
    <cellStyle name="Normal 69 2 2 2 2" xfId="527" xr:uid="{00000000-0005-0000-0000-0000C7010000}"/>
    <cellStyle name="Normal 69 2 2 2 2 2" xfId="534" xr:uid="{00000000-0005-0000-0000-0000C8010000}"/>
    <cellStyle name="Normal 69 2 2 2 2 2 2" xfId="561" xr:uid="{241E3CE4-B9BA-4AE8-89B3-451F4DC6EDE0}"/>
    <cellStyle name="Normal 7" xfId="346" xr:uid="{00000000-0005-0000-0000-0000C9010000}"/>
    <cellStyle name="Normal 7 2" xfId="551" xr:uid="{00000000-0005-0000-0000-0000CA010000}"/>
    <cellStyle name="Normal 7 2 2" xfId="531" xr:uid="{00000000-0005-0000-0000-0000CB010000}"/>
    <cellStyle name="Normal 7 2 2 2" xfId="543" xr:uid="{00000000-0005-0000-0000-0000CC010000}"/>
    <cellStyle name="Normal 7 2 2 2 2" xfId="562" xr:uid="{A2E12F0D-2FCA-439E-B956-25D871749737}"/>
    <cellStyle name="Normal 7 2 2 2 2 2 8" xfId="546" xr:uid="{00000000-0005-0000-0000-0000CD010000}"/>
    <cellStyle name="Normal 7 2 2 2 2 2 8 2" xfId="564" xr:uid="{79157EBB-B7E7-4B23-B427-AFC71F750577}"/>
    <cellStyle name="Normal 7 2 2 2 2 2 8 3" xfId="553" xr:uid="{84025646-3232-46E6-B2E2-BEF7E1FF5434}"/>
    <cellStyle name="Normal 7 2 2 2 3" xfId="552" xr:uid="{1659A286-EA69-42F2-8A75-9D8CD20154D9}"/>
    <cellStyle name="Normal 7 2 2 2 3 2" xfId="567" xr:uid="{18158ACA-9135-43AD-9179-B8C1200D3204}"/>
    <cellStyle name="Normal 7 2 2 2 4 3" xfId="566" xr:uid="{1C744AE3-C19A-4848-8F1B-140E9F556BE4}"/>
    <cellStyle name="Normal 76" xfId="522" xr:uid="{00000000-0005-0000-0000-0000CE010000}"/>
    <cellStyle name="Normal 8" xfId="347" xr:uid="{00000000-0005-0000-0000-0000CF010000}"/>
    <cellStyle name="Normal 89" xfId="535" xr:uid="{00000000-0005-0000-0000-0000D0010000}"/>
    <cellStyle name="Normal 9" xfId="348" xr:uid="{00000000-0005-0000-0000-0000D1010000}"/>
    <cellStyle name="Normal$" xfId="349" xr:uid="{00000000-0005-0000-0000-0000D2010000}"/>
    <cellStyle name="Normal_FN1 Ratebase Draft SPP template (6-11-04) v2" xfId="8" xr:uid="{00000000-0005-0000-0000-0000D3010000}"/>
    <cellStyle name="Normal1" xfId="350" xr:uid="{00000000-0005-0000-0000-0000D4010000}"/>
    <cellStyle name="Normal9" xfId="351" xr:uid="{00000000-0005-0000-0000-0000D5010000}"/>
    <cellStyle name="Note 2" xfId="352" xr:uid="{00000000-0005-0000-0000-0000D6010000}"/>
    <cellStyle name="Note 2 2" xfId="353" xr:uid="{00000000-0005-0000-0000-0000D7010000}"/>
    <cellStyle name="Note 2 2 2" xfId="354" xr:uid="{00000000-0005-0000-0000-0000D8010000}"/>
    <cellStyle name="Note 2 2 2 2" xfId="496" xr:uid="{00000000-0005-0000-0000-0000D9010000}"/>
    <cellStyle name="Note 2 2 3" xfId="355" xr:uid="{00000000-0005-0000-0000-0000DA010000}"/>
    <cellStyle name="Note 2 2 3 2" xfId="497" xr:uid="{00000000-0005-0000-0000-0000DB010000}"/>
    <cellStyle name="Note 2 2 4" xfId="356" xr:uid="{00000000-0005-0000-0000-0000DC010000}"/>
    <cellStyle name="Note 2 2 5" xfId="495" xr:uid="{00000000-0005-0000-0000-0000DD010000}"/>
    <cellStyle name="Note 2 3" xfId="357" xr:uid="{00000000-0005-0000-0000-0000DE010000}"/>
    <cellStyle name="Note 2 3 2" xfId="498" xr:uid="{00000000-0005-0000-0000-0000DF010000}"/>
    <cellStyle name="Note 2 4" xfId="358" xr:uid="{00000000-0005-0000-0000-0000E0010000}"/>
    <cellStyle name="Note 3" xfId="359" xr:uid="{00000000-0005-0000-0000-0000E1010000}"/>
    <cellStyle name="Note 4" xfId="360" xr:uid="{00000000-0005-0000-0000-0000E2010000}"/>
    <cellStyle name="Output 2" xfId="361" xr:uid="{00000000-0005-0000-0000-0000E3010000}"/>
    <cellStyle name="Output 2 2" xfId="362" xr:uid="{00000000-0005-0000-0000-0000E4010000}"/>
    <cellStyle name="Output 2 3" xfId="363" xr:uid="{00000000-0005-0000-0000-0000E5010000}"/>
    <cellStyle name="Output 2 4" xfId="364" xr:uid="{00000000-0005-0000-0000-0000E6010000}"/>
    <cellStyle name="Percent" xfId="9" builtinId="5"/>
    <cellStyle name="Percent 10" xfId="529" xr:uid="{00000000-0005-0000-0000-0000E8010000}"/>
    <cellStyle name="Percent 2" xfId="31" xr:uid="{00000000-0005-0000-0000-0000E9010000}"/>
    <cellStyle name="Percent 2 2" xfId="365" xr:uid="{00000000-0005-0000-0000-0000EA010000}"/>
    <cellStyle name="Percent 2 2 2" xfId="421" xr:uid="{00000000-0005-0000-0000-0000EB010000}"/>
    <cellStyle name="Percent 2 2 2 2" xfId="511" xr:uid="{00000000-0005-0000-0000-0000EC010000}"/>
    <cellStyle name="Percent 2 3" xfId="411" xr:uid="{00000000-0005-0000-0000-0000ED010000}"/>
    <cellStyle name="Percent 2 3 2" xfId="501" xr:uid="{00000000-0005-0000-0000-0000EE010000}"/>
    <cellStyle name="Percent 2 4" xfId="427" xr:uid="{00000000-0005-0000-0000-0000EF010000}"/>
    <cellStyle name="Percent 2 4 2" xfId="513" xr:uid="{00000000-0005-0000-0000-0000F0010000}"/>
    <cellStyle name="Percent 2 5" xfId="433" xr:uid="{00000000-0005-0000-0000-0000F1010000}"/>
    <cellStyle name="Percent 2 5 2" xfId="518" xr:uid="{00000000-0005-0000-0000-0000F2010000}"/>
    <cellStyle name="Percent 2 6" xfId="440" xr:uid="{00000000-0005-0000-0000-0000F3010000}"/>
    <cellStyle name="Percent 3" xfId="366" xr:uid="{00000000-0005-0000-0000-0000F4010000}"/>
    <cellStyle name="Percent 3 2" xfId="367" xr:uid="{00000000-0005-0000-0000-0000F5010000}"/>
    <cellStyle name="Percent 4" xfId="10" xr:uid="{00000000-0005-0000-0000-0000F6010000}"/>
    <cellStyle name="Percent 4 2" xfId="368" xr:uid="{00000000-0005-0000-0000-0000F7010000}"/>
    <cellStyle name="Percent 5" xfId="369" xr:uid="{00000000-0005-0000-0000-0000F8010000}"/>
    <cellStyle name="Percent 5 2" xfId="370" xr:uid="{00000000-0005-0000-0000-0000F9010000}"/>
    <cellStyle name="Percent 5 2 2" xfId="371" xr:uid="{00000000-0005-0000-0000-0000FA010000}"/>
    <cellStyle name="Percent 5 3" xfId="372" xr:uid="{00000000-0005-0000-0000-0000FB010000}"/>
    <cellStyle name="Percent 6" xfId="373" xr:uid="{00000000-0005-0000-0000-0000FC010000}"/>
    <cellStyle name="Percent 6 2" xfId="374" xr:uid="{00000000-0005-0000-0000-0000FD010000}"/>
    <cellStyle name="Percent 6 3" xfId="375" xr:uid="{00000000-0005-0000-0000-0000FE010000}"/>
    <cellStyle name="Percent 6 4" xfId="376" xr:uid="{00000000-0005-0000-0000-0000FF010000}"/>
    <cellStyle name="Percent 7" xfId="377" xr:uid="{00000000-0005-0000-0000-000000020000}"/>
    <cellStyle name="Percent 7 2" xfId="548" xr:uid="{00000000-0005-0000-0000-000001020000}"/>
    <cellStyle name="Percent 7 2 2" xfId="565" xr:uid="{6C4F12C8-1CCB-4B39-961F-B8393BBD8D10}"/>
    <cellStyle name="PSChar" xfId="11" xr:uid="{00000000-0005-0000-0000-000002020000}"/>
    <cellStyle name="PSDate" xfId="12" xr:uid="{00000000-0005-0000-0000-000003020000}"/>
    <cellStyle name="PSDec" xfId="13" xr:uid="{00000000-0005-0000-0000-000004020000}"/>
    <cellStyle name="PSHeading" xfId="14" xr:uid="{00000000-0005-0000-0000-000005020000}"/>
    <cellStyle name="PSInt" xfId="15" xr:uid="{00000000-0005-0000-0000-000006020000}"/>
    <cellStyle name="PSSpacer" xfId="16" xr:uid="{00000000-0005-0000-0000-000007020000}"/>
    <cellStyle name="QUESTION" xfId="378" xr:uid="{00000000-0005-0000-0000-000008020000}"/>
    <cellStyle name="SAPBEXaggData" xfId="379" xr:uid="{00000000-0005-0000-0000-000009020000}"/>
    <cellStyle name="SAPBEXaggItem" xfId="380" xr:uid="{00000000-0005-0000-0000-00000A020000}"/>
    <cellStyle name="SAPBEXaggItemX" xfId="381" xr:uid="{00000000-0005-0000-0000-00000B020000}"/>
    <cellStyle name="SAPBEXchaText" xfId="382" xr:uid="{00000000-0005-0000-0000-00000C020000}"/>
    <cellStyle name="SAPBEXchaText 2" xfId="383" xr:uid="{00000000-0005-0000-0000-00000D020000}"/>
    <cellStyle name="SAPBEXchaText 2 2" xfId="384" xr:uid="{00000000-0005-0000-0000-00000E020000}"/>
    <cellStyle name="SAPBEXchaText 3" xfId="385" xr:uid="{00000000-0005-0000-0000-00000F020000}"/>
    <cellStyle name="SAPBEXHLevel2 11 2" xfId="386" xr:uid="{00000000-0005-0000-0000-000010020000}"/>
    <cellStyle name="SAPBEXHLevel2 12 2" xfId="387" xr:uid="{00000000-0005-0000-0000-000011020000}"/>
    <cellStyle name="SAPBEXstdData" xfId="388" xr:uid="{00000000-0005-0000-0000-000012020000}"/>
    <cellStyle name="SAPBEXstdItem" xfId="389" xr:uid="{00000000-0005-0000-0000-000013020000}"/>
    <cellStyle name="SAPBEXstdItem 2" xfId="390" xr:uid="{00000000-0005-0000-0000-000014020000}"/>
    <cellStyle name="SAPBEXstdItem 2 2" xfId="391" xr:uid="{00000000-0005-0000-0000-000015020000}"/>
    <cellStyle name="SAPBEXstdItem 3" xfId="392" xr:uid="{00000000-0005-0000-0000-000016020000}"/>
    <cellStyle name="SAPBEXstdItemX" xfId="393" xr:uid="{00000000-0005-0000-0000-000017020000}"/>
    <cellStyle name="SAPBEXstdItemX 2" xfId="394" xr:uid="{00000000-0005-0000-0000-000018020000}"/>
    <cellStyle name="SAPBEXstdItemX 2 2" xfId="395" xr:uid="{00000000-0005-0000-0000-000019020000}"/>
    <cellStyle name="SAPBEXstdItemX 3" xfId="396" xr:uid="{00000000-0005-0000-0000-00001A020000}"/>
    <cellStyle name="SECTION" xfId="17" xr:uid="{00000000-0005-0000-0000-00001B020000}"/>
    <cellStyle name="Style 1" xfId="397" xr:uid="{00000000-0005-0000-0000-00001C020000}"/>
    <cellStyle name="System Defined" xfId="18" xr:uid="{00000000-0005-0000-0000-00001D020000}"/>
    <cellStyle name="TemplateStyle" xfId="398" xr:uid="{00000000-0005-0000-0000-00001E020000}"/>
    <cellStyle name="Title 2" xfId="399" xr:uid="{00000000-0005-0000-0000-00001F020000}"/>
    <cellStyle name="Title 2 2" xfId="400" xr:uid="{00000000-0005-0000-0000-000020020000}"/>
    <cellStyle name="Total 2" xfId="401" xr:uid="{00000000-0005-0000-0000-000021020000}"/>
    <cellStyle name="Total 2 2" xfId="402" xr:uid="{00000000-0005-0000-0000-000022020000}"/>
    <cellStyle name="Total 2 3" xfId="403" xr:uid="{00000000-0005-0000-0000-000023020000}"/>
    <cellStyle name="Total 2 4" xfId="404" xr:uid="{00000000-0005-0000-0000-000024020000}"/>
    <cellStyle name="Warning Text 2" xfId="405" xr:uid="{00000000-0005-0000-0000-000025020000}"/>
    <cellStyle name="Warning Text 2 2" xfId="406" xr:uid="{00000000-0005-0000-0000-000026020000}"/>
    <cellStyle name="Warning Text 2 3" xfId="407" xr:uid="{00000000-0005-0000-0000-000027020000}"/>
  </cellStyles>
  <dxfs count="5">
    <dxf>
      <fill>
        <patternFill>
          <bgColor indexed="22"/>
        </patternFill>
      </fill>
    </dxf>
    <dxf>
      <fill>
        <patternFill>
          <bgColor indexed="13"/>
        </patternFill>
      </fill>
    </dxf>
    <dxf>
      <fill>
        <patternFill>
          <bgColor indexed="22"/>
        </patternFill>
      </fill>
    </dxf>
    <dxf>
      <fill>
        <patternFill>
          <bgColor indexed="13"/>
        </patternFill>
      </fill>
    </dxf>
    <dxf>
      <fill>
        <patternFill>
          <bgColor indexed="13"/>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Ofosu-Koranteng, Gloria" id="{80C6F996-7C7C-43A2-91BA-80524EEFF1E6}" userId="S::Gloria.Ofosu-Koranteng@pseg.com::e994a543-338e-4ff8-b4a5-761513de142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F40" dT="2025-04-15T15:47:39.52" personId="{80C6F996-7C7C-43A2-91BA-80524EEFF1E6}" id="{62FC4D74-F69E-4809-9A2C-D722B7CB655B}">
    <text xml:space="preserve">Small additions- But still think it should be shown. </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1.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1.bin"/><Relationship Id="rId3" Type="http://schemas.openxmlformats.org/officeDocument/2006/relationships/printerSettings" Target="../printerSettings/printerSettings26.bin"/><Relationship Id="rId7" Type="http://schemas.openxmlformats.org/officeDocument/2006/relationships/printerSettings" Target="../printerSettings/printerSettings30.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printerSettings" Target="../printerSettings/printerSettings29.bin"/><Relationship Id="rId5" Type="http://schemas.openxmlformats.org/officeDocument/2006/relationships/printerSettings" Target="../printerSettings/printerSettings28.bin"/><Relationship Id="rId10" Type="http://schemas.openxmlformats.org/officeDocument/2006/relationships/printerSettings" Target="../printerSettings/printerSettings33.bin"/><Relationship Id="rId4" Type="http://schemas.openxmlformats.org/officeDocument/2006/relationships/printerSettings" Target="../printerSettings/printerSettings27.bin"/><Relationship Id="rId9"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8.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4"/>
  <dimension ref="A1:H1116"/>
  <sheetViews>
    <sheetView showGridLines="0" tabSelected="1" zoomScale="60" zoomScaleNormal="60" workbookViewId="0"/>
  </sheetViews>
  <sheetFormatPr defaultColWidth="9.28515625" defaultRowHeight="20.25"/>
  <cols>
    <col min="1" max="1" width="8.5703125" style="670" customWidth="1"/>
    <col min="2" max="2" width="3.42578125" style="644" customWidth="1"/>
    <col min="3" max="3" width="84.140625" style="644" customWidth="1"/>
    <col min="4" max="4" width="64.42578125" style="644" customWidth="1"/>
    <col min="5" max="5" width="43.42578125" style="671" customWidth="1"/>
    <col min="6" max="6" width="50.42578125" style="611" customWidth="1"/>
    <col min="7" max="7" width="23.28515625" style="611" customWidth="1"/>
    <col min="8" max="8" width="30.140625" style="611" customWidth="1"/>
    <col min="9" max="9" width="9.28515625" style="49" customWidth="1"/>
    <col min="10" max="16384" width="9.28515625" style="49"/>
  </cols>
  <sheetData>
    <row r="1" spans="1:8">
      <c r="G1" s="601"/>
      <c r="H1" s="601"/>
    </row>
    <row r="2" spans="1:8" ht="25.5" customHeight="1" thickBot="1">
      <c r="B2" s="672"/>
      <c r="C2" s="673"/>
      <c r="D2" s="1532"/>
      <c r="E2" s="1532"/>
      <c r="F2" s="1532"/>
      <c r="G2" s="601"/>
      <c r="H2" s="601"/>
    </row>
    <row r="3" spans="1:8" ht="30" customHeight="1">
      <c r="A3" s="674" t="s">
        <v>256</v>
      </c>
      <c r="B3" s="675"/>
      <c r="C3" s="675"/>
      <c r="D3" s="1533"/>
      <c r="E3" s="1533"/>
      <c r="F3" s="1534"/>
      <c r="G3" s="602"/>
      <c r="H3" s="601"/>
    </row>
    <row r="4" spans="1:8" ht="45" customHeight="1" thickBot="1">
      <c r="A4" s="676" t="s">
        <v>257</v>
      </c>
      <c r="B4" s="677"/>
      <c r="C4" s="677"/>
      <c r="D4" s="678"/>
      <c r="E4" s="678"/>
      <c r="F4" s="679"/>
      <c r="G4" s="602"/>
      <c r="H4" s="898"/>
    </row>
    <row r="5" spans="1:8" s="54" customFormat="1" ht="67.5" customHeight="1" thickBot="1">
      <c r="A5" s="680" t="s">
        <v>267</v>
      </c>
      <c r="B5" s="681"/>
      <c r="C5" s="681"/>
      <c r="D5" s="681"/>
      <c r="E5" s="682" t="s">
        <v>172</v>
      </c>
      <c r="F5" s="683" t="s">
        <v>395</v>
      </c>
      <c r="G5" s="684"/>
      <c r="H5" s="1183" t="s">
        <v>1624</v>
      </c>
    </row>
    <row r="6" spans="1:8" s="53" customFormat="1" ht="23.25" customHeight="1">
      <c r="A6" s="685" t="s">
        <v>467</v>
      </c>
      <c r="B6" s="686"/>
      <c r="C6" s="686"/>
      <c r="D6" s="686"/>
      <c r="E6" s="667"/>
      <c r="F6" s="603"/>
      <c r="G6" s="684"/>
      <c r="H6" s="603"/>
    </row>
    <row r="7" spans="1:8" s="50" customFormat="1">
      <c r="A7" s="687" t="s">
        <v>83</v>
      </c>
      <c r="B7" s="688"/>
      <c r="C7" s="689"/>
      <c r="D7" s="689"/>
      <c r="E7" s="690"/>
      <c r="F7" s="691"/>
      <c r="G7" s="691"/>
      <c r="H7" s="604"/>
    </row>
    <row r="8" spans="1:8" s="50" customFormat="1">
      <c r="A8" s="692"/>
      <c r="B8" s="693"/>
      <c r="C8" s="693"/>
      <c r="D8" s="693"/>
      <c r="E8" s="667"/>
      <c r="F8" s="602"/>
      <c r="G8" s="602"/>
      <c r="H8" s="605"/>
    </row>
    <row r="9" spans="1:8">
      <c r="A9" s="694"/>
      <c r="B9" s="695" t="s">
        <v>87</v>
      </c>
      <c r="E9" s="621"/>
      <c r="F9" s="607"/>
      <c r="G9" s="606"/>
      <c r="H9" s="606"/>
    </row>
    <row r="10" spans="1:8">
      <c r="A10" s="696">
        <v>1</v>
      </c>
      <c r="B10" s="696"/>
      <c r="C10" s="602" t="s">
        <v>50</v>
      </c>
      <c r="D10" s="697"/>
      <c r="E10" s="698" t="str">
        <f>"(Note "&amp;B$333&amp;")"</f>
        <v>(Note O)</v>
      </c>
      <c r="F10" s="607" t="s">
        <v>472</v>
      </c>
      <c r="G10" s="644"/>
      <c r="H10" s="607">
        <f>+'5 - Cost Support'!T47</f>
        <v>52600000</v>
      </c>
    </row>
    <row r="11" spans="1:8">
      <c r="A11" s="671"/>
      <c r="F11" s="601"/>
      <c r="H11" s="601"/>
    </row>
    <row r="12" spans="1:8">
      <c r="A12" s="696">
        <f>+A10+1</f>
        <v>2</v>
      </c>
      <c r="B12" s="696"/>
      <c r="C12" s="602" t="s">
        <v>51</v>
      </c>
      <c r="D12" s="602"/>
      <c r="E12" s="698" t="str">
        <f>"(Note "&amp;B$333&amp;")"</f>
        <v>(Note O)</v>
      </c>
      <c r="F12" s="602" t="s">
        <v>472</v>
      </c>
      <c r="G12" s="644"/>
      <c r="H12" s="607">
        <f>+'5 - Cost Support'!T45</f>
        <v>240715652</v>
      </c>
    </row>
    <row r="13" spans="1:8">
      <c r="A13" s="696">
        <f>+A12+1</f>
        <v>3</v>
      </c>
      <c r="B13" s="696"/>
      <c r="C13" s="602" t="s">
        <v>607</v>
      </c>
      <c r="D13" s="602"/>
      <c r="E13" s="698" t="str">
        <f>"(Note "&amp;B$333&amp;")"</f>
        <v>(Note O)</v>
      </c>
      <c r="F13" s="602" t="s">
        <v>472</v>
      </c>
      <c r="G13" s="644"/>
      <c r="H13" s="607">
        <f>+'5 - Cost Support'!T46</f>
        <v>12020000</v>
      </c>
    </row>
    <row r="14" spans="1:8">
      <c r="A14" s="696">
        <f>+A13+1</f>
        <v>4</v>
      </c>
      <c r="B14" s="696"/>
      <c r="C14" s="699" t="s">
        <v>238</v>
      </c>
      <c r="D14" s="608"/>
      <c r="E14" s="700"/>
      <c r="F14" s="617" t="str">
        <f>"(Line "&amp;A12&amp;" - Line "&amp;A13&amp;")"</f>
        <v>(Line 2 - Line 3)</v>
      </c>
      <c r="G14" s="701"/>
      <c r="H14" s="608">
        <f>H12-H13</f>
        <v>228695652</v>
      </c>
    </row>
    <row r="15" spans="1:8">
      <c r="A15" s="696"/>
      <c r="B15" s="696"/>
      <c r="C15" s="702"/>
      <c r="E15" s="621"/>
      <c r="F15" s="672"/>
      <c r="G15" s="644"/>
      <c r="H15" s="606"/>
    </row>
    <row r="16" spans="1:8" ht="21" thickBot="1">
      <c r="A16" s="696">
        <v>5</v>
      </c>
      <c r="B16" s="703" t="s">
        <v>144</v>
      </c>
      <c r="C16" s="703"/>
      <c r="D16" s="704"/>
      <c r="E16" s="705"/>
      <c r="F16" s="706" t="str">
        <f>"(Line "&amp;A10&amp;" / Line "&amp;A14&amp;")"</f>
        <v>(Line 1 / Line 4)</v>
      </c>
      <c r="G16" s="707"/>
      <c r="H16" s="609">
        <f>IF(ISERROR(H10/H14),0,H10/H14)</f>
        <v>0.23000000017490493</v>
      </c>
    </row>
    <row r="17" spans="1:8" ht="21" thickTop="1">
      <c r="A17" s="696"/>
      <c r="B17" s="696"/>
      <c r="C17" s="695"/>
      <c r="D17" s="672"/>
      <c r="E17" s="708"/>
      <c r="F17" s="672"/>
      <c r="G17" s="644"/>
      <c r="H17" s="610"/>
    </row>
    <row r="18" spans="1:8">
      <c r="A18" s="671"/>
      <c r="B18" s="695" t="s">
        <v>156</v>
      </c>
      <c r="D18" s="611"/>
      <c r="F18" s="601"/>
    </row>
    <row r="19" spans="1:8">
      <c r="A19" s="709">
        <f>+A16+1</f>
        <v>6</v>
      </c>
      <c r="B19" s="611"/>
      <c r="C19" s="602" t="s">
        <v>163</v>
      </c>
      <c r="E19" s="698" t="str">
        <f>"(Note "&amp;B$308&amp;")"</f>
        <v>(Note B)</v>
      </c>
      <c r="F19" s="602" t="s">
        <v>472</v>
      </c>
      <c r="H19" s="607">
        <f>+'5 - Cost Support'!T14</f>
        <v>34228330154.307693</v>
      </c>
    </row>
    <row r="20" spans="1:8">
      <c r="A20" s="709">
        <f>+A19+1</f>
        <v>7</v>
      </c>
      <c r="B20" s="611"/>
      <c r="C20" s="710" t="s">
        <v>246</v>
      </c>
      <c r="D20" s="711"/>
      <c r="E20" s="712"/>
      <c r="F20" s="612" t="str">
        <f>"(Line "&amp;A53&amp;")"</f>
        <v>(Line 27)</v>
      </c>
      <c r="G20" s="713"/>
      <c r="H20" s="612">
        <f>+H53</f>
        <v>97914090.615384609</v>
      </c>
    </row>
    <row r="21" spans="1:8">
      <c r="A21" s="709">
        <f>+A20+1</f>
        <v>8</v>
      </c>
      <c r="B21" s="611"/>
      <c r="C21" s="602" t="s">
        <v>248</v>
      </c>
      <c r="E21" s="714"/>
      <c r="F21" s="602" t="s">
        <v>202</v>
      </c>
      <c r="H21" s="607">
        <f>SUM(H19:H20)</f>
        <v>34326244244.923077</v>
      </c>
    </row>
    <row r="22" spans="1:8">
      <c r="A22" s="709"/>
      <c r="B22" s="611"/>
      <c r="C22" s="602"/>
      <c r="E22" s="714"/>
      <c r="F22" s="602"/>
      <c r="H22" s="607"/>
    </row>
    <row r="23" spans="1:8">
      <c r="A23" s="709">
        <f>+A21+1</f>
        <v>9</v>
      </c>
      <c r="B23" s="611"/>
      <c r="C23" s="602" t="s">
        <v>48</v>
      </c>
      <c r="E23" s="698" t="str">
        <f>"(Note "&amp;B$308&amp;" &amp; "&amp;B$317&amp;")"</f>
        <v>(Note B &amp; J)</v>
      </c>
      <c r="F23" s="602" t="s">
        <v>472</v>
      </c>
      <c r="H23" s="607">
        <f>+'5 - Cost Support'!T16</f>
        <v>7002515412.7692308</v>
      </c>
    </row>
    <row r="24" spans="1:8">
      <c r="A24" s="709">
        <f>+A23+1</f>
        <v>10</v>
      </c>
      <c r="B24" s="611"/>
      <c r="C24" s="602" t="s">
        <v>221</v>
      </c>
      <c r="E24" s="698" t="str">
        <f>"(Note "&amp;B$308&amp;")"</f>
        <v>(Note B)</v>
      </c>
      <c r="F24" s="607" t="s">
        <v>472</v>
      </c>
      <c r="H24" s="607">
        <f>+'5 - Cost Support'!T17</f>
        <v>0</v>
      </c>
    </row>
    <row r="25" spans="1:8">
      <c r="A25" s="709">
        <f>+A24+1</f>
        <v>11</v>
      </c>
      <c r="B25" s="611"/>
      <c r="C25" s="602" t="s">
        <v>249</v>
      </c>
      <c r="E25" s="698" t="str">
        <f>"(Note "&amp;B$308&amp;" &amp; "&amp;B$317&amp;")"</f>
        <v>(Note B &amp; J)</v>
      </c>
      <c r="F25" s="607" t="s">
        <v>472</v>
      </c>
      <c r="H25" s="607">
        <f>+'5 - Cost Support'!T18</f>
        <v>43092007.384615384</v>
      </c>
    </row>
    <row r="26" spans="1:8">
      <c r="A26" s="709">
        <f>+A25+1</f>
        <v>12</v>
      </c>
      <c r="B26" s="611"/>
      <c r="C26" s="602" t="s">
        <v>250</v>
      </c>
      <c r="E26" s="698" t="str">
        <f>"(Note "&amp;B$308&amp;")"</f>
        <v>(Note B)</v>
      </c>
      <c r="F26" s="612" t="s">
        <v>472</v>
      </c>
      <c r="G26" s="713"/>
      <c r="H26" s="612">
        <f>+'5 - Cost Support'!T19</f>
        <v>0</v>
      </c>
    </row>
    <row r="27" spans="1:8">
      <c r="A27" s="709">
        <f>+A26+1</f>
        <v>13</v>
      </c>
      <c r="C27" s="715" t="s">
        <v>86</v>
      </c>
      <c r="D27" s="701"/>
      <c r="E27" s="716"/>
      <c r="F27" s="613" t="str">
        <f>"(Line "&amp;A23&amp;" + Line "&amp;A24&amp;" + Line "&amp;A25&amp;" + Line "&amp;A26&amp;")"</f>
        <v>(Line 9 + Line 10 + Line 11 + Line 12)</v>
      </c>
      <c r="G27" s="717"/>
      <c r="H27" s="613">
        <f>SUM(H23:H26)</f>
        <v>7045607420.1538458</v>
      </c>
    </row>
    <row r="28" spans="1:8" ht="17.25" customHeight="1">
      <c r="A28" s="671"/>
      <c r="C28" s="693"/>
      <c r="D28" s="718"/>
      <c r="E28" s="719"/>
      <c r="F28" s="613"/>
      <c r="G28" s="717"/>
      <c r="H28" s="614"/>
    </row>
    <row r="29" spans="1:8">
      <c r="A29" s="696">
        <f>+A27+1</f>
        <v>14</v>
      </c>
      <c r="B29" s="611"/>
      <c r="C29" s="602" t="s">
        <v>150</v>
      </c>
      <c r="D29" s="717"/>
      <c r="E29" s="719"/>
      <c r="F29" s="613" t="str">
        <f>"(Line "&amp;A21&amp;" - Line "&amp;A27&amp;")"</f>
        <v>(Line 8 - Line 13)</v>
      </c>
      <c r="G29" s="717"/>
      <c r="H29" s="615">
        <f>H21-H27</f>
        <v>27280636824.76923</v>
      </c>
    </row>
    <row r="30" spans="1:8">
      <c r="A30" s="671"/>
      <c r="B30" s="611"/>
      <c r="C30" s="601"/>
      <c r="D30" s="611"/>
      <c r="F30" s="601"/>
    </row>
    <row r="31" spans="1:8">
      <c r="A31" s="709">
        <f>+A29+1</f>
        <v>15</v>
      </c>
      <c r="B31" s="611"/>
      <c r="C31" s="601" t="s">
        <v>84</v>
      </c>
      <c r="D31" s="611"/>
      <c r="F31" s="612" t="str">
        <f>"(Line "&amp;A63&amp;")"</f>
        <v>(Line 36)</v>
      </c>
      <c r="H31" s="616">
        <f>H63</f>
        <v>18979598105.867332</v>
      </c>
    </row>
    <row r="32" spans="1:8" ht="21" thickBot="1">
      <c r="A32" s="696">
        <f>+A31+1</f>
        <v>16</v>
      </c>
      <c r="B32" s="720" t="s">
        <v>40</v>
      </c>
      <c r="C32" s="721"/>
      <c r="D32" s="722"/>
      <c r="E32" s="723"/>
      <c r="F32" s="706" t="str">
        <f>"(Line "&amp;A31&amp;" / Line "&amp;A21&amp;")"</f>
        <v>(Line 15 / Line 8)</v>
      </c>
      <c r="G32" s="722"/>
      <c r="H32" s="609">
        <f>IF(ISERROR(H31/H21),0,H31/H21)</f>
        <v>0.55291799389542751</v>
      </c>
    </row>
    <row r="33" spans="1:8" ht="21" thickTop="1">
      <c r="A33" s="671"/>
      <c r="C33" s="672"/>
      <c r="F33" s="601"/>
    </row>
    <row r="34" spans="1:8">
      <c r="A34" s="709">
        <f>+A32+1</f>
        <v>17</v>
      </c>
      <c r="B34" s="696"/>
      <c r="C34" s="724" t="s">
        <v>85</v>
      </c>
      <c r="D34" s="672"/>
      <c r="E34" s="708"/>
      <c r="F34" s="612" t="str">
        <f>"(Line "&amp;A81&amp;")"</f>
        <v>(Line 48)</v>
      </c>
      <c r="G34" s="644"/>
      <c r="H34" s="616">
        <f>H81</f>
        <v>15886874105.383938</v>
      </c>
    </row>
    <row r="35" spans="1:8" ht="21" thickBot="1">
      <c r="A35" s="696">
        <f>+A34+1</f>
        <v>18</v>
      </c>
      <c r="B35" s="720" t="s">
        <v>151</v>
      </c>
      <c r="C35" s="721"/>
      <c r="D35" s="722"/>
      <c r="E35" s="723"/>
      <c r="F35" s="706" t="str">
        <f>"(Line "&amp;A34&amp;" / Line "&amp;A29&amp;")"</f>
        <v>(Line 17 / Line 14)</v>
      </c>
      <c r="G35" s="722"/>
      <c r="H35" s="609">
        <f>IF(ISERROR(H34/H29),0,H34/H29)</f>
        <v>0.58234982590140938</v>
      </c>
    </row>
    <row r="36" spans="1:8" ht="21" thickTop="1">
      <c r="A36" s="696"/>
      <c r="B36" s="770"/>
      <c r="C36" s="684"/>
      <c r="D36" s="717"/>
      <c r="E36" s="719"/>
      <c r="F36" s="613"/>
      <c r="G36" s="717"/>
      <c r="H36" s="1058"/>
    </row>
    <row r="37" spans="1:8">
      <c r="A37" s="696"/>
      <c r="B37" s="695" t="s">
        <v>709</v>
      </c>
      <c r="C37" s="684"/>
      <c r="D37" s="717"/>
      <c r="E37" s="719"/>
      <c r="F37" s="613"/>
      <c r="G37" s="717"/>
      <c r="H37" s="1058"/>
    </row>
    <row r="38" spans="1:8">
      <c r="A38" s="696">
        <f>A35+1</f>
        <v>19</v>
      </c>
      <c r="B38" s="770"/>
      <c r="C38" s="602" t="s">
        <v>658</v>
      </c>
      <c r="D38" s="717"/>
      <c r="E38" s="698" t="str">
        <f>"(Note "&amp;B$333&amp;")"</f>
        <v>(Note O)</v>
      </c>
      <c r="F38" s="613" t="str">
        <f>"(Line "&amp;A126&amp;")"</f>
        <v>(Line 68)</v>
      </c>
      <c r="G38" s="717"/>
      <c r="H38" s="607">
        <f>H126</f>
        <v>157000000</v>
      </c>
    </row>
    <row r="39" spans="1:8">
      <c r="A39" s="696">
        <f>A38+1</f>
        <v>20</v>
      </c>
      <c r="B39" s="770"/>
      <c r="C39" s="710" t="s">
        <v>659</v>
      </c>
      <c r="D39" s="713"/>
      <c r="E39" s="712" t="str">
        <f>"(Note "&amp;B$333&amp;")"</f>
        <v>(Note O)</v>
      </c>
      <c r="F39" s="612" t="s">
        <v>472</v>
      </c>
      <c r="G39" s="713"/>
      <c r="H39" s="1060">
        <f>'5 - Cost Support'!T96</f>
        <v>1005962963</v>
      </c>
    </row>
    <row r="40" spans="1:8">
      <c r="A40" s="696">
        <f>A39+1</f>
        <v>21</v>
      </c>
      <c r="B40" s="770"/>
      <c r="C40" s="602" t="s">
        <v>657</v>
      </c>
      <c r="D40" s="717"/>
      <c r="E40" s="719"/>
      <c r="F40" s="613" t="str">
        <f>"(Line "&amp;A38&amp;" + Line "&amp;A39&amp;")"</f>
        <v>(Line 19 + Line 20)</v>
      </c>
      <c r="G40" s="717"/>
      <c r="H40" s="613">
        <f>H38+H39</f>
        <v>1162962963</v>
      </c>
    </row>
    <row r="41" spans="1:8">
      <c r="A41" s="696"/>
      <c r="B41" s="770"/>
      <c r="C41" s="684"/>
      <c r="D41" s="717"/>
      <c r="E41" s="719"/>
      <c r="F41" s="613"/>
      <c r="G41" s="717"/>
      <c r="H41" s="1058"/>
    </row>
    <row r="42" spans="1:8" ht="21" thickBot="1">
      <c r="A42" s="696">
        <f>A40+1</f>
        <v>22</v>
      </c>
      <c r="B42" s="721" t="s">
        <v>660</v>
      </c>
      <c r="C42" s="1059"/>
      <c r="D42" s="722"/>
      <c r="E42" s="723"/>
      <c r="F42" s="706" t="str">
        <f>"(Line "&amp;A38&amp;" / Line "&amp;A40&amp;")"</f>
        <v>(Line 19 / Line 21)</v>
      </c>
      <c r="G42" s="722"/>
      <c r="H42" s="609">
        <f>IF(ISERROR(H38/H40),0,H38/H40)</f>
        <v>0.13499999999570064</v>
      </c>
    </row>
    <row r="43" spans="1:8" ht="21" thickTop="1">
      <c r="A43" s="696"/>
      <c r="B43" s="770"/>
      <c r="C43" s="684"/>
      <c r="D43" s="717"/>
      <c r="E43" s="719"/>
      <c r="F43" s="613"/>
      <c r="G43" s="717"/>
      <c r="H43" s="1058"/>
    </row>
    <row r="44" spans="1:8" ht="21" thickBot="1">
      <c r="A44" s="696">
        <f>A42+1</f>
        <v>23</v>
      </c>
      <c r="B44" s="720" t="s">
        <v>708</v>
      </c>
      <c r="C44" s="721"/>
      <c r="D44" s="722"/>
      <c r="E44" s="723"/>
      <c r="F44" s="706" t="str">
        <f>"((Line "&amp;A16&amp;" + Line "&amp;A32&amp;" + Line "&amp;A42&amp;") / 3)"</f>
        <v>((Line 5 + Line 16 + Line 22) / 3)</v>
      </c>
      <c r="G44" s="722"/>
      <c r="H44" s="609">
        <f>IF(ISERROR((H16+H32+H42)/3),0,((H16+H32+H42)/3))</f>
        <v>0.30597266468867773</v>
      </c>
    </row>
    <row r="45" spans="1:8" ht="21" thickTop="1">
      <c r="A45" s="725"/>
      <c r="B45" s="696"/>
      <c r="C45" s="695"/>
      <c r="D45" s="672"/>
      <c r="E45" s="708"/>
      <c r="F45" s="644"/>
      <c r="G45" s="644"/>
      <c r="H45" s="610"/>
    </row>
    <row r="46" spans="1:8" s="50" customFormat="1">
      <c r="A46" s="687" t="s">
        <v>149</v>
      </c>
      <c r="B46" s="688"/>
      <c r="C46" s="689"/>
      <c r="D46" s="689"/>
      <c r="E46" s="690"/>
      <c r="F46" s="691"/>
      <c r="G46" s="691"/>
      <c r="H46" s="604"/>
    </row>
    <row r="47" spans="1:8" s="50" customFormat="1">
      <c r="A47" s="726"/>
      <c r="B47" s="727"/>
      <c r="C47" s="693"/>
      <c r="D47" s="693"/>
      <c r="E47" s="667"/>
      <c r="F47" s="602"/>
      <c r="G47" s="602"/>
      <c r="H47" s="605"/>
    </row>
    <row r="48" spans="1:8">
      <c r="A48" s="671"/>
      <c r="B48" s="695" t="s">
        <v>89</v>
      </c>
      <c r="C48" s="672"/>
      <c r="E48" s="708"/>
      <c r="F48" s="607"/>
      <c r="G48" s="694"/>
      <c r="H48" s="606"/>
    </row>
    <row r="49" spans="1:8">
      <c r="A49" s="709">
        <f>+A44+1</f>
        <v>24</v>
      </c>
      <c r="B49" s="709"/>
      <c r="C49" s="724" t="s">
        <v>148</v>
      </c>
      <c r="D49" s="672"/>
      <c r="E49" s="698" t="str">
        <f>"(Note "&amp;B$308&amp;")"</f>
        <v>(Note B)</v>
      </c>
      <c r="F49" s="607" t="s">
        <v>472</v>
      </c>
      <c r="G49" s="644"/>
      <c r="H49" s="607">
        <f>+'5 - Cost Support'!T24</f>
        <v>18865765720.153847</v>
      </c>
    </row>
    <row r="50" spans="1:8" s="50" customFormat="1">
      <c r="A50" s="709"/>
      <c r="B50" s="709"/>
      <c r="C50" s="724"/>
      <c r="D50" s="672"/>
      <c r="E50" s="728"/>
      <c r="F50" s="607"/>
      <c r="G50" s="672"/>
      <c r="H50" s="607"/>
    </row>
    <row r="51" spans="1:8">
      <c r="A51" s="709">
        <f>+A49+1</f>
        <v>25</v>
      </c>
      <c r="B51" s="709"/>
      <c r="C51" s="724" t="s">
        <v>277</v>
      </c>
      <c r="D51" s="672"/>
      <c r="E51" s="698" t="str">
        <f>"(Note "&amp;B$308&amp;")"</f>
        <v>(Note B)</v>
      </c>
      <c r="F51" s="607" t="s">
        <v>472</v>
      </c>
      <c r="G51" s="672"/>
      <c r="H51" s="607">
        <f>+'5 - Cost Support'!T27</f>
        <v>397009325.15384614</v>
      </c>
    </row>
    <row r="52" spans="1:8">
      <c r="A52" s="709">
        <f>A51+1</f>
        <v>26</v>
      </c>
      <c r="B52" s="709"/>
      <c r="C52" s="724" t="s">
        <v>225</v>
      </c>
      <c r="D52" s="672"/>
      <c r="E52" s="698" t="str">
        <f>"(Note "&amp;B$308&amp;")"</f>
        <v>(Note B)</v>
      </c>
      <c r="F52" s="692" t="s">
        <v>472</v>
      </c>
      <c r="G52" s="672"/>
      <c r="H52" s="607">
        <f>+'5 - Cost Support'!T28</f>
        <v>0</v>
      </c>
    </row>
    <row r="53" spans="1:8">
      <c r="A53" s="709">
        <f>A52+1</f>
        <v>27</v>
      </c>
      <c r="B53" s="709"/>
      <c r="C53" s="724" t="s">
        <v>251</v>
      </c>
      <c r="D53" s="672"/>
      <c r="E53" s="698" t="str">
        <f>"(Note "&amp;B$308&amp;")"</f>
        <v>(Note B)</v>
      </c>
      <c r="F53" s="729" t="s">
        <v>472</v>
      </c>
      <c r="G53" s="672"/>
      <c r="H53" s="607">
        <f>+'5 - Cost Support'!T29</f>
        <v>97914090.615384609</v>
      </c>
    </row>
    <row r="54" spans="1:8">
      <c r="A54" s="709">
        <f t="shared" ref="A54:A61" si="0">A53+1</f>
        <v>28</v>
      </c>
      <c r="B54" s="709"/>
      <c r="C54" s="699" t="s">
        <v>252</v>
      </c>
      <c r="D54" s="730"/>
      <c r="E54" s="731"/>
      <c r="F54" s="613" t="str">
        <f>"(Line "&amp;A51&amp;" + Line "&amp;A52&amp;" + Line "&amp;A53&amp;")"</f>
        <v>(Line 25 + Line 26 + Line 27)</v>
      </c>
      <c r="G54" s="730"/>
      <c r="H54" s="617">
        <f>SUM(H51:H53)</f>
        <v>494923415.76923072</v>
      </c>
    </row>
    <row r="55" spans="1:8">
      <c r="A55" s="709">
        <f t="shared" si="0"/>
        <v>29</v>
      </c>
      <c r="B55" s="709"/>
      <c r="C55" s="732" t="s">
        <v>605</v>
      </c>
      <c r="D55" s="693"/>
      <c r="E55" s="698" t="str">
        <f>"(Note "&amp;B$308&amp;")"</f>
        <v>(Note B)</v>
      </c>
      <c r="F55" s="613" t="s">
        <v>472</v>
      </c>
      <c r="G55" s="693"/>
      <c r="H55" s="613">
        <f>+'5 - Cost Support'!T30</f>
        <v>0</v>
      </c>
    </row>
    <row r="56" spans="1:8">
      <c r="A56" s="709">
        <f t="shared" si="0"/>
        <v>30</v>
      </c>
      <c r="B56" s="709"/>
      <c r="C56" s="733" t="s">
        <v>606</v>
      </c>
      <c r="D56" s="734"/>
      <c r="E56" s="712" t="str">
        <f>"(Note "&amp;B$308&amp;")"</f>
        <v>(Note B)</v>
      </c>
      <c r="F56" s="612" t="s">
        <v>472</v>
      </c>
      <c r="G56" s="734"/>
      <c r="H56" s="612">
        <f>+'5 - Cost Support'!T31</f>
        <v>0</v>
      </c>
    </row>
    <row r="57" spans="1:8">
      <c r="A57" s="709">
        <f t="shared" si="0"/>
        <v>31</v>
      </c>
      <c r="B57" s="709"/>
      <c r="C57" s="732" t="s">
        <v>366</v>
      </c>
      <c r="D57" s="693"/>
      <c r="E57" s="714"/>
      <c r="F57" s="613" t="str">
        <f>"(Line "&amp;A54&amp;" -  Line "&amp;A55&amp;" - Line "&amp;A56&amp;")"</f>
        <v>(Line 28 -  Line 29 - Line 30)</v>
      </c>
      <c r="G57" s="693"/>
      <c r="H57" s="613">
        <f>H54-H55-H56</f>
        <v>494923415.76923072</v>
      </c>
    </row>
    <row r="58" spans="1:8">
      <c r="A58" s="709">
        <f t="shared" si="0"/>
        <v>32</v>
      </c>
      <c r="B58" s="709"/>
      <c r="C58" s="735" t="s">
        <v>239</v>
      </c>
      <c r="D58" s="724"/>
      <c r="E58" s="708"/>
      <c r="F58" s="612" t="str">
        <f>"(Line "&amp;A$16&amp;")"</f>
        <v>(Line 5)</v>
      </c>
      <c r="G58" s="736"/>
      <c r="H58" s="618">
        <f>H16</f>
        <v>0.23000000017490493</v>
      </c>
    </row>
    <row r="59" spans="1:8">
      <c r="A59" s="709">
        <f t="shared" si="0"/>
        <v>33</v>
      </c>
      <c r="B59" s="601"/>
      <c r="C59" s="699" t="s">
        <v>367</v>
      </c>
      <c r="D59" s="715"/>
      <c r="E59" s="737"/>
      <c r="F59" s="613" t="str">
        <f>"(Line "&amp;A57&amp;" * Line "&amp;A58&amp;")"</f>
        <v>(Line 31 * Line 32)</v>
      </c>
      <c r="G59" s="715"/>
      <c r="H59" s="617">
        <f>H57*H58</f>
        <v>113832385.71348761</v>
      </c>
    </row>
    <row r="60" spans="1:8">
      <c r="A60" s="709">
        <f t="shared" si="0"/>
        <v>34</v>
      </c>
      <c r="B60" s="601"/>
      <c r="C60" s="733" t="s">
        <v>276</v>
      </c>
      <c r="D60" s="710"/>
      <c r="E60" s="712" t="str">
        <f>"(Note "&amp;B$308&amp;")"</f>
        <v>(Note B)</v>
      </c>
      <c r="F60" s="612" t="s">
        <v>472</v>
      </c>
      <c r="G60" s="710"/>
      <c r="H60" s="612">
        <f>+'5 - Cost Support'!T32</f>
        <v>0</v>
      </c>
    </row>
    <row r="61" spans="1:8">
      <c r="A61" s="709">
        <f t="shared" si="0"/>
        <v>35</v>
      </c>
      <c r="B61" s="601"/>
      <c r="C61" s="752" t="s">
        <v>368</v>
      </c>
      <c r="D61" s="602"/>
      <c r="E61" s="738"/>
      <c r="F61" s="613" t="str">
        <f>"(Line "&amp;A59&amp;" + Line "&amp;A60&amp;")"</f>
        <v>(Line 33 + Line 34)</v>
      </c>
      <c r="G61" s="602"/>
      <c r="H61" s="805">
        <f>H59+H60</f>
        <v>113832385.71348761</v>
      </c>
    </row>
    <row r="62" spans="1:8">
      <c r="A62" s="728"/>
      <c r="B62" s="611"/>
      <c r="C62" s="695"/>
      <c r="D62" s="601"/>
      <c r="E62" s="728"/>
      <c r="F62" s="601"/>
      <c r="H62" s="615"/>
    </row>
    <row r="63" spans="1:8" s="54" customFormat="1" ht="21" thickBot="1">
      <c r="A63" s="709">
        <f>+A61+1</f>
        <v>36</v>
      </c>
      <c r="B63" s="720" t="s">
        <v>478</v>
      </c>
      <c r="C63" s="721"/>
      <c r="D63" s="721"/>
      <c r="E63" s="739"/>
      <c r="F63" s="706" t="str">
        <f>"(Line "&amp;A49&amp;" + Line "&amp;A61&amp;")"</f>
        <v>(Line 24 + Line 35)</v>
      </c>
      <c r="G63" s="720"/>
      <c r="H63" s="619">
        <f>+H49+H61</f>
        <v>18979598105.867332</v>
      </c>
    </row>
    <row r="64" spans="1:8" ht="21" thickTop="1">
      <c r="A64" s="728"/>
      <c r="B64" s="611"/>
      <c r="C64" s="601"/>
      <c r="D64" s="601"/>
      <c r="E64" s="728"/>
    </row>
    <row r="65" spans="1:8">
      <c r="A65" s="709"/>
      <c r="B65" s="695" t="s">
        <v>81</v>
      </c>
      <c r="C65" s="695"/>
      <c r="D65" s="607"/>
      <c r="E65" s="698"/>
      <c r="F65" s="606"/>
      <c r="G65" s="740"/>
      <c r="H65" s="607"/>
    </row>
    <row r="66" spans="1:8">
      <c r="A66" s="728"/>
      <c r="B66" s="672"/>
      <c r="C66" s="672"/>
      <c r="D66" s="672"/>
      <c r="E66" s="728"/>
      <c r="F66" s="607"/>
      <c r="G66" s="606"/>
      <c r="H66" s="606"/>
    </row>
    <row r="67" spans="1:8">
      <c r="A67" s="709">
        <f>+A63+1</f>
        <v>37</v>
      </c>
      <c r="B67" s="709"/>
      <c r="C67" s="724" t="s">
        <v>162</v>
      </c>
      <c r="D67" s="672"/>
      <c r="E67" s="698" t="str">
        <f>"(Note "&amp;B$308&amp;" &amp; "&amp;B$317&amp;")"</f>
        <v>(Note B &amp; J)</v>
      </c>
      <c r="F67" s="607" t="s">
        <v>472</v>
      </c>
      <c r="G67" s="672"/>
      <c r="H67" s="607">
        <f>+'5 - Cost Support'!T35</f>
        <v>3040719466.5384617</v>
      </c>
    </row>
    <row r="68" spans="1:8">
      <c r="A68" s="709"/>
      <c r="B68" s="709"/>
      <c r="C68" s="732"/>
      <c r="D68" s="693"/>
      <c r="E68" s="698"/>
      <c r="F68" s="613"/>
      <c r="G68" s="693"/>
      <c r="H68" s="613"/>
    </row>
    <row r="69" spans="1:8">
      <c r="A69" s="709">
        <f>A67+1</f>
        <v>38</v>
      </c>
      <c r="B69" s="709"/>
      <c r="C69" s="732" t="s">
        <v>191</v>
      </c>
      <c r="D69" s="693"/>
      <c r="E69" s="698" t="str">
        <f>"(Note "&amp;B$308&amp;" &amp; "&amp;B$317&amp;")"</f>
        <v>(Note B &amp; J)</v>
      </c>
      <c r="F69" s="613" t="s">
        <v>472</v>
      </c>
      <c r="G69" s="693"/>
      <c r="H69" s="613">
        <f>+'5 - Cost Support'!T36</f>
        <v>183014661.76923078</v>
      </c>
    </row>
    <row r="70" spans="1:8">
      <c r="A70" s="709">
        <f>1+A69</f>
        <v>39</v>
      </c>
      <c r="B70" s="709"/>
      <c r="C70" s="602" t="s">
        <v>224</v>
      </c>
      <c r="D70" s="693"/>
      <c r="E70" s="698" t="str">
        <f>"(Note "&amp;B$308&amp;" &amp; "&amp;B$317&amp;")"</f>
        <v>(Note B &amp; J)</v>
      </c>
      <c r="F70" s="613" t="s">
        <v>472</v>
      </c>
      <c r="G70" s="693"/>
      <c r="H70" s="613">
        <f>+'5 - Cost Support'!T37</f>
        <v>43092007.384615384</v>
      </c>
    </row>
    <row r="71" spans="1:8">
      <c r="A71" s="709">
        <f>+A70+1</f>
        <v>40</v>
      </c>
      <c r="B71" s="709"/>
      <c r="C71" s="733" t="s">
        <v>604</v>
      </c>
      <c r="D71" s="734"/>
      <c r="E71" s="712" t="str">
        <f>"(Note "&amp;B$308&amp;" &amp; "&amp;B$317&amp;")"</f>
        <v>(Note B &amp; J)</v>
      </c>
      <c r="F71" s="612" t="s">
        <v>472</v>
      </c>
      <c r="G71" s="734"/>
      <c r="H71" s="612">
        <f>+'5 - Cost Support'!T38</f>
        <v>0</v>
      </c>
    </row>
    <row r="72" spans="1:8">
      <c r="A72" s="709">
        <f t="shared" ref="A72:A77" si="1">+A71+1</f>
        <v>41</v>
      </c>
      <c r="B72" s="709"/>
      <c r="C72" s="724" t="s">
        <v>278</v>
      </c>
      <c r="D72" s="672"/>
      <c r="E72" s="741"/>
      <c r="F72" s="613" t="str">
        <f>"(Line "&amp;A69&amp;" + Line "&amp;A70&amp;" - Line "&amp;A71&amp;")"</f>
        <v>(Line 38 + Line 39 - Line 40)</v>
      </c>
      <c r="G72" s="672"/>
      <c r="H72" s="607">
        <f>H69+H70-H71</f>
        <v>226106669.15384617</v>
      </c>
    </row>
    <row r="73" spans="1:8">
      <c r="A73" s="709">
        <f t="shared" si="1"/>
        <v>42</v>
      </c>
      <c r="B73" s="709"/>
      <c r="C73" s="733" t="str">
        <f>+C24</f>
        <v>Accumulated Intangible Amortization - Electric</v>
      </c>
      <c r="D73" s="734"/>
      <c r="E73" s="712" t="str">
        <f>"(Note "&amp;B$308&amp;")"</f>
        <v>(Note B)</v>
      </c>
      <c r="F73" s="612" t="str">
        <f>"(Line "&amp;A$24&amp;")"</f>
        <v>(Line 10)</v>
      </c>
      <c r="G73" s="734"/>
      <c r="H73" s="612">
        <f>H24</f>
        <v>0</v>
      </c>
    </row>
    <row r="74" spans="1:8">
      <c r="A74" s="709">
        <f t="shared" si="1"/>
        <v>43</v>
      </c>
      <c r="B74" s="709"/>
      <c r="C74" s="732" t="s">
        <v>364</v>
      </c>
      <c r="D74" s="693"/>
      <c r="E74" s="738"/>
      <c r="F74" s="613" t="str">
        <f>"(Line "&amp;A72&amp;" + "&amp;A73&amp;")"</f>
        <v>(Line 41 + 42)</v>
      </c>
      <c r="G74" s="613"/>
      <c r="H74" s="613">
        <f>SUM(H72:H73)</f>
        <v>226106669.15384617</v>
      </c>
    </row>
    <row r="75" spans="1:8">
      <c r="A75" s="709">
        <f t="shared" si="1"/>
        <v>44</v>
      </c>
      <c r="B75" s="709"/>
      <c r="C75" s="732" t="str">
        <f>+C58</f>
        <v>Wage &amp; Salary Allocator</v>
      </c>
      <c r="D75" s="693"/>
      <c r="E75" s="738"/>
      <c r="F75" s="612" t="str">
        <f>"(Line "&amp;A$16&amp;")"</f>
        <v>(Line 5)</v>
      </c>
      <c r="G75" s="613"/>
      <c r="H75" s="620">
        <f>H16</f>
        <v>0.23000000017490493</v>
      </c>
    </row>
    <row r="76" spans="1:8">
      <c r="A76" s="709">
        <f t="shared" si="1"/>
        <v>45</v>
      </c>
      <c r="B76" s="601"/>
      <c r="C76" s="699" t="s">
        <v>365</v>
      </c>
      <c r="D76" s="715"/>
      <c r="E76" s="731"/>
      <c r="F76" s="613" t="str">
        <f>"(Line "&amp;A74&amp;" * Line "&amp;A75&amp;")"</f>
        <v>(Line 43 * Line 44)</v>
      </c>
      <c r="G76" s="715"/>
      <c r="H76" s="617">
        <f>H74*H75</f>
        <v>52004533.94493179</v>
      </c>
    </row>
    <row r="77" spans="1:8">
      <c r="A77" s="709">
        <f t="shared" si="1"/>
        <v>46</v>
      </c>
      <c r="B77" s="601"/>
      <c r="C77" s="732" t="s">
        <v>208</v>
      </c>
      <c r="D77" s="602"/>
      <c r="E77" s="698" t="str">
        <f>"(Note "&amp;B$308&amp;" &amp; "&amp;B$317&amp;")"</f>
        <v>(Note B &amp; J)</v>
      </c>
      <c r="F77" s="613" t="s">
        <v>472</v>
      </c>
      <c r="G77" s="602"/>
      <c r="H77" s="613">
        <f>+'5 - Cost Support'!T39</f>
        <v>0</v>
      </c>
    </row>
    <row r="78" spans="1:8">
      <c r="A78" s="728"/>
      <c r="B78" s="611"/>
      <c r="C78" s="611"/>
      <c r="D78" s="611"/>
      <c r="F78" s="671"/>
      <c r="G78" s="671"/>
      <c r="H78" s="621"/>
    </row>
    <row r="79" spans="1:8" ht="21" thickBot="1">
      <c r="A79" s="709">
        <f>A77+1</f>
        <v>47</v>
      </c>
      <c r="B79" s="720" t="s">
        <v>86</v>
      </c>
      <c r="C79" s="720"/>
      <c r="D79" s="720"/>
      <c r="E79" s="742"/>
      <c r="F79" s="743" t="str">
        <f>"(Lines "&amp;A67&amp;" + "&amp;A76&amp;" + "&amp;A77&amp;")"</f>
        <v>(Lines 37 + 45 + 46)</v>
      </c>
      <c r="G79" s="744"/>
      <c r="H79" s="619">
        <f>H67+H76+H77</f>
        <v>3092724000.4833937</v>
      </c>
    </row>
    <row r="80" spans="1:8" ht="21" thickTop="1">
      <c r="A80" s="728"/>
      <c r="B80" s="611"/>
      <c r="C80" s="611"/>
      <c r="D80" s="611"/>
      <c r="F80" s="601"/>
      <c r="G80" s="644"/>
    </row>
    <row r="81" spans="1:8" ht="21" thickBot="1">
      <c r="A81" s="709">
        <f>+A79+1</f>
        <v>48</v>
      </c>
      <c r="B81" s="720" t="s">
        <v>235</v>
      </c>
      <c r="C81" s="720"/>
      <c r="D81" s="720"/>
      <c r="E81" s="742"/>
      <c r="F81" s="706" t="str">
        <f>"(Line "&amp;A63&amp;" - Line "&amp;A79&amp;")"</f>
        <v>(Line 36 - Line 47)</v>
      </c>
      <c r="G81" s="720"/>
      <c r="H81" s="619">
        <f>H63-H79</f>
        <v>15886874105.383938</v>
      </c>
    </row>
    <row r="82" spans="1:8" ht="21" thickTop="1">
      <c r="A82" s="671"/>
      <c r="B82" s="611"/>
      <c r="C82" s="611"/>
      <c r="D82" s="611"/>
      <c r="F82" s="601"/>
    </row>
    <row r="83" spans="1:8">
      <c r="A83" s="687" t="s">
        <v>88</v>
      </c>
      <c r="B83" s="689"/>
      <c r="C83" s="689"/>
      <c r="D83" s="689"/>
      <c r="E83" s="690"/>
      <c r="F83" s="691"/>
      <c r="G83" s="691"/>
      <c r="H83" s="622"/>
    </row>
    <row r="84" spans="1:8">
      <c r="A84" s="745"/>
      <c r="B84" s="746"/>
      <c r="C84" s="746"/>
      <c r="D84" s="746"/>
    </row>
    <row r="85" spans="1:8">
      <c r="A85" s="728"/>
      <c r="B85" s="747" t="s">
        <v>294</v>
      </c>
      <c r="D85" s="601"/>
      <c r="E85" s="748"/>
      <c r="H85" s="606"/>
    </row>
    <row r="86" spans="1:8">
      <c r="A86" s="728">
        <f>+A81+1</f>
        <v>49</v>
      </c>
      <c r="B86" s="747"/>
      <c r="C86" s="749" t="s">
        <v>318</v>
      </c>
      <c r="D86" s="750"/>
      <c r="E86" s="698" t="str">
        <f>"(Note "&amp;B$337&amp;")"</f>
        <v>(Note Q)</v>
      </c>
      <c r="F86" s="668" t="s">
        <v>471</v>
      </c>
      <c r="H86" s="613">
        <f>'ATT1-ADIT '!G22</f>
        <v>-2617653797.9288039</v>
      </c>
    </row>
    <row r="87" spans="1:8">
      <c r="A87" s="728"/>
      <c r="B87" s="747"/>
      <c r="C87" s="749"/>
      <c r="D87" s="750"/>
      <c r="E87" s="698"/>
      <c r="F87" s="668"/>
      <c r="H87" s="613"/>
    </row>
    <row r="88" spans="1:8">
      <c r="A88" s="928"/>
      <c r="B88" s="747" t="s">
        <v>510</v>
      </c>
      <c r="C88" s="749"/>
      <c r="D88" s="929"/>
      <c r="E88" s="930"/>
      <c r="F88" s="931"/>
      <c r="G88" s="932"/>
      <c r="H88" s="933"/>
    </row>
    <row r="89" spans="1:8">
      <c r="A89" s="728">
        <f>A86+1</f>
        <v>50</v>
      </c>
      <c r="B89" s="934"/>
      <c r="C89" s="672" t="s">
        <v>511</v>
      </c>
      <c r="D89" s="750"/>
      <c r="E89" s="698"/>
      <c r="F89" s="668" t="s">
        <v>1062</v>
      </c>
      <c r="G89" s="932"/>
      <c r="H89" s="1482">
        <f>-('9.c Exhibit V DDIT'!J8+'9.e Exhibit VI DDIT True-up'!G7+'9.g Exhibit VI DDIT Update'!G8)</f>
        <v>0</v>
      </c>
    </row>
    <row r="90" spans="1:8">
      <c r="A90" s="728">
        <f>A89+1</f>
        <v>51</v>
      </c>
      <c r="B90" s="934"/>
      <c r="C90" s="734" t="s">
        <v>512</v>
      </c>
      <c r="D90" s="1002"/>
      <c r="E90" s="712"/>
      <c r="F90" s="729" t="s">
        <v>1063</v>
      </c>
      <c r="G90" s="772"/>
      <c r="H90" s="612">
        <f>-('9.b Exhibit V EDIT'!J8+'9.d Exhibit VI EDIT True-up'!G7+'9.f Exhibit VI EDIT Update'!G8)</f>
        <v>-664254735</v>
      </c>
    </row>
    <row r="91" spans="1:8">
      <c r="A91" s="728">
        <f>A90+1</f>
        <v>52</v>
      </c>
      <c r="B91" s="934"/>
      <c r="C91" s="749" t="s">
        <v>513</v>
      </c>
      <c r="D91" s="929"/>
      <c r="E91" s="930"/>
      <c r="F91" s="613" t="str">
        <f>"(Line "&amp;A89&amp;" + "&amp;A90&amp;")"</f>
        <v>(Line 50 + 51)</v>
      </c>
      <c r="G91" s="771"/>
      <c r="H91" s="805">
        <f>SUM(H89:H90)</f>
        <v>-664254735</v>
      </c>
    </row>
    <row r="92" spans="1:8">
      <c r="A92" s="728"/>
      <c r="B92" s="601"/>
      <c r="C92" s="747"/>
      <c r="D92" s="602"/>
      <c r="E92" s="714"/>
      <c r="F92" s="602"/>
      <c r="G92" s="717"/>
      <c r="H92" s="623"/>
    </row>
    <row r="93" spans="1:8">
      <c r="A93" s="709"/>
      <c r="B93" s="751" t="s">
        <v>475</v>
      </c>
      <c r="C93" s="601"/>
      <c r="D93" s="601"/>
      <c r="E93" s="601"/>
      <c r="F93" s="672"/>
      <c r="G93" s="601"/>
      <c r="H93" s="601"/>
    </row>
    <row r="94" spans="1:8">
      <c r="A94" s="709">
        <f>A91+1</f>
        <v>53</v>
      </c>
      <c r="B94" s="694"/>
      <c r="C94" s="732" t="s">
        <v>476</v>
      </c>
      <c r="D94" s="698"/>
      <c r="E94" s="698" t="str">
        <f>"(Note "&amp;B$308&amp;" &amp; "&amp;B$314&amp;")"</f>
        <v>(Note B &amp; H)</v>
      </c>
      <c r="F94" s="692" t="s">
        <v>948</v>
      </c>
      <c r="G94" s="602"/>
      <c r="H94" s="613">
        <v>0</v>
      </c>
    </row>
    <row r="95" spans="1:8">
      <c r="A95" s="709"/>
      <c r="B95" s="694"/>
      <c r="C95" s="732"/>
      <c r="D95" s="698"/>
      <c r="E95" s="698"/>
      <c r="F95" s="692"/>
      <c r="G95" s="602"/>
      <c r="H95" s="613"/>
    </row>
    <row r="96" spans="1:8" s="225" customFormat="1">
      <c r="A96" s="709"/>
      <c r="B96" s="751" t="s">
        <v>335</v>
      </c>
      <c r="C96" s="601"/>
      <c r="D96" s="601"/>
      <c r="E96" s="601"/>
      <c r="F96" s="672"/>
      <c r="G96" s="601"/>
      <c r="H96" s="601"/>
    </row>
    <row r="97" spans="1:8" s="225" customFormat="1">
      <c r="A97" s="709">
        <f>A94+1</f>
        <v>54</v>
      </c>
      <c r="B97" s="694"/>
      <c r="C97" s="732" t="s">
        <v>336</v>
      </c>
      <c r="D97" s="698"/>
      <c r="E97" s="698" t="str">
        <f>"(Note "&amp;B$338&amp;")"</f>
        <v>(Note R)</v>
      </c>
      <c r="F97" s="692" t="s">
        <v>472</v>
      </c>
      <c r="G97" s="602"/>
      <c r="H97" s="613">
        <f>'5 - Cost Support'!H257+'5 - Cost Support'!I257+'5 - Cost Support'!J257</f>
        <v>0</v>
      </c>
    </row>
    <row r="98" spans="1:8">
      <c r="A98" s="709"/>
      <c r="B98" s="709"/>
      <c r="C98" s="732"/>
      <c r="D98" s="698"/>
      <c r="E98" s="692"/>
      <c r="F98" s="718"/>
      <c r="G98" s="613"/>
      <c r="H98" s="601"/>
    </row>
    <row r="99" spans="1:8">
      <c r="A99" s="709">
        <f>A97+1</f>
        <v>55</v>
      </c>
      <c r="B99" s="752" t="s">
        <v>482</v>
      </c>
      <c r="D99" s="753"/>
      <c r="E99" s="698" t="str">
        <f>"(Note "&amp;B$309&amp;" &amp; "&amp;B$337&amp;")"</f>
        <v>(Note C &amp; Q)</v>
      </c>
      <c r="F99" s="613" t="str">
        <f>F60</f>
        <v>Attachment 5</v>
      </c>
      <c r="G99" s="693"/>
      <c r="H99" s="613">
        <f>+'5 - Cost Support'!T56</f>
        <v>53803313</v>
      </c>
    </row>
    <row r="100" spans="1:8">
      <c r="A100" s="709"/>
      <c r="B100" s="709"/>
      <c r="C100" s="732"/>
      <c r="D100" s="698"/>
      <c r="E100" s="692"/>
      <c r="F100" s="718"/>
      <c r="G100" s="613"/>
      <c r="H100" s="601"/>
    </row>
    <row r="101" spans="1:8">
      <c r="A101" s="709"/>
      <c r="B101" s="754" t="s">
        <v>82</v>
      </c>
      <c r="C101" s="735"/>
      <c r="D101" s="672"/>
      <c r="E101" s="728"/>
      <c r="F101" s="755"/>
      <c r="G101" s="756"/>
      <c r="H101" s="601"/>
    </row>
    <row r="102" spans="1:8">
      <c r="A102" s="709">
        <f>+A99+1</f>
        <v>56</v>
      </c>
      <c r="B102" s="757"/>
      <c r="C102" s="758" t="s">
        <v>3</v>
      </c>
      <c r="D102" s="698"/>
      <c r="E102" s="698" t="str">
        <f>"(Note "&amp;B$307&amp;" &amp; "&amp;B$337&amp;")"</f>
        <v>(Note A &amp; Q)</v>
      </c>
      <c r="F102" s="758" t="s">
        <v>472</v>
      </c>
      <c r="G102" s="633"/>
      <c r="H102" s="624">
        <f>+'5 - Cost Support'!T64</f>
        <v>521634.36539668008</v>
      </c>
    </row>
    <row r="103" spans="1:8">
      <c r="A103" s="696"/>
      <c r="B103" s="759"/>
      <c r="C103" s="735"/>
      <c r="E103" s="696"/>
      <c r="F103" s="633"/>
      <c r="G103" s="756"/>
      <c r="H103" s="625"/>
    </row>
    <row r="104" spans="1:8">
      <c r="A104" s="709"/>
      <c r="B104" s="754" t="s">
        <v>80</v>
      </c>
      <c r="C104" s="601"/>
      <c r="D104" s="601"/>
      <c r="E104" s="760"/>
      <c r="F104" s="633"/>
      <c r="G104" s="756"/>
      <c r="H104" s="625"/>
    </row>
    <row r="105" spans="1:8">
      <c r="A105" s="728">
        <f>A102+1</f>
        <v>57</v>
      </c>
      <c r="B105" s="601"/>
      <c r="C105" s="601" t="s">
        <v>197</v>
      </c>
      <c r="D105" s="672"/>
      <c r="E105" s="698" t="str">
        <f>"(Note "&amp;B$337&amp;")"</f>
        <v>(Note Q)</v>
      </c>
      <c r="F105" s="735" t="s">
        <v>472</v>
      </c>
      <c r="H105" s="607">
        <f>+'5 - Cost Support'!T74</f>
        <v>0</v>
      </c>
    </row>
    <row r="106" spans="1:8">
      <c r="A106" s="709">
        <f>+A105+1</f>
        <v>58</v>
      </c>
      <c r="B106" s="759"/>
      <c r="C106" s="761" t="s">
        <v>239</v>
      </c>
      <c r="D106" s="729"/>
      <c r="E106" s="762"/>
      <c r="F106" s="612" t="str">
        <f>"(Line "&amp;A$16&amp;")"</f>
        <v>(Line 5)</v>
      </c>
      <c r="G106" s="763"/>
      <c r="H106" s="625">
        <f>H16</f>
        <v>0.23000000017490493</v>
      </c>
    </row>
    <row r="107" spans="1:8">
      <c r="A107" s="709">
        <f>+A106+1</f>
        <v>59</v>
      </c>
      <c r="B107" s="759"/>
      <c r="C107" s="735" t="s">
        <v>243</v>
      </c>
      <c r="D107" s="672"/>
      <c r="E107" s="728"/>
      <c r="F107" s="613" t="str">
        <f>"(Line "&amp;A105&amp;" * Line "&amp;A106&amp;")"</f>
        <v>(Line 57 * Line 58)</v>
      </c>
      <c r="G107" s="756"/>
      <c r="H107" s="626">
        <f>H105*H106</f>
        <v>0</v>
      </c>
    </row>
    <row r="108" spans="1:8">
      <c r="A108" s="709">
        <f>A107+1</f>
        <v>60</v>
      </c>
      <c r="B108" s="759"/>
      <c r="C108" s="735" t="s">
        <v>61</v>
      </c>
      <c r="D108" s="672"/>
      <c r="E108" s="698" t="str">
        <f>"(Note "&amp;B$337&amp;")"</f>
        <v>(Note Q)</v>
      </c>
      <c r="F108" s="761" t="s">
        <v>472</v>
      </c>
      <c r="G108" s="756"/>
      <c r="H108" s="627">
        <f>+'5 - Cost Support'!T75</f>
        <v>100454720.5</v>
      </c>
    </row>
    <row r="109" spans="1:8">
      <c r="A109" s="709">
        <f>A108+1</f>
        <v>61</v>
      </c>
      <c r="B109" s="759"/>
      <c r="C109" s="767" t="s">
        <v>79</v>
      </c>
      <c r="D109" s="730"/>
      <c r="E109" s="764"/>
      <c r="F109" s="613" t="str">
        <f>"(Line "&amp;A107&amp;" + Line "&amp;A108&amp;")"</f>
        <v>(Line 59 + Line 60)</v>
      </c>
      <c r="G109" s="765"/>
      <c r="H109" s="657">
        <f>H107+H108</f>
        <v>100454720.5</v>
      </c>
    </row>
    <row r="110" spans="1:8" ht="22.5" customHeight="1">
      <c r="A110" s="709"/>
      <c r="B110" s="759"/>
      <c r="C110" s="735"/>
      <c r="D110" s="672"/>
      <c r="E110" s="696"/>
      <c r="F110" s="633"/>
      <c r="G110" s="756"/>
    </row>
    <row r="111" spans="1:8">
      <c r="A111" s="709"/>
      <c r="B111" s="754" t="s">
        <v>595</v>
      </c>
      <c r="C111" s="601"/>
      <c r="D111" s="672"/>
      <c r="F111" s="633"/>
      <c r="G111" s="756"/>
    </row>
    <row r="112" spans="1:8">
      <c r="A112" s="709">
        <f>+A109+1</f>
        <v>62</v>
      </c>
      <c r="B112" s="759"/>
      <c r="C112" s="735" t="s">
        <v>595</v>
      </c>
      <c r="D112" s="668"/>
      <c r="E112" s="698" t="str">
        <f>"(Note "&amp;B$307&amp;" &amp; "&amp;B$337&amp;")"</f>
        <v>(Note A &amp; Q)</v>
      </c>
      <c r="F112" s="613" t="s">
        <v>472</v>
      </c>
      <c r="G112" s="756"/>
      <c r="H112" s="624">
        <f>'5 - Cost Support'!L274</f>
        <v>-13490068.344361756</v>
      </c>
    </row>
    <row r="113" spans="1:8" s="54" customFormat="1">
      <c r="A113" s="709"/>
      <c r="B113" s="736"/>
      <c r="C113" s="758"/>
      <c r="D113" s="768"/>
      <c r="E113" s="769"/>
      <c r="F113" s="613"/>
      <c r="G113" s="770"/>
      <c r="H113" s="628"/>
    </row>
    <row r="114" spans="1:8" s="54" customFormat="1">
      <c r="A114" s="771"/>
      <c r="B114" s="747" t="s">
        <v>386</v>
      </c>
      <c r="C114" s="770"/>
      <c r="D114" s="773"/>
      <c r="E114" s="770"/>
      <c r="F114" s="613"/>
      <c r="G114" s="770"/>
      <c r="H114" s="628"/>
    </row>
    <row r="115" spans="1:8">
      <c r="A115" s="709">
        <f>A112+1</f>
        <v>63</v>
      </c>
      <c r="B115" s="611"/>
      <c r="C115" s="611" t="s">
        <v>387</v>
      </c>
      <c r="D115" s="747"/>
      <c r="E115" s="698" t="str">
        <f>"(Note "&amp;B$330&amp;" &amp; "&amp;B$337&amp;")"</f>
        <v>(Note N &amp; Q)</v>
      </c>
      <c r="F115" s="758" t="s">
        <v>472</v>
      </c>
      <c r="G115" s="613"/>
      <c r="H115" s="658">
        <f>+'5 - Cost Support'!T83</f>
        <v>0</v>
      </c>
    </row>
    <row r="116" spans="1:8">
      <c r="A116" s="671"/>
      <c r="B116" s="611"/>
      <c r="C116" s="611"/>
      <c r="D116" s="611"/>
      <c r="F116" s="601"/>
      <c r="H116" s="616"/>
    </row>
    <row r="117" spans="1:8" ht="21" thickBot="1">
      <c r="A117" s="671">
        <f>A115+1</f>
        <v>64</v>
      </c>
      <c r="B117" s="720" t="s">
        <v>237</v>
      </c>
      <c r="C117" s="720"/>
      <c r="D117" s="720"/>
      <c r="E117" s="742"/>
      <c r="F117" s="722" t="str">
        <f>"(Lines "&amp;A86&amp;" + "&amp;A91&amp;" + "&amp;A94&amp;" + "&amp;A97&amp;" + "&amp;A99&amp;" + "&amp;A102&amp;" + "&amp;A109&amp;" + "&amp;A112&amp;" - "&amp;A115&amp;")"</f>
        <v>(Lines 49 + 52 + 53 + 54 + 55 + 56 + 61 + 62 - 63)</v>
      </c>
      <c r="G117" s="774"/>
      <c r="H117" s="619">
        <f>H86+H91+H94+H97+H99+H102+H109+H112-H115</f>
        <v>-3140618933.4077692</v>
      </c>
    </row>
    <row r="118" spans="1:8" ht="21" thickTop="1">
      <c r="A118" s="671"/>
      <c r="B118" s="611"/>
      <c r="C118" s="611"/>
      <c r="D118" s="611"/>
      <c r="F118" s="601"/>
      <c r="H118" s="616"/>
    </row>
    <row r="119" spans="1:8" ht="21" thickBot="1">
      <c r="A119" s="826">
        <f>+A117+1</f>
        <v>65</v>
      </c>
      <c r="B119" s="775" t="s">
        <v>152</v>
      </c>
      <c r="C119" s="775"/>
      <c r="D119" s="775"/>
      <c r="E119" s="776"/>
      <c r="F119" s="777" t="str">
        <f>"(Line "&amp;A81&amp;" + Line "&amp;A117&amp;")"</f>
        <v>(Line 48 + Line 64)</v>
      </c>
      <c r="G119" s="775"/>
      <c r="H119" s="630">
        <f>H81+H117</f>
        <v>12746255171.97617</v>
      </c>
    </row>
    <row r="120" spans="1:8">
      <c r="B120" s="611"/>
      <c r="C120" s="611"/>
      <c r="D120" s="611"/>
    </row>
    <row r="121" spans="1:8" s="50" customFormat="1">
      <c r="A121" s="778" t="s">
        <v>260</v>
      </c>
      <c r="B121" s="779"/>
      <c r="C121" s="780"/>
      <c r="D121" s="781"/>
      <c r="E121" s="782"/>
      <c r="F121" s="622"/>
      <c r="G121" s="622"/>
      <c r="H121" s="604"/>
    </row>
    <row r="122" spans="1:8" s="50" customFormat="1">
      <c r="A122" s="672"/>
      <c r="B122" s="672"/>
      <c r="C122" s="672"/>
      <c r="D122" s="672"/>
      <c r="E122" s="694"/>
      <c r="F122" s="601"/>
      <c r="G122" s="601"/>
      <c r="H122" s="605"/>
    </row>
    <row r="123" spans="1:8">
      <c r="A123" s="696"/>
      <c r="B123" s="695" t="s">
        <v>143</v>
      </c>
      <c r="D123" s="606"/>
      <c r="E123" s="621"/>
      <c r="G123" s="606"/>
      <c r="H123" s="606"/>
    </row>
    <row r="124" spans="1:8">
      <c r="A124" s="709">
        <f>+A119+1</f>
        <v>66</v>
      </c>
      <c r="B124" s="709"/>
      <c r="C124" s="724" t="s">
        <v>143</v>
      </c>
      <c r="D124" s="672"/>
      <c r="E124" s="698" t="str">
        <f>"(Note "&amp;B$333&amp;")"</f>
        <v>(Note O)</v>
      </c>
      <c r="F124" s="783" t="s">
        <v>472</v>
      </c>
      <c r="G124" s="694"/>
      <c r="H124" s="607">
        <f>+'5 - Cost Support'!T89</f>
        <v>157000000</v>
      </c>
    </row>
    <row r="125" spans="1:8">
      <c r="A125" s="709">
        <f>+A124+1</f>
        <v>67</v>
      </c>
      <c r="B125" s="696"/>
      <c r="C125" s="724" t="s">
        <v>597</v>
      </c>
      <c r="D125" s="607"/>
      <c r="E125" s="698" t="str">
        <f>"(Note "&amp;B$333&amp;")"</f>
        <v>(Note O)</v>
      </c>
      <c r="F125" s="612" t="s">
        <v>472</v>
      </c>
      <c r="G125" s="672"/>
      <c r="H125" s="613">
        <f>+'5 - Cost Support'!T90</f>
        <v>0</v>
      </c>
    </row>
    <row r="126" spans="1:8">
      <c r="A126" s="709">
        <f>1+A125</f>
        <v>68</v>
      </c>
      <c r="B126" s="672"/>
      <c r="C126" s="784" t="s">
        <v>143</v>
      </c>
      <c r="D126" s="730"/>
      <c r="E126" s="731"/>
      <c r="F126" s="613" t="str">
        <f>"(Lines "&amp;A124&amp;" - "&amp;A125&amp;")"</f>
        <v>(Lines 66 - 67)</v>
      </c>
      <c r="G126" s="715"/>
      <c r="H126" s="631">
        <f>H124-H125</f>
        <v>157000000</v>
      </c>
    </row>
    <row r="127" spans="1:8">
      <c r="A127" s="709"/>
      <c r="B127" s="709"/>
      <c r="C127" s="695"/>
      <c r="D127" s="672"/>
      <c r="E127" s="708"/>
      <c r="F127" s="672"/>
      <c r="G127" s="672"/>
      <c r="H127" s="632"/>
    </row>
    <row r="128" spans="1:8">
      <c r="A128" s="709"/>
      <c r="B128" s="695" t="s">
        <v>369</v>
      </c>
      <c r="C128" s="672"/>
      <c r="D128" s="672"/>
      <c r="E128" s="708"/>
      <c r="F128" s="672"/>
      <c r="G128" s="672"/>
      <c r="H128" s="632"/>
    </row>
    <row r="129" spans="1:8">
      <c r="A129" s="709">
        <f>A126+1</f>
        <v>69</v>
      </c>
      <c r="B129" s="709"/>
      <c r="C129" s="724" t="s">
        <v>146</v>
      </c>
      <c r="D129" s="672"/>
      <c r="E129" s="698" t="str">
        <f>"(Note "&amp;B$333&amp;")"</f>
        <v>(Note O)</v>
      </c>
      <c r="F129" s="607" t="s">
        <v>472</v>
      </c>
      <c r="G129" s="672"/>
      <c r="H129" s="607">
        <f>+'5 - Cost Support'!S110</f>
        <v>222024344</v>
      </c>
    </row>
    <row r="130" spans="1:8">
      <c r="A130" s="709">
        <f t="shared" ref="A130:A138" si="2">+A129+1</f>
        <v>70</v>
      </c>
      <c r="B130" s="709"/>
      <c r="C130" s="724" t="s">
        <v>602</v>
      </c>
      <c r="D130" s="672"/>
      <c r="E130" s="698" t="str">
        <f>"(Note "&amp;B$317&amp;")"</f>
        <v>(Note J)</v>
      </c>
      <c r="F130" s="607" t="s">
        <v>472</v>
      </c>
      <c r="G130" s="672"/>
      <c r="H130" s="607">
        <f>+'5 - Cost Support'!S112</f>
        <v>-2567829</v>
      </c>
    </row>
    <row r="131" spans="1:8">
      <c r="A131" s="709">
        <f t="shared" si="2"/>
        <v>71</v>
      </c>
      <c r="B131" s="709"/>
      <c r="C131" s="724" t="s">
        <v>603</v>
      </c>
      <c r="D131" s="672"/>
      <c r="E131" s="698" t="str">
        <f>"(Note "&amp;B$333&amp;")"</f>
        <v>(Note O)</v>
      </c>
      <c r="F131" s="607" t="s">
        <v>472</v>
      </c>
      <c r="G131" s="672"/>
      <c r="H131" s="607">
        <f>+'5 - Cost Support'!S113</f>
        <v>-2567829</v>
      </c>
    </row>
    <row r="132" spans="1:8">
      <c r="A132" s="709">
        <f t="shared" si="2"/>
        <v>72</v>
      </c>
      <c r="B132" s="709"/>
      <c r="C132" s="724" t="s">
        <v>598</v>
      </c>
      <c r="D132" s="607"/>
      <c r="E132" s="698" t="str">
        <f>"(Note "&amp;B$333&amp;")"</f>
        <v>(Note O)</v>
      </c>
      <c r="F132" s="724" t="s">
        <v>472</v>
      </c>
      <c r="G132" s="672"/>
      <c r="H132" s="607">
        <f>+'5 - Cost Support'!T104</f>
        <v>3892726</v>
      </c>
    </row>
    <row r="133" spans="1:8">
      <c r="A133" s="709">
        <f t="shared" si="2"/>
        <v>73</v>
      </c>
      <c r="B133" s="709"/>
      <c r="C133" s="724" t="s">
        <v>599</v>
      </c>
      <c r="D133" s="607"/>
      <c r="E133" s="698" t="str">
        <f>"(Note "&amp;B$311&amp;" &amp; "&amp;B$333&amp;")"</f>
        <v>(Note E &amp; O)</v>
      </c>
      <c r="F133" s="724" t="s">
        <v>472</v>
      </c>
      <c r="G133" s="672"/>
      <c r="H133" s="607">
        <f>+'5 - Cost Support'!S122</f>
        <v>17244621</v>
      </c>
    </row>
    <row r="134" spans="1:8">
      <c r="A134" s="709">
        <f t="shared" si="2"/>
        <v>74</v>
      </c>
      <c r="B134" s="709"/>
      <c r="C134" s="724" t="s">
        <v>600</v>
      </c>
      <c r="D134" s="607"/>
      <c r="E134" s="698" t="str">
        <f>"(Note "&amp;B$333&amp;")"</f>
        <v>(Note O)</v>
      </c>
      <c r="F134" s="724" t="s">
        <v>472</v>
      </c>
      <c r="G134" s="672"/>
      <c r="H134" s="607">
        <f>+'5 - Cost Support'!S143</f>
        <v>4534517</v>
      </c>
    </row>
    <row r="135" spans="1:8">
      <c r="A135" s="709">
        <f t="shared" si="2"/>
        <v>75</v>
      </c>
      <c r="B135" s="709"/>
      <c r="C135" s="724" t="s">
        <v>601</v>
      </c>
      <c r="D135" s="601"/>
      <c r="E135" s="698" t="str">
        <f>"(Note "&amp;B$310&amp;" &amp; "&amp;B$333&amp;")"</f>
        <v>(Note D &amp; O)</v>
      </c>
      <c r="F135" s="733" t="s">
        <v>472</v>
      </c>
      <c r="G135" s="672"/>
      <c r="H135" s="607">
        <f>+'5 - Cost Support'!T134</f>
        <v>0</v>
      </c>
    </row>
    <row r="136" spans="1:8">
      <c r="A136" s="709">
        <f t="shared" si="2"/>
        <v>76</v>
      </c>
      <c r="B136" s="709"/>
      <c r="C136" s="784" t="s">
        <v>370</v>
      </c>
      <c r="D136" s="730"/>
      <c r="E136" s="737"/>
      <c r="F136" s="613" t="str">
        <f>"Sum (Lines "&amp;A129&amp;" to "&amp;A130&amp;") -  Sum (Lines "&amp;A131&amp;" to "&amp;A135&amp;")"</f>
        <v>Sum (Lines 69 to 70) -  Sum (Lines 71 to 75)</v>
      </c>
      <c r="G136" s="730"/>
      <c r="H136" s="617">
        <f>SUM(H129:H130)-SUM(H131:H135)</f>
        <v>196352480</v>
      </c>
    </row>
    <row r="137" spans="1:8">
      <c r="A137" s="709">
        <f t="shared" si="2"/>
        <v>77</v>
      </c>
      <c r="B137" s="709"/>
      <c r="C137" s="761" t="str">
        <f>B44</f>
        <v>Multi-Factor A&amp;G Expense Allocator</v>
      </c>
      <c r="D137" s="668"/>
      <c r="E137" s="728"/>
      <c r="F137" s="734" t="str">
        <f>"(Line "&amp;A$44&amp;")"</f>
        <v>(Line 23)</v>
      </c>
      <c r="G137" s="633"/>
      <c r="H137" s="625">
        <f>H44</f>
        <v>0.30597266468867773</v>
      </c>
    </row>
    <row r="138" spans="1:8">
      <c r="A138" s="709">
        <f t="shared" si="2"/>
        <v>78</v>
      </c>
      <c r="B138" s="709"/>
      <c r="C138" s="784" t="s">
        <v>371</v>
      </c>
      <c r="D138" s="730"/>
      <c r="E138" s="737"/>
      <c r="F138" s="613" t="str">
        <f>"(Line "&amp;A136&amp;" * Line "&amp;A137&amp;")"</f>
        <v>(Line 76 * Line 77)</v>
      </c>
      <c r="G138" s="730"/>
      <c r="H138" s="631">
        <f>H136*H137</f>
        <v>60078491.523830302</v>
      </c>
    </row>
    <row r="139" spans="1:8">
      <c r="A139" s="709"/>
      <c r="B139" s="709"/>
      <c r="C139" s="752"/>
      <c r="D139" s="693"/>
      <c r="E139" s="738"/>
      <c r="F139" s="693"/>
      <c r="G139" s="693"/>
      <c r="H139" s="613"/>
    </row>
    <row r="140" spans="1:8">
      <c r="A140" s="709"/>
      <c r="B140" s="695" t="s">
        <v>62</v>
      </c>
      <c r="C140" s="601"/>
      <c r="D140" s="693"/>
      <c r="E140" s="738"/>
      <c r="F140" s="693"/>
      <c r="G140" s="693"/>
      <c r="H140" s="613"/>
    </row>
    <row r="141" spans="1:8">
      <c r="A141" s="709">
        <f>+A138+1</f>
        <v>79</v>
      </c>
      <c r="B141" s="759"/>
      <c r="C141" s="735" t="s">
        <v>180</v>
      </c>
      <c r="D141" s="785"/>
      <c r="E141" s="698" t="str">
        <f>"(Note "&amp;B$313&amp;" &amp; "&amp;B$333&amp;")"</f>
        <v>(Note G &amp; O)</v>
      </c>
      <c r="F141" s="607" t="s">
        <v>472</v>
      </c>
      <c r="G141" s="601"/>
      <c r="H141" s="607">
        <f>+'5 - Cost Support'!S126</f>
        <v>500000</v>
      </c>
    </row>
    <row r="142" spans="1:8">
      <c r="A142" s="709">
        <f>+A141+1</f>
        <v>80</v>
      </c>
      <c r="B142" s="759"/>
      <c r="C142" s="761" t="s">
        <v>181</v>
      </c>
      <c r="D142" s="786"/>
      <c r="E142" s="712" t="str">
        <f>"(Note "&amp;B$327&amp;" &amp; "&amp;B$333&amp;")"</f>
        <v>(Note K &amp; O)</v>
      </c>
      <c r="F142" s="612" t="s">
        <v>472</v>
      </c>
      <c r="G142" s="710"/>
      <c r="H142" s="612">
        <f>'5 - Cost Support'!T151</f>
        <v>0</v>
      </c>
    </row>
    <row r="143" spans="1:8">
      <c r="A143" s="709">
        <f>+A142+1</f>
        <v>81</v>
      </c>
      <c r="B143" s="759"/>
      <c r="C143" s="735" t="s">
        <v>244</v>
      </c>
      <c r="D143" s="672"/>
      <c r="E143" s="760"/>
      <c r="F143" s="613" t="str">
        <f>"(Line "&amp;A141&amp;" + Line "&amp;A142&amp;")"</f>
        <v>(Line 79 + Line 80)</v>
      </c>
      <c r="G143" s="601"/>
      <c r="H143" s="624">
        <f>SUM(H141:H142)</f>
        <v>500000</v>
      </c>
    </row>
    <row r="144" spans="1:8">
      <c r="A144" s="709"/>
      <c r="B144" s="759"/>
      <c r="C144" s="735"/>
      <c r="D144" s="672"/>
      <c r="E144" s="760"/>
      <c r="F144" s="735"/>
      <c r="G144" s="601"/>
      <c r="H144" s="633"/>
    </row>
    <row r="145" spans="1:8">
      <c r="A145" s="709">
        <f>+A143+1</f>
        <v>82</v>
      </c>
      <c r="B145" s="759"/>
      <c r="C145" s="735" t="s">
        <v>182</v>
      </c>
      <c r="D145" s="672"/>
      <c r="E145" s="728"/>
      <c r="F145" s="735" t="str">
        <f>"(Line "&amp;A132&amp;")"</f>
        <v>(Line 72)</v>
      </c>
      <c r="G145" s="601"/>
      <c r="H145" s="624">
        <f>H132</f>
        <v>3892726</v>
      </c>
    </row>
    <row r="146" spans="1:8">
      <c r="A146" s="709">
        <f>+A145+1</f>
        <v>83</v>
      </c>
      <c r="B146" s="759"/>
      <c r="C146" s="735" t="s">
        <v>181</v>
      </c>
      <c r="D146" s="672"/>
      <c r="E146" s="698" t="str">
        <f>"(Note "&amp;B$312&amp;" &amp; "&amp;B$333&amp;")"</f>
        <v>(Note F &amp; O)</v>
      </c>
      <c r="F146" s="612" t="s">
        <v>472</v>
      </c>
      <c r="G146" s="601"/>
      <c r="H146" s="627">
        <f>'5 - Cost Support'!T143</f>
        <v>0</v>
      </c>
    </row>
    <row r="147" spans="1:8">
      <c r="A147" s="709">
        <f>+A146+1</f>
        <v>84</v>
      </c>
      <c r="B147" s="759"/>
      <c r="C147" s="766" t="s">
        <v>245</v>
      </c>
      <c r="D147" s="730"/>
      <c r="E147" s="731"/>
      <c r="F147" s="613" t="str">
        <f>"(Line "&amp;A145&amp;" + Line "&amp;A146&amp;")"</f>
        <v>(Line 82 + Line 83)</v>
      </c>
      <c r="G147" s="629"/>
      <c r="H147" s="623">
        <f>SUM(H145:H146)</f>
        <v>3892726</v>
      </c>
    </row>
    <row r="148" spans="1:8">
      <c r="A148" s="709">
        <f>+A147+1</f>
        <v>85</v>
      </c>
      <c r="B148" s="709"/>
      <c r="C148" s="758" t="s">
        <v>151</v>
      </c>
      <c r="D148" s="668"/>
      <c r="E148" s="709"/>
      <c r="F148" s="612" t="str">
        <f>"(Line "&amp;A$35&amp;")"</f>
        <v>(Line 18)</v>
      </c>
      <c r="G148" s="633"/>
      <c r="H148" s="625">
        <f>H35</f>
        <v>0.58234982590140938</v>
      </c>
    </row>
    <row r="149" spans="1:8">
      <c r="A149" s="709">
        <f>+A148+1</f>
        <v>86</v>
      </c>
      <c r="B149" s="709"/>
      <c r="C149" s="784" t="s">
        <v>64</v>
      </c>
      <c r="D149" s="730"/>
      <c r="E149" s="737"/>
      <c r="F149" s="613" t="str">
        <f>"(Line "&amp;A147&amp;" * Line "&amp;A148&amp;")"</f>
        <v>(Line 84 * Line 85)</v>
      </c>
      <c r="G149" s="617"/>
      <c r="H149" s="634">
        <f>H147*H148</f>
        <v>2266928.3083818899</v>
      </c>
    </row>
    <row r="150" spans="1:8">
      <c r="A150" s="709"/>
      <c r="B150" s="709"/>
      <c r="C150" s="695"/>
      <c r="D150" s="672"/>
      <c r="E150" s="708"/>
      <c r="F150" s="672"/>
      <c r="G150" s="672"/>
      <c r="H150" s="613"/>
    </row>
    <row r="151" spans="1:8" ht="21" thickBot="1">
      <c r="A151" s="709">
        <f>+A149+1</f>
        <v>87</v>
      </c>
      <c r="B151" s="709"/>
      <c r="C151" s="787" t="s">
        <v>481</v>
      </c>
      <c r="D151" s="788"/>
      <c r="E151" s="789"/>
      <c r="F151" s="635" t="str">
        <f>"(Lines "&amp;A126&amp;" + "&amp;A138&amp;" + "&amp;A143&amp;" + "&amp;A149&amp;")"</f>
        <v>(Lines 68 + 78 + 81 + 86)</v>
      </c>
      <c r="G151" s="788"/>
      <c r="H151" s="635">
        <f>H126+H138+H143+H149</f>
        <v>219845419.83221218</v>
      </c>
    </row>
    <row r="152" spans="1:8">
      <c r="A152" s="725"/>
      <c r="B152" s="696"/>
      <c r="C152" s="695"/>
      <c r="D152" s="672"/>
      <c r="E152" s="621"/>
      <c r="F152" s="644"/>
      <c r="G152" s="644"/>
      <c r="H152" s="610"/>
    </row>
    <row r="153" spans="1:8">
      <c r="A153" s="778" t="s">
        <v>137</v>
      </c>
      <c r="B153" s="779"/>
      <c r="C153" s="780"/>
      <c r="D153" s="781"/>
      <c r="E153" s="782"/>
      <c r="F153" s="622"/>
      <c r="G153" s="622"/>
      <c r="H153" s="604"/>
    </row>
    <row r="154" spans="1:8">
      <c r="A154" s="695"/>
      <c r="B154" s="696"/>
      <c r="C154" s="695"/>
      <c r="D154" s="672"/>
      <c r="E154" s="621"/>
      <c r="F154" s="644"/>
      <c r="G154" s="644"/>
      <c r="H154" s="610"/>
    </row>
    <row r="155" spans="1:8">
      <c r="A155" s="671"/>
      <c r="B155" s="754" t="s">
        <v>47</v>
      </c>
      <c r="C155" s="601"/>
      <c r="F155" s="748"/>
      <c r="G155" s="790"/>
      <c r="H155" s="636"/>
    </row>
    <row r="156" spans="1:8">
      <c r="A156" s="709">
        <f>+A151+1</f>
        <v>88</v>
      </c>
      <c r="B156" s="759"/>
      <c r="C156" s="735" t="s">
        <v>413</v>
      </c>
      <c r="D156" s="672"/>
      <c r="E156" s="698" t="str">
        <f>"(Note "&amp;B$317&amp;" &amp; "&amp;B$333&amp;")"</f>
        <v>(Note J &amp; O)</v>
      </c>
      <c r="F156" s="735" t="s">
        <v>472</v>
      </c>
      <c r="G156" s="601"/>
      <c r="H156" s="623">
        <f>'5 - Cost Support'!T160</f>
        <v>401599896</v>
      </c>
    </row>
    <row r="157" spans="1:8">
      <c r="A157" s="709">
        <f>A156+1</f>
        <v>89</v>
      </c>
      <c r="B157" s="759"/>
      <c r="C157" s="735" t="s">
        <v>337</v>
      </c>
      <c r="D157" s="672"/>
      <c r="E157" s="698" t="str">
        <f>"(Note "&amp;B$338&amp;")"</f>
        <v>(Note R)</v>
      </c>
      <c r="F157" s="735" t="s">
        <v>472</v>
      </c>
      <c r="G157" s="601"/>
      <c r="H157" s="623">
        <f>'5 - Cost Support'!H253+'5 - Cost Support'!I253+'5 - Cost Support'!J253</f>
        <v>0</v>
      </c>
    </row>
    <row r="158" spans="1:8">
      <c r="A158" s="709">
        <f>A157+1</f>
        <v>90</v>
      </c>
      <c r="B158" s="759"/>
      <c r="C158" s="758" t="s">
        <v>414</v>
      </c>
      <c r="D158" s="693"/>
      <c r="E158" s="698" t="str">
        <f>"(Note "&amp;B$317&amp;" &amp; "&amp;B$333&amp;")"</f>
        <v>(Note J &amp; O)</v>
      </c>
      <c r="F158" s="758" t="s">
        <v>472</v>
      </c>
      <c r="G158" s="602"/>
      <c r="H158" s="623">
        <f>'5 - Cost Support'!T161</f>
        <v>23023222</v>
      </c>
    </row>
    <row r="159" spans="1:8">
      <c r="A159" s="709">
        <f>A158+1</f>
        <v>91</v>
      </c>
      <c r="B159" s="759"/>
      <c r="C159" s="733" t="s">
        <v>608</v>
      </c>
      <c r="D159" s="734"/>
      <c r="E159" s="712" t="str">
        <f>"(Note "&amp;B$317&amp;" &amp; "&amp;B$333&amp;")"</f>
        <v>(Note J &amp; O)</v>
      </c>
      <c r="F159" s="612" t="str">
        <f>F141</f>
        <v>Attachment 5</v>
      </c>
      <c r="G159" s="734"/>
      <c r="H159" s="612">
        <f>'5 - Cost Support'!T162</f>
        <v>0</v>
      </c>
    </row>
    <row r="160" spans="1:8">
      <c r="A160" s="709">
        <f>A159+1</f>
        <v>92</v>
      </c>
      <c r="B160" s="759"/>
      <c r="C160" s="724" t="s">
        <v>272</v>
      </c>
      <c r="D160" s="672"/>
      <c r="E160" s="728"/>
      <c r="F160" s="613" t="str">
        <f>"(Line "&amp;A158&amp;" - Line "&amp;A159&amp;")"</f>
        <v>(Line 90 - Line 91)</v>
      </c>
      <c r="G160" s="672"/>
      <c r="H160" s="623">
        <f>H158-H159</f>
        <v>23023222</v>
      </c>
    </row>
    <row r="161" spans="1:8">
      <c r="A161" s="709">
        <f>A160+1</f>
        <v>93</v>
      </c>
      <c r="B161" s="759"/>
      <c r="C161" s="761" t="s">
        <v>91</v>
      </c>
      <c r="D161" s="734"/>
      <c r="E161" s="712" t="str">
        <f>"(Note "&amp;B$307&amp;" &amp; "&amp;B$333&amp;")"</f>
        <v>(Note A &amp; O)</v>
      </c>
      <c r="F161" s="761" t="s">
        <v>472</v>
      </c>
      <c r="G161" s="710"/>
      <c r="H161" s="612">
        <f>'5 - Cost Support'!T163</f>
        <v>0</v>
      </c>
    </row>
    <row r="162" spans="1:8">
      <c r="A162" s="709">
        <f>+A161+1</f>
        <v>94</v>
      </c>
      <c r="B162" s="759"/>
      <c r="C162" s="758" t="s">
        <v>157</v>
      </c>
      <c r="D162" s="693"/>
      <c r="E162" s="791"/>
      <c r="F162" s="613" t="str">
        <f>"(Line "&amp;A160&amp;" + Line "&amp;A161&amp;")"</f>
        <v>(Line 92 + Line 93)</v>
      </c>
      <c r="G162" s="601"/>
      <c r="H162" s="623">
        <f>SUM(H160:H161)</f>
        <v>23023222</v>
      </c>
    </row>
    <row r="163" spans="1:8">
      <c r="A163" s="709">
        <f>+A162+1</f>
        <v>95</v>
      </c>
      <c r="B163" s="759"/>
      <c r="C163" s="761" t="s">
        <v>239</v>
      </c>
      <c r="D163" s="729"/>
      <c r="E163" s="792"/>
      <c r="F163" s="734" t="str">
        <f>"(Line "&amp;A$16&amp;")"</f>
        <v>(Line 5)</v>
      </c>
      <c r="G163" s="793"/>
      <c r="H163" s="637">
        <f>H16</f>
        <v>0.23000000017490493</v>
      </c>
    </row>
    <row r="164" spans="1:8">
      <c r="A164" s="709">
        <f>+A163+1</f>
        <v>96</v>
      </c>
      <c r="B164" s="759"/>
      <c r="C164" s="735" t="s">
        <v>411</v>
      </c>
      <c r="D164" s="672"/>
      <c r="E164" s="709"/>
      <c r="F164" s="613" t="str">
        <f>"(Line "&amp;A162&amp;" * Line "&amp;A163&amp;")"</f>
        <v>(Line 94 * Line 95)</v>
      </c>
      <c r="G164" s="633"/>
      <c r="H164" s="623">
        <f>H162*H163</f>
        <v>5295341.0640268754</v>
      </c>
    </row>
    <row r="165" spans="1:8">
      <c r="A165" s="709">
        <f>A164+1</f>
        <v>97</v>
      </c>
      <c r="B165" s="759"/>
      <c r="C165" s="761" t="s">
        <v>415</v>
      </c>
      <c r="D165" s="734"/>
      <c r="E165" s="712" t="str">
        <f>"(Note "&amp;B$317&amp;" &amp; "&amp;B$333&amp;")"</f>
        <v>(Note J &amp; O)</v>
      </c>
      <c r="F165" s="612" t="s">
        <v>472</v>
      </c>
      <c r="G165" s="793"/>
      <c r="H165" s="612">
        <f>'5 - Cost Support'!T164</f>
        <v>0</v>
      </c>
    </row>
    <row r="166" spans="1:8">
      <c r="A166" s="709">
        <f>A165+1</f>
        <v>98</v>
      </c>
      <c r="B166" s="759"/>
      <c r="C166" s="754" t="s">
        <v>412</v>
      </c>
      <c r="D166" s="672"/>
      <c r="E166" s="709"/>
      <c r="F166" s="613" t="str">
        <f>"(Line "&amp;A164&amp;" + Line "&amp;A165&amp;")"</f>
        <v>(Line 96 + Line 97)</v>
      </c>
      <c r="G166" s="633"/>
      <c r="H166" s="634">
        <f>H164+H165</f>
        <v>5295341.0640268754</v>
      </c>
    </row>
    <row r="167" spans="1:8">
      <c r="A167" s="709"/>
      <c r="B167" s="759"/>
      <c r="C167" s="735"/>
      <c r="D167" s="672"/>
      <c r="E167" s="709"/>
      <c r="F167" s="613"/>
      <c r="G167" s="633"/>
      <c r="H167" s="638"/>
    </row>
    <row r="168" spans="1:8">
      <c r="A168" s="794"/>
      <c r="B168" s="795"/>
      <c r="C168" s="735"/>
      <c r="D168" s="672"/>
      <c r="E168" s="709"/>
      <c r="F168" s="735"/>
      <c r="G168" s="756"/>
      <c r="H168" s="639"/>
    </row>
    <row r="169" spans="1:8" s="54" customFormat="1" ht="21" thickBot="1">
      <c r="A169" s="696">
        <f>A166+1</f>
        <v>99</v>
      </c>
      <c r="B169" s="796" t="s">
        <v>140</v>
      </c>
      <c r="C169" s="796"/>
      <c r="D169" s="797"/>
      <c r="E169" s="798"/>
      <c r="F169" s="796" t="str">
        <f>"(Lines "&amp;A156&amp;" + "&amp;A157&amp;" + "&amp;A166&amp;")"</f>
        <v>(Lines 88 + 89 + 98)</v>
      </c>
      <c r="G169" s="796"/>
      <c r="H169" s="635">
        <f>H156+H166+H157</f>
        <v>406895237.06402689</v>
      </c>
    </row>
    <row r="171" spans="1:8">
      <c r="A171" s="778" t="s">
        <v>262</v>
      </c>
      <c r="B171" s="779"/>
      <c r="C171" s="780"/>
      <c r="D171" s="781"/>
      <c r="E171" s="799"/>
      <c r="F171" s="622"/>
      <c r="G171" s="622"/>
      <c r="H171" s="604"/>
    </row>
    <row r="172" spans="1:8">
      <c r="A172" s="745"/>
      <c r="B172" s="696"/>
      <c r="C172" s="695"/>
      <c r="D172" s="672"/>
      <c r="E172" s="621"/>
      <c r="F172" s="644"/>
      <c r="G172" s="644"/>
      <c r="H172" s="610"/>
    </row>
    <row r="173" spans="1:8">
      <c r="A173" s="709">
        <f>+A169+1</f>
        <v>100</v>
      </c>
      <c r="B173" s="735" t="s">
        <v>263</v>
      </c>
      <c r="C173" s="757"/>
      <c r="E173" s="698" t="str">
        <f>"(Note "&amp;B$333&amp;")"</f>
        <v>(Note O)</v>
      </c>
      <c r="F173" s="601" t="s">
        <v>479</v>
      </c>
      <c r="G173" s="601"/>
      <c r="H173" s="607">
        <f>+'ATT 2 - Other Taxes'!G36</f>
        <v>17390278.173237681</v>
      </c>
    </row>
    <row r="174" spans="1:8">
      <c r="A174" s="728"/>
      <c r="B174" s="672"/>
      <c r="E174" s="696"/>
      <c r="F174" s="735"/>
      <c r="G174" s="601"/>
    </row>
    <row r="175" spans="1:8" ht="21" thickBot="1">
      <c r="A175" s="709">
        <f>+A173+1</f>
        <v>101</v>
      </c>
      <c r="B175" s="787" t="s">
        <v>264</v>
      </c>
      <c r="C175" s="787"/>
      <c r="D175" s="797"/>
      <c r="E175" s="776"/>
      <c r="F175" s="777" t="str">
        <f>"(Line "&amp;A173&amp;")"</f>
        <v>(Line 100)</v>
      </c>
      <c r="G175" s="775"/>
      <c r="H175" s="630">
        <f>H173</f>
        <v>17390278.173237681</v>
      </c>
    </row>
    <row r="176" spans="1:8">
      <c r="A176" s="671"/>
      <c r="F176" s="601"/>
    </row>
    <row r="177" spans="1:8">
      <c r="A177" s="778" t="s">
        <v>265</v>
      </c>
      <c r="B177" s="779"/>
      <c r="C177" s="780"/>
      <c r="D177" s="781"/>
      <c r="E177" s="782"/>
      <c r="F177" s="622"/>
      <c r="G177" s="622"/>
      <c r="H177" s="604"/>
    </row>
    <row r="178" spans="1:8">
      <c r="A178" s="725"/>
      <c r="B178" s="696"/>
      <c r="C178" s="695"/>
      <c r="D178" s="672"/>
      <c r="E178" s="621"/>
      <c r="F178" s="644"/>
      <c r="G178" s="644"/>
      <c r="H178" s="610"/>
    </row>
    <row r="179" spans="1:8">
      <c r="A179" s="709">
        <f>+A175+1</f>
        <v>102</v>
      </c>
      <c r="B179" s="800" t="s">
        <v>45</v>
      </c>
      <c r="D179" s="718"/>
      <c r="E179" s="698"/>
      <c r="F179" s="613" t="s">
        <v>102</v>
      </c>
      <c r="G179" s="615"/>
      <c r="H179" s="640">
        <v>579678548</v>
      </c>
    </row>
    <row r="180" spans="1:8">
      <c r="A180" s="696"/>
      <c r="B180" s="696"/>
      <c r="C180" s="606"/>
      <c r="E180" s="719"/>
      <c r="F180" s="672"/>
      <c r="G180" s="606"/>
      <c r="H180" s="607"/>
    </row>
    <row r="181" spans="1:8">
      <c r="A181" s="696">
        <f>+A179+1</f>
        <v>103</v>
      </c>
      <c r="B181" s="801" t="s">
        <v>134</v>
      </c>
      <c r="E181" s="738" t="s">
        <v>154</v>
      </c>
      <c r="F181" s="607" t="s">
        <v>205</v>
      </c>
      <c r="G181" s="606"/>
      <c r="H181" s="640">
        <v>0</v>
      </c>
    </row>
    <row r="182" spans="1:8">
      <c r="A182" s="696"/>
      <c r="B182" s="696"/>
      <c r="C182" s="702"/>
      <c r="E182" s="802"/>
      <c r="F182" s="607"/>
      <c r="G182" s="606"/>
      <c r="H182" s="606"/>
    </row>
    <row r="183" spans="1:8">
      <c r="A183" s="696"/>
      <c r="B183" s="803" t="s">
        <v>36</v>
      </c>
      <c r="E183" s="802"/>
      <c r="F183" s="607"/>
      <c r="G183" s="606"/>
      <c r="H183" s="606"/>
    </row>
    <row r="184" spans="1:8">
      <c r="A184" s="696">
        <f>+A181+1</f>
        <v>104</v>
      </c>
      <c r="B184" s="696"/>
      <c r="C184" s="606" t="s">
        <v>159</v>
      </c>
      <c r="D184" s="606"/>
      <c r="E184" s="698" t="str">
        <f>"(Note "&amp;B$334&amp;")"</f>
        <v>(Note P)</v>
      </c>
      <c r="F184" s="607" t="s">
        <v>472</v>
      </c>
      <c r="G184" s="606"/>
      <c r="H184" s="607">
        <f>+'5 - Cost Support'!T179</f>
        <v>17758894592</v>
      </c>
    </row>
    <row r="185" spans="1:8">
      <c r="A185" s="709">
        <f>A184+1</f>
        <v>105</v>
      </c>
      <c r="B185" s="709"/>
      <c r="C185" s="607" t="s">
        <v>233</v>
      </c>
      <c r="D185" s="607"/>
      <c r="E185" s="698" t="str">
        <f>"(Note "&amp;B$334&amp;")"</f>
        <v>(Note P)</v>
      </c>
      <c r="F185" s="607" t="s">
        <v>472</v>
      </c>
      <c r="G185" s="606"/>
      <c r="H185" s="607">
        <f>+'5 - Cost Support'!T180</f>
        <v>-3829918.5</v>
      </c>
    </row>
    <row r="186" spans="1:8">
      <c r="A186" s="709">
        <f>A185+1</f>
        <v>106</v>
      </c>
      <c r="B186" s="709"/>
      <c r="C186" s="607" t="s">
        <v>93</v>
      </c>
      <c r="D186" s="607"/>
      <c r="E186" s="698"/>
      <c r="F186" s="613" t="str">
        <f>"(Line "&amp;A196&amp;")"</f>
        <v>(Line 114)</v>
      </c>
      <c r="G186" s="606"/>
      <c r="H186" s="607">
        <f>+H196</f>
        <v>0</v>
      </c>
    </row>
    <row r="187" spans="1:8">
      <c r="A187" s="709">
        <f>+A186+1</f>
        <v>107</v>
      </c>
      <c r="B187" s="709"/>
      <c r="C187" s="612" t="s">
        <v>92</v>
      </c>
      <c r="D187" s="612"/>
      <c r="E187" s="712" t="str">
        <f>"(Note "&amp;B$334&amp;")"</f>
        <v>(Note P)</v>
      </c>
      <c r="F187" s="612" t="s">
        <v>472</v>
      </c>
      <c r="G187" s="804"/>
      <c r="H187" s="612">
        <f>+'5 - Cost Support'!T181</f>
        <v>-440610</v>
      </c>
    </row>
    <row r="188" spans="1:8">
      <c r="A188" s="709">
        <f>+A187+1</f>
        <v>108</v>
      </c>
      <c r="B188" s="709"/>
      <c r="C188" s="805" t="s">
        <v>36</v>
      </c>
      <c r="D188" s="613"/>
      <c r="E188" s="714"/>
      <c r="F188" s="672" t="str">
        <f>"(Line "&amp;A184&amp;" - "&amp;A185&amp;" - "&amp;A186&amp;" - "&amp;A187&amp;")"</f>
        <v>(Line 104 - 105 - 106 - 107)</v>
      </c>
      <c r="G188" s="806"/>
      <c r="H188" s="606">
        <f>H184-H185-H186-H187</f>
        <v>17763165120.5</v>
      </c>
    </row>
    <row r="189" spans="1:8">
      <c r="A189" s="709"/>
      <c r="B189" s="709"/>
      <c r="C189" s="724"/>
      <c r="D189" s="672"/>
      <c r="E189" s="738"/>
      <c r="F189" s="607"/>
      <c r="G189" s="644"/>
      <c r="H189" s="606"/>
    </row>
    <row r="190" spans="1:8">
      <c r="A190" s="696"/>
      <c r="B190" s="803" t="s">
        <v>94</v>
      </c>
      <c r="E190" s="802"/>
      <c r="F190" s="607"/>
      <c r="G190" s="644"/>
      <c r="H190" s="606"/>
    </row>
    <row r="191" spans="1:8">
      <c r="A191" s="696">
        <f>+A188+1</f>
        <v>109</v>
      </c>
      <c r="B191" s="696"/>
      <c r="C191" s="702" t="s">
        <v>46</v>
      </c>
      <c r="E191" s="698" t="str">
        <f>"(Note "&amp;B$334&amp;")"</f>
        <v>(Note P)</v>
      </c>
      <c r="F191" s="607" t="s">
        <v>472</v>
      </c>
      <c r="G191" s="644"/>
      <c r="H191" s="607">
        <f>+'5 - Cost Support'!T182</f>
        <v>14440000700</v>
      </c>
    </row>
    <row r="192" spans="1:8">
      <c r="A192" s="709">
        <f t="shared" ref="A192:A198" si="3">+A191+1</f>
        <v>110</v>
      </c>
      <c r="B192" s="696"/>
      <c r="C192" s="702" t="s">
        <v>609</v>
      </c>
      <c r="E192" s="698" t="str">
        <f>"(Note "&amp;B$334&amp;")"</f>
        <v>(Note P)</v>
      </c>
      <c r="F192" s="607" t="s">
        <v>472</v>
      </c>
      <c r="G192" s="644"/>
      <c r="H192" s="607">
        <f>+'5 - Cost Support'!T183</f>
        <v>18298999.5</v>
      </c>
    </row>
    <row r="193" spans="1:8">
      <c r="A193" s="709">
        <f t="shared" si="3"/>
        <v>111</v>
      </c>
      <c r="B193" s="696"/>
      <c r="C193" s="702" t="s">
        <v>610</v>
      </c>
      <c r="E193" s="698" t="str">
        <f>"(Note "&amp;B$334&amp;")"</f>
        <v>(Note P)</v>
      </c>
      <c r="F193" s="607" t="s">
        <v>472</v>
      </c>
      <c r="G193" s="644"/>
      <c r="H193" s="607">
        <f>+'5 - Cost Support'!T184</f>
        <v>0</v>
      </c>
    </row>
    <row r="194" spans="1:8">
      <c r="A194" s="709">
        <f t="shared" si="3"/>
        <v>112</v>
      </c>
      <c r="B194" s="709"/>
      <c r="C194" s="733" t="s">
        <v>611</v>
      </c>
      <c r="D194" s="807"/>
      <c r="E194" s="712" t="str">
        <f>"(Note "&amp;B$334&amp;")"</f>
        <v>(Note P)</v>
      </c>
      <c r="F194" s="733" t="s">
        <v>472</v>
      </c>
      <c r="G194" s="734"/>
      <c r="H194" s="612">
        <f>'5 - Cost Support'!T185</f>
        <v>1411302</v>
      </c>
    </row>
    <row r="195" spans="1:8">
      <c r="A195" s="709">
        <f t="shared" si="3"/>
        <v>113</v>
      </c>
      <c r="B195" s="709"/>
      <c r="C195" s="732" t="s">
        <v>42</v>
      </c>
      <c r="D195" s="693"/>
      <c r="E195" s="714"/>
      <c r="F195" s="672" t="str">
        <f>"(Line "&amp;A191&amp;" - "&amp;A192&amp;" + "&amp;A193&amp;" - "&amp;A194&amp;" )"</f>
        <v>(Line 109 - 110 + 111 - 112 )</v>
      </c>
      <c r="G195" s="693"/>
      <c r="H195" s="613">
        <f>H191-H192+H193-H194</f>
        <v>14420290398.5</v>
      </c>
    </row>
    <row r="196" spans="1:8">
      <c r="A196" s="709">
        <f t="shared" si="3"/>
        <v>114</v>
      </c>
      <c r="B196" s="696"/>
      <c r="C196" s="702" t="s">
        <v>57</v>
      </c>
      <c r="E196" s="698" t="str">
        <f>"(Note "&amp;B$334&amp;")"</f>
        <v>(Note P)</v>
      </c>
      <c r="F196" s="607" t="s">
        <v>472</v>
      </c>
      <c r="G196" s="644"/>
      <c r="H196" s="607">
        <f>+'5 - Cost Support'!T186</f>
        <v>0</v>
      </c>
    </row>
    <row r="197" spans="1:8">
      <c r="A197" s="709">
        <f t="shared" si="3"/>
        <v>115</v>
      </c>
      <c r="B197" s="696"/>
      <c r="C197" s="702" t="s">
        <v>36</v>
      </c>
      <c r="F197" s="612" t="str">
        <f>"(Line "&amp;A188&amp;")"</f>
        <v>(Line 108)</v>
      </c>
      <c r="G197" s="644"/>
      <c r="H197" s="615">
        <f>H188</f>
        <v>17763165120.5</v>
      </c>
    </row>
    <row r="198" spans="1:8">
      <c r="A198" s="709">
        <f t="shared" si="3"/>
        <v>116</v>
      </c>
      <c r="B198" s="696"/>
      <c r="C198" s="784" t="s">
        <v>41</v>
      </c>
      <c r="D198" s="701"/>
      <c r="E198" s="716"/>
      <c r="F198" s="613" t="str">
        <f>"(Sum Lines "&amp;A195&amp;" to "&amp;A197&amp;")"</f>
        <v>(Sum Lines 113 to 115)</v>
      </c>
      <c r="G198" s="608"/>
      <c r="H198" s="608">
        <f>SUM(H195:H197)</f>
        <v>32183455519</v>
      </c>
    </row>
    <row r="199" spans="1:8">
      <c r="A199" s="696"/>
      <c r="B199" s="696"/>
      <c r="C199" s="702"/>
      <c r="F199" s="601"/>
      <c r="G199" s="606"/>
      <c r="H199" s="621"/>
    </row>
    <row r="200" spans="1:8">
      <c r="A200" s="709">
        <f>+A198+1</f>
        <v>117</v>
      </c>
      <c r="B200" s="696"/>
      <c r="C200" s="808" t="s">
        <v>185</v>
      </c>
      <c r="D200" s="732" t="s">
        <v>42</v>
      </c>
      <c r="E200" s="698"/>
      <c r="F200" s="613" t="str">
        <f>"(Line "&amp;A191&amp;" / (Line "&amp;A191&amp;" + "&amp;A196&amp;" + "&amp;A197&amp;"))"</f>
        <v>(Line 109 / (Line 109 + 114 + 115))</v>
      </c>
      <c r="G200" s="606"/>
      <c r="H200" s="641">
        <f>IF(ISERROR(H191/(H191+H196+H197)),0,H191/(H191+H196+H197))</f>
        <v>0.44840314087404837</v>
      </c>
    </row>
    <row r="201" spans="1:8">
      <c r="A201" s="709">
        <f>+A200+1</f>
        <v>118</v>
      </c>
      <c r="B201" s="696"/>
      <c r="C201" s="808" t="s">
        <v>192</v>
      </c>
      <c r="D201" s="702" t="s">
        <v>57</v>
      </c>
      <c r="E201" s="698"/>
      <c r="F201" s="613" t="str">
        <f>"(Line "&amp;A196&amp;" / (Line "&amp;A191&amp;" + "&amp;A196&amp;" + "&amp;A197&amp;"))"</f>
        <v>(Line 114 / (Line 109 + 114 + 115))</v>
      </c>
      <c r="G201" s="606"/>
      <c r="H201" s="642">
        <f>IF(ISERROR(H196/(H191+H196+H197)),0,H196/(H191+H196+H197))</f>
        <v>0</v>
      </c>
    </row>
    <row r="202" spans="1:8">
      <c r="A202" s="709">
        <f>+A201+1</f>
        <v>119</v>
      </c>
      <c r="B202" s="696"/>
      <c r="C202" s="808" t="s">
        <v>186</v>
      </c>
      <c r="D202" s="702" t="s">
        <v>36</v>
      </c>
      <c r="E202" s="698"/>
      <c r="F202" s="613" t="str">
        <f>"(Line "&amp;A197&amp;" / (Line "&amp;A191&amp;" + "&amp;A196&amp;" + "&amp;A197&amp;"))"</f>
        <v>(Line 115 / (Line 109 + 114 + 115))</v>
      </c>
      <c r="G202" s="606"/>
      <c r="H202" s="641">
        <f>IF(ISERROR(H197/(H191+H196+H197)),0,H197/(H191+H196+H197))</f>
        <v>0.55159685912595169</v>
      </c>
    </row>
    <row r="203" spans="1:8">
      <c r="A203" s="709"/>
      <c r="B203" s="696"/>
      <c r="C203" s="809"/>
      <c r="F203" s="607"/>
      <c r="G203" s="606"/>
      <c r="H203" s="621"/>
    </row>
    <row r="204" spans="1:8">
      <c r="A204" s="709">
        <f>+A202+1</f>
        <v>120</v>
      </c>
      <c r="B204" s="696"/>
      <c r="C204" s="809" t="s">
        <v>187</v>
      </c>
      <c r="D204" s="732" t="s">
        <v>42</v>
      </c>
      <c r="F204" s="613" t="str">
        <f>"(Line "&amp;A179&amp;" / Line "&amp;A195&amp;")"</f>
        <v>(Line 102 / Line 113)</v>
      </c>
      <c r="G204" s="606"/>
      <c r="H204" s="643">
        <f>IF(ISERROR(H179/H195),0,H179/H195)</f>
        <v>4.0198812366517823E-2</v>
      </c>
    </row>
    <row r="205" spans="1:8">
      <c r="A205" s="709">
        <f>+A204+1</f>
        <v>121</v>
      </c>
      <c r="B205" s="696"/>
      <c r="C205" s="809" t="s">
        <v>193</v>
      </c>
      <c r="D205" s="702" t="s">
        <v>57</v>
      </c>
      <c r="F205" s="613" t="str">
        <f>"(Line "&amp;A181&amp;" / Line "&amp;A196&amp;")"</f>
        <v>(Line 103 / Line 114)</v>
      </c>
      <c r="G205" s="606"/>
      <c r="H205" s="643">
        <f>IF(ISERROR(H181/H196),0,H181/H196)</f>
        <v>0</v>
      </c>
    </row>
    <row r="206" spans="1:8">
      <c r="A206" s="709">
        <f>+A205+1</f>
        <v>122</v>
      </c>
      <c r="B206" s="696"/>
      <c r="C206" s="809" t="s">
        <v>188</v>
      </c>
      <c r="D206" s="702" t="s">
        <v>36</v>
      </c>
      <c r="E206" s="698" t="str">
        <f>"(Note "&amp;B$317&amp;")"</f>
        <v>(Note J)</v>
      </c>
      <c r="F206" s="607" t="s">
        <v>174</v>
      </c>
      <c r="G206" s="606"/>
      <c r="H206" s="1196">
        <f>0.099+0.005</f>
        <v>0.10400000000000001</v>
      </c>
    </row>
    <row r="207" spans="1:8">
      <c r="A207" s="709"/>
      <c r="B207" s="696"/>
      <c r="C207" s="809"/>
      <c r="F207" s="607"/>
      <c r="G207" s="606"/>
      <c r="H207" s="644"/>
    </row>
    <row r="208" spans="1:8">
      <c r="A208" s="709">
        <f>+A206+1</f>
        <v>123</v>
      </c>
      <c r="B208" s="696"/>
      <c r="C208" s="808" t="s">
        <v>189</v>
      </c>
      <c r="D208" s="732" t="s">
        <v>43</v>
      </c>
      <c r="F208" s="613" t="str">
        <f>"(Line "&amp;A200&amp;" * Line "&amp;A204&amp;")"</f>
        <v>(Line 117 * Line 120)</v>
      </c>
      <c r="G208" s="810"/>
      <c r="H208" s="645">
        <f>H200*H204</f>
        <v>1.8025273724553131E-2</v>
      </c>
    </row>
    <row r="209" spans="1:8">
      <c r="A209" s="709">
        <f>+A208+1</f>
        <v>124</v>
      </c>
      <c r="B209" s="696"/>
      <c r="C209" s="808" t="s">
        <v>290</v>
      </c>
      <c r="D209" s="702" t="s">
        <v>57</v>
      </c>
      <c r="F209" s="613" t="str">
        <f>"(Line "&amp;A201&amp;" * Line "&amp;A205&amp;")"</f>
        <v>(Line 118 * Line 121)</v>
      </c>
      <c r="G209" s="790"/>
      <c r="H209" s="645">
        <f>H201*H205</f>
        <v>0</v>
      </c>
    </row>
    <row r="210" spans="1:8">
      <c r="A210" s="709">
        <f>+A209+1</f>
        <v>125</v>
      </c>
      <c r="B210" s="811"/>
      <c r="C210" s="812" t="s">
        <v>190</v>
      </c>
      <c r="D210" s="813" t="s">
        <v>36</v>
      </c>
      <c r="E210" s="814"/>
      <c r="F210" s="612" t="str">
        <f>"(Line "&amp;A202&amp;" * Line "&amp;A206&amp;")"</f>
        <v>(Line 119 * Line 122)</v>
      </c>
      <c r="G210" s="815"/>
      <c r="H210" s="646">
        <f>H202*H206</f>
        <v>5.7366073349098982E-2</v>
      </c>
    </row>
    <row r="211" spans="1:8" s="54" customFormat="1">
      <c r="A211" s="696">
        <f>+A210+1</f>
        <v>126</v>
      </c>
      <c r="B211" s="816" t="s">
        <v>196</v>
      </c>
      <c r="C211" s="816"/>
      <c r="D211" s="817"/>
      <c r="E211" s="769"/>
      <c r="F211" s="613" t="str">
        <f>"(Sum Lines "&amp;A208&amp;" to "&amp;A210&amp;")"</f>
        <v>(Sum Lines 123 to 125)</v>
      </c>
      <c r="G211" s="818"/>
      <c r="H211" s="647">
        <f>SUM(H208:H210)</f>
        <v>7.539134707365211E-2</v>
      </c>
    </row>
    <row r="212" spans="1:8" s="54" customFormat="1">
      <c r="A212" s="819"/>
      <c r="B212" s="819"/>
      <c r="C212" s="816"/>
      <c r="D212" s="817"/>
      <c r="E212" s="769"/>
      <c r="F212" s="805"/>
      <c r="G212" s="818"/>
      <c r="H212" s="647"/>
    </row>
    <row r="213" spans="1:8">
      <c r="A213" s="696">
        <f>+A211+1</f>
        <v>127</v>
      </c>
      <c r="B213" s="1189" t="s">
        <v>132</v>
      </c>
      <c r="C213" s="1190"/>
      <c r="D213" s="1191"/>
      <c r="E213" s="847"/>
      <c r="F213" s="848" t="str">
        <f>"(Line "&amp;A119&amp;" * Line "&amp;A211&amp;")"</f>
        <v>(Line 65 * Line 126)</v>
      </c>
      <c r="G213" s="1192"/>
      <c r="H213" s="1193">
        <f>H119*H211</f>
        <v>960957347.5597887</v>
      </c>
    </row>
    <row r="214" spans="1:8">
      <c r="A214" s="696"/>
      <c r="B214" s="696"/>
      <c r="C214" s="702"/>
      <c r="F214" s="606"/>
      <c r="G214" s="606"/>
      <c r="H214" s="645"/>
    </row>
    <row r="215" spans="1:8">
      <c r="A215" s="778" t="s">
        <v>434</v>
      </c>
      <c r="B215" s="779"/>
      <c r="C215" s="780"/>
      <c r="D215" s="781"/>
      <c r="E215" s="799"/>
      <c r="F215" s="622"/>
      <c r="G215" s="622"/>
      <c r="H215" s="604"/>
    </row>
    <row r="216" spans="1:8">
      <c r="A216" s="735"/>
      <c r="B216" s="696"/>
      <c r="C216" s="695"/>
      <c r="D216" s="672"/>
      <c r="E216" s="621"/>
      <c r="F216" s="644"/>
      <c r="G216" s="644"/>
      <c r="H216" s="610"/>
    </row>
    <row r="217" spans="1:8">
      <c r="A217" s="696" t="s">
        <v>52</v>
      </c>
      <c r="B217" s="820" t="s">
        <v>133</v>
      </c>
      <c r="E217" s="621"/>
      <c r="F217" s="606"/>
      <c r="G217" s="821"/>
      <c r="H217" s="644"/>
    </row>
    <row r="218" spans="1:8">
      <c r="A218" s="696">
        <f>+A213+1</f>
        <v>128</v>
      </c>
      <c r="B218" s="696"/>
      <c r="C218" s="644" t="s">
        <v>131</v>
      </c>
      <c r="E218" s="698" t="str">
        <f>"(Note "&amp;B$315&amp;")"</f>
        <v>(Note I)</v>
      </c>
      <c r="F218" s="644"/>
      <c r="G218" s="822"/>
      <c r="H218" s="648">
        <v>0.21</v>
      </c>
    </row>
    <row r="219" spans="1:8">
      <c r="A219" s="696">
        <f>+A218+1</f>
        <v>129</v>
      </c>
      <c r="B219" s="696"/>
      <c r="C219" s="822" t="s">
        <v>130</v>
      </c>
      <c r="D219" s="823"/>
      <c r="E219" s="698" t="str">
        <f>"(Note "&amp;B$315&amp;")"</f>
        <v>(Note I)</v>
      </c>
      <c r="F219" s="644" t="s">
        <v>472</v>
      </c>
      <c r="G219" s="822"/>
      <c r="H219" s="650">
        <f>+'5 - Cost Support'!S194</f>
        <v>0.09</v>
      </c>
    </row>
    <row r="220" spans="1:8">
      <c r="A220" s="696">
        <f>+A219+1</f>
        <v>130</v>
      </c>
      <c r="B220" s="696"/>
      <c r="C220" s="822" t="s">
        <v>170</v>
      </c>
      <c r="D220" s="822" t="s">
        <v>171</v>
      </c>
      <c r="E220" s="698"/>
      <c r="F220" s="644" t="s">
        <v>385</v>
      </c>
      <c r="G220" s="822"/>
      <c r="H220" s="648">
        <v>0</v>
      </c>
    </row>
    <row r="221" spans="1:8">
      <c r="A221" s="709">
        <f>+A220+1</f>
        <v>131</v>
      </c>
      <c r="B221" s="709"/>
      <c r="C221" s="822" t="s">
        <v>175</v>
      </c>
      <c r="D221" s="824" t="s">
        <v>183</v>
      </c>
      <c r="E221" s="728"/>
      <c r="F221" s="672"/>
      <c r="G221" s="822"/>
      <c r="H221" s="649">
        <f>1-(((1-H219)*(1-H218))/(1-H219*H218*H220))</f>
        <v>0.28109999999999991</v>
      </c>
    </row>
    <row r="222" spans="1:8" s="225" customFormat="1">
      <c r="A222" s="728">
        <f>A221+1</f>
        <v>132</v>
      </c>
      <c r="B222" s="601"/>
      <c r="C222" s="822" t="s">
        <v>160</v>
      </c>
      <c r="D222" s="601"/>
      <c r="E222" s="601"/>
      <c r="F222" s="601"/>
      <c r="G222" s="601"/>
      <c r="H222" s="650">
        <f>H221/(1-H221)</f>
        <v>0.39101404924189714</v>
      </c>
    </row>
    <row r="223" spans="1:8">
      <c r="A223" s="696"/>
      <c r="B223" s="696"/>
      <c r="E223" s="740"/>
      <c r="F223" s="644"/>
      <c r="G223" s="821"/>
      <c r="H223" s="649"/>
    </row>
    <row r="224" spans="1:8">
      <c r="A224" s="696"/>
      <c r="B224" s="820" t="s">
        <v>95</v>
      </c>
      <c r="C224" s="702"/>
      <c r="E224" s="698"/>
      <c r="F224" s="644"/>
      <c r="G224" s="821"/>
      <c r="H224" s="651"/>
    </row>
    <row r="225" spans="1:8">
      <c r="A225" s="696">
        <f>A222+1</f>
        <v>133</v>
      </c>
      <c r="B225" s="696"/>
      <c r="C225" s="724" t="s">
        <v>161</v>
      </c>
      <c r="D225" s="708"/>
      <c r="E225" s="698" t="str">
        <f>"(Note "&amp;B$333&amp;")"</f>
        <v>(Note O)</v>
      </c>
      <c r="F225" s="644" t="s">
        <v>472</v>
      </c>
      <c r="G225" s="821"/>
      <c r="H225" s="607">
        <f>'5 - Cost Support'!S201</f>
        <v>-456170</v>
      </c>
    </row>
    <row r="226" spans="1:8">
      <c r="A226" s="709">
        <f>+A225+1</f>
        <v>134</v>
      </c>
      <c r="B226" s="709"/>
      <c r="C226" s="724" t="s">
        <v>169</v>
      </c>
      <c r="D226" s="672"/>
      <c r="E226" s="709"/>
      <c r="F226" s="644" t="str">
        <f>"1 / (1 - Line "&amp;A221&amp;")"</f>
        <v>1 / (1 - Line 131)</v>
      </c>
      <c r="G226" s="825"/>
      <c r="H226" s="650">
        <f>1/(1-H221)</f>
        <v>1.3910140492418972</v>
      </c>
    </row>
    <row r="227" spans="1:8" s="52" customFormat="1">
      <c r="A227" s="696">
        <f>+A226+1</f>
        <v>135</v>
      </c>
      <c r="B227" s="826"/>
      <c r="C227" s="761" t="s">
        <v>90</v>
      </c>
      <c r="D227" s="729"/>
      <c r="E227" s="811"/>
      <c r="F227" s="612" t="str">
        <f>"(Line "&amp;A$35&amp;")"</f>
        <v>(Line 18)</v>
      </c>
      <c r="G227" s="827"/>
      <c r="H227" s="650">
        <f>H35</f>
        <v>0.58234982590140938</v>
      </c>
    </row>
    <row r="228" spans="1:8">
      <c r="A228" s="696">
        <f>+A227+1</f>
        <v>136</v>
      </c>
      <c r="B228" s="696"/>
      <c r="C228" s="828" t="s">
        <v>117</v>
      </c>
      <c r="D228" s="730"/>
      <c r="E228" s="698"/>
      <c r="F228" s="613" t="str">
        <f>"(Line "&amp;A225&amp;" * Line "&amp;A226&amp;" * Line "&amp;A227&amp;")"</f>
        <v>(Line 133 * Line 134 * Line 135)</v>
      </c>
      <c r="G228" s="765"/>
      <c r="H228" s="652">
        <f>(H225*(H226)*H227)</f>
        <v>-369523.60562170803</v>
      </c>
    </row>
    <row r="229" spans="1:8">
      <c r="A229" s="696"/>
      <c r="B229" s="696"/>
      <c r="C229" s="829"/>
      <c r="D229" s="693"/>
      <c r="E229" s="698"/>
      <c r="F229" s="613"/>
      <c r="G229" s="827"/>
      <c r="H229" s="628"/>
    </row>
    <row r="230" spans="1:8">
      <c r="A230" s="696"/>
      <c r="B230" s="820" t="s">
        <v>634</v>
      </c>
      <c r="C230" s="829"/>
      <c r="D230" s="693"/>
      <c r="E230" s="698"/>
      <c r="F230" s="613"/>
      <c r="G230" s="827"/>
      <c r="H230" s="628"/>
    </row>
    <row r="231" spans="1:8">
      <c r="A231" s="696">
        <f>+A228+1</f>
        <v>137</v>
      </c>
      <c r="B231" s="820"/>
      <c r="C231" s="808" t="s">
        <v>634</v>
      </c>
      <c r="D231" s="708"/>
      <c r="E231" s="698" t="str">
        <f>"(Note "&amp;B$333&amp;")"</f>
        <v>(Note O)</v>
      </c>
      <c r="F231" s="613" t="s">
        <v>472</v>
      </c>
      <c r="G231" s="827"/>
      <c r="H231" s="654">
        <f>'5 - Cost Support'!S212</f>
        <v>0</v>
      </c>
    </row>
    <row r="232" spans="1:8">
      <c r="A232" s="696">
        <f>+A231+1</f>
        <v>138</v>
      </c>
      <c r="B232" s="820"/>
      <c r="C232" s="761" t="s">
        <v>169</v>
      </c>
      <c r="D232" s="729"/>
      <c r="E232" s="811"/>
      <c r="F232" s="612" t="str">
        <f>"1 / (1 - Line "&amp;A221&amp;")"</f>
        <v>1 / (1 - Line 131)</v>
      </c>
      <c r="G232" s="763"/>
      <c r="H232" s="937">
        <f>1/(1-H221)</f>
        <v>1.3910140492418972</v>
      </c>
    </row>
    <row r="233" spans="1:8">
      <c r="A233" s="696">
        <f>+A232+1</f>
        <v>139</v>
      </c>
      <c r="B233" s="820"/>
      <c r="C233" s="829" t="s">
        <v>635</v>
      </c>
      <c r="D233" s="693"/>
      <c r="E233" s="698"/>
      <c r="F233" s="613" t="str">
        <f>"(Line "&amp;A231&amp;" * Line "&amp;A232&amp;")"</f>
        <v>(Line 137 * Line 138)</v>
      </c>
      <c r="G233" s="827"/>
      <c r="H233" s="628">
        <f>H231*H232</f>
        <v>0</v>
      </c>
    </row>
    <row r="234" spans="1:8">
      <c r="A234" s="696"/>
      <c r="B234" s="696"/>
      <c r="C234" s="829"/>
      <c r="D234" s="693"/>
      <c r="E234" s="698"/>
      <c r="F234" s="613"/>
      <c r="G234" s="827"/>
      <c r="H234" s="628"/>
    </row>
    <row r="235" spans="1:8">
      <c r="A235" s="696"/>
      <c r="B235" s="855" t="s">
        <v>514</v>
      </c>
      <c r="C235" s="829"/>
      <c r="D235" s="693"/>
      <c r="E235" s="791"/>
      <c r="F235" s="613"/>
      <c r="G235" s="654"/>
      <c r="H235" s="654"/>
    </row>
    <row r="236" spans="1:8">
      <c r="A236" s="696">
        <f>A233+1</f>
        <v>140</v>
      </c>
      <c r="B236" s="696"/>
      <c r="C236" s="808" t="s">
        <v>542</v>
      </c>
      <c r="D236" s="693"/>
      <c r="E236" s="698" t="str">
        <f>"(Note "&amp;B$339&amp;")"</f>
        <v>(Note S)</v>
      </c>
      <c r="F236" s="613" t="s">
        <v>1064</v>
      </c>
      <c r="G236" s="654"/>
      <c r="H236" s="1483">
        <f>'9 EDIT-DDIT'!T31</f>
        <v>0</v>
      </c>
    </row>
    <row r="237" spans="1:8">
      <c r="A237" s="696">
        <f>A236+1</f>
        <v>141</v>
      </c>
      <c r="B237" s="696"/>
      <c r="C237" s="812" t="s">
        <v>543</v>
      </c>
      <c r="D237" s="935"/>
      <c r="E237" s="712" t="str">
        <f>"(Note "&amp;B$342&amp;")"</f>
        <v>(Note T)</v>
      </c>
      <c r="F237" s="612" t="s">
        <v>1064</v>
      </c>
      <c r="G237" s="815"/>
      <c r="H237" s="659">
        <f>'9 EDIT-DDIT'!T17</f>
        <v>-2348435</v>
      </c>
    </row>
    <row r="238" spans="1:8">
      <c r="A238" s="696">
        <f>A237+1</f>
        <v>142</v>
      </c>
      <c r="B238" s="696"/>
      <c r="C238" s="808" t="s">
        <v>157</v>
      </c>
      <c r="D238" s="693"/>
      <c r="E238" s="791"/>
      <c r="F238" s="613" t="str">
        <f>"(Line "&amp;A236&amp;" + Line "&amp;A237&amp;")"</f>
        <v>(Line 140 + Line 141)</v>
      </c>
      <c r="G238" s="654"/>
      <c r="H238" s="654">
        <f>SUM(H236:H237)</f>
        <v>-2348435</v>
      </c>
    </row>
    <row r="239" spans="1:8">
      <c r="A239" s="696">
        <f>A238+1</f>
        <v>143</v>
      </c>
      <c r="B239" s="696"/>
      <c r="C239" s="733" t="s">
        <v>169</v>
      </c>
      <c r="D239" s="734"/>
      <c r="E239" s="762"/>
      <c r="F239" s="711" t="str">
        <f>"1 / (1 - Line "&amp;A221&amp;")"</f>
        <v>1 / (1 - Line 131)</v>
      </c>
      <c r="G239" s="815"/>
      <c r="H239" s="937">
        <f>1/(1-H221)</f>
        <v>1.3910140492418972</v>
      </c>
    </row>
    <row r="240" spans="1:8">
      <c r="A240" s="696">
        <f>A239+1</f>
        <v>144</v>
      </c>
      <c r="B240" s="696"/>
      <c r="C240" s="829" t="s">
        <v>515</v>
      </c>
      <c r="D240" s="693"/>
      <c r="E240" s="791"/>
      <c r="F240" s="613" t="str">
        <f>"(Line "&amp;A238&amp;" * Line "&amp;A239&amp;")"</f>
        <v>(Line 142 * Line 143)</v>
      </c>
      <c r="G240" s="654"/>
      <c r="H240" s="628">
        <f>H238*H239</f>
        <v>-3266706.0787313948</v>
      </c>
    </row>
    <row r="241" spans="1:8">
      <c r="A241" s="696"/>
      <c r="B241" s="696"/>
      <c r="C241" s="808"/>
      <c r="D241" s="693"/>
      <c r="E241" s="791"/>
      <c r="F241" s="613"/>
      <c r="G241" s="654"/>
      <c r="H241" s="654"/>
    </row>
    <row r="242" spans="1:8">
      <c r="A242" s="696"/>
      <c r="B242" s="855" t="s">
        <v>516</v>
      </c>
      <c r="C242" s="829"/>
      <c r="D242" s="693"/>
      <c r="E242" s="791"/>
      <c r="F242" s="613"/>
      <c r="G242" s="654"/>
      <c r="H242" s="654"/>
    </row>
    <row r="243" spans="1:8">
      <c r="A243" s="696">
        <f>A240+1</f>
        <v>145</v>
      </c>
      <c r="B243" s="696"/>
      <c r="C243" s="808" t="s">
        <v>517</v>
      </c>
      <c r="D243" s="693"/>
      <c r="E243" s="698" t="str">
        <f>"(Note "&amp;B$345&amp;")"</f>
        <v>(Note U)</v>
      </c>
      <c r="F243" s="613"/>
      <c r="G243" s="654"/>
      <c r="H243" s="936">
        <v>2707682</v>
      </c>
    </row>
    <row r="244" spans="1:8">
      <c r="A244" s="696">
        <f>A243+1</f>
        <v>146</v>
      </c>
      <c r="B244" s="696"/>
      <c r="C244" s="733" t="s">
        <v>169</v>
      </c>
      <c r="D244" s="734"/>
      <c r="E244" s="762"/>
      <c r="F244" s="711" t="str">
        <f>"1 / (1 - Line "&amp;A221&amp;")"</f>
        <v>1 / (1 - Line 131)</v>
      </c>
      <c r="G244" s="815"/>
      <c r="H244" s="937">
        <f>1/(1-H221)</f>
        <v>1.3910140492418972</v>
      </c>
    </row>
    <row r="245" spans="1:8">
      <c r="A245" s="696">
        <f>A244+1</f>
        <v>147</v>
      </c>
      <c r="B245" s="696"/>
      <c r="C245" s="829" t="s">
        <v>518</v>
      </c>
      <c r="D245" s="693"/>
      <c r="E245" s="791"/>
      <c r="F245" s="613" t="str">
        <f>"(Line "&amp;A243&amp;" * Line "&amp;A244&amp;")"</f>
        <v>(Line 145 * Line 146)</v>
      </c>
      <c r="G245" s="654"/>
      <c r="H245" s="628">
        <f>H243*H244</f>
        <v>3766423.7028793986</v>
      </c>
    </row>
    <row r="246" spans="1:8">
      <c r="A246" s="696"/>
      <c r="B246" s="696"/>
      <c r="C246" s="829"/>
      <c r="D246" s="693"/>
      <c r="E246" s="830"/>
      <c r="F246" s="831"/>
      <c r="G246" s="827"/>
      <c r="H246" s="653"/>
    </row>
    <row r="247" spans="1:8">
      <c r="A247" s="709">
        <f>A245+1</f>
        <v>148</v>
      </c>
      <c r="B247" s="684" t="s">
        <v>153</v>
      </c>
      <c r="C247" s="602"/>
      <c r="D247" s="693" t="s">
        <v>271</v>
      </c>
      <c r="E247" s="738"/>
      <c r="F247" s="613" t="str">
        <f>"[Line "&amp;A222&amp;" * Line "&amp;A213&amp;" * (1- (Line "&amp;A208&amp;" / Line "&amp;A211&amp;"))]"</f>
        <v>[Line 132 * Line 127 * (1- (Line 123 / Line 126))]</v>
      </c>
      <c r="G247" s="693"/>
      <c r="H247" s="628">
        <f>IF(ISERROR(((H222*H213*(1-(H208/H211))))),0,((H222*H213*(1-(H208/H211)))))</f>
        <v>285910493.00900102</v>
      </c>
    </row>
    <row r="248" spans="1:8">
      <c r="A248" s="696"/>
      <c r="B248" s="696"/>
      <c r="C248" s="808"/>
      <c r="D248" s="693"/>
      <c r="E248" s="791"/>
      <c r="F248" s="832"/>
      <c r="G248" s="827"/>
      <c r="H248" s="654"/>
    </row>
    <row r="249" spans="1:8" ht="21" thickBot="1">
      <c r="A249" s="696">
        <f>+A247+1</f>
        <v>149</v>
      </c>
      <c r="B249" s="833" t="s">
        <v>32</v>
      </c>
      <c r="C249" s="833"/>
      <c r="D249" s="834"/>
      <c r="E249" s="742"/>
      <c r="F249" s="835" t="str">
        <f>"(Lines "&amp;A228&amp;" + "&amp;A233&amp;" + "&amp;A240&amp;" + "&amp;A245&amp;" + "&amp;A247&amp;")"</f>
        <v>(Lines 136 + 139 + 144 + 147 + 148)</v>
      </c>
      <c r="G249" s="836"/>
      <c r="H249" s="1017">
        <f>H228+H233+H240+H245+H247</f>
        <v>286040687.02752733</v>
      </c>
    </row>
    <row r="250" spans="1:8" ht="21" thickTop="1">
      <c r="A250" s="696"/>
      <c r="B250" s="696"/>
      <c r="C250" s="837"/>
      <c r="F250" s="624"/>
      <c r="G250" s="838"/>
      <c r="H250" s="645"/>
    </row>
    <row r="251" spans="1:8">
      <c r="A251" s="778" t="s">
        <v>261</v>
      </c>
      <c r="B251" s="779"/>
      <c r="C251" s="780"/>
      <c r="D251" s="781"/>
      <c r="E251" s="782"/>
      <c r="F251" s="622"/>
      <c r="G251" s="622"/>
      <c r="H251" s="604"/>
    </row>
    <row r="252" spans="1:8">
      <c r="A252" s="671"/>
      <c r="B252" s="611"/>
      <c r="C252" s="611"/>
      <c r="D252" s="611"/>
    </row>
    <row r="253" spans="1:8">
      <c r="A253" s="671"/>
      <c r="B253" s="771" t="s">
        <v>33</v>
      </c>
      <c r="C253" s="602"/>
      <c r="D253" s="717"/>
    </row>
    <row r="254" spans="1:8">
      <c r="A254" s="671">
        <f>+A249+1</f>
        <v>150</v>
      </c>
      <c r="B254" s="611"/>
      <c r="C254" s="602" t="s">
        <v>34</v>
      </c>
      <c r="D254" s="717"/>
      <c r="F254" s="613" t="str">
        <f>"(Line "&amp;A81&amp;")"</f>
        <v>(Line 48)</v>
      </c>
      <c r="H254" s="616">
        <f>H81</f>
        <v>15886874105.383938</v>
      </c>
    </row>
    <row r="255" spans="1:8">
      <c r="A255" s="696">
        <f>+A254+1</f>
        <v>151</v>
      </c>
      <c r="B255" s="611"/>
      <c r="C255" s="602" t="s">
        <v>237</v>
      </c>
      <c r="D255" s="717"/>
      <c r="F255" s="612" t="str">
        <f>"(Line "&amp;A117&amp;")"</f>
        <v>(Line 64)</v>
      </c>
      <c r="H255" s="616">
        <f>H117</f>
        <v>-3140618933.4077692</v>
      </c>
    </row>
    <row r="256" spans="1:8">
      <c r="A256" s="696">
        <f>+A255+1</f>
        <v>152</v>
      </c>
      <c r="B256" s="696"/>
      <c r="C256" s="767" t="s">
        <v>152</v>
      </c>
      <c r="D256" s="839"/>
      <c r="E256" s="840"/>
      <c r="F256" s="613" t="str">
        <f>"(Line "&amp;A119&amp;")"</f>
        <v>(Line 65)</v>
      </c>
      <c r="G256" s="841"/>
      <c r="H256" s="655">
        <f>SUM(H254:H255)</f>
        <v>12746255171.97617</v>
      </c>
    </row>
    <row r="257" spans="1:8">
      <c r="A257" s="696"/>
      <c r="B257" s="696"/>
      <c r="C257" s="732"/>
      <c r="D257" s="693"/>
      <c r="E257" s="621"/>
      <c r="F257" s="672"/>
      <c r="G257" s="644"/>
      <c r="H257" s="616"/>
    </row>
    <row r="258" spans="1:8">
      <c r="A258" s="696">
        <f>+A256+1</f>
        <v>153</v>
      </c>
      <c r="C258" s="732" t="s">
        <v>145</v>
      </c>
      <c r="D258" s="718"/>
      <c r="F258" s="613" t="str">
        <f>"(Line "&amp;A151&amp;")"</f>
        <v>(Line 87)</v>
      </c>
      <c r="H258" s="616">
        <f>H151</f>
        <v>219845419.83221218</v>
      </c>
    </row>
    <row r="259" spans="1:8">
      <c r="A259" s="696">
        <f>+A258+1</f>
        <v>154</v>
      </c>
      <c r="C259" s="758" t="s">
        <v>140</v>
      </c>
      <c r="D259" s="718"/>
      <c r="F259" s="613" t="str">
        <f>"(Line "&amp;A169&amp;")"</f>
        <v>(Line 99)</v>
      </c>
      <c r="H259" s="616">
        <f>H169</f>
        <v>406895237.06402689</v>
      </c>
    </row>
    <row r="260" spans="1:8">
      <c r="A260" s="696">
        <f>+A259+1</f>
        <v>155</v>
      </c>
      <c r="B260" s="696"/>
      <c r="C260" s="732" t="s">
        <v>35</v>
      </c>
      <c r="D260" s="693"/>
      <c r="E260" s="621"/>
      <c r="F260" s="613" t="str">
        <f>"(Line "&amp;A175&amp;")"</f>
        <v>(Line 101)</v>
      </c>
      <c r="G260" s="644"/>
      <c r="H260" s="616">
        <f>H175</f>
        <v>17390278.173237681</v>
      </c>
    </row>
    <row r="261" spans="1:8">
      <c r="A261" s="696">
        <f>+A260+1</f>
        <v>156</v>
      </c>
      <c r="B261" s="696"/>
      <c r="C261" s="842" t="s">
        <v>164</v>
      </c>
      <c r="D261" s="693"/>
      <c r="E261" s="621"/>
      <c r="F261" s="613" t="str">
        <f>"(Line "&amp;A213&amp;")"</f>
        <v>(Line 127)</v>
      </c>
      <c r="G261" s="644"/>
      <c r="H261" s="616">
        <f>H213</f>
        <v>960957347.5597887</v>
      </c>
    </row>
    <row r="262" spans="1:8">
      <c r="A262" s="696">
        <f>+A261+1</f>
        <v>157</v>
      </c>
      <c r="B262" s="696"/>
      <c r="C262" s="842" t="s">
        <v>165</v>
      </c>
      <c r="D262" s="693"/>
      <c r="E262" s="621"/>
      <c r="F262" s="613" t="str">
        <f>"(Line "&amp;A249&amp;")"</f>
        <v>(Line 149)</v>
      </c>
      <c r="G262" s="644"/>
      <c r="H262" s="616">
        <f>H249</f>
        <v>286040687.02752733</v>
      </c>
    </row>
    <row r="263" spans="1:8">
      <c r="A263" s="696"/>
      <c r="B263" s="696"/>
      <c r="C263" s="842"/>
      <c r="D263" s="693"/>
      <c r="E263" s="621"/>
      <c r="F263" s="672"/>
      <c r="G263" s="644"/>
      <c r="H263" s="616"/>
    </row>
    <row r="264" spans="1:8">
      <c r="A264" s="843">
        <f>+A262+1</f>
        <v>158</v>
      </c>
      <c r="B264" s="844"/>
      <c r="C264" s="845" t="s">
        <v>168</v>
      </c>
      <c r="D264" s="846"/>
      <c r="E264" s="847"/>
      <c r="F264" s="848" t="str">
        <f>"(Sum Lines "&amp;A258&amp;" to "&amp;A262&amp;")"</f>
        <v>(Sum Lines 153 to 157)</v>
      </c>
      <c r="G264" s="849"/>
      <c r="H264" s="656">
        <f>SUM(H258:H262)</f>
        <v>1891128969.6567926</v>
      </c>
    </row>
    <row r="265" spans="1:8">
      <c r="A265" s="850"/>
      <c r="B265" s="826"/>
      <c r="C265" s="752"/>
      <c r="D265" s="686"/>
      <c r="E265" s="851"/>
      <c r="F265" s="800"/>
      <c r="G265" s="718"/>
      <c r="H265" s="657"/>
    </row>
    <row r="266" spans="1:8">
      <c r="A266" s="850"/>
      <c r="B266" s="829" t="s">
        <v>74</v>
      </c>
      <c r="C266" s="752"/>
      <c r="D266" s="686"/>
      <c r="E266" s="851"/>
      <c r="F266" s="800"/>
      <c r="G266" s="718"/>
      <c r="H266" s="657"/>
    </row>
    <row r="267" spans="1:8">
      <c r="A267" s="791">
        <f>+A264+1</f>
        <v>159</v>
      </c>
      <c r="B267" s="791"/>
      <c r="C267" s="732" t="str">
        <f>+C49</f>
        <v>Transmission Plant In Service</v>
      </c>
      <c r="D267" s="686"/>
      <c r="E267" s="851"/>
      <c r="F267" s="613" t="str">
        <f>"(Line "&amp;A49&amp;")"</f>
        <v>(Line 24)</v>
      </c>
      <c r="G267" s="718"/>
      <c r="H267" s="658">
        <f>H49</f>
        <v>18865765720.153847</v>
      </c>
    </row>
    <row r="268" spans="1:8">
      <c r="A268" s="791">
        <f>+A267+1</f>
        <v>160</v>
      </c>
      <c r="B268" s="791"/>
      <c r="C268" s="733" t="s">
        <v>75</v>
      </c>
      <c r="D268" s="852"/>
      <c r="E268" s="712" t="str">
        <f>"(Note "&amp;B$308&amp;" &amp; "&amp;B$329&amp;")"</f>
        <v>(Note B &amp; M)</v>
      </c>
      <c r="F268" s="612" t="s">
        <v>472</v>
      </c>
      <c r="G268" s="711"/>
      <c r="H268" s="659">
        <f>+'5 - Cost Support'!T218</f>
        <v>0</v>
      </c>
    </row>
    <row r="269" spans="1:8">
      <c r="A269" s="791">
        <f>+A268+1</f>
        <v>161</v>
      </c>
      <c r="B269" s="791"/>
      <c r="C269" s="732" t="s">
        <v>76</v>
      </c>
      <c r="D269" s="686"/>
      <c r="E269" s="853"/>
      <c r="F269" s="613" t="str">
        <f>"(Line "&amp;A267&amp;" - Line "&amp;A268&amp;")"</f>
        <v>(Line 159 - Line 160)</v>
      </c>
      <c r="G269" s="718"/>
      <c r="H269" s="658">
        <f>H267-H268</f>
        <v>18865765720.153847</v>
      </c>
    </row>
    <row r="270" spans="1:8">
      <c r="A270" s="791">
        <f>+A269+1</f>
        <v>162</v>
      </c>
      <c r="B270" s="791"/>
      <c r="C270" s="732" t="s">
        <v>77</v>
      </c>
      <c r="D270" s="686"/>
      <c r="E270" s="851"/>
      <c r="F270" s="613" t="str">
        <f>"(Line "&amp;A269&amp;" / Line "&amp;A267&amp;")"</f>
        <v>(Line 161 / Line 159)</v>
      </c>
      <c r="G270" s="718"/>
      <c r="H270" s="660">
        <f>IF(ISERROR(H269/H267),0,H269/H267)</f>
        <v>1</v>
      </c>
    </row>
    <row r="271" spans="1:8">
      <c r="A271" s="791">
        <f>+A270+1</f>
        <v>163</v>
      </c>
      <c r="B271" s="791"/>
      <c r="C271" s="733" t="s">
        <v>168</v>
      </c>
      <c r="D271" s="852"/>
      <c r="E271" s="854"/>
      <c r="F271" s="612" t="str">
        <f>"(Line "&amp;A264&amp;")"</f>
        <v>(Line 158)</v>
      </c>
      <c r="G271" s="711"/>
      <c r="H271" s="659">
        <f>H264</f>
        <v>1891128969.6567926</v>
      </c>
    </row>
    <row r="272" spans="1:8">
      <c r="A272" s="791">
        <f>+A271+1</f>
        <v>164</v>
      </c>
      <c r="B272" s="791"/>
      <c r="C272" s="752" t="s">
        <v>78</v>
      </c>
      <c r="D272" s="686"/>
      <c r="E272" s="851"/>
      <c r="F272" s="613" t="str">
        <f>"(Line "&amp;A270&amp;" * Line "&amp;A271&amp;")"</f>
        <v>(Line 162 * Line 163)</v>
      </c>
      <c r="G272" s="718"/>
      <c r="H272" s="661">
        <f>H270*H271</f>
        <v>1891128969.6567926</v>
      </c>
    </row>
    <row r="273" spans="1:8">
      <c r="A273" s="745"/>
      <c r="B273" s="696"/>
      <c r="C273" s="732"/>
      <c r="D273" s="693"/>
      <c r="E273" s="621"/>
      <c r="F273" s="672"/>
      <c r="G273" s="644"/>
      <c r="H273" s="610"/>
    </row>
    <row r="274" spans="1:8">
      <c r="A274" s="745"/>
      <c r="B274" s="855" t="s">
        <v>389</v>
      </c>
      <c r="C274" s="732"/>
      <c r="D274" s="693"/>
      <c r="E274" s="621"/>
      <c r="F274" s="672"/>
      <c r="G274" s="644"/>
      <c r="H274" s="610"/>
    </row>
    <row r="275" spans="1:8">
      <c r="A275" s="709">
        <f>+A272+1</f>
        <v>165</v>
      </c>
      <c r="B275" s="611"/>
      <c r="C275" s="855" t="s">
        <v>38</v>
      </c>
      <c r="D275" s="856"/>
      <c r="E275" s="698" t="str">
        <f>"(Note "&amp;B$333&amp;")"</f>
        <v>(Note O)</v>
      </c>
      <c r="F275" s="672" t="s">
        <v>473</v>
      </c>
      <c r="G275" s="644"/>
      <c r="H275" s="658">
        <f>+'3 - Revenue Credits'!D29</f>
        <v>53714518.874849997</v>
      </c>
    </row>
    <row r="276" spans="1:8">
      <c r="A276" s="709">
        <f>+A275+1</f>
        <v>166</v>
      </c>
      <c r="B276" s="611"/>
      <c r="C276" s="855" t="s">
        <v>388</v>
      </c>
      <c r="D276" s="693"/>
      <c r="E276" s="698" t="str">
        <f>"(Note "&amp;B$330&amp;" &amp; "&amp;B$333&amp;")"</f>
        <v>(Note N &amp; O)</v>
      </c>
      <c r="F276" s="644" t="s">
        <v>472</v>
      </c>
      <c r="G276" s="644"/>
      <c r="H276" s="658">
        <f>+'5 - Cost Support'!S225</f>
        <v>0</v>
      </c>
    </row>
    <row r="277" spans="1:8" ht="21" thickBot="1">
      <c r="A277" s="696"/>
      <c r="B277" s="696"/>
      <c r="C277" s="602"/>
      <c r="D277" s="602"/>
      <c r="F277" s="857"/>
      <c r="G277" s="644"/>
      <c r="H277" s="610"/>
    </row>
    <row r="278" spans="1:8" s="54" customFormat="1" ht="21" thickBot="1">
      <c r="A278" s="858">
        <f>+A276+1</f>
        <v>167</v>
      </c>
      <c r="B278" s="859"/>
      <c r="C278" s="860" t="s">
        <v>177</v>
      </c>
      <c r="D278" s="662"/>
      <c r="E278" s="861"/>
      <c r="F278" s="862" t="str">
        <f>"(Line "&amp;A272&amp;" - Line "&amp;A275&amp;" + Line "&amp;A276&amp;")"</f>
        <v>(Line 164 - Line 165 + Line 166)</v>
      </c>
      <c r="G278" s="863"/>
      <c r="H278" s="662">
        <f>H272-H275+H276</f>
        <v>1837414450.7819426</v>
      </c>
    </row>
    <row r="279" spans="1:8">
      <c r="A279" s="745"/>
      <c r="B279" s="696"/>
      <c r="C279" s="602"/>
      <c r="D279" s="602"/>
      <c r="F279" s="644"/>
      <c r="G279" s="644"/>
      <c r="H279" s="610"/>
    </row>
    <row r="280" spans="1:8">
      <c r="A280" s="709"/>
      <c r="B280" s="684" t="s">
        <v>282</v>
      </c>
      <c r="C280" s="601"/>
      <c r="D280" s="602"/>
      <c r="F280" s="672"/>
      <c r="G280" s="644"/>
      <c r="H280" s="610"/>
    </row>
    <row r="281" spans="1:8">
      <c r="A281" s="709">
        <f>+A278+1</f>
        <v>168</v>
      </c>
      <c r="B281" s="709"/>
      <c r="C281" s="602" t="str">
        <f>+C271</f>
        <v>Gross Revenue Requirement</v>
      </c>
      <c r="D281" s="602"/>
      <c r="F281" s="672" t="str">
        <f>"(Line "&amp;A264&amp;")"</f>
        <v>(Line 158)</v>
      </c>
      <c r="G281" s="644"/>
      <c r="H281" s="661">
        <f>H271</f>
        <v>1891128969.6567926</v>
      </c>
    </row>
    <row r="282" spans="1:8">
      <c r="A282" s="709">
        <f>+A281+1</f>
        <v>169</v>
      </c>
      <c r="B282" s="709"/>
      <c r="C282" s="602" t="s">
        <v>338</v>
      </c>
      <c r="D282" s="602"/>
      <c r="F282" s="672" t="str">
        <f>"(Line "&amp;A49&amp;" - Line "&amp;A67&amp;" + Line "&amp;A94&amp;" + Line "&amp;A97&amp;")"</f>
        <v>(Line 24 - Line 37 + Line 53 + Line 54)</v>
      </c>
      <c r="G282" s="644"/>
      <c r="H282" s="661">
        <f>+H49-H67+H94+H97</f>
        <v>15825046253.615385</v>
      </c>
    </row>
    <row r="283" spans="1:8">
      <c r="A283" s="709">
        <f>+A282+1</f>
        <v>170</v>
      </c>
      <c r="B283" s="709"/>
      <c r="C283" s="602" t="s">
        <v>287</v>
      </c>
      <c r="D283" s="602"/>
      <c r="F283" s="672" t="str">
        <f>"(Line "&amp;A281&amp;" / Line "&amp;A282&amp;")"</f>
        <v>(Line 168 / Line 169)</v>
      </c>
      <c r="G283" s="644"/>
      <c r="H283" s="610">
        <f>IF(ISERROR(H281/H282),0,H281/H282)</f>
        <v>0.11950227123189266</v>
      </c>
    </row>
    <row r="284" spans="1:8">
      <c r="A284" s="709">
        <f>+A283+1</f>
        <v>171</v>
      </c>
      <c r="B284" s="709"/>
      <c r="C284" s="602" t="s">
        <v>288</v>
      </c>
      <c r="D284" s="602"/>
      <c r="F284" s="672" t="str">
        <f>"(Line "&amp;A281&amp;" - Line "&amp;A156&amp;") / Line "&amp;A282</f>
        <v>(Line 168 - Line 88) / Line 169</v>
      </c>
      <c r="G284" s="644"/>
      <c r="H284" s="610">
        <f>IF(ISERROR((H281-H156)/H282),0,(H281-H156)/H282)</f>
        <v>9.4124784836979253E-2</v>
      </c>
    </row>
    <row r="285" spans="1:8">
      <c r="A285" s="709">
        <f>+A284+1</f>
        <v>172</v>
      </c>
      <c r="B285" s="709"/>
      <c r="C285" s="602" t="s">
        <v>289</v>
      </c>
      <c r="D285" s="602"/>
      <c r="E285" s="728"/>
      <c r="F285" s="672" t="str">
        <f>"(Line "&amp;A281&amp;" - Line "&amp;A156&amp;" - Line "&amp;A213&amp;" - Line "&amp;A249&amp;") / Line "&amp;A282</f>
        <v>(Line 168 - Line 88 - Line 127 - Line 149) / Line 169</v>
      </c>
      <c r="G285" s="644"/>
      <c r="H285" s="610">
        <f>IF(ISERROR((H281-H156-H213-H249)/H282),0,(H281-H156-H213-H249)/H282)</f>
        <v>1.5325771260483238E-2</v>
      </c>
    </row>
    <row r="286" spans="1:8">
      <c r="A286" s="709"/>
      <c r="B286" s="709"/>
      <c r="C286" s="602"/>
      <c r="D286" s="602"/>
      <c r="F286" s="672"/>
      <c r="G286" s="644"/>
      <c r="H286" s="610"/>
    </row>
    <row r="287" spans="1:8">
      <c r="A287" s="709"/>
      <c r="B287" s="684" t="s">
        <v>283</v>
      </c>
      <c r="C287" s="602"/>
      <c r="D287" s="602"/>
      <c r="F287" s="672"/>
      <c r="G287" s="644"/>
      <c r="H287" s="610"/>
    </row>
    <row r="288" spans="1:8">
      <c r="A288" s="709">
        <f>+A285+1</f>
        <v>173</v>
      </c>
      <c r="B288" s="709"/>
      <c r="C288" s="602" t="s">
        <v>105</v>
      </c>
      <c r="D288" s="602"/>
      <c r="F288" s="672" t="str">
        <f>"(Line "&amp;A264&amp;" - Line "&amp;A261&amp;" - Line "&amp;A262&amp;")"</f>
        <v>(Line 158 - Line 156 - Line 157)</v>
      </c>
      <c r="G288" s="644"/>
      <c r="H288" s="661">
        <f>H271-H261-H262</f>
        <v>644130935.0694766</v>
      </c>
    </row>
    <row r="289" spans="1:8">
      <c r="A289" s="709">
        <f>+A288+1</f>
        <v>174</v>
      </c>
      <c r="B289" s="709"/>
      <c r="C289" s="602" t="s">
        <v>420</v>
      </c>
      <c r="D289" s="602"/>
      <c r="F289" s="672" t="s">
        <v>474</v>
      </c>
      <c r="G289" s="644"/>
      <c r="H289" s="661">
        <f>'4 - 100 Basis Pt ROE'!I9</f>
        <v>1344797371.3306737</v>
      </c>
    </row>
    <row r="290" spans="1:8">
      <c r="A290" s="709">
        <f>+A289+1</f>
        <v>175</v>
      </c>
      <c r="B290" s="709"/>
      <c r="C290" s="602" t="s">
        <v>284</v>
      </c>
      <c r="D290" s="602"/>
      <c r="F290" s="672" t="str">
        <f>"(Line "&amp;A288&amp;" + Line "&amp;A289&amp;")"</f>
        <v>(Line 173 + Line 174)</v>
      </c>
      <c r="G290" s="644"/>
      <c r="H290" s="661">
        <f>H288+H289</f>
        <v>1988928306.4001503</v>
      </c>
    </row>
    <row r="291" spans="1:8">
      <c r="A291" s="709">
        <f>+A290+1</f>
        <v>176</v>
      </c>
      <c r="B291" s="709"/>
      <c r="C291" s="602" t="str">
        <f>+C282</f>
        <v xml:space="preserve">Net Transmission Plant, CWIP and Abandoned Plant </v>
      </c>
      <c r="D291" s="602"/>
      <c r="F291" s="672" t="str">
        <f>+F282</f>
        <v>(Line 24 - Line 37 + Line 53 + Line 54)</v>
      </c>
      <c r="G291" s="644"/>
      <c r="H291" s="661">
        <f>+H282</f>
        <v>15825046253.615385</v>
      </c>
    </row>
    <row r="292" spans="1:8">
      <c r="A292" s="709">
        <f>+A291+1</f>
        <v>177</v>
      </c>
      <c r="B292" s="709"/>
      <c r="C292" s="602" t="s">
        <v>285</v>
      </c>
      <c r="D292" s="602"/>
      <c r="F292" s="672" t="str">
        <f>"(Line "&amp;A290&amp;" / Line "&amp;A291&amp;")"</f>
        <v>(Line 175 / Line 176)</v>
      </c>
      <c r="G292" s="644"/>
      <c r="H292" s="610">
        <f>IF(ISERROR(H290/H291),0,(H290/H291))</f>
        <v>0.12568230604354538</v>
      </c>
    </row>
    <row r="293" spans="1:8">
      <c r="A293" s="709">
        <f>+A292+1</f>
        <v>178</v>
      </c>
      <c r="B293" s="709"/>
      <c r="C293" s="602" t="s">
        <v>286</v>
      </c>
      <c r="D293" s="602"/>
      <c r="F293" s="672" t="str">
        <f>"(Line "&amp;A290&amp;" - Line "&amp;A156&amp;") /  Line "&amp;A291</f>
        <v>(Line 175 - Line 88) /  Line 176</v>
      </c>
      <c r="G293" s="644"/>
      <c r="H293" s="610">
        <f>IF(ISERROR((H290-H156)/H291),0,(H290-H156)/H291)</f>
        <v>0.10030481964863197</v>
      </c>
    </row>
    <row r="294" spans="1:8">
      <c r="A294" s="709"/>
      <c r="B294" s="709"/>
      <c r="C294" s="602"/>
      <c r="D294" s="602"/>
      <c r="F294" s="672"/>
      <c r="G294" s="644"/>
      <c r="H294" s="610"/>
    </row>
    <row r="295" spans="1:8">
      <c r="A295" s="709">
        <f>+A293+1</f>
        <v>179</v>
      </c>
      <c r="B295" s="684" t="s">
        <v>177</v>
      </c>
      <c r="D295" s="602"/>
      <c r="E295" s="728"/>
      <c r="F295" s="672" t="str">
        <f>"(Line "&amp;A278&amp;")"</f>
        <v>(Line 167)</v>
      </c>
      <c r="G295" s="644"/>
      <c r="H295" s="661">
        <f>H278</f>
        <v>1837414450.7819426</v>
      </c>
    </row>
    <row r="296" spans="1:8">
      <c r="A296" s="709">
        <f>+A295+1</f>
        <v>180</v>
      </c>
      <c r="B296" s="709"/>
      <c r="C296" s="602" t="s">
        <v>421</v>
      </c>
      <c r="D296" s="602"/>
      <c r="E296" s="621"/>
      <c r="F296" s="668" t="s">
        <v>469</v>
      </c>
      <c r="G296" s="644"/>
      <c r="H296" s="1029">
        <f>'6 -True-up Adjustment'!P59</f>
        <v>32821713.387630295</v>
      </c>
    </row>
    <row r="297" spans="1:8">
      <c r="A297" s="709">
        <f>+A296+1</f>
        <v>181</v>
      </c>
      <c r="B297" s="709"/>
      <c r="C297" s="602" t="s">
        <v>198</v>
      </c>
      <c r="D297" s="602"/>
      <c r="E297" s="621"/>
      <c r="F297" s="668" t="s">
        <v>418</v>
      </c>
      <c r="G297" s="644"/>
      <c r="H297" s="661">
        <f>'7 -TEC'!NM81</f>
        <v>5373251.0367691517</v>
      </c>
    </row>
    <row r="298" spans="1:8">
      <c r="A298" s="709">
        <f>+A297+1</f>
        <v>182</v>
      </c>
      <c r="B298" s="709"/>
      <c r="C298" s="693" t="s">
        <v>2</v>
      </c>
      <c r="D298" s="864"/>
      <c r="E298" s="698"/>
      <c r="F298" s="693" t="s">
        <v>4</v>
      </c>
      <c r="G298" s="644"/>
      <c r="H298" s="661">
        <f>+'5 - Cost Support'!S233</f>
        <v>0</v>
      </c>
    </row>
    <row r="299" spans="1:8">
      <c r="A299" s="709">
        <f>+A298+1</f>
        <v>183</v>
      </c>
      <c r="B299" s="709"/>
      <c r="C299" s="684" t="s">
        <v>394</v>
      </c>
      <c r="D299" s="602"/>
      <c r="E299" s="728"/>
      <c r="F299" s="672" t="str">
        <f>"(Line "&amp;A295&amp;" + "&amp;A296&amp;" + "&amp;A297&amp;" + "&amp;A298&amp;")"</f>
        <v>(Line 179 + 180 + 181 + 182)</v>
      </c>
      <c r="G299" s="644"/>
      <c r="H299" s="661">
        <f>(H295+H296+H297+H298)</f>
        <v>1875609415.206342</v>
      </c>
    </row>
    <row r="300" spans="1:8">
      <c r="A300" s="709"/>
      <c r="B300" s="696"/>
      <c r="C300" s="602"/>
      <c r="D300" s="602"/>
      <c r="F300" s="672"/>
      <c r="G300" s="644"/>
      <c r="H300" s="663"/>
    </row>
    <row r="301" spans="1:8">
      <c r="A301" s="709"/>
      <c r="B301" s="855" t="s">
        <v>393</v>
      </c>
      <c r="C301" s="602"/>
      <c r="D301" s="602"/>
      <c r="F301" s="672"/>
      <c r="G301" s="644"/>
      <c r="H301" s="663"/>
    </row>
    <row r="302" spans="1:8">
      <c r="A302" s="709">
        <f>+A299+1</f>
        <v>184</v>
      </c>
      <c r="B302" s="696"/>
      <c r="C302" s="644" t="s">
        <v>136</v>
      </c>
      <c r="E302" s="698" t="str">
        <f>"(Note "&amp;B$328&amp;")"</f>
        <v>(Note L)</v>
      </c>
      <c r="F302" s="602" t="s">
        <v>472</v>
      </c>
      <c r="G302" s="602"/>
      <c r="H302" s="664">
        <f>'5 - Cost Support'!S241</f>
        <v>10229.5</v>
      </c>
    </row>
    <row r="303" spans="1:8">
      <c r="A303" s="709">
        <f>+A302+1</f>
        <v>185</v>
      </c>
      <c r="B303" s="696"/>
      <c r="C303" s="644" t="s">
        <v>135</v>
      </c>
      <c r="D303" s="865"/>
      <c r="E303" s="866"/>
      <c r="F303" s="613" t="str">
        <f>"(Line "&amp;A299&amp;" / "&amp;A302&amp;")"</f>
        <v>(Line 183 / 184)</v>
      </c>
      <c r="G303" s="867"/>
      <c r="H303" s="877">
        <f>IF(ISERROR(H299/H302),0,H299/H302)</f>
        <v>183352.99039115713</v>
      </c>
    </row>
    <row r="304" spans="1:8" ht="21" thickBot="1">
      <c r="A304" s="696"/>
      <c r="B304" s="696"/>
      <c r="E304" s="868"/>
      <c r="F304" s="669"/>
      <c r="G304" s="867"/>
      <c r="H304" s="665"/>
    </row>
    <row r="305" spans="1:8" s="52" customFormat="1" ht="21" thickBot="1">
      <c r="A305" s="858">
        <f>+A303+1</f>
        <v>186</v>
      </c>
      <c r="B305" s="869"/>
      <c r="C305" s="860" t="s">
        <v>184</v>
      </c>
      <c r="D305" s="869"/>
      <c r="E305" s="869"/>
      <c r="F305" s="869" t="str">
        <f>"(Line "&amp;A303&amp;")"</f>
        <v>(Line 185)</v>
      </c>
      <c r="G305" s="869"/>
      <c r="H305" s="878">
        <f>H303</f>
        <v>183352.99039115713</v>
      </c>
    </row>
    <row r="306" spans="1:8" s="52" customFormat="1">
      <c r="A306" s="667"/>
      <c r="B306" s="747" t="s">
        <v>172</v>
      </c>
      <c r="C306" s="693"/>
      <c r="D306" s="693"/>
      <c r="E306" s="866"/>
      <c r="F306" s="669"/>
      <c r="G306" s="669"/>
      <c r="H306" s="663"/>
    </row>
    <row r="307" spans="1:8" s="51" customFormat="1" ht="28.15" customHeight="1">
      <c r="A307" s="667"/>
      <c r="B307" s="791" t="s">
        <v>54</v>
      </c>
      <c r="C307" s="693" t="s">
        <v>179</v>
      </c>
      <c r="D307" s="693"/>
      <c r="E307" s="866"/>
      <c r="F307" s="669"/>
      <c r="G307" s="669"/>
      <c r="H307" s="666"/>
    </row>
    <row r="308" spans="1:8" s="51" customFormat="1" ht="28.15" customHeight="1">
      <c r="A308" s="667"/>
      <c r="B308" s="791" t="s">
        <v>158</v>
      </c>
      <c r="C308" s="693" t="s">
        <v>744</v>
      </c>
      <c r="D308" s="693"/>
      <c r="E308" s="866"/>
      <c r="F308" s="669"/>
      <c r="G308" s="669"/>
      <c r="H308" s="666"/>
    </row>
    <row r="309" spans="1:8" s="51" customFormat="1" ht="28.15" customHeight="1">
      <c r="A309" s="667"/>
      <c r="B309" s="791" t="s">
        <v>39</v>
      </c>
      <c r="C309" s="668" t="s">
        <v>745</v>
      </c>
      <c r="D309" s="693"/>
      <c r="E309" s="866"/>
      <c r="F309" s="669"/>
      <c r="G309" s="669"/>
      <c r="H309" s="666"/>
    </row>
    <row r="310" spans="1:8" s="51" customFormat="1" ht="28.15" customHeight="1">
      <c r="A310" s="667"/>
      <c r="B310" s="791" t="s">
        <v>55</v>
      </c>
      <c r="C310" s="822" t="s">
        <v>374</v>
      </c>
      <c r="D310" s="693"/>
      <c r="E310" s="866"/>
      <c r="F310" s="669"/>
      <c r="G310" s="669"/>
      <c r="H310" s="669"/>
    </row>
    <row r="311" spans="1:8" s="51" customFormat="1" ht="28.15" customHeight="1">
      <c r="A311" s="667"/>
      <c r="B311" s="791" t="s">
        <v>53</v>
      </c>
      <c r="C311" s="672" t="s">
        <v>201</v>
      </c>
      <c r="D311" s="693"/>
      <c r="E311" s="866"/>
      <c r="F311" s="669"/>
      <c r="G311" s="669"/>
      <c r="H311" s="666"/>
    </row>
    <row r="312" spans="1:8" s="51" customFormat="1" ht="28.15" customHeight="1">
      <c r="A312" s="667"/>
      <c r="B312" s="791" t="s">
        <v>416</v>
      </c>
      <c r="C312" s="822" t="s">
        <v>200</v>
      </c>
      <c r="D312" s="693"/>
      <c r="E312" s="866"/>
      <c r="F312" s="669"/>
      <c r="G312" s="669"/>
      <c r="H312" s="666"/>
    </row>
    <row r="313" spans="1:8" s="51" customFormat="1" ht="28.15" customHeight="1">
      <c r="A313" s="667"/>
      <c r="B313" s="791" t="s">
        <v>56</v>
      </c>
      <c r="C313" s="822" t="s">
        <v>758</v>
      </c>
      <c r="D313" s="693"/>
      <c r="E313" s="866"/>
      <c r="F313" s="669"/>
      <c r="G313" s="669"/>
      <c r="H313" s="666"/>
    </row>
    <row r="314" spans="1:8" s="51" customFormat="1" ht="28.15" customHeight="1">
      <c r="A314" s="667"/>
      <c r="B314" s="791" t="s">
        <v>268</v>
      </c>
      <c r="C314" s="822" t="s">
        <v>746</v>
      </c>
      <c r="D314" s="693"/>
      <c r="E314" s="866"/>
      <c r="F314" s="669"/>
      <c r="G314" s="669"/>
      <c r="H314" s="666"/>
    </row>
    <row r="315" spans="1:8" s="51" customFormat="1" ht="28.15" customHeight="1">
      <c r="A315" s="667"/>
      <c r="B315" s="791" t="s">
        <v>273</v>
      </c>
      <c r="C315" s="822" t="s">
        <v>213</v>
      </c>
      <c r="D315" s="693"/>
      <c r="E315" s="866"/>
      <c r="F315" s="669"/>
      <c r="G315" s="669"/>
      <c r="H315" s="666"/>
    </row>
    <row r="316" spans="1:8" s="51" customFormat="1" ht="28.15" customHeight="1">
      <c r="A316" s="667"/>
      <c r="B316" s="791"/>
      <c r="C316" s="822" t="s">
        <v>504</v>
      </c>
      <c r="D316" s="693"/>
      <c r="E316" s="866"/>
      <c r="F316" s="669"/>
      <c r="G316" s="669"/>
      <c r="H316" s="666"/>
    </row>
    <row r="317" spans="1:8" s="51" customFormat="1" ht="28.15" customHeight="1">
      <c r="A317" s="667"/>
      <c r="B317" s="791" t="s">
        <v>44</v>
      </c>
      <c r="C317" s="693" t="s">
        <v>747</v>
      </c>
      <c r="D317" s="870"/>
      <c r="E317" s="871"/>
      <c r="F317" s="872"/>
      <c r="G317" s="669"/>
      <c r="H317" s="666"/>
    </row>
    <row r="318" spans="1:8" s="51" customFormat="1" ht="28.15" customHeight="1">
      <c r="A318" s="667"/>
      <c r="B318" s="791"/>
      <c r="C318" s="693" t="s">
        <v>748</v>
      </c>
      <c r="D318" s="693"/>
      <c r="E318" s="873"/>
      <c r="F318" s="669"/>
      <c r="G318" s="669"/>
      <c r="H318" s="666"/>
    </row>
    <row r="319" spans="1:8" s="51" customFormat="1" ht="28.15" customHeight="1">
      <c r="A319" s="667"/>
      <c r="B319" s="791"/>
      <c r="C319" s="693" t="s">
        <v>501</v>
      </c>
      <c r="D319" s="693"/>
      <c r="E319" s="873"/>
      <c r="F319" s="669"/>
      <c r="G319" s="669"/>
      <c r="H319" s="666"/>
    </row>
    <row r="320" spans="1:8" s="51" customFormat="1" ht="28.15" customHeight="1">
      <c r="A320" s="667"/>
      <c r="B320" s="791"/>
      <c r="C320" s="693" t="s">
        <v>503</v>
      </c>
      <c r="D320" s="693"/>
      <c r="E320" s="873"/>
      <c r="F320" s="669"/>
      <c r="G320" s="669"/>
      <c r="H320" s="666"/>
    </row>
    <row r="321" spans="1:8" s="51" customFormat="1" ht="28.15" customHeight="1">
      <c r="A321" s="667"/>
      <c r="B321" s="791"/>
      <c r="C321" s="693" t="s">
        <v>502</v>
      </c>
      <c r="D321" s="693"/>
      <c r="E321" s="873"/>
      <c r="F321" s="669"/>
      <c r="G321" s="669"/>
      <c r="H321" s="666"/>
    </row>
    <row r="322" spans="1:8" s="51" customFormat="1" ht="28.15" customHeight="1">
      <c r="A322" s="667"/>
      <c r="B322" s="791"/>
      <c r="C322" s="693" t="s">
        <v>500</v>
      </c>
      <c r="D322" s="693"/>
      <c r="E322" s="873"/>
      <c r="F322" s="669"/>
      <c r="G322" s="669"/>
      <c r="H322" s="666"/>
    </row>
    <row r="323" spans="1:8" s="51" customFormat="1" ht="28.15" customHeight="1">
      <c r="A323" s="667"/>
      <c r="B323" s="791"/>
      <c r="C323" s="693" t="s">
        <v>749</v>
      </c>
      <c r="D323" s="693"/>
      <c r="E323" s="873"/>
      <c r="F323" s="669"/>
      <c r="G323" s="669"/>
      <c r="H323" s="666"/>
    </row>
    <row r="324" spans="1:8" s="51" customFormat="1" ht="28.15" customHeight="1">
      <c r="A324" s="667"/>
      <c r="B324" s="791"/>
      <c r="C324" s="693" t="s">
        <v>750</v>
      </c>
      <c r="D324" s="870"/>
      <c r="E324" s="871"/>
      <c r="F324" s="872"/>
      <c r="G324" s="669"/>
      <c r="H324" s="666"/>
    </row>
    <row r="325" spans="1:8" s="51" customFormat="1" ht="28.15" customHeight="1">
      <c r="A325" s="667"/>
      <c r="B325" s="791"/>
      <c r="C325" s="693" t="s">
        <v>390</v>
      </c>
      <c r="D325" s="870"/>
      <c r="E325" s="871"/>
      <c r="F325" s="872"/>
      <c r="G325" s="669"/>
      <c r="H325" s="666"/>
    </row>
    <row r="326" spans="1:8" s="51" customFormat="1" ht="28.15" customHeight="1">
      <c r="A326" s="667"/>
      <c r="B326" s="791"/>
      <c r="C326" s="693" t="s">
        <v>751</v>
      </c>
      <c r="D326" s="870"/>
      <c r="E326" s="871"/>
      <c r="F326" s="872"/>
      <c r="G326" s="669"/>
      <c r="H326" s="666"/>
    </row>
    <row r="327" spans="1:8" s="51" customFormat="1" ht="28.15" customHeight="1">
      <c r="A327" s="667"/>
      <c r="B327" s="791" t="s">
        <v>58</v>
      </c>
      <c r="C327" s="693" t="s">
        <v>295</v>
      </c>
      <c r="D327" s="693"/>
      <c r="E327" s="866"/>
      <c r="F327" s="669"/>
      <c r="G327" s="669"/>
      <c r="H327" s="666"/>
    </row>
    <row r="328" spans="1:8" s="51" customFormat="1" ht="28.15" customHeight="1">
      <c r="A328" s="667"/>
      <c r="B328" s="791" t="s">
        <v>141</v>
      </c>
      <c r="C328" s="693" t="s">
        <v>752</v>
      </c>
      <c r="D328" s="693"/>
      <c r="E328" s="866"/>
      <c r="F328" s="669"/>
      <c r="G328" s="669"/>
      <c r="H328" s="666"/>
    </row>
    <row r="329" spans="1:8" s="50" customFormat="1" ht="28.15" customHeight="1">
      <c r="A329" s="709"/>
      <c r="B329" s="709" t="s">
        <v>142</v>
      </c>
      <c r="C329" s="672" t="s">
        <v>753</v>
      </c>
      <c r="D329" s="672"/>
      <c r="E329" s="866"/>
      <c r="F329" s="669"/>
      <c r="G329" s="669"/>
      <c r="H329" s="666"/>
    </row>
    <row r="330" spans="1:8" s="50" customFormat="1" ht="28.15" customHeight="1">
      <c r="A330" s="709"/>
      <c r="B330" s="709" t="s">
        <v>417</v>
      </c>
      <c r="C330" s="874" t="s">
        <v>491</v>
      </c>
      <c r="D330" s="672"/>
      <c r="E330" s="866"/>
      <c r="F330" s="669"/>
      <c r="G330" s="669"/>
      <c r="H330" s="666"/>
    </row>
    <row r="331" spans="1:8" s="50" customFormat="1" ht="28.15" customHeight="1">
      <c r="A331" s="709"/>
      <c r="B331" s="709"/>
      <c r="C331" s="874" t="s">
        <v>754</v>
      </c>
      <c r="D331" s="672"/>
      <c r="E331" s="866"/>
      <c r="F331" s="669"/>
      <c r="G331" s="669"/>
      <c r="H331" s="666"/>
    </row>
    <row r="332" spans="1:8" s="50" customFormat="1" ht="28.15" customHeight="1">
      <c r="A332" s="709"/>
      <c r="B332" s="709"/>
      <c r="C332" s="874" t="s">
        <v>797</v>
      </c>
      <c r="D332" s="672"/>
      <c r="E332" s="866"/>
      <c r="F332" s="669"/>
      <c r="G332" s="669"/>
      <c r="H332" s="666"/>
    </row>
    <row r="333" spans="1:8" s="51" customFormat="1" ht="28.15" customHeight="1">
      <c r="A333" s="875"/>
      <c r="B333" s="791" t="s">
        <v>258</v>
      </c>
      <c r="C333" s="693" t="s">
        <v>220</v>
      </c>
      <c r="D333" s="693"/>
      <c r="E333" s="866"/>
      <c r="F333" s="669"/>
      <c r="G333" s="667"/>
      <c r="H333" s="667"/>
    </row>
    <row r="334" spans="1:8" s="50" customFormat="1" ht="28.15" customHeight="1">
      <c r="A334" s="668"/>
      <c r="B334" s="672" t="s">
        <v>259</v>
      </c>
      <c r="C334" s="668" t="s">
        <v>125</v>
      </c>
      <c r="D334" s="668"/>
      <c r="E334" s="668"/>
      <c r="F334" s="668"/>
      <c r="G334" s="668"/>
      <c r="H334" s="668"/>
    </row>
    <row r="335" spans="1:8" s="50" customFormat="1" ht="28.15" customHeight="1">
      <c r="A335" s="601"/>
      <c r="B335" s="672"/>
      <c r="C335" s="668" t="s">
        <v>126</v>
      </c>
      <c r="D335" s="668"/>
      <c r="E335" s="668"/>
      <c r="F335" s="668"/>
      <c r="G335" s="668"/>
      <c r="H335" s="668"/>
    </row>
    <row r="336" spans="1:8" s="50" customFormat="1" ht="28.15" customHeight="1">
      <c r="A336" s="601"/>
      <c r="B336" s="672"/>
      <c r="C336" s="668" t="s">
        <v>755</v>
      </c>
      <c r="D336" s="668"/>
      <c r="E336" s="668"/>
      <c r="F336" s="668"/>
      <c r="G336" s="668"/>
      <c r="H336" s="668"/>
    </row>
    <row r="337" spans="1:8" s="51" customFormat="1" ht="28.15" customHeight="1">
      <c r="A337" s="667"/>
      <c r="B337" s="791" t="s">
        <v>223</v>
      </c>
      <c r="C337" s="693" t="s">
        <v>756</v>
      </c>
      <c r="D337" s="693"/>
      <c r="E337" s="866"/>
      <c r="F337" s="669"/>
      <c r="G337" s="669"/>
      <c r="H337" s="666"/>
    </row>
    <row r="338" spans="1:8" s="50" customFormat="1" ht="28.15" customHeight="1">
      <c r="B338" s="791" t="s">
        <v>339</v>
      </c>
      <c r="C338" s="693" t="s">
        <v>757</v>
      </c>
      <c r="D338" s="693"/>
      <c r="E338" s="866"/>
      <c r="F338" s="669"/>
      <c r="G338" s="669"/>
      <c r="H338" s="669"/>
    </row>
    <row r="339" spans="1:8" s="50" customFormat="1" ht="28.15" customHeight="1">
      <c r="A339" s="668"/>
      <c r="B339" s="672" t="s">
        <v>536</v>
      </c>
      <c r="C339" s="672" t="s">
        <v>537</v>
      </c>
      <c r="D339" s="672"/>
      <c r="E339" s="876"/>
      <c r="F339" s="692"/>
      <c r="G339" s="601"/>
      <c r="H339" s="601"/>
    </row>
    <row r="340" spans="1:8" s="50" customFormat="1" ht="28.15" customHeight="1">
      <c r="A340" s="668"/>
      <c r="B340" s="672"/>
      <c r="C340" s="672" t="s">
        <v>538</v>
      </c>
      <c r="D340" s="672"/>
      <c r="E340" s="692"/>
      <c r="F340" s="692"/>
      <c r="G340" s="601"/>
      <c r="H340" s="601"/>
    </row>
    <row r="341" spans="1:8" s="50" customFormat="1" ht="28.15" customHeight="1">
      <c r="A341" s="668"/>
      <c r="B341" s="672"/>
      <c r="C341" s="672" t="s">
        <v>710</v>
      </c>
      <c r="D341" s="672"/>
      <c r="E341" s="692"/>
      <c r="F341" s="692"/>
      <c r="G341" s="601"/>
      <c r="H341" s="601"/>
    </row>
    <row r="342" spans="1:8" s="50" customFormat="1" ht="28.15" customHeight="1">
      <c r="A342" s="668"/>
      <c r="B342" s="672" t="s">
        <v>175</v>
      </c>
      <c r="C342" s="672" t="s">
        <v>539</v>
      </c>
      <c r="D342" s="672"/>
      <c r="E342" s="692"/>
      <c r="F342" s="692"/>
      <c r="G342" s="601"/>
      <c r="H342" s="601"/>
    </row>
    <row r="343" spans="1:8" s="50" customFormat="1" ht="28.15" customHeight="1">
      <c r="A343" s="668"/>
      <c r="B343" s="672"/>
      <c r="C343" s="672" t="s">
        <v>538</v>
      </c>
      <c r="D343" s="672"/>
      <c r="E343" s="692"/>
      <c r="F343" s="692"/>
      <c r="G343" s="601"/>
      <c r="H343" s="601"/>
    </row>
    <row r="344" spans="1:8" ht="28.15" customHeight="1">
      <c r="A344" s="668"/>
      <c r="B344" s="672"/>
      <c r="C344" s="672" t="s">
        <v>711</v>
      </c>
      <c r="D344" s="672"/>
      <c r="E344" s="728"/>
      <c r="F344" s="601"/>
    </row>
    <row r="345" spans="1:8" ht="28.15" customHeight="1">
      <c r="A345" s="668"/>
      <c r="B345" s="672" t="s">
        <v>540</v>
      </c>
      <c r="C345" s="672" t="s">
        <v>541</v>
      </c>
      <c r="D345" s="672"/>
      <c r="E345" s="728"/>
      <c r="F345" s="601"/>
    </row>
    <row r="346" spans="1:8" ht="28.15" customHeight="1">
      <c r="A346" s="668"/>
      <c r="B346" s="672"/>
      <c r="C346" s="986" t="s">
        <v>712</v>
      </c>
      <c r="D346" s="672"/>
      <c r="E346" s="728"/>
      <c r="F346" s="601"/>
    </row>
    <row r="347" spans="1:8">
      <c r="A347" s="668" t="s">
        <v>37</v>
      </c>
      <c r="B347" s="672"/>
      <c r="C347" s="672"/>
      <c r="D347" s="672"/>
      <c r="E347" s="728"/>
      <c r="F347" s="601"/>
      <c r="G347" s="49"/>
      <c r="H347" s="49"/>
    </row>
    <row r="348" spans="1:8">
      <c r="A348" s="668"/>
      <c r="B348" s="672"/>
      <c r="C348" s="672"/>
      <c r="D348" s="672"/>
      <c r="E348" s="728"/>
      <c r="F348" s="601"/>
      <c r="G348" s="49"/>
      <c r="H348" s="49"/>
    </row>
    <row r="349" spans="1:8">
      <c r="A349" s="668"/>
      <c r="B349" s="672"/>
      <c r="C349" s="672"/>
      <c r="D349" s="672"/>
      <c r="E349" s="728"/>
      <c r="F349" s="601"/>
      <c r="G349" s="49"/>
      <c r="H349" s="49"/>
    </row>
    <row r="350" spans="1:8">
      <c r="A350" s="668"/>
      <c r="B350" s="672"/>
      <c r="C350" s="672"/>
      <c r="D350" s="672"/>
      <c r="E350" s="728"/>
      <c r="F350" s="601"/>
      <c r="G350" s="49"/>
      <c r="H350" s="49"/>
    </row>
    <row r="351" spans="1:8">
      <c r="A351" s="668"/>
      <c r="B351" s="672"/>
      <c r="C351" s="672"/>
      <c r="D351" s="672"/>
      <c r="E351" s="728"/>
      <c r="F351" s="601"/>
      <c r="G351" s="49"/>
      <c r="H351" s="49"/>
    </row>
    <row r="352" spans="1:8">
      <c r="A352" s="668"/>
      <c r="B352" s="672"/>
      <c r="C352" s="672"/>
      <c r="D352" s="672"/>
      <c r="E352" s="728"/>
      <c r="F352" s="601"/>
      <c r="G352" s="49"/>
      <c r="H352" s="49"/>
    </row>
    <row r="353" spans="1:8">
      <c r="A353" s="668"/>
      <c r="B353" s="672"/>
      <c r="C353" s="672"/>
      <c r="D353" s="672"/>
      <c r="E353" s="728"/>
      <c r="F353" s="601"/>
      <c r="G353" s="49"/>
      <c r="H353" s="49"/>
    </row>
    <row r="354" spans="1:8">
      <c r="A354" s="668"/>
      <c r="B354" s="672"/>
      <c r="C354" s="672"/>
      <c r="D354" s="672"/>
      <c r="E354" s="728"/>
      <c r="F354" s="601"/>
      <c r="G354" s="49"/>
      <c r="H354" s="49"/>
    </row>
    <row r="355" spans="1:8">
      <c r="A355" s="668"/>
      <c r="B355" s="672"/>
      <c r="C355" s="672"/>
      <c r="D355" s="672"/>
      <c r="E355" s="728"/>
      <c r="F355" s="601"/>
      <c r="G355" s="49"/>
      <c r="H355" s="49"/>
    </row>
    <row r="356" spans="1:8">
      <c r="A356" s="668"/>
      <c r="B356" s="672"/>
      <c r="C356" s="672"/>
      <c r="D356" s="672"/>
      <c r="E356" s="728"/>
      <c r="F356" s="601"/>
      <c r="G356" s="49"/>
      <c r="H356" s="49"/>
    </row>
    <row r="357" spans="1:8">
      <c r="A357" s="668"/>
      <c r="B357" s="672"/>
      <c r="C357" s="672"/>
      <c r="D357" s="672"/>
      <c r="E357" s="728"/>
      <c r="F357" s="601"/>
      <c r="G357" s="49"/>
      <c r="H357" s="49"/>
    </row>
    <row r="358" spans="1:8">
      <c r="A358" s="668"/>
      <c r="B358" s="672"/>
      <c r="C358" s="672"/>
      <c r="D358" s="672"/>
      <c r="E358" s="728"/>
      <c r="F358" s="601"/>
      <c r="G358" s="49"/>
      <c r="H358" s="49"/>
    </row>
    <row r="359" spans="1:8">
      <c r="A359" s="668"/>
      <c r="B359" s="672"/>
      <c r="C359" s="672"/>
      <c r="D359" s="672"/>
      <c r="E359" s="728"/>
      <c r="F359" s="601"/>
      <c r="G359" s="49"/>
      <c r="H359" s="49"/>
    </row>
    <row r="360" spans="1:8">
      <c r="A360" s="668"/>
      <c r="B360" s="672"/>
      <c r="C360" s="672"/>
      <c r="D360" s="672"/>
      <c r="E360" s="728"/>
      <c r="F360" s="601"/>
      <c r="G360" s="49"/>
      <c r="H360" s="49"/>
    </row>
    <row r="361" spans="1:8">
      <c r="A361" s="668"/>
      <c r="B361" s="672"/>
      <c r="C361" s="672"/>
      <c r="D361" s="672"/>
      <c r="E361" s="728"/>
      <c r="F361" s="601"/>
      <c r="G361" s="49"/>
      <c r="H361" s="49"/>
    </row>
    <row r="362" spans="1:8">
      <c r="A362" s="668"/>
      <c r="B362" s="672"/>
      <c r="C362" s="672"/>
      <c r="D362" s="672"/>
      <c r="E362" s="728"/>
      <c r="F362" s="601"/>
      <c r="G362" s="49"/>
      <c r="H362" s="49"/>
    </row>
    <row r="363" spans="1:8">
      <c r="A363" s="668"/>
      <c r="B363" s="672"/>
      <c r="C363" s="672"/>
      <c r="D363" s="672"/>
      <c r="E363" s="728"/>
      <c r="F363" s="601"/>
      <c r="G363" s="49"/>
      <c r="H363" s="49"/>
    </row>
    <row r="364" spans="1:8">
      <c r="A364" s="668"/>
      <c r="B364" s="672"/>
      <c r="C364" s="672"/>
      <c r="D364" s="672"/>
      <c r="E364" s="728"/>
      <c r="F364" s="601"/>
      <c r="G364" s="49"/>
      <c r="H364" s="49"/>
    </row>
    <row r="365" spans="1:8">
      <c r="A365" s="668"/>
      <c r="B365" s="672"/>
      <c r="C365" s="672"/>
      <c r="D365" s="672"/>
      <c r="E365" s="728"/>
      <c r="F365" s="601"/>
      <c r="G365" s="49"/>
      <c r="H365" s="49"/>
    </row>
    <row r="366" spans="1:8">
      <c r="A366" s="668"/>
      <c r="B366" s="672"/>
      <c r="C366" s="672"/>
      <c r="D366" s="672"/>
      <c r="E366" s="728"/>
      <c r="F366" s="601"/>
      <c r="G366" s="49"/>
      <c r="H366" s="49"/>
    </row>
    <row r="367" spans="1:8">
      <c r="A367" s="668"/>
      <c r="B367" s="672"/>
      <c r="C367" s="672"/>
      <c r="D367" s="672"/>
      <c r="E367" s="728"/>
      <c r="F367" s="601"/>
      <c r="G367" s="49"/>
      <c r="H367" s="49"/>
    </row>
    <row r="368" spans="1:8">
      <c r="A368" s="668"/>
      <c r="B368" s="672"/>
      <c r="C368" s="672"/>
      <c r="D368" s="672"/>
      <c r="E368" s="728"/>
      <c r="F368" s="601"/>
      <c r="G368" s="49"/>
      <c r="H368" s="49"/>
    </row>
    <row r="369" spans="1:8">
      <c r="A369" s="668"/>
      <c r="B369" s="672"/>
      <c r="C369" s="672"/>
      <c r="D369" s="672"/>
      <c r="E369" s="728"/>
      <c r="F369" s="601"/>
      <c r="G369" s="49"/>
      <c r="H369" s="49"/>
    </row>
    <row r="370" spans="1:8">
      <c r="A370" s="668"/>
      <c r="B370" s="672"/>
      <c r="C370" s="672"/>
      <c r="D370" s="672"/>
      <c r="E370" s="728"/>
      <c r="F370" s="601"/>
      <c r="G370" s="49"/>
      <c r="H370" s="49"/>
    </row>
    <row r="371" spans="1:8">
      <c r="A371" s="668"/>
      <c r="B371" s="672"/>
      <c r="C371" s="672"/>
      <c r="D371" s="672"/>
      <c r="E371" s="728"/>
      <c r="F371" s="601"/>
      <c r="G371" s="49"/>
      <c r="H371" s="49"/>
    </row>
    <row r="372" spans="1:8">
      <c r="A372" s="668"/>
      <c r="B372" s="672"/>
      <c r="C372" s="672"/>
      <c r="D372" s="672"/>
      <c r="E372" s="728"/>
      <c r="F372" s="601"/>
      <c r="G372" s="49"/>
      <c r="H372" s="49"/>
    </row>
    <row r="373" spans="1:8">
      <c r="A373" s="668"/>
      <c r="B373" s="672"/>
      <c r="C373" s="672"/>
      <c r="D373" s="672"/>
      <c r="E373" s="728"/>
      <c r="F373" s="601"/>
      <c r="G373" s="49"/>
      <c r="H373" s="49"/>
    </row>
    <row r="374" spans="1:8">
      <c r="A374" s="668"/>
      <c r="B374" s="672"/>
      <c r="C374" s="672"/>
      <c r="D374" s="672"/>
      <c r="E374" s="728"/>
      <c r="F374" s="601"/>
      <c r="G374" s="49"/>
      <c r="H374" s="49"/>
    </row>
    <row r="375" spans="1:8">
      <c r="A375" s="668"/>
      <c r="B375" s="672"/>
      <c r="C375" s="672"/>
      <c r="D375" s="672"/>
      <c r="E375" s="728"/>
      <c r="F375" s="601"/>
      <c r="G375" s="49"/>
      <c r="H375" s="49"/>
    </row>
    <row r="376" spans="1:8">
      <c r="A376" s="668"/>
      <c r="B376" s="672"/>
      <c r="C376" s="672"/>
      <c r="D376" s="672"/>
      <c r="E376" s="728"/>
      <c r="F376" s="601"/>
      <c r="G376" s="49"/>
      <c r="H376" s="49"/>
    </row>
    <row r="377" spans="1:8">
      <c r="A377" s="668"/>
      <c r="B377" s="672"/>
      <c r="C377" s="672"/>
      <c r="D377" s="672"/>
      <c r="E377" s="728"/>
      <c r="F377" s="601"/>
      <c r="G377" s="49"/>
      <c r="H377" s="49"/>
    </row>
    <row r="378" spans="1:8">
      <c r="A378" s="668"/>
      <c r="B378" s="672"/>
      <c r="C378" s="672"/>
      <c r="D378" s="672"/>
      <c r="E378" s="728"/>
      <c r="F378" s="601"/>
      <c r="G378" s="49"/>
      <c r="H378" s="49"/>
    </row>
    <row r="379" spans="1:8">
      <c r="A379" s="668"/>
      <c r="B379" s="672"/>
      <c r="C379" s="672"/>
      <c r="D379" s="672"/>
      <c r="E379" s="728"/>
      <c r="F379" s="601"/>
      <c r="G379" s="49"/>
      <c r="H379" s="49"/>
    </row>
    <row r="380" spans="1:8">
      <c r="A380" s="668"/>
      <c r="B380" s="672"/>
      <c r="C380" s="672"/>
      <c r="D380" s="672"/>
      <c r="E380" s="728"/>
      <c r="F380" s="601"/>
      <c r="G380" s="49"/>
      <c r="H380" s="49"/>
    </row>
    <row r="381" spans="1:8">
      <c r="A381" s="668"/>
      <c r="B381" s="672"/>
      <c r="C381" s="672"/>
      <c r="D381" s="672"/>
      <c r="E381" s="728"/>
      <c r="F381" s="601"/>
      <c r="G381" s="49"/>
      <c r="H381" s="49"/>
    </row>
    <row r="382" spans="1:8">
      <c r="A382" s="668"/>
      <c r="B382" s="672"/>
      <c r="C382" s="672"/>
      <c r="D382" s="672"/>
      <c r="E382" s="728"/>
      <c r="F382" s="601"/>
      <c r="G382" s="49"/>
      <c r="H382" s="49"/>
    </row>
    <row r="383" spans="1:8">
      <c r="A383" s="668"/>
      <c r="B383" s="672"/>
      <c r="C383" s="672"/>
      <c r="D383" s="672"/>
      <c r="E383" s="728"/>
      <c r="F383" s="601"/>
      <c r="G383" s="49"/>
      <c r="H383" s="49"/>
    </row>
    <row r="384" spans="1:8">
      <c r="A384" s="668"/>
      <c r="B384" s="672"/>
      <c r="C384" s="672"/>
      <c r="D384" s="672"/>
      <c r="E384" s="728"/>
      <c r="F384" s="601"/>
      <c r="G384" s="49"/>
      <c r="H384" s="49"/>
    </row>
    <row r="385" spans="1:8">
      <c r="A385" s="668"/>
      <c r="B385" s="672"/>
      <c r="C385" s="672"/>
      <c r="D385" s="672"/>
      <c r="E385" s="728"/>
      <c r="F385" s="601"/>
      <c r="G385" s="49"/>
      <c r="H385" s="49"/>
    </row>
    <row r="386" spans="1:8">
      <c r="A386" s="668"/>
      <c r="B386" s="672"/>
      <c r="C386" s="672"/>
      <c r="D386" s="672"/>
      <c r="E386" s="728"/>
      <c r="F386" s="601"/>
      <c r="G386" s="49"/>
      <c r="H386" s="49"/>
    </row>
    <row r="387" spans="1:8">
      <c r="A387" s="668"/>
      <c r="B387" s="672"/>
      <c r="C387" s="672"/>
      <c r="D387" s="672"/>
      <c r="E387" s="728"/>
      <c r="F387" s="601"/>
      <c r="G387" s="49"/>
      <c r="H387" s="49"/>
    </row>
    <row r="388" spans="1:8">
      <c r="A388" s="668"/>
      <c r="B388" s="672"/>
      <c r="C388" s="672"/>
      <c r="D388" s="672"/>
      <c r="E388" s="728"/>
      <c r="F388" s="601"/>
      <c r="G388" s="49"/>
      <c r="H388" s="49"/>
    </row>
    <row r="389" spans="1:8">
      <c r="A389" s="668"/>
      <c r="B389" s="672"/>
      <c r="C389" s="672"/>
      <c r="D389" s="672"/>
      <c r="E389" s="728"/>
      <c r="F389" s="601"/>
      <c r="G389" s="49"/>
      <c r="H389" s="49"/>
    </row>
    <row r="390" spans="1:8">
      <c r="A390" s="668"/>
      <c r="B390" s="672"/>
      <c r="C390" s="672"/>
      <c r="D390" s="672"/>
      <c r="E390" s="728"/>
      <c r="F390" s="601"/>
      <c r="G390" s="49"/>
      <c r="H390" s="49"/>
    </row>
    <row r="391" spans="1:8">
      <c r="A391" s="668"/>
      <c r="B391" s="672"/>
      <c r="C391" s="672"/>
      <c r="D391" s="672"/>
      <c r="E391" s="728"/>
      <c r="F391" s="601"/>
      <c r="G391" s="49"/>
      <c r="H391" s="49"/>
    </row>
    <row r="392" spans="1:8">
      <c r="A392" s="668"/>
      <c r="B392" s="672"/>
      <c r="C392" s="672"/>
      <c r="D392" s="672"/>
      <c r="E392" s="728"/>
      <c r="F392" s="601"/>
      <c r="G392" s="49"/>
      <c r="H392" s="49"/>
    </row>
    <row r="393" spans="1:8">
      <c r="A393" s="668"/>
      <c r="B393" s="672"/>
      <c r="C393" s="672"/>
      <c r="D393" s="672"/>
      <c r="E393" s="728"/>
      <c r="F393" s="601"/>
      <c r="G393" s="49"/>
      <c r="H393" s="49"/>
    </row>
    <row r="394" spans="1:8">
      <c r="A394" s="668"/>
      <c r="B394" s="672"/>
      <c r="C394" s="672"/>
      <c r="D394" s="672"/>
      <c r="E394" s="728"/>
      <c r="F394" s="601"/>
      <c r="G394" s="49"/>
      <c r="H394" s="49"/>
    </row>
    <row r="395" spans="1:8">
      <c r="A395" s="668"/>
      <c r="B395" s="672"/>
      <c r="C395" s="672"/>
      <c r="D395" s="672"/>
      <c r="E395" s="728"/>
      <c r="F395" s="601"/>
      <c r="G395" s="49"/>
      <c r="H395" s="49"/>
    </row>
    <row r="396" spans="1:8">
      <c r="A396" s="668"/>
      <c r="B396" s="672"/>
      <c r="C396" s="672"/>
      <c r="D396" s="672"/>
      <c r="E396" s="728"/>
      <c r="F396" s="601"/>
      <c r="G396" s="49"/>
      <c r="H396" s="49"/>
    </row>
    <row r="397" spans="1:8">
      <c r="A397" s="668"/>
      <c r="B397" s="672"/>
      <c r="C397" s="672"/>
      <c r="D397" s="672"/>
      <c r="E397" s="728"/>
      <c r="F397" s="601"/>
      <c r="G397" s="49"/>
      <c r="H397" s="49"/>
    </row>
    <row r="398" spans="1:8">
      <c r="A398" s="668"/>
      <c r="B398" s="672"/>
      <c r="C398" s="672"/>
      <c r="D398" s="672"/>
      <c r="E398" s="728"/>
      <c r="F398" s="601"/>
      <c r="G398" s="49"/>
      <c r="H398" s="49"/>
    </row>
    <row r="399" spans="1:8">
      <c r="A399" s="668"/>
      <c r="B399" s="672"/>
      <c r="C399" s="672"/>
      <c r="D399" s="672"/>
      <c r="E399" s="728"/>
      <c r="F399" s="601"/>
      <c r="G399" s="49"/>
      <c r="H399" s="49"/>
    </row>
    <row r="400" spans="1:8">
      <c r="A400" s="668"/>
      <c r="B400" s="672"/>
      <c r="C400" s="672"/>
      <c r="D400" s="672"/>
      <c r="E400" s="728"/>
      <c r="F400" s="601"/>
      <c r="G400" s="49"/>
      <c r="H400" s="49"/>
    </row>
    <row r="401" spans="1:8">
      <c r="A401" s="668"/>
      <c r="B401" s="672"/>
      <c r="C401" s="672"/>
      <c r="D401" s="672"/>
      <c r="E401" s="728"/>
      <c r="F401" s="601"/>
      <c r="G401" s="49"/>
      <c r="H401" s="49"/>
    </row>
    <row r="402" spans="1:8">
      <c r="A402" s="668"/>
      <c r="B402" s="672"/>
      <c r="C402" s="672"/>
      <c r="D402" s="672"/>
      <c r="E402" s="728"/>
      <c r="F402" s="601"/>
      <c r="G402" s="49"/>
      <c r="H402" s="49"/>
    </row>
    <row r="403" spans="1:8">
      <c r="A403" s="668"/>
      <c r="B403" s="672"/>
      <c r="C403" s="672"/>
      <c r="D403" s="672"/>
      <c r="E403" s="728"/>
      <c r="F403" s="601"/>
      <c r="G403" s="49"/>
      <c r="H403" s="49"/>
    </row>
    <row r="404" spans="1:8">
      <c r="A404" s="668"/>
      <c r="B404" s="672"/>
      <c r="C404" s="672"/>
      <c r="D404" s="672"/>
      <c r="E404" s="728"/>
      <c r="F404" s="601"/>
      <c r="G404" s="49"/>
      <c r="H404" s="49"/>
    </row>
    <row r="405" spans="1:8">
      <c r="A405" s="668"/>
      <c r="B405" s="672"/>
      <c r="C405" s="672"/>
      <c r="D405" s="672"/>
      <c r="E405" s="728"/>
      <c r="F405" s="601"/>
      <c r="G405" s="49"/>
      <c r="H405" s="49"/>
    </row>
    <row r="406" spans="1:8">
      <c r="A406" s="668"/>
      <c r="B406" s="672"/>
      <c r="C406" s="672"/>
      <c r="D406" s="672"/>
      <c r="E406" s="728"/>
      <c r="F406" s="601"/>
      <c r="G406" s="49"/>
      <c r="H406" s="49"/>
    </row>
    <row r="407" spans="1:8">
      <c r="A407" s="668"/>
      <c r="B407" s="672"/>
      <c r="C407" s="672"/>
      <c r="D407" s="672"/>
      <c r="E407" s="728"/>
      <c r="F407" s="601"/>
      <c r="G407" s="49"/>
      <c r="H407" s="49"/>
    </row>
    <row r="408" spans="1:8">
      <c r="A408" s="668"/>
      <c r="B408" s="672"/>
      <c r="C408" s="672"/>
      <c r="D408" s="672"/>
      <c r="E408" s="728"/>
      <c r="F408" s="601"/>
      <c r="G408" s="49"/>
      <c r="H408" s="49"/>
    </row>
    <row r="409" spans="1:8">
      <c r="A409" s="668"/>
      <c r="B409" s="672"/>
      <c r="C409" s="672"/>
      <c r="D409" s="672"/>
      <c r="E409" s="728"/>
      <c r="F409" s="601"/>
      <c r="G409" s="49"/>
      <c r="H409" s="49"/>
    </row>
    <row r="410" spans="1:8">
      <c r="A410" s="668"/>
      <c r="B410" s="672"/>
      <c r="C410" s="672"/>
      <c r="D410" s="672"/>
      <c r="E410" s="728"/>
      <c r="F410" s="601"/>
      <c r="G410" s="49"/>
      <c r="H410" s="49"/>
    </row>
    <row r="411" spans="1:8">
      <c r="A411" s="668"/>
      <c r="B411" s="672"/>
      <c r="C411" s="672"/>
      <c r="D411" s="672"/>
      <c r="E411" s="728"/>
      <c r="F411" s="601"/>
      <c r="G411" s="49"/>
      <c r="H411" s="49"/>
    </row>
    <row r="412" spans="1:8">
      <c r="A412" s="668"/>
      <c r="B412" s="672"/>
      <c r="C412" s="672"/>
      <c r="D412" s="672"/>
      <c r="E412" s="728"/>
      <c r="F412" s="601"/>
      <c r="G412" s="49"/>
      <c r="H412" s="49"/>
    </row>
    <row r="413" spans="1:8">
      <c r="A413" s="668"/>
      <c r="B413" s="672"/>
      <c r="C413" s="672"/>
      <c r="D413" s="672"/>
      <c r="E413" s="728"/>
      <c r="F413" s="601"/>
      <c r="G413" s="49"/>
      <c r="H413" s="49"/>
    </row>
    <row r="414" spans="1:8">
      <c r="A414" s="668"/>
      <c r="B414" s="672"/>
      <c r="C414" s="672"/>
      <c r="D414" s="672"/>
      <c r="E414" s="728"/>
      <c r="F414" s="601"/>
      <c r="G414" s="49"/>
      <c r="H414" s="49"/>
    </row>
    <row r="415" spans="1:8">
      <c r="A415" s="668"/>
      <c r="B415" s="672"/>
      <c r="C415" s="672"/>
      <c r="D415" s="672"/>
      <c r="E415" s="728"/>
      <c r="F415" s="601"/>
      <c r="G415" s="49"/>
      <c r="H415" s="49"/>
    </row>
    <row r="416" spans="1:8">
      <c r="A416" s="668"/>
      <c r="B416" s="672"/>
      <c r="C416" s="672"/>
      <c r="D416" s="672"/>
      <c r="E416" s="728"/>
      <c r="F416" s="601"/>
      <c r="G416" s="49"/>
      <c r="H416" s="49"/>
    </row>
    <row r="417" spans="1:8">
      <c r="A417" s="668"/>
      <c r="B417" s="672"/>
      <c r="C417" s="672"/>
      <c r="D417" s="672"/>
      <c r="E417" s="728"/>
      <c r="F417" s="601"/>
      <c r="G417" s="49"/>
      <c r="H417" s="49"/>
    </row>
    <row r="418" spans="1:8">
      <c r="A418" s="668"/>
      <c r="B418" s="672"/>
      <c r="C418" s="672"/>
      <c r="D418" s="672"/>
      <c r="E418" s="728"/>
      <c r="F418" s="601"/>
      <c r="G418" s="49"/>
      <c r="H418" s="49"/>
    </row>
    <row r="419" spans="1:8">
      <c r="A419" s="668"/>
      <c r="B419" s="672"/>
      <c r="C419" s="672"/>
      <c r="D419" s="672"/>
      <c r="E419" s="728"/>
      <c r="F419" s="601"/>
      <c r="G419" s="49"/>
      <c r="H419" s="49"/>
    </row>
    <row r="420" spans="1:8">
      <c r="A420" s="668"/>
      <c r="B420" s="672"/>
      <c r="C420" s="672"/>
      <c r="D420" s="672"/>
      <c r="E420" s="728"/>
      <c r="F420" s="601"/>
      <c r="G420" s="49"/>
      <c r="H420" s="49"/>
    </row>
    <row r="421" spans="1:8">
      <c r="A421" s="668"/>
      <c r="B421" s="672"/>
      <c r="C421" s="672"/>
      <c r="D421" s="672"/>
      <c r="E421" s="728"/>
      <c r="F421" s="601"/>
      <c r="G421" s="49"/>
      <c r="H421" s="49"/>
    </row>
    <row r="422" spans="1:8">
      <c r="A422" s="668"/>
      <c r="B422" s="672"/>
      <c r="C422" s="672"/>
      <c r="D422" s="672"/>
      <c r="E422" s="728"/>
      <c r="F422" s="601"/>
      <c r="G422" s="49"/>
      <c r="H422" s="49"/>
    </row>
    <row r="423" spans="1:8">
      <c r="A423" s="668"/>
      <c r="B423" s="672"/>
      <c r="C423" s="672"/>
      <c r="D423" s="672"/>
      <c r="E423" s="728"/>
      <c r="F423" s="601"/>
      <c r="G423" s="49"/>
      <c r="H423" s="49"/>
    </row>
    <row r="424" spans="1:8">
      <c r="A424" s="668"/>
      <c r="B424" s="672"/>
      <c r="C424" s="672"/>
      <c r="D424" s="672"/>
      <c r="E424" s="728"/>
      <c r="F424" s="601"/>
      <c r="G424" s="49"/>
      <c r="H424" s="49"/>
    </row>
    <row r="425" spans="1:8">
      <c r="A425" s="668"/>
      <c r="B425" s="672"/>
      <c r="C425" s="672"/>
      <c r="D425" s="672"/>
      <c r="E425" s="728"/>
      <c r="F425" s="601"/>
      <c r="G425" s="49"/>
      <c r="H425" s="49"/>
    </row>
    <row r="426" spans="1:8">
      <c r="A426" s="668"/>
      <c r="B426" s="672"/>
      <c r="C426" s="672"/>
      <c r="D426" s="672"/>
      <c r="E426" s="728"/>
      <c r="F426" s="601"/>
      <c r="G426" s="49"/>
      <c r="H426" s="49"/>
    </row>
    <row r="427" spans="1:8">
      <c r="A427" s="668"/>
      <c r="B427" s="672"/>
      <c r="C427" s="672"/>
      <c r="D427" s="672"/>
      <c r="E427" s="728"/>
      <c r="F427" s="601"/>
      <c r="G427" s="49"/>
      <c r="H427" s="49"/>
    </row>
    <row r="428" spans="1:8">
      <c r="A428" s="668"/>
      <c r="B428" s="672"/>
      <c r="C428" s="672"/>
      <c r="D428" s="672"/>
      <c r="E428" s="728"/>
      <c r="F428" s="601"/>
      <c r="G428" s="49"/>
      <c r="H428" s="49"/>
    </row>
    <row r="429" spans="1:8">
      <c r="A429" s="668"/>
      <c r="B429" s="672"/>
      <c r="C429" s="672"/>
      <c r="D429" s="672"/>
      <c r="E429" s="728"/>
      <c r="F429" s="601"/>
      <c r="G429" s="49"/>
      <c r="H429" s="49"/>
    </row>
    <row r="430" spans="1:8">
      <c r="A430" s="668"/>
      <c r="B430" s="672"/>
      <c r="C430" s="672"/>
      <c r="D430" s="672"/>
      <c r="E430" s="728"/>
      <c r="F430" s="601"/>
      <c r="G430" s="49"/>
      <c r="H430" s="49"/>
    </row>
    <row r="431" spans="1:8">
      <c r="A431" s="668"/>
      <c r="B431" s="672"/>
      <c r="C431" s="672"/>
      <c r="D431" s="672"/>
      <c r="E431" s="728"/>
      <c r="F431" s="601"/>
      <c r="G431" s="49"/>
      <c r="H431" s="49"/>
    </row>
    <row r="432" spans="1:8">
      <c r="A432" s="668"/>
      <c r="B432" s="672"/>
      <c r="C432" s="672"/>
      <c r="D432" s="672"/>
      <c r="E432" s="728"/>
      <c r="F432" s="601"/>
      <c r="G432" s="49"/>
      <c r="H432" s="49"/>
    </row>
    <row r="433" spans="1:8">
      <c r="A433" s="668"/>
      <c r="B433" s="672"/>
      <c r="C433" s="672"/>
      <c r="D433" s="672"/>
      <c r="E433" s="728"/>
      <c r="F433" s="601"/>
      <c r="G433" s="49"/>
      <c r="H433" s="49"/>
    </row>
    <row r="434" spans="1:8">
      <c r="A434" s="668"/>
      <c r="B434" s="672"/>
      <c r="C434" s="672"/>
      <c r="D434" s="672"/>
      <c r="E434" s="728"/>
      <c r="F434" s="601"/>
      <c r="G434" s="49"/>
      <c r="H434" s="49"/>
    </row>
    <row r="435" spans="1:8">
      <c r="A435" s="668"/>
      <c r="B435" s="672"/>
      <c r="C435" s="672"/>
      <c r="D435" s="672"/>
      <c r="E435" s="728"/>
      <c r="F435" s="601"/>
      <c r="G435" s="49"/>
      <c r="H435" s="49"/>
    </row>
    <row r="436" spans="1:8">
      <c r="A436" s="668"/>
      <c r="B436" s="672"/>
      <c r="C436" s="672"/>
      <c r="D436" s="672"/>
      <c r="E436" s="728"/>
      <c r="F436" s="601"/>
      <c r="G436" s="49"/>
      <c r="H436" s="49"/>
    </row>
    <row r="437" spans="1:8">
      <c r="A437" s="668"/>
      <c r="B437" s="672"/>
      <c r="C437" s="672"/>
      <c r="D437" s="672"/>
      <c r="E437" s="728"/>
      <c r="F437" s="601"/>
      <c r="G437" s="49"/>
      <c r="H437" s="49"/>
    </row>
    <row r="438" spans="1:8">
      <c r="A438" s="668"/>
      <c r="B438" s="672"/>
      <c r="C438" s="672"/>
      <c r="D438" s="672"/>
      <c r="E438" s="728"/>
      <c r="F438" s="601"/>
      <c r="G438" s="49"/>
      <c r="H438" s="49"/>
    </row>
    <row r="439" spans="1:8">
      <c r="A439" s="668"/>
      <c r="B439" s="672"/>
      <c r="C439" s="672"/>
      <c r="D439" s="672"/>
      <c r="E439" s="728"/>
      <c r="F439" s="601"/>
      <c r="G439" s="49"/>
      <c r="H439" s="49"/>
    </row>
    <row r="440" spans="1:8">
      <c r="A440" s="668"/>
      <c r="B440" s="672"/>
      <c r="C440" s="672"/>
      <c r="D440" s="672"/>
      <c r="E440" s="728"/>
      <c r="F440" s="601"/>
      <c r="G440" s="49"/>
      <c r="H440" s="49"/>
    </row>
    <row r="441" spans="1:8">
      <c r="A441" s="668"/>
      <c r="B441" s="672"/>
      <c r="C441" s="672"/>
      <c r="D441" s="672"/>
      <c r="E441" s="728"/>
      <c r="F441" s="601"/>
      <c r="G441" s="49"/>
      <c r="H441" s="49"/>
    </row>
    <row r="442" spans="1:8">
      <c r="A442" s="668"/>
      <c r="B442" s="672"/>
      <c r="C442" s="672"/>
      <c r="D442" s="672"/>
      <c r="E442" s="728"/>
      <c r="F442" s="601"/>
      <c r="G442" s="49"/>
      <c r="H442" s="49"/>
    </row>
    <row r="443" spans="1:8">
      <c r="A443" s="668"/>
      <c r="B443" s="672"/>
      <c r="C443" s="672"/>
      <c r="D443" s="672"/>
      <c r="E443" s="728"/>
      <c r="F443" s="601"/>
      <c r="G443" s="49"/>
      <c r="H443" s="49"/>
    </row>
    <row r="444" spans="1:8">
      <c r="A444" s="668"/>
      <c r="B444" s="672"/>
      <c r="C444" s="672"/>
      <c r="D444" s="672"/>
      <c r="E444" s="728"/>
      <c r="F444" s="601"/>
      <c r="G444" s="49"/>
      <c r="H444" s="49"/>
    </row>
    <row r="445" spans="1:8">
      <c r="A445" s="668"/>
      <c r="B445" s="672"/>
      <c r="C445" s="672"/>
      <c r="D445" s="672"/>
      <c r="E445" s="728"/>
      <c r="F445" s="601"/>
      <c r="G445" s="49"/>
      <c r="H445" s="49"/>
    </row>
    <row r="446" spans="1:8">
      <c r="A446" s="668"/>
      <c r="B446" s="672"/>
      <c r="C446" s="672"/>
      <c r="D446" s="672"/>
      <c r="E446" s="728"/>
      <c r="F446" s="601"/>
      <c r="G446" s="49"/>
      <c r="H446" s="49"/>
    </row>
    <row r="447" spans="1:8">
      <c r="A447" s="668"/>
      <c r="B447" s="672"/>
      <c r="C447" s="672"/>
      <c r="D447" s="672"/>
      <c r="E447" s="728"/>
      <c r="F447" s="601"/>
      <c r="G447" s="49"/>
      <c r="H447" s="49"/>
    </row>
    <row r="448" spans="1:8">
      <c r="A448" s="668"/>
      <c r="B448" s="672"/>
      <c r="C448" s="672"/>
      <c r="D448" s="672"/>
      <c r="E448" s="728"/>
      <c r="F448" s="601"/>
      <c r="G448" s="49"/>
      <c r="H448" s="49"/>
    </row>
    <row r="449" spans="1:8">
      <c r="A449" s="668"/>
      <c r="B449" s="672"/>
      <c r="C449" s="672"/>
      <c r="D449" s="672"/>
      <c r="E449" s="728"/>
      <c r="F449" s="601"/>
      <c r="G449" s="49"/>
      <c r="H449" s="49"/>
    </row>
    <row r="450" spans="1:8">
      <c r="A450" s="668"/>
      <c r="B450" s="672"/>
      <c r="C450" s="672"/>
      <c r="D450" s="672"/>
      <c r="E450" s="728"/>
      <c r="F450" s="601"/>
      <c r="G450" s="49"/>
      <c r="H450" s="49"/>
    </row>
    <row r="451" spans="1:8">
      <c r="A451" s="668"/>
      <c r="B451" s="672"/>
      <c r="C451" s="672"/>
      <c r="D451" s="672"/>
      <c r="E451" s="728"/>
      <c r="F451" s="601"/>
      <c r="G451" s="49"/>
      <c r="H451" s="49"/>
    </row>
    <row r="452" spans="1:8">
      <c r="A452" s="668"/>
      <c r="B452" s="672"/>
      <c r="C452" s="672"/>
      <c r="D452" s="672"/>
      <c r="E452" s="728"/>
      <c r="F452" s="601"/>
      <c r="G452" s="49"/>
      <c r="H452" s="49"/>
    </row>
    <row r="453" spans="1:8">
      <c r="A453" s="668"/>
      <c r="B453" s="672"/>
      <c r="C453" s="672"/>
      <c r="D453" s="672"/>
      <c r="E453" s="728"/>
      <c r="F453" s="601"/>
      <c r="G453" s="49"/>
      <c r="H453" s="49"/>
    </row>
    <row r="454" spans="1:8">
      <c r="A454" s="668"/>
      <c r="B454" s="672"/>
      <c r="C454" s="672"/>
      <c r="D454" s="672"/>
      <c r="E454" s="728"/>
      <c r="F454" s="601"/>
      <c r="G454" s="49"/>
      <c r="H454" s="49"/>
    </row>
    <row r="455" spans="1:8">
      <c r="A455" s="668"/>
      <c r="B455" s="672"/>
      <c r="C455" s="672"/>
      <c r="D455" s="672"/>
      <c r="E455" s="728"/>
      <c r="F455" s="601"/>
      <c r="G455" s="49"/>
      <c r="H455" s="49"/>
    </row>
    <row r="456" spans="1:8">
      <c r="A456" s="668"/>
      <c r="B456" s="672"/>
      <c r="C456" s="672"/>
      <c r="D456" s="672"/>
      <c r="E456" s="728"/>
      <c r="F456" s="601"/>
      <c r="G456" s="49"/>
      <c r="H456" s="49"/>
    </row>
    <row r="457" spans="1:8">
      <c r="A457" s="668"/>
      <c r="B457" s="672"/>
      <c r="C457" s="672"/>
      <c r="D457" s="672"/>
      <c r="E457" s="728"/>
      <c r="F457" s="601"/>
      <c r="G457" s="49"/>
      <c r="H457" s="49"/>
    </row>
    <row r="458" spans="1:8">
      <c r="A458" s="668"/>
      <c r="B458" s="672"/>
      <c r="C458" s="672"/>
      <c r="D458" s="672"/>
      <c r="E458" s="728"/>
      <c r="F458" s="601"/>
      <c r="G458" s="49"/>
      <c r="H458" s="49"/>
    </row>
    <row r="459" spans="1:8">
      <c r="A459" s="668"/>
      <c r="B459" s="672"/>
      <c r="C459" s="672"/>
      <c r="D459" s="672"/>
      <c r="E459" s="728"/>
      <c r="F459" s="601"/>
      <c r="G459" s="49"/>
      <c r="H459" s="49"/>
    </row>
    <row r="460" spans="1:8">
      <c r="A460" s="668"/>
      <c r="B460" s="672"/>
      <c r="C460" s="672"/>
      <c r="D460" s="672"/>
      <c r="E460" s="728"/>
      <c r="F460" s="601"/>
      <c r="G460" s="49"/>
      <c r="H460" s="49"/>
    </row>
    <row r="461" spans="1:8">
      <c r="A461" s="668"/>
      <c r="B461" s="672"/>
      <c r="C461" s="672"/>
      <c r="D461" s="672"/>
      <c r="E461" s="728"/>
      <c r="F461" s="601"/>
      <c r="G461" s="49"/>
      <c r="H461" s="49"/>
    </row>
    <row r="462" spans="1:8">
      <c r="A462" s="668"/>
      <c r="B462" s="672"/>
      <c r="C462" s="672"/>
      <c r="D462" s="672"/>
      <c r="E462" s="728"/>
      <c r="F462" s="601"/>
      <c r="G462" s="49"/>
      <c r="H462" s="49"/>
    </row>
    <row r="463" spans="1:8">
      <c r="A463" s="668"/>
      <c r="B463" s="672"/>
      <c r="C463" s="672"/>
      <c r="D463" s="672"/>
      <c r="E463" s="728"/>
      <c r="F463" s="601"/>
      <c r="G463" s="49"/>
      <c r="H463" s="49"/>
    </row>
    <row r="464" spans="1:8">
      <c r="A464" s="668"/>
      <c r="B464" s="672"/>
      <c r="C464" s="672"/>
      <c r="D464" s="672"/>
      <c r="E464" s="728"/>
      <c r="F464" s="601"/>
      <c r="G464" s="49"/>
      <c r="H464" s="49"/>
    </row>
    <row r="465" spans="1:8">
      <c r="A465" s="668"/>
      <c r="B465" s="672"/>
      <c r="C465" s="672"/>
      <c r="D465" s="672"/>
      <c r="E465" s="728"/>
      <c r="F465" s="601"/>
      <c r="G465" s="49"/>
      <c r="H465" s="49"/>
    </row>
    <row r="466" spans="1:8">
      <c r="A466" s="668"/>
      <c r="B466" s="672"/>
      <c r="C466" s="672"/>
      <c r="D466" s="672"/>
      <c r="E466" s="728"/>
      <c r="F466" s="601"/>
      <c r="G466" s="49"/>
      <c r="H466" s="49"/>
    </row>
    <row r="467" spans="1:8">
      <c r="A467" s="668"/>
      <c r="B467" s="672"/>
      <c r="C467" s="672"/>
      <c r="D467" s="672"/>
      <c r="E467" s="728"/>
      <c r="F467" s="601"/>
      <c r="G467" s="49"/>
      <c r="H467" s="49"/>
    </row>
    <row r="468" spans="1:8">
      <c r="A468" s="668"/>
      <c r="B468" s="672"/>
      <c r="C468" s="672"/>
      <c r="D468" s="672"/>
      <c r="E468" s="728"/>
      <c r="F468" s="601"/>
      <c r="G468" s="49"/>
      <c r="H468" s="49"/>
    </row>
    <row r="469" spans="1:8">
      <c r="A469" s="668"/>
      <c r="B469" s="672"/>
      <c r="C469" s="672"/>
      <c r="D469" s="672"/>
      <c r="E469" s="728"/>
      <c r="F469" s="601"/>
      <c r="G469" s="49"/>
      <c r="H469" s="49"/>
    </row>
    <row r="470" spans="1:8">
      <c r="A470" s="668"/>
      <c r="B470" s="672"/>
      <c r="C470" s="672"/>
      <c r="D470" s="672"/>
      <c r="E470" s="728"/>
      <c r="F470" s="601"/>
      <c r="G470" s="49"/>
      <c r="H470" s="49"/>
    </row>
    <row r="471" spans="1:8">
      <c r="A471" s="668"/>
      <c r="B471" s="672"/>
      <c r="C471" s="672"/>
      <c r="D471" s="672"/>
      <c r="E471" s="728"/>
      <c r="F471" s="601"/>
      <c r="G471" s="49"/>
      <c r="H471" s="49"/>
    </row>
    <row r="472" spans="1:8">
      <c r="A472" s="668"/>
      <c r="B472" s="672"/>
      <c r="C472" s="672"/>
      <c r="D472" s="672"/>
      <c r="E472" s="728"/>
      <c r="F472" s="601"/>
      <c r="G472" s="49"/>
      <c r="H472" s="49"/>
    </row>
    <row r="473" spans="1:8">
      <c r="A473" s="668"/>
      <c r="B473" s="672"/>
      <c r="C473" s="672"/>
      <c r="D473" s="672"/>
      <c r="E473" s="728"/>
      <c r="F473" s="601"/>
      <c r="G473" s="49"/>
      <c r="H473" s="49"/>
    </row>
    <row r="474" spans="1:8">
      <c r="A474" s="668"/>
      <c r="B474" s="672"/>
      <c r="C474" s="672"/>
      <c r="D474" s="672"/>
      <c r="E474" s="728"/>
      <c r="F474" s="601"/>
      <c r="G474" s="49"/>
      <c r="H474" s="49"/>
    </row>
    <row r="475" spans="1:8">
      <c r="A475" s="668"/>
      <c r="B475" s="672"/>
      <c r="C475" s="672"/>
      <c r="D475" s="672"/>
      <c r="E475" s="728"/>
      <c r="F475" s="601"/>
      <c r="G475" s="49"/>
      <c r="H475" s="49"/>
    </row>
    <row r="476" spans="1:8">
      <c r="A476" s="668"/>
      <c r="B476" s="672"/>
      <c r="C476" s="672"/>
      <c r="D476" s="672"/>
      <c r="E476" s="728"/>
      <c r="F476" s="601"/>
      <c r="G476" s="49"/>
      <c r="H476" s="49"/>
    </row>
    <row r="477" spans="1:8">
      <c r="A477" s="668"/>
      <c r="B477" s="672"/>
      <c r="C477" s="672"/>
      <c r="D477" s="672"/>
      <c r="E477" s="728"/>
      <c r="F477" s="601"/>
      <c r="G477" s="49"/>
      <c r="H477" s="49"/>
    </row>
    <row r="478" spans="1:8">
      <c r="A478" s="668"/>
      <c r="B478" s="672"/>
      <c r="C478" s="672"/>
      <c r="D478" s="672"/>
      <c r="E478" s="728"/>
      <c r="F478" s="601"/>
      <c r="G478" s="49"/>
      <c r="H478" s="49"/>
    </row>
    <row r="479" spans="1:8">
      <c r="A479" s="668"/>
      <c r="B479" s="672"/>
      <c r="C479" s="672"/>
      <c r="D479" s="672"/>
      <c r="E479" s="728"/>
      <c r="F479" s="601"/>
      <c r="G479" s="49"/>
      <c r="H479" s="49"/>
    </row>
    <row r="480" spans="1:8">
      <c r="A480" s="668"/>
      <c r="B480" s="672"/>
      <c r="C480" s="672"/>
      <c r="D480" s="672"/>
      <c r="E480" s="728"/>
      <c r="F480" s="601"/>
      <c r="G480" s="49"/>
      <c r="H480" s="49"/>
    </row>
    <row r="481" spans="1:8">
      <c r="A481" s="668"/>
      <c r="B481" s="672"/>
      <c r="C481" s="672"/>
      <c r="D481" s="672"/>
      <c r="E481" s="728"/>
      <c r="F481" s="601"/>
      <c r="G481" s="49"/>
      <c r="H481" s="49"/>
    </row>
    <row r="482" spans="1:8">
      <c r="A482" s="668"/>
      <c r="B482" s="672"/>
      <c r="C482" s="672"/>
      <c r="D482" s="672"/>
      <c r="E482" s="728"/>
      <c r="F482" s="601"/>
      <c r="G482" s="49"/>
      <c r="H482" s="49"/>
    </row>
    <row r="483" spans="1:8">
      <c r="A483" s="668"/>
      <c r="B483" s="672"/>
      <c r="C483" s="672"/>
      <c r="D483" s="672"/>
      <c r="E483" s="728"/>
      <c r="F483" s="601"/>
      <c r="G483" s="49"/>
      <c r="H483" s="49"/>
    </row>
    <row r="484" spans="1:8">
      <c r="A484" s="668"/>
      <c r="B484" s="672"/>
      <c r="C484" s="672"/>
      <c r="D484" s="672"/>
      <c r="E484" s="728"/>
      <c r="F484" s="601"/>
      <c r="G484" s="49"/>
      <c r="H484" s="49"/>
    </row>
    <row r="485" spans="1:8">
      <c r="A485" s="668"/>
      <c r="B485" s="672"/>
      <c r="C485" s="672"/>
      <c r="D485" s="672"/>
      <c r="E485" s="728"/>
      <c r="F485" s="601"/>
      <c r="G485" s="49"/>
      <c r="H485" s="49"/>
    </row>
    <row r="486" spans="1:8">
      <c r="A486" s="668"/>
      <c r="B486" s="672"/>
      <c r="C486" s="672"/>
      <c r="D486" s="672"/>
      <c r="E486" s="728"/>
      <c r="F486" s="601"/>
      <c r="G486" s="49"/>
      <c r="H486" s="49"/>
    </row>
    <row r="487" spans="1:8">
      <c r="A487" s="668"/>
      <c r="B487" s="672"/>
      <c r="C487" s="672"/>
      <c r="D487" s="672"/>
      <c r="E487" s="728"/>
      <c r="F487" s="601"/>
      <c r="G487" s="49"/>
      <c r="H487" s="49"/>
    </row>
    <row r="488" spans="1:8">
      <c r="A488" s="668"/>
      <c r="B488" s="672"/>
      <c r="C488" s="672"/>
      <c r="D488" s="672"/>
      <c r="E488" s="728"/>
      <c r="F488" s="601"/>
      <c r="G488" s="49"/>
      <c r="H488" s="49"/>
    </row>
    <row r="489" spans="1:8">
      <c r="A489" s="668"/>
      <c r="B489" s="672"/>
      <c r="C489" s="672"/>
      <c r="D489" s="672"/>
      <c r="E489" s="728"/>
      <c r="F489" s="601"/>
      <c r="G489" s="49"/>
      <c r="H489" s="49"/>
    </row>
    <row r="490" spans="1:8">
      <c r="A490" s="668"/>
      <c r="B490" s="672"/>
      <c r="C490" s="672"/>
      <c r="D490" s="672"/>
      <c r="E490" s="728"/>
      <c r="F490" s="601"/>
      <c r="G490" s="49"/>
      <c r="H490" s="49"/>
    </row>
    <row r="491" spans="1:8">
      <c r="A491" s="668"/>
      <c r="B491" s="672"/>
      <c r="C491" s="672"/>
      <c r="D491" s="672"/>
      <c r="E491" s="728"/>
      <c r="F491" s="601"/>
      <c r="G491" s="49"/>
      <c r="H491" s="49"/>
    </row>
    <row r="492" spans="1:8">
      <c r="A492" s="668"/>
      <c r="B492" s="672"/>
      <c r="C492" s="672"/>
      <c r="D492" s="672"/>
      <c r="E492" s="728"/>
      <c r="F492" s="601"/>
      <c r="G492" s="49"/>
      <c r="H492" s="49"/>
    </row>
    <row r="493" spans="1:8">
      <c r="A493" s="668"/>
      <c r="B493" s="672"/>
      <c r="C493" s="672"/>
      <c r="D493" s="672"/>
      <c r="E493" s="728"/>
      <c r="F493" s="601"/>
      <c r="G493" s="49"/>
      <c r="H493" s="49"/>
    </row>
    <row r="494" spans="1:8">
      <c r="A494" s="668"/>
      <c r="B494" s="672"/>
      <c r="C494" s="672"/>
      <c r="D494" s="672"/>
      <c r="E494" s="728"/>
      <c r="F494" s="601"/>
      <c r="G494" s="49"/>
      <c r="H494" s="49"/>
    </row>
    <row r="495" spans="1:8">
      <c r="A495" s="668"/>
      <c r="B495" s="672"/>
      <c r="C495" s="672"/>
      <c r="D495" s="672"/>
      <c r="E495" s="728"/>
      <c r="F495" s="601"/>
      <c r="G495" s="49"/>
      <c r="H495" s="49"/>
    </row>
    <row r="496" spans="1:8">
      <c r="A496" s="668"/>
      <c r="B496" s="672"/>
      <c r="C496" s="672"/>
      <c r="D496" s="672"/>
      <c r="E496" s="728"/>
      <c r="F496" s="601"/>
      <c r="G496" s="49"/>
      <c r="H496" s="49"/>
    </row>
    <row r="497" spans="1:8">
      <c r="A497" s="668"/>
      <c r="B497" s="672"/>
      <c r="C497" s="672"/>
      <c r="D497" s="672"/>
      <c r="E497" s="728"/>
      <c r="F497" s="601"/>
      <c r="G497" s="49"/>
      <c r="H497" s="49"/>
    </row>
    <row r="498" spans="1:8">
      <c r="A498" s="668"/>
      <c r="B498" s="672"/>
      <c r="C498" s="672"/>
      <c r="D498" s="672"/>
      <c r="E498" s="728"/>
      <c r="F498" s="601"/>
      <c r="G498" s="49"/>
      <c r="H498" s="49"/>
    </row>
    <row r="499" spans="1:8">
      <c r="A499" s="668"/>
      <c r="B499" s="672"/>
      <c r="C499" s="672"/>
      <c r="D499" s="672"/>
      <c r="E499" s="728"/>
      <c r="F499" s="601"/>
      <c r="G499" s="49"/>
      <c r="H499" s="49"/>
    </row>
    <row r="500" spans="1:8">
      <c r="A500" s="668"/>
      <c r="B500" s="672"/>
      <c r="C500" s="672"/>
      <c r="D500" s="672"/>
      <c r="E500" s="728"/>
      <c r="F500" s="601"/>
      <c r="G500" s="49"/>
      <c r="H500" s="49"/>
    </row>
    <row r="501" spans="1:8">
      <c r="A501" s="668"/>
      <c r="B501" s="672"/>
      <c r="C501" s="672"/>
      <c r="D501" s="672"/>
      <c r="E501" s="728"/>
      <c r="F501" s="601"/>
      <c r="G501" s="49"/>
      <c r="H501" s="49"/>
    </row>
    <row r="502" spans="1:8">
      <c r="A502" s="668"/>
      <c r="B502" s="672"/>
      <c r="C502" s="672"/>
      <c r="D502" s="672"/>
      <c r="E502" s="728"/>
      <c r="F502" s="601"/>
      <c r="G502" s="49"/>
      <c r="H502" s="49"/>
    </row>
    <row r="503" spans="1:8">
      <c r="A503" s="668"/>
      <c r="B503" s="672"/>
      <c r="C503" s="672"/>
      <c r="D503" s="672"/>
      <c r="E503" s="728"/>
      <c r="F503" s="601"/>
      <c r="G503" s="49"/>
      <c r="H503" s="49"/>
    </row>
    <row r="504" spans="1:8">
      <c r="A504" s="668"/>
      <c r="B504" s="672"/>
      <c r="C504" s="672"/>
      <c r="D504" s="672"/>
      <c r="E504" s="728"/>
      <c r="F504" s="601"/>
      <c r="G504" s="49"/>
      <c r="H504" s="49"/>
    </row>
    <row r="505" spans="1:8">
      <c r="A505" s="668"/>
      <c r="B505" s="672"/>
      <c r="C505" s="672"/>
      <c r="D505" s="672"/>
      <c r="E505" s="728"/>
      <c r="F505" s="601"/>
      <c r="G505" s="49"/>
      <c r="H505" s="49"/>
    </row>
    <row r="506" spans="1:8">
      <c r="A506" s="668"/>
      <c r="B506" s="672"/>
      <c r="C506" s="672"/>
      <c r="D506" s="672"/>
      <c r="E506" s="728"/>
      <c r="F506" s="601"/>
      <c r="G506" s="49"/>
      <c r="H506" s="49"/>
    </row>
    <row r="507" spans="1:8">
      <c r="A507" s="668"/>
      <c r="B507" s="672"/>
      <c r="C507" s="672"/>
      <c r="D507" s="672"/>
      <c r="E507" s="728"/>
      <c r="F507" s="601"/>
      <c r="G507" s="49"/>
      <c r="H507" s="49"/>
    </row>
    <row r="508" spans="1:8">
      <c r="A508" s="668"/>
      <c r="B508" s="672"/>
      <c r="C508" s="672"/>
      <c r="D508" s="672"/>
      <c r="E508" s="728"/>
      <c r="F508" s="601"/>
      <c r="G508" s="49"/>
      <c r="H508" s="49"/>
    </row>
    <row r="509" spans="1:8">
      <c r="A509" s="668"/>
      <c r="B509" s="672"/>
      <c r="C509" s="672"/>
      <c r="D509" s="672"/>
      <c r="E509" s="728"/>
      <c r="F509" s="601"/>
      <c r="G509" s="49"/>
      <c r="H509" s="49"/>
    </row>
    <row r="510" spans="1:8">
      <c r="A510" s="668"/>
      <c r="B510" s="672"/>
      <c r="C510" s="672"/>
      <c r="D510" s="672"/>
      <c r="E510" s="728"/>
      <c r="F510" s="601"/>
      <c r="G510" s="49"/>
      <c r="H510" s="49"/>
    </row>
    <row r="511" spans="1:8">
      <c r="A511" s="668"/>
      <c r="B511" s="672"/>
      <c r="C511" s="672"/>
      <c r="D511" s="672"/>
      <c r="E511" s="728"/>
      <c r="F511" s="601"/>
      <c r="G511" s="49"/>
      <c r="H511" s="49"/>
    </row>
    <row r="512" spans="1:8">
      <c r="A512" s="668"/>
      <c r="B512" s="672"/>
      <c r="C512" s="672"/>
      <c r="D512" s="672"/>
      <c r="E512" s="728"/>
      <c r="F512" s="601"/>
      <c r="G512" s="49"/>
      <c r="H512" s="49"/>
    </row>
    <row r="513" spans="1:8">
      <c r="A513" s="668"/>
      <c r="B513" s="672"/>
      <c r="C513" s="672"/>
      <c r="D513" s="672"/>
      <c r="E513" s="728"/>
      <c r="F513" s="601"/>
      <c r="G513" s="49"/>
      <c r="H513" s="49"/>
    </row>
    <row r="514" spans="1:8">
      <c r="A514" s="668"/>
      <c r="B514" s="672"/>
      <c r="C514" s="672"/>
      <c r="D514" s="672"/>
      <c r="E514" s="728"/>
      <c r="F514" s="601"/>
      <c r="G514" s="49"/>
      <c r="H514" s="49"/>
    </row>
    <row r="515" spans="1:8">
      <c r="A515" s="668"/>
      <c r="B515" s="672"/>
      <c r="C515" s="672"/>
      <c r="D515" s="672"/>
      <c r="E515" s="728"/>
      <c r="F515" s="601"/>
      <c r="G515" s="49"/>
      <c r="H515" s="49"/>
    </row>
    <row r="516" spans="1:8">
      <c r="A516" s="668"/>
      <c r="B516" s="672"/>
      <c r="C516" s="672"/>
      <c r="D516" s="672"/>
      <c r="E516" s="728"/>
      <c r="F516" s="601"/>
      <c r="G516" s="49"/>
      <c r="H516" s="49"/>
    </row>
    <row r="517" spans="1:8">
      <c r="A517" s="668"/>
      <c r="B517" s="672"/>
      <c r="C517" s="672"/>
      <c r="D517" s="672"/>
      <c r="E517" s="728"/>
      <c r="F517" s="601"/>
      <c r="G517" s="49"/>
      <c r="H517" s="49"/>
    </row>
    <row r="518" spans="1:8">
      <c r="A518" s="668"/>
      <c r="B518" s="672"/>
      <c r="C518" s="672"/>
      <c r="D518" s="672"/>
      <c r="E518" s="728"/>
      <c r="F518" s="601"/>
      <c r="G518" s="49"/>
      <c r="H518" s="49"/>
    </row>
    <row r="519" spans="1:8">
      <c r="A519" s="668"/>
      <c r="B519" s="672"/>
      <c r="C519" s="672"/>
      <c r="D519" s="672"/>
      <c r="E519" s="728"/>
      <c r="F519" s="601"/>
      <c r="G519" s="49"/>
      <c r="H519" s="49"/>
    </row>
    <row r="520" spans="1:8">
      <c r="A520" s="668"/>
      <c r="B520" s="672"/>
      <c r="C520" s="672"/>
      <c r="D520" s="672"/>
      <c r="E520" s="728"/>
      <c r="F520" s="601"/>
      <c r="G520" s="49"/>
      <c r="H520" s="49"/>
    </row>
    <row r="521" spans="1:8">
      <c r="A521" s="668"/>
      <c r="B521" s="672"/>
      <c r="C521" s="672"/>
      <c r="D521" s="672"/>
      <c r="E521" s="728"/>
      <c r="F521" s="601"/>
      <c r="G521" s="49"/>
      <c r="H521" s="49"/>
    </row>
    <row r="522" spans="1:8">
      <c r="A522" s="668"/>
      <c r="B522" s="672"/>
      <c r="C522" s="672"/>
      <c r="D522" s="672"/>
      <c r="E522" s="728"/>
      <c r="F522" s="601"/>
      <c r="G522" s="49"/>
      <c r="H522" s="49"/>
    </row>
    <row r="523" spans="1:8">
      <c r="A523" s="668"/>
      <c r="B523" s="672"/>
      <c r="C523" s="672"/>
      <c r="D523" s="672"/>
      <c r="E523" s="728"/>
      <c r="F523" s="601"/>
      <c r="G523" s="49"/>
      <c r="H523" s="49"/>
    </row>
    <row r="524" spans="1:8">
      <c r="A524" s="668"/>
      <c r="B524" s="672"/>
      <c r="C524" s="672"/>
      <c r="D524" s="672"/>
      <c r="E524" s="728"/>
      <c r="F524" s="601"/>
      <c r="G524" s="49"/>
      <c r="H524" s="49"/>
    </row>
    <row r="525" spans="1:8">
      <c r="A525" s="668"/>
      <c r="B525" s="672"/>
      <c r="C525" s="672"/>
      <c r="D525" s="672"/>
      <c r="E525" s="728"/>
      <c r="F525" s="601"/>
      <c r="G525" s="49"/>
      <c r="H525" s="49"/>
    </row>
    <row r="526" spans="1:8">
      <c r="A526" s="668"/>
      <c r="B526" s="672"/>
      <c r="C526" s="672"/>
      <c r="D526" s="672"/>
      <c r="E526" s="728"/>
      <c r="F526" s="601"/>
      <c r="G526" s="49"/>
      <c r="H526" s="49"/>
    </row>
    <row r="527" spans="1:8">
      <c r="A527" s="668"/>
      <c r="B527" s="672"/>
      <c r="C527" s="672"/>
      <c r="D527" s="672"/>
      <c r="E527" s="728"/>
      <c r="F527" s="601"/>
      <c r="G527" s="49"/>
      <c r="H527" s="49"/>
    </row>
    <row r="528" spans="1:8">
      <c r="A528" s="668"/>
      <c r="B528" s="672"/>
      <c r="C528" s="672"/>
      <c r="D528" s="672"/>
      <c r="E528" s="728"/>
      <c r="F528" s="601"/>
      <c r="G528" s="49"/>
      <c r="H528" s="49"/>
    </row>
    <row r="529" spans="1:8">
      <c r="A529" s="668"/>
      <c r="B529" s="672"/>
      <c r="C529" s="672"/>
      <c r="D529" s="672"/>
      <c r="E529" s="728"/>
      <c r="F529" s="601"/>
      <c r="G529" s="49"/>
      <c r="H529" s="49"/>
    </row>
    <row r="530" spans="1:8">
      <c r="A530" s="668"/>
      <c r="B530" s="672"/>
      <c r="C530" s="672"/>
      <c r="D530" s="672"/>
      <c r="E530" s="728"/>
      <c r="F530" s="601"/>
      <c r="G530" s="49"/>
      <c r="H530" s="49"/>
    </row>
    <row r="531" spans="1:8">
      <c r="A531" s="668"/>
      <c r="B531" s="672"/>
      <c r="C531" s="672"/>
      <c r="D531" s="672"/>
      <c r="E531" s="728"/>
      <c r="F531" s="601"/>
      <c r="G531" s="49"/>
      <c r="H531" s="49"/>
    </row>
    <row r="532" spans="1:8">
      <c r="A532" s="668"/>
      <c r="B532" s="672"/>
      <c r="C532" s="672"/>
      <c r="D532" s="672"/>
      <c r="E532" s="728"/>
      <c r="F532" s="601"/>
      <c r="G532" s="49"/>
      <c r="H532" s="49"/>
    </row>
    <row r="533" spans="1:8">
      <c r="A533" s="668"/>
      <c r="B533" s="672"/>
      <c r="C533" s="672"/>
      <c r="D533" s="672"/>
      <c r="E533" s="728"/>
      <c r="F533" s="601"/>
      <c r="G533" s="49"/>
      <c r="H533" s="49"/>
    </row>
    <row r="534" spans="1:8">
      <c r="A534" s="668"/>
      <c r="B534" s="672"/>
      <c r="C534" s="672"/>
      <c r="D534" s="672"/>
      <c r="E534" s="728"/>
      <c r="F534" s="601"/>
      <c r="G534" s="49"/>
      <c r="H534" s="49"/>
    </row>
    <row r="535" spans="1:8">
      <c r="A535" s="668"/>
      <c r="B535" s="672"/>
      <c r="C535" s="672"/>
      <c r="D535" s="672"/>
      <c r="E535" s="728"/>
      <c r="F535" s="601"/>
      <c r="G535" s="49"/>
      <c r="H535" s="49"/>
    </row>
    <row r="536" spans="1:8">
      <c r="A536" s="668"/>
      <c r="B536" s="672"/>
      <c r="C536" s="672"/>
      <c r="D536" s="672"/>
      <c r="E536" s="728"/>
      <c r="F536" s="601"/>
      <c r="G536" s="49"/>
      <c r="H536" s="49"/>
    </row>
    <row r="537" spans="1:8">
      <c r="A537" s="668"/>
      <c r="B537" s="672"/>
      <c r="C537" s="672"/>
      <c r="D537" s="672"/>
      <c r="E537" s="728"/>
      <c r="F537" s="601"/>
      <c r="G537" s="49"/>
      <c r="H537" s="49"/>
    </row>
    <row r="538" spans="1:8">
      <c r="A538" s="668"/>
      <c r="B538" s="672"/>
      <c r="C538" s="672"/>
      <c r="D538" s="672"/>
      <c r="E538" s="728"/>
      <c r="F538" s="601"/>
      <c r="G538" s="49"/>
      <c r="H538" s="49"/>
    </row>
    <row r="539" spans="1:8">
      <c r="A539" s="668"/>
      <c r="B539" s="672"/>
      <c r="C539" s="672"/>
      <c r="D539" s="672"/>
      <c r="E539" s="728"/>
      <c r="F539" s="601"/>
      <c r="G539" s="49"/>
      <c r="H539" s="49"/>
    </row>
    <row r="540" spans="1:8">
      <c r="A540" s="668"/>
      <c r="B540" s="672"/>
      <c r="C540" s="672"/>
      <c r="D540" s="672"/>
      <c r="E540" s="728"/>
      <c r="F540" s="601"/>
      <c r="G540" s="49"/>
      <c r="H540" s="49"/>
    </row>
    <row r="541" spans="1:8">
      <c r="A541" s="668"/>
      <c r="B541" s="672"/>
      <c r="C541" s="672"/>
      <c r="D541" s="672"/>
      <c r="E541" s="728"/>
      <c r="F541" s="601"/>
      <c r="G541" s="49"/>
      <c r="H541" s="49"/>
    </row>
    <row r="542" spans="1:8">
      <c r="A542" s="668"/>
      <c r="B542" s="672"/>
      <c r="C542" s="672"/>
      <c r="D542" s="672"/>
      <c r="E542" s="728"/>
      <c r="F542" s="601"/>
      <c r="G542" s="49"/>
      <c r="H542" s="49"/>
    </row>
    <row r="543" spans="1:8">
      <c r="A543" s="668"/>
      <c r="B543" s="672"/>
      <c r="C543" s="672"/>
      <c r="D543" s="672"/>
      <c r="E543" s="728"/>
      <c r="F543" s="601"/>
      <c r="G543" s="49"/>
      <c r="H543" s="49"/>
    </row>
    <row r="544" spans="1:8">
      <c r="A544" s="668"/>
      <c r="B544" s="672"/>
      <c r="C544" s="672"/>
      <c r="D544" s="672"/>
      <c r="E544" s="728"/>
      <c r="F544" s="601"/>
      <c r="G544" s="49"/>
      <c r="H544" s="49"/>
    </row>
    <row r="545" spans="1:8">
      <c r="A545" s="668"/>
      <c r="B545" s="672"/>
      <c r="C545" s="672"/>
      <c r="D545" s="672"/>
      <c r="E545" s="728"/>
      <c r="F545" s="601"/>
      <c r="G545" s="49"/>
      <c r="H545" s="49"/>
    </row>
    <row r="546" spans="1:8">
      <c r="A546" s="668"/>
      <c r="B546" s="672"/>
      <c r="C546" s="672"/>
      <c r="D546" s="672"/>
      <c r="E546" s="728"/>
      <c r="F546" s="601"/>
      <c r="G546" s="49"/>
      <c r="H546" s="49"/>
    </row>
    <row r="547" spans="1:8">
      <c r="A547" s="668"/>
      <c r="B547" s="672"/>
      <c r="C547" s="672"/>
      <c r="D547" s="672"/>
      <c r="E547" s="728"/>
      <c r="F547" s="601"/>
      <c r="G547" s="49"/>
      <c r="H547" s="49"/>
    </row>
    <row r="548" spans="1:8">
      <c r="A548" s="668"/>
      <c r="B548" s="672"/>
      <c r="C548" s="672"/>
      <c r="D548" s="672"/>
      <c r="E548" s="728"/>
      <c r="F548" s="601"/>
      <c r="G548" s="49"/>
      <c r="H548" s="49"/>
    </row>
    <row r="549" spans="1:8">
      <c r="A549" s="668"/>
      <c r="B549" s="672"/>
      <c r="C549" s="672"/>
      <c r="D549" s="672"/>
      <c r="E549" s="728"/>
      <c r="F549" s="601"/>
      <c r="G549" s="49"/>
      <c r="H549" s="49"/>
    </row>
    <row r="550" spans="1:8">
      <c r="A550" s="668"/>
      <c r="B550" s="672"/>
      <c r="C550" s="672"/>
      <c r="D550" s="672"/>
      <c r="E550" s="728"/>
      <c r="F550" s="601"/>
      <c r="G550" s="49"/>
      <c r="H550" s="49"/>
    </row>
    <row r="551" spans="1:8">
      <c r="A551" s="668"/>
      <c r="B551" s="672"/>
      <c r="C551" s="672"/>
      <c r="D551" s="672"/>
      <c r="E551" s="728"/>
      <c r="F551" s="601"/>
      <c r="G551" s="49"/>
      <c r="H551" s="49"/>
    </row>
    <row r="552" spans="1:8">
      <c r="A552" s="668"/>
      <c r="B552" s="672"/>
      <c r="C552" s="672"/>
      <c r="D552" s="672"/>
      <c r="E552" s="728"/>
      <c r="F552" s="601"/>
      <c r="G552" s="49"/>
      <c r="H552" s="49"/>
    </row>
    <row r="553" spans="1:8">
      <c r="A553" s="668"/>
      <c r="B553" s="672"/>
      <c r="C553" s="672"/>
      <c r="D553" s="672"/>
      <c r="E553" s="728"/>
      <c r="F553" s="601"/>
      <c r="G553" s="49"/>
      <c r="H553" s="49"/>
    </row>
    <row r="554" spans="1:8">
      <c r="A554" s="668"/>
      <c r="B554" s="672"/>
      <c r="C554" s="672"/>
      <c r="D554" s="672"/>
      <c r="E554" s="728"/>
      <c r="F554" s="601"/>
      <c r="G554" s="49"/>
      <c r="H554" s="49"/>
    </row>
    <row r="555" spans="1:8">
      <c r="A555" s="668"/>
      <c r="B555" s="672"/>
      <c r="C555" s="672"/>
      <c r="D555" s="672"/>
      <c r="E555" s="728"/>
      <c r="F555" s="601"/>
      <c r="G555" s="49"/>
      <c r="H555" s="49"/>
    </row>
    <row r="556" spans="1:8">
      <c r="A556" s="668"/>
      <c r="B556" s="672"/>
      <c r="C556" s="672"/>
      <c r="D556" s="672"/>
      <c r="E556" s="728"/>
      <c r="F556" s="601"/>
      <c r="G556" s="49"/>
      <c r="H556" s="49"/>
    </row>
    <row r="557" spans="1:8">
      <c r="A557" s="668"/>
      <c r="B557" s="672"/>
      <c r="C557" s="672"/>
      <c r="D557" s="672"/>
      <c r="E557" s="728"/>
      <c r="F557" s="601"/>
      <c r="G557" s="49"/>
      <c r="H557" s="49"/>
    </row>
    <row r="558" spans="1:8">
      <c r="A558" s="668"/>
      <c r="B558" s="672"/>
      <c r="C558" s="672"/>
      <c r="D558" s="672"/>
      <c r="E558" s="728"/>
      <c r="F558" s="601"/>
      <c r="G558" s="49"/>
      <c r="H558" s="49"/>
    </row>
    <row r="559" spans="1:8">
      <c r="A559" s="668"/>
      <c r="B559" s="672"/>
      <c r="C559" s="672"/>
      <c r="D559" s="672"/>
      <c r="E559" s="728"/>
      <c r="F559" s="601"/>
      <c r="G559" s="49"/>
      <c r="H559" s="49"/>
    </row>
    <row r="560" spans="1:8">
      <c r="A560" s="668"/>
      <c r="B560" s="672"/>
      <c r="C560" s="672"/>
      <c r="D560" s="672"/>
      <c r="E560" s="728"/>
      <c r="F560" s="601"/>
      <c r="G560" s="49"/>
      <c r="H560" s="49"/>
    </row>
    <row r="561" spans="1:8">
      <c r="A561" s="668"/>
      <c r="B561" s="672"/>
      <c r="C561" s="672"/>
      <c r="D561" s="672"/>
      <c r="E561" s="728"/>
      <c r="F561" s="601"/>
      <c r="G561" s="49"/>
      <c r="H561" s="49"/>
    </row>
    <row r="562" spans="1:8">
      <c r="A562" s="668"/>
      <c r="B562" s="672"/>
      <c r="C562" s="672"/>
      <c r="D562" s="672"/>
      <c r="E562" s="728"/>
      <c r="F562" s="601"/>
      <c r="G562" s="49"/>
      <c r="H562" s="49"/>
    </row>
    <row r="563" spans="1:8">
      <c r="A563" s="668"/>
      <c r="B563" s="672"/>
      <c r="C563" s="672"/>
      <c r="D563" s="672"/>
      <c r="E563" s="728"/>
      <c r="F563" s="601"/>
      <c r="G563" s="49"/>
      <c r="H563" s="49"/>
    </row>
    <row r="564" spans="1:8">
      <c r="A564" s="668"/>
      <c r="B564" s="672"/>
      <c r="C564" s="672"/>
      <c r="D564" s="672"/>
      <c r="E564" s="728"/>
      <c r="F564" s="601"/>
      <c r="G564" s="49"/>
      <c r="H564" s="49"/>
    </row>
    <row r="565" spans="1:8">
      <c r="A565" s="668"/>
      <c r="B565" s="672"/>
      <c r="C565" s="672"/>
      <c r="D565" s="672"/>
      <c r="E565" s="728"/>
      <c r="F565" s="601"/>
      <c r="G565" s="49"/>
      <c r="H565" s="49"/>
    </row>
    <row r="566" spans="1:8">
      <c r="A566" s="668"/>
      <c r="B566" s="672"/>
      <c r="C566" s="672"/>
      <c r="D566" s="672"/>
      <c r="E566" s="728"/>
      <c r="F566" s="601"/>
      <c r="G566" s="49"/>
      <c r="H566" s="49"/>
    </row>
    <row r="567" spans="1:8">
      <c r="A567" s="668"/>
      <c r="B567" s="672"/>
      <c r="C567" s="672"/>
      <c r="D567" s="672"/>
      <c r="E567" s="728"/>
      <c r="F567" s="601"/>
      <c r="G567" s="49"/>
      <c r="H567" s="49"/>
    </row>
    <row r="568" spans="1:8">
      <c r="A568" s="668"/>
      <c r="B568" s="672"/>
      <c r="C568" s="672"/>
      <c r="D568" s="672"/>
      <c r="E568" s="728"/>
      <c r="F568" s="601"/>
      <c r="G568" s="49"/>
      <c r="H568" s="49"/>
    </row>
    <row r="569" spans="1:8">
      <c r="A569" s="668"/>
      <c r="B569" s="672"/>
      <c r="C569" s="672"/>
      <c r="D569" s="672"/>
      <c r="E569" s="728"/>
      <c r="F569" s="601"/>
      <c r="G569" s="49"/>
      <c r="H569" s="49"/>
    </row>
    <row r="570" spans="1:8">
      <c r="A570" s="668"/>
      <c r="B570" s="672"/>
      <c r="C570" s="672"/>
      <c r="D570" s="672"/>
      <c r="E570" s="728"/>
      <c r="F570" s="601"/>
      <c r="G570" s="49"/>
      <c r="H570" s="49"/>
    </row>
    <row r="571" spans="1:8">
      <c r="A571" s="668"/>
      <c r="B571" s="672"/>
      <c r="C571" s="672"/>
      <c r="D571" s="672"/>
      <c r="E571" s="728"/>
      <c r="F571" s="601"/>
      <c r="G571" s="49"/>
      <c r="H571" s="49"/>
    </row>
    <row r="572" spans="1:8">
      <c r="A572" s="668"/>
      <c r="B572" s="672"/>
      <c r="C572" s="672"/>
      <c r="D572" s="672"/>
      <c r="E572" s="728"/>
      <c r="F572" s="601"/>
      <c r="G572" s="49"/>
      <c r="H572" s="49"/>
    </row>
    <row r="573" spans="1:8">
      <c r="A573" s="668"/>
      <c r="B573" s="672"/>
      <c r="C573" s="672"/>
      <c r="D573" s="672"/>
      <c r="E573" s="728"/>
      <c r="F573" s="601"/>
      <c r="G573" s="49"/>
      <c r="H573" s="49"/>
    </row>
    <row r="574" spans="1:8">
      <c r="A574" s="668"/>
      <c r="B574" s="672"/>
      <c r="C574" s="672"/>
      <c r="D574" s="672"/>
      <c r="E574" s="728"/>
      <c r="F574" s="601"/>
      <c r="G574" s="49"/>
      <c r="H574" s="49"/>
    </row>
    <row r="575" spans="1:8">
      <c r="A575" s="668"/>
      <c r="B575" s="672"/>
      <c r="C575" s="672"/>
      <c r="D575" s="672"/>
      <c r="E575" s="728"/>
      <c r="F575" s="601"/>
      <c r="G575" s="49"/>
      <c r="H575" s="49"/>
    </row>
    <row r="576" spans="1:8">
      <c r="A576" s="668"/>
      <c r="B576" s="672"/>
      <c r="C576" s="672"/>
      <c r="D576" s="672"/>
      <c r="E576" s="728"/>
      <c r="F576" s="601"/>
      <c r="G576" s="49"/>
      <c r="H576" s="49"/>
    </row>
    <row r="577" spans="1:8">
      <c r="A577" s="668"/>
      <c r="B577" s="672"/>
      <c r="C577" s="672"/>
      <c r="D577" s="672"/>
      <c r="E577" s="728"/>
      <c r="F577" s="601"/>
      <c r="G577" s="49"/>
      <c r="H577" s="49"/>
    </row>
    <row r="578" spans="1:8">
      <c r="A578" s="668"/>
      <c r="B578" s="672"/>
      <c r="C578" s="672"/>
      <c r="D578" s="672"/>
      <c r="E578" s="728"/>
      <c r="F578" s="601"/>
      <c r="G578" s="49"/>
      <c r="H578" s="49"/>
    </row>
    <row r="579" spans="1:8">
      <c r="A579" s="668"/>
      <c r="B579" s="672"/>
      <c r="C579" s="672"/>
      <c r="D579" s="672"/>
      <c r="E579" s="728"/>
      <c r="F579" s="601"/>
      <c r="G579" s="49"/>
      <c r="H579" s="49"/>
    </row>
    <row r="580" spans="1:8">
      <c r="A580" s="668"/>
      <c r="B580" s="672"/>
      <c r="C580" s="672"/>
      <c r="D580" s="672"/>
      <c r="E580" s="728"/>
      <c r="F580" s="601"/>
      <c r="G580" s="49"/>
      <c r="H580" s="49"/>
    </row>
    <row r="581" spans="1:8">
      <c r="A581" s="668"/>
      <c r="B581" s="672"/>
      <c r="C581" s="672"/>
      <c r="D581" s="672"/>
      <c r="E581" s="728"/>
      <c r="F581" s="601"/>
      <c r="G581" s="49"/>
      <c r="H581" s="49"/>
    </row>
    <row r="582" spans="1:8">
      <c r="A582" s="668"/>
      <c r="B582" s="672"/>
      <c r="C582" s="672"/>
      <c r="D582" s="672"/>
      <c r="E582" s="728"/>
      <c r="F582" s="601"/>
      <c r="G582" s="49"/>
      <c r="H582" s="49"/>
    </row>
    <row r="583" spans="1:8">
      <c r="A583" s="668"/>
      <c r="B583" s="672"/>
      <c r="C583" s="672"/>
      <c r="D583" s="672"/>
      <c r="E583" s="728"/>
      <c r="F583" s="601"/>
      <c r="G583" s="49"/>
      <c r="H583" s="49"/>
    </row>
    <row r="584" spans="1:8">
      <c r="A584" s="668"/>
      <c r="B584" s="672"/>
      <c r="C584" s="672"/>
      <c r="D584" s="672"/>
      <c r="E584" s="728"/>
      <c r="F584" s="601"/>
      <c r="G584" s="49"/>
      <c r="H584" s="49"/>
    </row>
    <row r="585" spans="1:8">
      <c r="A585" s="668"/>
      <c r="B585" s="672"/>
      <c r="C585" s="672"/>
      <c r="D585" s="672"/>
      <c r="E585" s="728"/>
      <c r="F585" s="601"/>
      <c r="G585" s="49"/>
      <c r="H585" s="49"/>
    </row>
    <row r="586" spans="1:8">
      <c r="A586" s="668"/>
      <c r="B586" s="672"/>
      <c r="C586" s="672"/>
      <c r="D586" s="672"/>
      <c r="E586" s="728"/>
      <c r="F586" s="601"/>
      <c r="G586" s="49"/>
      <c r="H586" s="49"/>
    </row>
    <row r="587" spans="1:8">
      <c r="A587" s="668"/>
      <c r="B587" s="672"/>
      <c r="C587" s="672"/>
      <c r="D587" s="672"/>
      <c r="E587" s="728"/>
      <c r="F587" s="601"/>
      <c r="G587" s="49"/>
      <c r="H587" s="49"/>
    </row>
    <row r="588" spans="1:8">
      <c r="A588" s="668"/>
      <c r="B588" s="672"/>
      <c r="C588" s="672"/>
      <c r="D588" s="672"/>
      <c r="E588" s="728"/>
      <c r="F588" s="601"/>
      <c r="G588" s="49"/>
      <c r="H588" s="49"/>
    </row>
    <row r="589" spans="1:8">
      <c r="A589" s="668"/>
      <c r="B589" s="672"/>
      <c r="C589" s="672"/>
      <c r="D589" s="672"/>
      <c r="E589" s="728"/>
      <c r="F589" s="601"/>
      <c r="G589" s="49"/>
      <c r="H589" s="49"/>
    </row>
    <row r="590" spans="1:8">
      <c r="A590" s="668"/>
      <c r="B590" s="672"/>
      <c r="C590" s="672"/>
      <c r="D590" s="672"/>
      <c r="E590" s="728"/>
      <c r="F590" s="601"/>
      <c r="G590" s="49"/>
      <c r="H590" s="49"/>
    </row>
    <row r="591" spans="1:8">
      <c r="A591" s="668"/>
      <c r="B591" s="672"/>
      <c r="C591" s="672"/>
      <c r="D591" s="672"/>
      <c r="E591" s="728"/>
      <c r="F591" s="601"/>
      <c r="G591" s="49"/>
      <c r="H591" s="49"/>
    </row>
    <row r="592" spans="1:8">
      <c r="A592" s="668"/>
      <c r="B592" s="672"/>
      <c r="C592" s="672"/>
      <c r="D592" s="672"/>
      <c r="E592" s="728"/>
      <c r="F592" s="601"/>
      <c r="G592" s="49"/>
      <c r="H592" s="49"/>
    </row>
    <row r="593" spans="1:8">
      <c r="A593" s="668"/>
      <c r="B593" s="672"/>
      <c r="C593" s="672"/>
      <c r="D593" s="672"/>
      <c r="E593" s="728"/>
      <c r="F593" s="601"/>
      <c r="G593" s="49"/>
      <c r="H593" s="49"/>
    </row>
    <row r="594" spans="1:8">
      <c r="A594" s="668"/>
      <c r="B594" s="672"/>
      <c r="C594" s="672"/>
      <c r="D594" s="672"/>
      <c r="E594" s="728"/>
      <c r="F594" s="601"/>
      <c r="G594" s="49"/>
      <c r="H594" s="49"/>
    </row>
    <row r="595" spans="1:8">
      <c r="A595" s="668"/>
      <c r="B595" s="672"/>
      <c r="C595" s="672"/>
      <c r="D595" s="672"/>
      <c r="E595" s="728"/>
      <c r="F595" s="601"/>
      <c r="G595" s="49"/>
      <c r="H595" s="49"/>
    </row>
    <row r="596" spans="1:8">
      <c r="A596" s="668"/>
      <c r="B596" s="672"/>
      <c r="C596" s="672"/>
      <c r="D596" s="672"/>
      <c r="E596" s="728"/>
      <c r="F596" s="601"/>
      <c r="G596" s="49"/>
      <c r="H596" s="49"/>
    </row>
    <row r="597" spans="1:8">
      <c r="A597" s="668"/>
      <c r="B597" s="672"/>
      <c r="C597" s="672"/>
      <c r="D597" s="672"/>
      <c r="E597" s="728"/>
      <c r="F597" s="601"/>
      <c r="G597" s="49"/>
      <c r="H597" s="49"/>
    </row>
    <row r="598" spans="1:8">
      <c r="A598" s="668"/>
      <c r="B598" s="672"/>
      <c r="C598" s="672"/>
      <c r="D598" s="672"/>
      <c r="E598" s="728"/>
      <c r="F598" s="601"/>
      <c r="G598" s="49"/>
      <c r="H598" s="49"/>
    </row>
    <row r="599" spans="1:8">
      <c r="A599" s="668"/>
      <c r="B599" s="672"/>
      <c r="C599" s="672"/>
      <c r="D599" s="672"/>
      <c r="E599" s="728"/>
      <c r="F599" s="601"/>
      <c r="G599" s="49"/>
      <c r="H599" s="49"/>
    </row>
    <row r="600" spans="1:8">
      <c r="A600" s="668"/>
      <c r="B600" s="672"/>
      <c r="C600" s="672"/>
      <c r="D600" s="672"/>
      <c r="E600" s="728"/>
      <c r="F600" s="601"/>
      <c r="G600" s="49"/>
      <c r="H600" s="49"/>
    </row>
    <row r="601" spans="1:8">
      <c r="A601" s="668"/>
      <c r="B601" s="672"/>
      <c r="C601" s="672"/>
      <c r="D601" s="672"/>
      <c r="E601" s="728"/>
      <c r="F601" s="601"/>
      <c r="G601" s="49"/>
      <c r="H601" s="49"/>
    </row>
    <row r="602" spans="1:8">
      <c r="A602" s="668"/>
      <c r="B602" s="672"/>
      <c r="C602" s="672"/>
      <c r="D602" s="672"/>
      <c r="E602" s="728"/>
      <c r="F602" s="601"/>
      <c r="G602" s="49"/>
      <c r="H602" s="49"/>
    </row>
    <row r="603" spans="1:8">
      <c r="A603" s="668"/>
      <c r="B603" s="672"/>
      <c r="C603" s="672"/>
      <c r="D603" s="672"/>
      <c r="E603" s="728"/>
      <c r="F603" s="601"/>
      <c r="G603" s="49"/>
      <c r="H603" s="49"/>
    </row>
    <row r="604" spans="1:8">
      <c r="A604" s="668"/>
      <c r="B604" s="672"/>
      <c r="C604" s="672"/>
      <c r="D604" s="672"/>
      <c r="E604" s="728"/>
      <c r="F604" s="601"/>
      <c r="G604" s="49"/>
      <c r="H604" s="49"/>
    </row>
    <row r="605" spans="1:8">
      <c r="A605" s="668"/>
      <c r="B605" s="672"/>
      <c r="C605" s="672"/>
      <c r="D605" s="672"/>
      <c r="E605" s="728"/>
      <c r="F605" s="601"/>
      <c r="G605" s="49"/>
      <c r="H605" s="49"/>
    </row>
    <row r="606" spans="1:8">
      <c r="A606" s="668"/>
      <c r="B606" s="672"/>
      <c r="C606" s="672"/>
      <c r="D606" s="672"/>
      <c r="E606" s="728"/>
      <c r="F606" s="601"/>
      <c r="G606" s="49"/>
      <c r="H606" s="49"/>
    </row>
    <row r="607" spans="1:8">
      <c r="A607" s="668"/>
      <c r="B607" s="672"/>
      <c r="C607" s="672"/>
      <c r="D607" s="672"/>
      <c r="E607" s="728"/>
      <c r="F607" s="601"/>
      <c r="G607" s="49"/>
      <c r="H607" s="49"/>
    </row>
    <row r="608" spans="1:8">
      <c r="A608" s="668"/>
      <c r="B608" s="672"/>
      <c r="C608" s="672"/>
      <c r="D608" s="672"/>
      <c r="E608" s="728"/>
      <c r="F608" s="601"/>
      <c r="G608" s="49"/>
      <c r="H608" s="49"/>
    </row>
    <row r="609" spans="1:8">
      <c r="A609" s="668"/>
      <c r="B609" s="672"/>
      <c r="C609" s="672"/>
      <c r="D609" s="672"/>
      <c r="E609" s="728"/>
      <c r="F609" s="601"/>
      <c r="G609" s="49"/>
      <c r="H609" s="49"/>
    </row>
    <row r="610" spans="1:8">
      <c r="A610" s="668"/>
      <c r="B610" s="672"/>
      <c r="C610" s="672"/>
      <c r="D610" s="672"/>
      <c r="E610" s="728"/>
      <c r="F610" s="601"/>
      <c r="G610" s="49"/>
      <c r="H610" s="49"/>
    </row>
    <row r="611" spans="1:8">
      <c r="A611" s="668"/>
      <c r="B611" s="672"/>
      <c r="C611" s="672"/>
      <c r="D611" s="672"/>
      <c r="E611" s="728"/>
      <c r="F611" s="601"/>
      <c r="G611" s="49"/>
      <c r="H611" s="49"/>
    </row>
    <row r="612" spans="1:8">
      <c r="A612" s="668"/>
      <c r="B612" s="672"/>
      <c r="C612" s="672"/>
      <c r="D612" s="672"/>
      <c r="E612" s="728"/>
      <c r="F612" s="601"/>
      <c r="G612" s="49"/>
      <c r="H612" s="49"/>
    </row>
    <row r="613" spans="1:8">
      <c r="A613" s="668"/>
      <c r="B613" s="672"/>
      <c r="C613" s="672"/>
      <c r="D613" s="672"/>
      <c r="E613" s="728"/>
      <c r="F613" s="601"/>
      <c r="G613" s="49"/>
      <c r="H613" s="49"/>
    </row>
    <row r="614" spans="1:8">
      <c r="A614" s="668"/>
      <c r="B614" s="672"/>
      <c r="C614" s="672"/>
      <c r="D614" s="672"/>
      <c r="E614" s="728"/>
      <c r="F614" s="601"/>
      <c r="G614" s="49"/>
      <c r="H614" s="49"/>
    </row>
    <row r="615" spans="1:8">
      <c r="A615" s="668"/>
      <c r="B615" s="672"/>
      <c r="C615" s="672"/>
      <c r="D615" s="672"/>
      <c r="E615" s="728"/>
      <c r="F615" s="601"/>
      <c r="G615" s="49"/>
      <c r="H615" s="49"/>
    </row>
    <row r="616" spans="1:8">
      <c r="A616" s="668"/>
      <c r="B616" s="672"/>
      <c r="C616" s="672"/>
      <c r="D616" s="672"/>
      <c r="E616" s="728"/>
      <c r="F616" s="601"/>
      <c r="G616" s="49"/>
      <c r="H616" s="49"/>
    </row>
    <row r="617" spans="1:8">
      <c r="A617" s="668"/>
      <c r="B617" s="672"/>
      <c r="C617" s="672"/>
      <c r="D617" s="672"/>
      <c r="E617" s="728"/>
      <c r="F617" s="601"/>
      <c r="G617" s="49"/>
      <c r="H617" s="49"/>
    </row>
    <row r="618" spans="1:8">
      <c r="A618" s="668"/>
      <c r="B618" s="672"/>
      <c r="C618" s="672"/>
      <c r="D618" s="672"/>
      <c r="E618" s="728"/>
      <c r="F618" s="601"/>
      <c r="G618" s="49"/>
      <c r="H618" s="49"/>
    </row>
    <row r="619" spans="1:8">
      <c r="A619" s="668"/>
      <c r="B619" s="672"/>
      <c r="C619" s="672"/>
      <c r="D619" s="672"/>
      <c r="E619" s="728"/>
      <c r="F619" s="601"/>
      <c r="G619" s="49"/>
      <c r="H619" s="49"/>
    </row>
    <row r="620" spans="1:8">
      <c r="A620" s="668"/>
      <c r="B620" s="672"/>
      <c r="C620" s="672"/>
      <c r="D620" s="672"/>
      <c r="E620" s="728"/>
      <c r="F620" s="601"/>
      <c r="G620" s="49"/>
      <c r="H620" s="49"/>
    </row>
    <row r="621" spans="1:8">
      <c r="A621" s="668"/>
      <c r="B621" s="672"/>
      <c r="C621" s="672"/>
      <c r="D621" s="672"/>
      <c r="E621" s="728"/>
      <c r="F621" s="601"/>
      <c r="G621" s="49"/>
      <c r="H621" s="49"/>
    </row>
    <row r="622" spans="1:8">
      <c r="A622" s="668"/>
      <c r="B622" s="672"/>
      <c r="C622" s="672"/>
      <c r="D622" s="672"/>
      <c r="E622" s="728"/>
      <c r="F622" s="601"/>
      <c r="G622" s="49"/>
      <c r="H622" s="49"/>
    </row>
    <row r="623" spans="1:8">
      <c r="A623" s="668"/>
      <c r="B623" s="672"/>
      <c r="C623" s="672"/>
      <c r="D623" s="672"/>
      <c r="E623" s="728"/>
      <c r="F623" s="601"/>
      <c r="G623" s="49"/>
      <c r="H623" s="49"/>
    </row>
    <row r="624" spans="1:8">
      <c r="A624" s="668"/>
      <c r="B624" s="672"/>
      <c r="C624" s="672"/>
      <c r="D624" s="672"/>
      <c r="E624" s="728"/>
      <c r="F624" s="601"/>
      <c r="G624" s="49"/>
      <c r="H624" s="49"/>
    </row>
    <row r="625" spans="1:8">
      <c r="A625" s="668"/>
      <c r="B625" s="672"/>
      <c r="C625" s="672"/>
      <c r="D625" s="672"/>
      <c r="E625" s="728"/>
      <c r="F625" s="601"/>
      <c r="G625" s="49"/>
      <c r="H625" s="49"/>
    </row>
    <row r="626" spans="1:8">
      <c r="A626" s="668"/>
      <c r="B626" s="672"/>
      <c r="C626" s="672"/>
      <c r="D626" s="672"/>
      <c r="E626" s="728"/>
      <c r="F626" s="601"/>
      <c r="G626" s="49"/>
      <c r="H626" s="49"/>
    </row>
    <row r="627" spans="1:8">
      <c r="A627" s="668"/>
      <c r="B627" s="672"/>
      <c r="C627" s="672"/>
      <c r="D627" s="672"/>
      <c r="E627" s="728"/>
      <c r="F627" s="601"/>
      <c r="G627" s="49"/>
      <c r="H627" s="49"/>
    </row>
    <row r="628" spans="1:8">
      <c r="A628" s="668"/>
      <c r="B628" s="672"/>
      <c r="C628" s="672"/>
      <c r="D628" s="672"/>
      <c r="E628" s="728"/>
      <c r="F628" s="601"/>
      <c r="G628" s="49"/>
      <c r="H628" s="49"/>
    </row>
    <row r="629" spans="1:8">
      <c r="A629" s="668"/>
      <c r="B629" s="672"/>
      <c r="C629" s="672"/>
      <c r="D629" s="672"/>
      <c r="E629" s="728"/>
      <c r="F629" s="601"/>
      <c r="G629" s="49"/>
      <c r="H629" s="49"/>
    </row>
    <row r="630" spans="1:8">
      <c r="A630" s="668"/>
      <c r="B630" s="672"/>
      <c r="C630" s="672"/>
      <c r="D630" s="672"/>
      <c r="E630" s="728"/>
      <c r="F630" s="601"/>
      <c r="G630" s="49"/>
      <c r="H630" s="49"/>
    </row>
    <row r="631" spans="1:8">
      <c r="A631" s="668"/>
      <c r="B631" s="672"/>
      <c r="C631" s="672"/>
      <c r="D631" s="672"/>
      <c r="E631" s="728"/>
      <c r="F631" s="601"/>
      <c r="G631" s="49"/>
      <c r="H631" s="49"/>
    </row>
    <row r="632" spans="1:8">
      <c r="A632" s="668"/>
      <c r="B632" s="672"/>
      <c r="C632" s="672"/>
      <c r="D632" s="672"/>
      <c r="E632" s="728"/>
      <c r="F632" s="601"/>
      <c r="G632" s="49"/>
      <c r="H632" s="49"/>
    </row>
    <row r="633" spans="1:8">
      <c r="A633" s="668"/>
      <c r="B633" s="672"/>
      <c r="C633" s="672"/>
      <c r="D633" s="672"/>
      <c r="E633" s="728"/>
      <c r="F633" s="601"/>
      <c r="G633" s="49"/>
      <c r="H633" s="49"/>
    </row>
    <row r="634" spans="1:8">
      <c r="A634" s="668"/>
      <c r="B634" s="672"/>
      <c r="C634" s="672"/>
      <c r="D634" s="672"/>
      <c r="E634" s="728"/>
      <c r="F634" s="601"/>
      <c r="G634" s="49"/>
      <c r="H634" s="49"/>
    </row>
    <row r="635" spans="1:8">
      <c r="A635" s="668"/>
      <c r="B635" s="672"/>
      <c r="C635" s="672"/>
      <c r="D635" s="672"/>
      <c r="E635" s="728"/>
      <c r="F635" s="601"/>
      <c r="G635" s="49"/>
      <c r="H635" s="49"/>
    </row>
    <row r="636" spans="1:8">
      <c r="A636" s="668"/>
      <c r="B636" s="672"/>
      <c r="C636" s="672"/>
      <c r="D636" s="672"/>
      <c r="E636" s="728"/>
      <c r="F636" s="601"/>
      <c r="G636" s="49"/>
      <c r="H636" s="49"/>
    </row>
    <row r="637" spans="1:8">
      <c r="A637" s="668"/>
      <c r="B637" s="672"/>
      <c r="C637" s="672"/>
      <c r="D637" s="672"/>
      <c r="E637" s="728"/>
      <c r="F637" s="601"/>
      <c r="G637" s="49"/>
      <c r="H637" s="49"/>
    </row>
    <row r="638" spans="1:8">
      <c r="A638" s="668"/>
      <c r="B638" s="672"/>
      <c r="C638" s="672"/>
      <c r="D638" s="672"/>
      <c r="E638" s="728"/>
      <c r="F638" s="601"/>
      <c r="G638" s="49"/>
      <c r="H638" s="49"/>
    </row>
    <row r="639" spans="1:8">
      <c r="A639" s="668"/>
      <c r="B639" s="672"/>
      <c r="C639" s="672"/>
      <c r="D639" s="672"/>
      <c r="E639" s="728"/>
      <c r="F639" s="601"/>
      <c r="G639" s="49"/>
      <c r="H639" s="49"/>
    </row>
    <row r="640" spans="1:8">
      <c r="A640" s="668"/>
      <c r="B640" s="672"/>
      <c r="C640" s="672"/>
      <c r="D640" s="672"/>
      <c r="E640" s="728"/>
      <c r="F640" s="601"/>
      <c r="G640" s="49"/>
      <c r="H640" s="49"/>
    </row>
    <row r="641" spans="1:8">
      <c r="A641" s="668"/>
      <c r="B641" s="672"/>
      <c r="C641" s="672"/>
      <c r="D641" s="672"/>
      <c r="E641" s="728"/>
      <c r="F641" s="601"/>
      <c r="G641" s="49"/>
      <c r="H641" s="49"/>
    </row>
    <row r="642" spans="1:8">
      <c r="A642" s="668"/>
      <c r="B642" s="672"/>
      <c r="C642" s="672"/>
      <c r="D642" s="672"/>
      <c r="E642" s="728"/>
      <c r="F642" s="601"/>
      <c r="G642" s="49"/>
      <c r="H642" s="49"/>
    </row>
    <row r="643" spans="1:8">
      <c r="A643" s="668"/>
      <c r="B643" s="672"/>
      <c r="C643" s="672"/>
      <c r="D643" s="672"/>
      <c r="E643" s="728"/>
      <c r="F643" s="601"/>
      <c r="G643" s="49"/>
      <c r="H643" s="49"/>
    </row>
    <row r="644" spans="1:8">
      <c r="A644" s="668"/>
      <c r="B644" s="672"/>
      <c r="C644" s="672"/>
      <c r="D644" s="672"/>
      <c r="E644" s="728"/>
      <c r="F644" s="601"/>
      <c r="G644" s="49"/>
      <c r="H644" s="49"/>
    </row>
    <row r="645" spans="1:8">
      <c r="A645" s="668"/>
      <c r="B645" s="672"/>
      <c r="C645" s="672"/>
      <c r="D645" s="672"/>
      <c r="E645" s="728"/>
      <c r="F645" s="601"/>
      <c r="G645" s="49"/>
      <c r="H645" s="49"/>
    </row>
    <row r="646" spans="1:8">
      <c r="A646" s="668"/>
      <c r="B646" s="672"/>
      <c r="C646" s="672"/>
      <c r="D646" s="672"/>
      <c r="E646" s="728"/>
      <c r="F646" s="601"/>
      <c r="G646" s="49"/>
      <c r="H646" s="49"/>
    </row>
    <row r="647" spans="1:8">
      <c r="A647" s="668"/>
      <c r="B647" s="672"/>
      <c r="C647" s="672"/>
      <c r="D647" s="672"/>
      <c r="E647" s="728"/>
      <c r="F647" s="601"/>
      <c r="G647" s="49"/>
      <c r="H647" s="49"/>
    </row>
    <row r="648" spans="1:8">
      <c r="A648" s="668"/>
      <c r="B648" s="672"/>
      <c r="C648" s="672"/>
      <c r="D648" s="672"/>
      <c r="E648" s="728"/>
      <c r="F648" s="601"/>
      <c r="G648" s="49"/>
      <c r="H648" s="49"/>
    </row>
    <row r="649" spans="1:8">
      <c r="A649" s="668"/>
      <c r="B649" s="672"/>
      <c r="C649" s="672"/>
      <c r="D649" s="672"/>
      <c r="E649" s="728"/>
      <c r="F649" s="601"/>
      <c r="G649" s="49"/>
      <c r="H649" s="49"/>
    </row>
    <row r="650" spans="1:8">
      <c r="A650" s="668"/>
      <c r="B650" s="672"/>
      <c r="C650" s="672"/>
      <c r="D650" s="672"/>
      <c r="E650" s="728"/>
      <c r="F650" s="601"/>
      <c r="G650" s="49"/>
      <c r="H650" s="49"/>
    </row>
    <row r="651" spans="1:8">
      <c r="A651" s="668"/>
      <c r="B651" s="672"/>
      <c r="C651" s="672"/>
      <c r="D651" s="672"/>
      <c r="E651" s="728"/>
      <c r="F651" s="601"/>
      <c r="G651" s="49"/>
      <c r="H651" s="49"/>
    </row>
    <row r="652" spans="1:8">
      <c r="A652" s="668"/>
      <c r="B652" s="672"/>
      <c r="C652" s="672"/>
      <c r="D652" s="672"/>
      <c r="E652" s="728"/>
      <c r="F652" s="601"/>
      <c r="G652" s="49"/>
      <c r="H652" s="49"/>
    </row>
    <row r="653" spans="1:8">
      <c r="A653" s="668"/>
      <c r="B653" s="672"/>
      <c r="C653" s="672"/>
      <c r="D653" s="672"/>
      <c r="E653" s="728"/>
      <c r="F653" s="601"/>
      <c r="G653" s="49"/>
      <c r="H653" s="49"/>
    </row>
    <row r="654" spans="1:8">
      <c r="A654" s="668"/>
      <c r="B654" s="672"/>
      <c r="C654" s="672"/>
      <c r="D654" s="672"/>
      <c r="E654" s="728"/>
      <c r="F654" s="601"/>
      <c r="G654" s="49"/>
      <c r="H654" s="49"/>
    </row>
    <row r="655" spans="1:8">
      <c r="A655" s="668"/>
      <c r="B655" s="672"/>
      <c r="C655" s="672"/>
      <c r="D655" s="672"/>
      <c r="E655" s="728"/>
      <c r="F655" s="601"/>
      <c r="G655" s="49"/>
      <c r="H655" s="49"/>
    </row>
    <row r="656" spans="1:8">
      <c r="A656" s="668"/>
      <c r="B656" s="672"/>
      <c r="C656" s="672"/>
      <c r="D656" s="672"/>
      <c r="E656" s="728"/>
      <c r="F656" s="601"/>
      <c r="G656" s="49"/>
      <c r="H656" s="49"/>
    </row>
    <row r="657" spans="1:8">
      <c r="A657" s="668"/>
      <c r="B657" s="672"/>
      <c r="C657" s="672"/>
      <c r="D657" s="672"/>
      <c r="E657" s="728"/>
      <c r="F657" s="601"/>
      <c r="G657" s="49"/>
      <c r="H657" s="49"/>
    </row>
    <row r="658" spans="1:8">
      <c r="A658" s="668"/>
      <c r="B658" s="672"/>
      <c r="C658" s="672"/>
      <c r="D658" s="672"/>
      <c r="E658" s="728"/>
      <c r="F658" s="601"/>
      <c r="G658" s="49"/>
      <c r="H658" s="49"/>
    </row>
    <row r="659" spans="1:8">
      <c r="A659" s="668"/>
      <c r="B659" s="672"/>
      <c r="C659" s="672"/>
      <c r="D659" s="672"/>
      <c r="E659" s="728"/>
      <c r="F659" s="601"/>
      <c r="G659" s="49"/>
      <c r="H659" s="49"/>
    </row>
    <row r="660" spans="1:8">
      <c r="A660" s="668"/>
      <c r="B660" s="672"/>
      <c r="C660" s="672"/>
      <c r="D660" s="672"/>
      <c r="E660" s="728"/>
      <c r="F660" s="601"/>
      <c r="G660" s="49"/>
      <c r="H660" s="49"/>
    </row>
    <row r="661" spans="1:8">
      <c r="A661" s="668"/>
      <c r="B661" s="672"/>
      <c r="C661" s="672"/>
      <c r="D661" s="672"/>
      <c r="E661" s="728"/>
      <c r="F661" s="601"/>
      <c r="G661" s="49"/>
      <c r="H661" s="49"/>
    </row>
    <row r="662" spans="1:8">
      <c r="A662" s="668"/>
      <c r="B662" s="672"/>
      <c r="C662" s="672"/>
      <c r="D662" s="672"/>
      <c r="E662" s="728"/>
      <c r="F662" s="601"/>
      <c r="G662" s="49"/>
      <c r="H662" s="49"/>
    </row>
    <row r="663" spans="1:8">
      <c r="A663" s="668"/>
      <c r="B663" s="672"/>
      <c r="C663" s="672"/>
      <c r="D663" s="672"/>
      <c r="E663" s="728"/>
      <c r="F663" s="601"/>
      <c r="G663" s="49"/>
      <c r="H663" s="49"/>
    </row>
    <row r="664" spans="1:8">
      <c r="A664" s="668"/>
      <c r="B664" s="672"/>
      <c r="C664" s="672"/>
      <c r="D664" s="672"/>
      <c r="E664" s="728"/>
      <c r="F664" s="601"/>
      <c r="G664" s="49"/>
      <c r="H664" s="49"/>
    </row>
    <row r="665" spans="1:8">
      <c r="A665" s="668"/>
      <c r="B665" s="672"/>
      <c r="C665" s="672"/>
      <c r="D665" s="672"/>
      <c r="E665" s="728"/>
      <c r="F665" s="601"/>
      <c r="G665" s="49"/>
      <c r="H665" s="49"/>
    </row>
    <row r="666" spans="1:8">
      <c r="A666" s="668"/>
      <c r="B666" s="672"/>
      <c r="C666" s="672"/>
      <c r="D666" s="672"/>
      <c r="E666" s="728"/>
      <c r="F666" s="601"/>
      <c r="G666" s="49"/>
      <c r="H666" s="49"/>
    </row>
    <row r="667" spans="1:8">
      <c r="A667" s="668"/>
      <c r="B667" s="672"/>
      <c r="C667" s="672"/>
      <c r="D667" s="672"/>
      <c r="E667" s="728"/>
      <c r="F667" s="601"/>
      <c r="G667" s="49"/>
      <c r="H667" s="49"/>
    </row>
    <row r="668" spans="1:8">
      <c r="A668" s="668"/>
      <c r="B668" s="672"/>
      <c r="C668" s="672"/>
      <c r="D668" s="672"/>
      <c r="E668" s="728"/>
      <c r="F668" s="601"/>
      <c r="G668" s="49"/>
      <c r="H668" s="49"/>
    </row>
    <row r="669" spans="1:8">
      <c r="A669" s="668"/>
      <c r="B669" s="672"/>
      <c r="C669" s="672"/>
      <c r="D669" s="672"/>
      <c r="E669" s="728"/>
      <c r="F669" s="601"/>
      <c r="G669" s="49"/>
      <c r="H669" s="49"/>
    </row>
    <row r="670" spans="1:8">
      <c r="A670" s="668"/>
      <c r="B670" s="672"/>
      <c r="C670" s="672"/>
      <c r="D670" s="672"/>
      <c r="E670" s="728"/>
      <c r="F670" s="601"/>
      <c r="G670" s="49"/>
      <c r="H670" s="49"/>
    </row>
    <row r="671" spans="1:8">
      <c r="A671" s="668"/>
      <c r="B671" s="672"/>
      <c r="C671" s="672"/>
      <c r="D671" s="672"/>
      <c r="E671" s="728"/>
      <c r="F671" s="601"/>
      <c r="G671" s="49"/>
      <c r="H671" s="49"/>
    </row>
    <row r="672" spans="1:8">
      <c r="A672" s="668"/>
      <c r="B672" s="672"/>
      <c r="C672" s="672"/>
      <c r="D672" s="672"/>
      <c r="E672" s="728"/>
      <c r="F672" s="601"/>
      <c r="G672" s="49"/>
      <c r="H672" s="49"/>
    </row>
    <row r="673" spans="1:8">
      <c r="A673" s="668"/>
      <c r="B673" s="672"/>
      <c r="C673" s="672"/>
      <c r="D673" s="672"/>
      <c r="E673" s="728"/>
      <c r="F673" s="601"/>
      <c r="G673" s="49"/>
      <c r="H673" s="49"/>
    </row>
    <row r="674" spans="1:8">
      <c r="A674" s="668"/>
      <c r="B674" s="672"/>
      <c r="C674" s="672"/>
      <c r="D674" s="672"/>
      <c r="E674" s="728"/>
      <c r="F674" s="601"/>
      <c r="G674" s="49"/>
      <c r="H674" s="49"/>
    </row>
    <row r="675" spans="1:8">
      <c r="A675" s="668"/>
      <c r="B675" s="672"/>
      <c r="C675" s="672"/>
      <c r="D675" s="672"/>
      <c r="E675" s="728"/>
      <c r="F675" s="601"/>
      <c r="G675" s="49"/>
      <c r="H675" s="49"/>
    </row>
    <row r="676" spans="1:8">
      <c r="A676" s="668"/>
      <c r="B676" s="672"/>
      <c r="C676" s="672"/>
      <c r="D676" s="672"/>
      <c r="E676" s="728"/>
      <c r="F676" s="601"/>
      <c r="G676" s="49"/>
      <c r="H676" s="49"/>
    </row>
    <row r="677" spans="1:8">
      <c r="A677" s="668"/>
      <c r="B677" s="672"/>
      <c r="C677" s="672"/>
      <c r="D677" s="672"/>
      <c r="E677" s="728"/>
      <c r="F677" s="601"/>
      <c r="G677" s="49"/>
      <c r="H677" s="49"/>
    </row>
    <row r="678" spans="1:8">
      <c r="A678" s="668"/>
      <c r="B678" s="672"/>
      <c r="C678" s="672"/>
      <c r="D678" s="672"/>
      <c r="E678" s="728"/>
      <c r="F678" s="601"/>
      <c r="G678" s="49"/>
      <c r="H678" s="49"/>
    </row>
    <row r="679" spans="1:8">
      <c r="A679" s="668"/>
      <c r="B679" s="672"/>
      <c r="C679" s="672"/>
      <c r="D679" s="672"/>
      <c r="E679" s="728"/>
      <c r="F679" s="601"/>
      <c r="G679" s="49"/>
      <c r="H679" s="49"/>
    </row>
    <row r="680" spans="1:8">
      <c r="A680" s="668"/>
      <c r="B680" s="672"/>
      <c r="C680" s="672"/>
      <c r="D680" s="672"/>
      <c r="E680" s="728"/>
      <c r="F680" s="601"/>
      <c r="G680" s="49"/>
      <c r="H680" s="49"/>
    </row>
    <row r="681" spans="1:8">
      <c r="A681" s="668"/>
      <c r="B681" s="672"/>
      <c r="C681" s="672"/>
      <c r="D681" s="672"/>
      <c r="E681" s="728"/>
      <c r="F681" s="601"/>
      <c r="G681" s="49"/>
      <c r="H681" s="49"/>
    </row>
    <row r="682" spans="1:8">
      <c r="A682" s="668"/>
      <c r="B682" s="672"/>
      <c r="C682" s="672"/>
      <c r="D682" s="672"/>
      <c r="E682" s="728"/>
      <c r="F682" s="601"/>
      <c r="G682" s="49"/>
      <c r="H682" s="49"/>
    </row>
    <row r="683" spans="1:8">
      <c r="A683" s="668"/>
      <c r="B683" s="672"/>
      <c r="C683" s="672"/>
      <c r="D683" s="672"/>
      <c r="E683" s="728"/>
      <c r="F683" s="601"/>
      <c r="G683" s="49"/>
      <c r="H683" s="49"/>
    </row>
    <row r="684" spans="1:8">
      <c r="A684" s="668"/>
      <c r="B684" s="672"/>
      <c r="C684" s="672"/>
      <c r="D684" s="672"/>
      <c r="E684" s="728"/>
      <c r="F684" s="601"/>
      <c r="G684" s="49"/>
      <c r="H684" s="49"/>
    </row>
    <row r="685" spans="1:8">
      <c r="A685" s="668"/>
      <c r="B685" s="672"/>
      <c r="C685" s="672"/>
      <c r="D685" s="672"/>
      <c r="E685" s="728"/>
      <c r="F685" s="601"/>
      <c r="G685" s="49"/>
      <c r="H685" s="49"/>
    </row>
    <row r="686" spans="1:8">
      <c r="A686" s="668"/>
      <c r="B686" s="672"/>
      <c r="C686" s="672"/>
      <c r="D686" s="672"/>
      <c r="E686" s="728"/>
      <c r="F686" s="601"/>
      <c r="G686" s="49"/>
      <c r="H686" s="49"/>
    </row>
    <row r="687" spans="1:8">
      <c r="A687" s="668"/>
      <c r="B687" s="672"/>
      <c r="C687" s="672"/>
      <c r="D687" s="672"/>
      <c r="E687" s="728"/>
      <c r="F687" s="601"/>
      <c r="G687" s="49"/>
      <c r="H687" s="49"/>
    </row>
    <row r="688" spans="1:8">
      <c r="A688" s="668"/>
      <c r="B688" s="672"/>
      <c r="C688" s="672"/>
      <c r="D688" s="672"/>
      <c r="E688" s="728"/>
      <c r="F688" s="601"/>
      <c r="G688" s="49"/>
      <c r="H688" s="49"/>
    </row>
    <row r="689" spans="1:8">
      <c r="A689" s="668"/>
      <c r="B689" s="672"/>
      <c r="C689" s="672"/>
      <c r="D689" s="672"/>
      <c r="E689" s="728"/>
      <c r="F689" s="601"/>
      <c r="G689" s="49"/>
      <c r="H689" s="49"/>
    </row>
    <row r="690" spans="1:8">
      <c r="A690" s="668"/>
      <c r="B690" s="672"/>
      <c r="C690" s="672"/>
      <c r="D690" s="672"/>
      <c r="E690" s="728"/>
      <c r="F690" s="601"/>
      <c r="G690" s="49"/>
      <c r="H690" s="49"/>
    </row>
    <row r="691" spans="1:8">
      <c r="A691" s="668"/>
      <c r="B691" s="672"/>
      <c r="C691" s="672"/>
      <c r="D691" s="672"/>
      <c r="E691" s="728"/>
      <c r="F691" s="601"/>
      <c r="G691" s="49"/>
      <c r="H691" s="49"/>
    </row>
    <row r="692" spans="1:8">
      <c r="A692" s="668"/>
      <c r="B692" s="672"/>
      <c r="C692" s="672"/>
      <c r="D692" s="672"/>
      <c r="E692" s="728"/>
      <c r="F692" s="601"/>
      <c r="G692" s="49"/>
      <c r="H692" s="49"/>
    </row>
    <row r="693" spans="1:8">
      <c r="A693" s="668"/>
      <c r="B693" s="672"/>
      <c r="C693" s="672"/>
      <c r="D693" s="672"/>
      <c r="E693" s="728"/>
      <c r="F693" s="601"/>
      <c r="G693" s="49"/>
      <c r="H693" s="49"/>
    </row>
    <row r="694" spans="1:8">
      <c r="A694" s="668"/>
      <c r="B694" s="672"/>
      <c r="C694" s="672"/>
      <c r="D694" s="672"/>
      <c r="E694" s="728"/>
      <c r="F694" s="601"/>
      <c r="G694" s="49"/>
      <c r="H694" s="49"/>
    </row>
    <row r="695" spans="1:8">
      <c r="A695" s="668"/>
      <c r="B695" s="672"/>
      <c r="C695" s="672"/>
      <c r="D695" s="672"/>
      <c r="E695" s="728"/>
      <c r="F695" s="601"/>
      <c r="G695" s="49"/>
      <c r="H695" s="49"/>
    </row>
    <row r="696" spans="1:8">
      <c r="A696" s="668"/>
      <c r="B696" s="672"/>
      <c r="C696" s="672"/>
      <c r="D696" s="672"/>
      <c r="E696" s="728"/>
      <c r="F696" s="601"/>
      <c r="G696" s="49"/>
      <c r="H696" s="49"/>
    </row>
    <row r="697" spans="1:8">
      <c r="A697" s="668"/>
      <c r="B697" s="672"/>
      <c r="C697" s="672"/>
      <c r="D697" s="672"/>
      <c r="E697" s="728"/>
      <c r="F697" s="601"/>
      <c r="G697" s="49"/>
      <c r="H697" s="49"/>
    </row>
    <row r="698" spans="1:8">
      <c r="A698" s="668"/>
      <c r="B698" s="672"/>
      <c r="C698" s="672"/>
      <c r="D698" s="672"/>
      <c r="E698" s="728"/>
      <c r="F698" s="601"/>
      <c r="G698" s="49"/>
      <c r="H698" s="49"/>
    </row>
    <row r="699" spans="1:8">
      <c r="A699" s="668"/>
      <c r="B699" s="672"/>
      <c r="C699" s="672"/>
      <c r="D699" s="672"/>
      <c r="E699" s="728"/>
      <c r="F699" s="601"/>
      <c r="G699" s="49"/>
      <c r="H699" s="49"/>
    </row>
    <row r="700" spans="1:8">
      <c r="A700" s="668"/>
      <c r="B700" s="672"/>
      <c r="C700" s="672"/>
      <c r="D700" s="672"/>
      <c r="E700" s="728"/>
      <c r="F700" s="601"/>
      <c r="G700" s="49"/>
      <c r="H700" s="49"/>
    </row>
    <row r="701" spans="1:8">
      <c r="A701" s="668"/>
      <c r="B701" s="672"/>
      <c r="C701" s="672"/>
      <c r="D701" s="672"/>
      <c r="E701" s="728"/>
      <c r="F701" s="601"/>
      <c r="G701" s="49"/>
      <c r="H701" s="49"/>
    </row>
    <row r="702" spans="1:8">
      <c r="A702" s="668"/>
      <c r="B702" s="672"/>
      <c r="C702" s="672"/>
      <c r="D702" s="672"/>
      <c r="E702" s="728"/>
      <c r="F702" s="601"/>
      <c r="G702" s="49"/>
      <c r="H702" s="49"/>
    </row>
    <row r="703" spans="1:8">
      <c r="A703" s="668"/>
      <c r="B703" s="672"/>
      <c r="C703" s="672"/>
      <c r="D703" s="672"/>
      <c r="E703" s="728"/>
      <c r="F703" s="601"/>
      <c r="G703" s="49"/>
      <c r="H703" s="49"/>
    </row>
    <row r="704" spans="1:8">
      <c r="A704" s="668"/>
      <c r="B704" s="672"/>
      <c r="C704" s="672"/>
      <c r="D704" s="672"/>
      <c r="E704" s="728"/>
      <c r="F704" s="601"/>
      <c r="G704" s="49"/>
      <c r="H704" s="49"/>
    </row>
    <row r="705" spans="1:8">
      <c r="A705" s="668"/>
      <c r="B705" s="672"/>
      <c r="C705" s="672"/>
      <c r="D705" s="672"/>
      <c r="E705" s="728"/>
      <c r="F705" s="601"/>
      <c r="G705" s="49"/>
      <c r="H705" s="49"/>
    </row>
    <row r="706" spans="1:8">
      <c r="A706" s="668"/>
      <c r="B706" s="672"/>
      <c r="C706" s="672"/>
      <c r="D706" s="672"/>
      <c r="E706" s="728"/>
      <c r="F706" s="601"/>
      <c r="G706" s="49"/>
      <c r="H706" s="49"/>
    </row>
    <row r="707" spans="1:8">
      <c r="A707" s="668"/>
      <c r="B707" s="672"/>
      <c r="C707" s="672"/>
      <c r="D707" s="672"/>
      <c r="E707" s="728"/>
      <c r="F707" s="601"/>
      <c r="G707" s="49"/>
      <c r="H707" s="49"/>
    </row>
    <row r="708" spans="1:8">
      <c r="A708" s="668"/>
      <c r="B708" s="672"/>
      <c r="C708" s="672"/>
      <c r="D708" s="672"/>
      <c r="E708" s="728"/>
      <c r="F708" s="601"/>
      <c r="G708" s="49"/>
      <c r="H708" s="49"/>
    </row>
    <row r="709" spans="1:8">
      <c r="A709" s="668"/>
      <c r="B709" s="672"/>
      <c r="C709" s="672"/>
      <c r="D709" s="672"/>
      <c r="E709" s="728"/>
      <c r="F709" s="601"/>
      <c r="G709" s="49"/>
      <c r="H709" s="49"/>
    </row>
    <row r="710" spans="1:8">
      <c r="A710" s="668"/>
      <c r="B710" s="672"/>
      <c r="C710" s="672"/>
      <c r="D710" s="672"/>
      <c r="E710" s="728"/>
      <c r="F710" s="601"/>
      <c r="G710" s="49"/>
      <c r="H710" s="49"/>
    </row>
    <row r="711" spans="1:8">
      <c r="A711" s="668"/>
      <c r="B711" s="672"/>
      <c r="C711" s="672"/>
      <c r="D711" s="672"/>
      <c r="E711" s="728"/>
      <c r="F711" s="601"/>
      <c r="G711" s="49"/>
      <c r="H711" s="49"/>
    </row>
    <row r="712" spans="1:8">
      <c r="A712" s="668"/>
      <c r="B712" s="672"/>
      <c r="C712" s="672"/>
      <c r="D712" s="672"/>
      <c r="E712" s="728"/>
      <c r="F712" s="601"/>
      <c r="G712" s="49"/>
      <c r="H712" s="49"/>
    </row>
    <row r="713" spans="1:8">
      <c r="A713" s="668"/>
      <c r="B713" s="672"/>
      <c r="C713" s="672"/>
      <c r="D713" s="672"/>
      <c r="E713" s="728"/>
      <c r="F713" s="601"/>
      <c r="G713" s="49"/>
      <c r="H713" s="49"/>
    </row>
    <row r="714" spans="1:8">
      <c r="A714" s="668"/>
      <c r="B714" s="672"/>
      <c r="C714" s="672"/>
      <c r="D714" s="672"/>
      <c r="E714" s="728"/>
      <c r="F714" s="601"/>
      <c r="G714" s="49"/>
      <c r="H714" s="49"/>
    </row>
    <row r="715" spans="1:8">
      <c r="A715" s="668"/>
      <c r="B715" s="672"/>
      <c r="C715" s="672"/>
      <c r="D715" s="672"/>
      <c r="E715" s="728"/>
      <c r="F715" s="601"/>
      <c r="G715" s="49"/>
      <c r="H715" s="49"/>
    </row>
    <row r="716" spans="1:8">
      <c r="A716" s="668"/>
      <c r="B716" s="672"/>
      <c r="C716" s="672"/>
      <c r="D716" s="672"/>
      <c r="E716" s="728"/>
      <c r="F716" s="601"/>
      <c r="G716" s="49"/>
      <c r="H716" s="49"/>
    </row>
    <row r="717" spans="1:8">
      <c r="A717" s="668"/>
      <c r="B717" s="672"/>
      <c r="C717" s="672"/>
      <c r="D717" s="672"/>
      <c r="E717" s="728"/>
      <c r="F717" s="601"/>
      <c r="G717" s="49"/>
      <c r="H717" s="49"/>
    </row>
    <row r="718" spans="1:8">
      <c r="A718" s="668"/>
      <c r="B718" s="672"/>
      <c r="C718" s="672"/>
      <c r="D718" s="672"/>
      <c r="E718" s="728"/>
      <c r="F718" s="601"/>
      <c r="G718" s="49"/>
      <c r="H718" s="49"/>
    </row>
    <row r="719" spans="1:8">
      <c r="A719" s="668"/>
      <c r="B719" s="672"/>
      <c r="C719" s="672"/>
      <c r="D719" s="672"/>
      <c r="E719" s="728"/>
      <c r="F719" s="601"/>
      <c r="G719" s="49"/>
      <c r="H719" s="49"/>
    </row>
    <row r="720" spans="1:8">
      <c r="A720" s="668"/>
      <c r="B720" s="672"/>
      <c r="C720" s="672"/>
      <c r="D720" s="672"/>
      <c r="E720" s="728"/>
      <c r="F720" s="601"/>
      <c r="G720" s="49"/>
      <c r="H720" s="49"/>
    </row>
    <row r="721" spans="1:8">
      <c r="A721" s="668"/>
      <c r="B721" s="672"/>
      <c r="C721" s="672"/>
      <c r="D721" s="672"/>
      <c r="E721" s="728"/>
      <c r="F721" s="601"/>
      <c r="G721" s="49"/>
      <c r="H721" s="49"/>
    </row>
    <row r="722" spans="1:8">
      <c r="A722" s="668"/>
      <c r="B722" s="672"/>
      <c r="C722" s="672"/>
      <c r="D722" s="672"/>
      <c r="E722" s="728"/>
      <c r="F722" s="601"/>
      <c r="G722" s="49"/>
      <c r="H722" s="49"/>
    </row>
    <row r="723" spans="1:8">
      <c r="A723" s="668"/>
      <c r="B723" s="672"/>
      <c r="C723" s="672"/>
      <c r="D723" s="672"/>
      <c r="E723" s="728"/>
      <c r="F723" s="601"/>
      <c r="G723" s="49"/>
      <c r="H723" s="49"/>
    </row>
    <row r="724" spans="1:8">
      <c r="A724" s="668"/>
      <c r="B724" s="672"/>
      <c r="C724" s="672"/>
      <c r="D724" s="672"/>
      <c r="E724" s="728"/>
      <c r="F724" s="601"/>
      <c r="G724" s="49"/>
      <c r="H724" s="49"/>
    </row>
    <row r="725" spans="1:8">
      <c r="A725" s="668"/>
      <c r="B725" s="672"/>
      <c r="C725" s="672"/>
      <c r="D725" s="672"/>
      <c r="E725" s="728"/>
      <c r="F725" s="601"/>
      <c r="G725" s="49"/>
      <c r="H725" s="49"/>
    </row>
    <row r="726" spans="1:8">
      <c r="A726" s="668"/>
      <c r="B726" s="672"/>
      <c r="C726" s="672"/>
      <c r="D726" s="672"/>
      <c r="E726" s="728"/>
      <c r="F726" s="601"/>
      <c r="G726" s="49"/>
      <c r="H726" s="49"/>
    </row>
    <row r="727" spans="1:8">
      <c r="A727" s="668"/>
      <c r="B727" s="672"/>
      <c r="C727" s="672"/>
      <c r="D727" s="672"/>
      <c r="E727" s="728"/>
      <c r="F727" s="601"/>
      <c r="G727" s="49"/>
      <c r="H727" s="49"/>
    </row>
    <row r="728" spans="1:8">
      <c r="A728" s="668"/>
      <c r="B728" s="672"/>
      <c r="C728" s="672"/>
      <c r="D728" s="672"/>
      <c r="E728" s="728"/>
      <c r="F728" s="601"/>
      <c r="G728" s="49"/>
      <c r="H728" s="49"/>
    </row>
    <row r="729" spans="1:8">
      <c r="A729" s="668"/>
      <c r="B729" s="672"/>
      <c r="C729" s="672"/>
      <c r="D729" s="672"/>
      <c r="E729" s="728"/>
      <c r="F729" s="601"/>
      <c r="G729" s="49"/>
      <c r="H729" s="49"/>
    </row>
    <row r="730" spans="1:8">
      <c r="A730" s="668"/>
      <c r="B730" s="672"/>
      <c r="C730" s="672"/>
      <c r="D730" s="672"/>
      <c r="E730" s="728"/>
      <c r="F730" s="601"/>
      <c r="G730" s="49"/>
      <c r="H730" s="49"/>
    </row>
    <row r="731" spans="1:8">
      <c r="A731" s="668"/>
      <c r="B731" s="672"/>
      <c r="C731" s="672"/>
      <c r="D731" s="672"/>
      <c r="E731" s="728"/>
      <c r="F731" s="601"/>
      <c r="G731" s="49"/>
      <c r="H731" s="49"/>
    </row>
    <row r="732" spans="1:8">
      <c r="A732" s="668"/>
      <c r="B732" s="672"/>
      <c r="C732" s="672"/>
      <c r="D732" s="672"/>
      <c r="E732" s="728"/>
      <c r="F732" s="601"/>
      <c r="G732" s="49"/>
      <c r="H732" s="49"/>
    </row>
    <row r="733" spans="1:8">
      <c r="A733" s="668"/>
      <c r="B733" s="672"/>
      <c r="C733" s="672"/>
      <c r="D733" s="672"/>
      <c r="E733" s="728"/>
      <c r="F733" s="601"/>
      <c r="G733" s="49"/>
      <c r="H733" s="49"/>
    </row>
    <row r="734" spans="1:8">
      <c r="A734" s="668"/>
      <c r="B734" s="672"/>
      <c r="C734" s="672"/>
      <c r="D734" s="672"/>
      <c r="E734" s="728"/>
      <c r="F734" s="601"/>
      <c r="G734" s="49"/>
      <c r="H734" s="49"/>
    </row>
    <row r="735" spans="1:8">
      <c r="A735" s="668"/>
      <c r="B735" s="672"/>
      <c r="C735" s="672"/>
      <c r="D735" s="672"/>
      <c r="E735" s="728"/>
      <c r="F735" s="601"/>
      <c r="G735" s="49"/>
      <c r="H735" s="49"/>
    </row>
    <row r="736" spans="1:8">
      <c r="A736" s="668"/>
      <c r="B736" s="672"/>
      <c r="C736" s="672"/>
      <c r="D736" s="672"/>
      <c r="E736" s="728"/>
      <c r="F736" s="601"/>
      <c r="G736" s="49"/>
      <c r="H736" s="49"/>
    </row>
    <row r="737" spans="1:8">
      <c r="A737" s="668"/>
      <c r="B737" s="672"/>
      <c r="C737" s="672"/>
      <c r="D737" s="672"/>
      <c r="E737" s="728"/>
      <c r="F737" s="601"/>
      <c r="G737" s="49"/>
      <c r="H737" s="49"/>
    </row>
    <row r="738" spans="1:8">
      <c r="A738" s="668"/>
      <c r="B738" s="672"/>
      <c r="C738" s="672"/>
      <c r="D738" s="672"/>
      <c r="E738" s="728"/>
      <c r="F738" s="601"/>
      <c r="G738" s="49"/>
      <c r="H738" s="49"/>
    </row>
    <row r="739" spans="1:8">
      <c r="A739" s="668"/>
      <c r="B739" s="672"/>
      <c r="C739" s="672"/>
      <c r="D739" s="672"/>
      <c r="E739" s="728"/>
      <c r="F739" s="601"/>
      <c r="G739" s="49"/>
      <c r="H739" s="49"/>
    </row>
    <row r="740" spans="1:8">
      <c r="A740" s="668"/>
      <c r="B740" s="672"/>
      <c r="C740" s="672"/>
      <c r="D740" s="672"/>
      <c r="E740" s="728"/>
      <c r="F740" s="601"/>
      <c r="G740" s="49"/>
      <c r="H740" s="49"/>
    </row>
    <row r="741" spans="1:8">
      <c r="A741" s="668"/>
      <c r="B741" s="672"/>
      <c r="C741" s="672"/>
      <c r="D741" s="672"/>
      <c r="E741" s="728"/>
      <c r="F741" s="601"/>
      <c r="G741" s="49"/>
      <c r="H741" s="49"/>
    </row>
    <row r="742" spans="1:8">
      <c r="A742" s="668"/>
      <c r="B742" s="672"/>
      <c r="C742" s="672"/>
      <c r="D742" s="672"/>
      <c r="E742" s="728"/>
      <c r="F742" s="601"/>
      <c r="G742" s="49"/>
      <c r="H742" s="49"/>
    </row>
    <row r="743" spans="1:8">
      <c r="A743" s="668"/>
      <c r="B743" s="672"/>
      <c r="C743" s="672"/>
      <c r="D743" s="672"/>
      <c r="E743" s="728"/>
      <c r="F743" s="601"/>
      <c r="G743" s="49"/>
      <c r="H743" s="49"/>
    </row>
    <row r="744" spans="1:8">
      <c r="A744" s="668"/>
      <c r="B744" s="672"/>
      <c r="C744" s="672"/>
      <c r="D744" s="672"/>
      <c r="E744" s="728"/>
      <c r="F744" s="601"/>
      <c r="G744" s="49"/>
      <c r="H744" s="49"/>
    </row>
    <row r="745" spans="1:8">
      <c r="A745" s="668"/>
      <c r="B745" s="672"/>
      <c r="C745" s="672"/>
      <c r="D745" s="672"/>
      <c r="E745" s="728"/>
      <c r="F745" s="601"/>
      <c r="G745" s="49"/>
      <c r="H745" s="49"/>
    </row>
    <row r="746" spans="1:8">
      <c r="A746" s="668"/>
      <c r="B746" s="672"/>
      <c r="C746" s="672"/>
      <c r="D746" s="672"/>
      <c r="E746" s="728"/>
      <c r="F746" s="601"/>
      <c r="G746" s="49"/>
      <c r="H746" s="49"/>
    </row>
    <row r="747" spans="1:8">
      <c r="A747" s="668"/>
      <c r="B747" s="672"/>
      <c r="C747" s="672"/>
      <c r="D747" s="672"/>
      <c r="E747" s="728"/>
      <c r="F747" s="601"/>
      <c r="G747" s="49"/>
      <c r="H747" s="49"/>
    </row>
    <row r="748" spans="1:8">
      <c r="A748" s="668"/>
      <c r="B748" s="672"/>
      <c r="C748" s="672"/>
      <c r="D748" s="672"/>
      <c r="E748" s="728"/>
      <c r="F748" s="601"/>
      <c r="G748" s="49"/>
      <c r="H748" s="49"/>
    </row>
    <row r="749" spans="1:8">
      <c r="A749" s="668"/>
      <c r="B749" s="672"/>
      <c r="C749" s="672"/>
      <c r="D749" s="672"/>
      <c r="E749" s="728"/>
      <c r="F749" s="601"/>
      <c r="G749" s="49"/>
      <c r="H749" s="49"/>
    </row>
    <row r="750" spans="1:8">
      <c r="A750" s="668"/>
      <c r="B750" s="672"/>
      <c r="C750" s="672"/>
      <c r="D750" s="672"/>
      <c r="E750" s="728"/>
      <c r="F750" s="601"/>
      <c r="G750" s="49"/>
      <c r="H750" s="49"/>
    </row>
    <row r="751" spans="1:8">
      <c r="A751" s="668"/>
      <c r="B751" s="672"/>
      <c r="C751" s="672"/>
      <c r="D751" s="672"/>
      <c r="E751" s="728"/>
      <c r="F751" s="601"/>
      <c r="G751" s="49"/>
      <c r="H751" s="49"/>
    </row>
    <row r="752" spans="1:8">
      <c r="A752" s="668"/>
      <c r="B752" s="672"/>
      <c r="C752" s="672"/>
      <c r="D752" s="672"/>
      <c r="E752" s="728"/>
      <c r="F752" s="601"/>
      <c r="G752" s="49"/>
      <c r="H752" s="49"/>
    </row>
    <row r="753" spans="1:8">
      <c r="A753" s="668"/>
      <c r="B753" s="672"/>
      <c r="C753" s="672"/>
      <c r="D753" s="672"/>
      <c r="E753" s="728"/>
      <c r="F753" s="601"/>
      <c r="G753" s="49"/>
      <c r="H753" s="49"/>
    </row>
    <row r="754" spans="1:8">
      <c r="A754" s="668"/>
      <c r="B754" s="672"/>
      <c r="C754" s="672"/>
      <c r="D754" s="672"/>
      <c r="E754" s="728"/>
      <c r="F754" s="601"/>
      <c r="G754" s="49"/>
      <c r="H754" s="49"/>
    </row>
    <row r="755" spans="1:8">
      <c r="A755" s="668"/>
      <c r="B755" s="672"/>
      <c r="C755" s="672"/>
      <c r="D755" s="672"/>
      <c r="E755" s="728"/>
      <c r="F755" s="601"/>
      <c r="G755" s="49"/>
      <c r="H755" s="49"/>
    </row>
    <row r="756" spans="1:8">
      <c r="A756" s="668"/>
      <c r="B756" s="672"/>
      <c r="C756" s="672"/>
      <c r="D756" s="672"/>
      <c r="E756" s="728"/>
      <c r="F756" s="601"/>
      <c r="G756" s="49"/>
      <c r="H756" s="49"/>
    </row>
    <row r="757" spans="1:8">
      <c r="A757" s="668"/>
      <c r="B757" s="672"/>
      <c r="C757" s="672"/>
      <c r="D757" s="672"/>
      <c r="E757" s="728"/>
      <c r="F757" s="601"/>
      <c r="G757" s="49"/>
      <c r="H757" s="49"/>
    </row>
    <row r="758" spans="1:8">
      <c r="A758" s="668"/>
      <c r="B758" s="672"/>
      <c r="C758" s="672"/>
      <c r="D758" s="672"/>
      <c r="E758" s="728"/>
      <c r="F758" s="601"/>
      <c r="G758" s="49"/>
      <c r="H758" s="49"/>
    </row>
    <row r="759" spans="1:8">
      <c r="A759" s="668"/>
      <c r="B759" s="672"/>
      <c r="C759" s="672"/>
      <c r="D759" s="672"/>
      <c r="E759" s="728"/>
      <c r="F759" s="601"/>
      <c r="G759" s="49"/>
      <c r="H759" s="49"/>
    </row>
    <row r="760" spans="1:8">
      <c r="A760" s="668"/>
      <c r="B760" s="672"/>
      <c r="C760" s="672"/>
      <c r="D760" s="672"/>
      <c r="E760" s="728"/>
      <c r="F760" s="601"/>
      <c r="G760" s="49"/>
      <c r="H760" s="49"/>
    </row>
    <row r="761" spans="1:8">
      <c r="A761" s="668"/>
      <c r="B761" s="672"/>
      <c r="C761" s="672"/>
      <c r="D761" s="672"/>
      <c r="E761" s="728"/>
      <c r="F761" s="601"/>
      <c r="G761" s="49"/>
      <c r="H761" s="49"/>
    </row>
    <row r="762" spans="1:8">
      <c r="A762" s="668"/>
      <c r="B762" s="672"/>
      <c r="C762" s="672"/>
      <c r="D762" s="672"/>
      <c r="E762" s="728"/>
      <c r="F762" s="601"/>
      <c r="G762" s="49"/>
      <c r="H762" s="49"/>
    </row>
    <row r="763" spans="1:8">
      <c r="A763" s="668"/>
      <c r="B763" s="672"/>
      <c r="C763" s="672"/>
      <c r="D763" s="672"/>
      <c r="E763" s="728"/>
      <c r="F763" s="601"/>
      <c r="G763" s="49"/>
      <c r="H763" s="49"/>
    </row>
    <row r="764" spans="1:8">
      <c r="A764" s="668"/>
      <c r="B764" s="672"/>
      <c r="C764" s="672"/>
      <c r="D764" s="672"/>
      <c r="E764" s="728"/>
      <c r="F764" s="601"/>
      <c r="G764" s="49"/>
      <c r="H764" s="49"/>
    </row>
    <row r="765" spans="1:8">
      <c r="A765" s="668"/>
      <c r="B765" s="672"/>
      <c r="C765" s="672"/>
      <c r="D765" s="672"/>
      <c r="E765" s="728"/>
      <c r="F765" s="601"/>
      <c r="G765" s="49"/>
      <c r="H765" s="49"/>
    </row>
    <row r="766" spans="1:8">
      <c r="A766" s="668"/>
      <c r="B766" s="672"/>
      <c r="C766" s="672"/>
      <c r="D766" s="672"/>
      <c r="E766" s="728"/>
      <c r="F766" s="601"/>
      <c r="G766" s="49"/>
      <c r="H766" s="49"/>
    </row>
    <row r="767" spans="1:8">
      <c r="A767" s="668"/>
      <c r="B767" s="672"/>
      <c r="C767" s="672"/>
      <c r="D767" s="672"/>
      <c r="E767" s="728"/>
      <c r="F767" s="601"/>
      <c r="G767" s="49"/>
      <c r="H767" s="49"/>
    </row>
    <row r="768" spans="1:8">
      <c r="A768" s="668"/>
      <c r="B768" s="672"/>
      <c r="C768" s="672"/>
      <c r="D768" s="672"/>
      <c r="E768" s="728"/>
      <c r="F768" s="601"/>
      <c r="G768" s="49"/>
      <c r="H768" s="49"/>
    </row>
    <row r="769" spans="1:8">
      <c r="A769" s="668"/>
      <c r="B769" s="672"/>
      <c r="C769" s="672"/>
      <c r="D769" s="672"/>
      <c r="E769" s="728"/>
      <c r="F769" s="601"/>
      <c r="G769" s="49"/>
      <c r="H769" s="49"/>
    </row>
    <row r="770" spans="1:8">
      <c r="A770" s="668"/>
      <c r="B770" s="672"/>
      <c r="C770" s="672"/>
      <c r="D770" s="672"/>
      <c r="E770" s="728"/>
      <c r="F770" s="601"/>
      <c r="G770" s="49"/>
      <c r="H770" s="49"/>
    </row>
    <row r="771" spans="1:8">
      <c r="A771" s="668"/>
      <c r="B771" s="672"/>
      <c r="C771" s="672"/>
      <c r="D771" s="672"/>
      <c r="E771" s="728"/>
      <c r="F771" s="601"/>
      <c r="G771" s="49"/>
      <c r="H771" s="49"/>
    </row>
    <row r="772" spans="1:8">
      <c r="A772" s="668"/>
      <c r="B772" s="672"/>
      <c r="C772" s="672"/>
      <c r="D772" s="672"/>
      <c r="E772" s="728"/>
      <c r="F772" s="601"/>
      <c r="G772" s="49"/>
      <c r="H772" s="49"/>
    </row>
    <row r="773" spans="1:8">
      <c r="A773" s="668"/>
      <c r="B773" s="672"/>
      <c r="C773" s="672"/>
      <c r="D773" s="672"/>
      <c r="E773" s="728"/>
      <c r="F773" s="601"/>
      <c r="G773" s="49"/>
      <c r="H773" s="49"/>
    </row>
    <row r="774" spans="1:8">
      <c r="A774" s="668"/>
      <c r="B774" s="672"/>
      <c r="C774" s="672"/>
      <c r="D774" s="672"/>
      <c r="E774" s="728"/>
      <c r="F774" s="601"/>
      <c r="G774" s="49"/>
      <c r="H774" s="49"/>
    </row>
    <row r="775" spans="1:8">
      <c r="A775" s="668"/>
      <c r="B775" s="672"/>
      <c r="C775" s="672"/>
      <c r="D775" s="672"/>
      <c r="E775" s="728"/>
      <c r="F775" s="601"/>
      <c r="G775" s="49"/>
      <c r="H775" s="49"/>
    </row>
    <row r="776" spans="1:8">
      <c r="A776" s="668"/>
      <c r="B776" s="672"/>
      <c r="C776" s="672"/>
      <c r="D776" s="672"/>
      <c r="E776" s="728"/>
      <c r="F776" s="601"/>
      <c r="G776" s="49"/>
      <c r="H776" s="49"/>
    </row>
    <row r="777" spans="1:8">
      <c r="A777" s="668"/>
      <c r="B777" s="672"/>
      <c r="C777" s="672"/>
      <c r="D777" s="672"/>
      <c r="E777" s="728"/>
      <c r="F777" s="601"/>
      <c r="G777" s="49"/>
      <c r="H777" s="49"/>
    </row>
    <row r="778" spans="1:8">
      <c r="A778" s="668"/>
      <c r="B778" s="672"/>
      <c r="C778" s="672"/>
      <c r="D778" s="672"/>
      <c r="E778" s="728"/>
      <c r="F778" s="601"/>
      <c r="G778" s="49"/>
      <c r="H778" s="49"/>
    </row>
    <row r="779" spans="1:8">
      <c r="A779" s="668"/>
      <c r="B779" s="672"/>
      <c r="C779" s="672"/>
      <c r="D779" s="672"/>
      <c r="E779" s="728"/>
      <c r="F779" s="601"/>
      <c r="G779" s="49"/>
      <c r="H779" s="49"/>
    </row>
    <row r="780" spans="1:8">
      <c r="A780" s="668"/>
      <c r="B780" s="672"/>
      <c r="C780" s="672"/>
      <c r="D780" s="672"/>
      <c r="E780" s="728"/>
      <c r="F780" s="601"/>
      <c r="G780" s="49"/>
      <c r="H780" s="49"/>
    </row>
    <row r="781" spans="1:8">
      <c r="A781" s="668"/>
      <c r="B781" s="672"/>
      <c r="C781" s="672"/>
      <c r="D781" s="672"/>
      <c r="E781" s="728"/>
      <c r="F781" s="601"/>
      <c r="G781" s="49"/>
      <c r="H781" s="49"/>
    </row>
    <row r="782" spans="1:8">
      <c r="A782" s="668"/>
      <c r="B782" s="672"/>
      <c r="C782" s="672"/>
      <c r="D782" s="672"/>
      <c r="E782" s="728"/>
      <c r="F782" s="601"/>
      <c r="G782" s="49"/>
      <c r="H782" s="49"/>
    </row>
    <row r="783" spans="1:8">
      <c r="A783" s="668"/>
      <c r="B783" s="672"/>
      <c r="C783" s="672"/>
      <c r="D783" s="672"/>
      <c r="E783" s="728"/>
      <c r="F783" s="601"/>
      <c r="G783" s="49"/>
      <c r="H783" s="49"/>
    </row>
    <row r="784" spans="1:8">
      <c r="A784" s="668"/>
      <c r="B784" s="672"/>
      <c r="C784" s="672"/>
      <c r="D784" s="672"/>
      <c r="E784" s="728"/>
      <c r="F784" s="601"/>
      <c r="G784" s="49"/>
      <c r="H784" s="49"/>
    </row>
    <row r="785" spans="1:8">
      <c r="A785" s="668"/>
      <c r="B785" s="672"/>
      <c r="C785" s="672"/>
      <c r="D785" s="672"/>
      <c r="E785" s="728"/>
      <c r="F785" s="601"/>
      <c r="G785" s="49"/>
      <c r="H785" s="49"/>
    </row>
    <row r="786" spans="1:8">
      <c r="A786" s="668"/>
      <c r="B786" s="672"/>
      <c r="C786" s="672"/>
      <c r="D786" s="672"/>
      <c r="E786" s="728"/>
      <c r="F786" s="601"/>
      <c r="G786" s="49"/>
      <c r="H786" s="49"/>
    </row>
    <row r="787" spans="1:8">
      <c r="A787" s="668"/>
      <c r="B787" s="672"/>
      <c r="C787" s="672"/>
      <c r="D787" s="672"/>
      <c r="E787" s="728"/>
      <c r="F787" s="601"/>
      <c r="G787" s="49"/>
      <c r="H787" s="49"/>
    </row>
    <row r="788" spans="1:8">
      <c r="A788" s="668"/>
      <c r="B788" s="672"/>
      <c r="C788" s="672"/>
      <c r="D788" s="672"/>
      <c r="E788" s="728"/>
      <c r="F788" s="601"/>
      <c r="G788" s="49"/>
      <c r="H788" s="49"/>
    </row>
    <row r="789" spans="1:8">
      <c r="A789" s="668"/>
      <c r="B789" s="672"/>
      <c r="C789" s="672"/>
      <c r="D789" s="672"/>
      <c r="E789" s="728"/>
      <c r="F789" s="601"/>
      <c r="G789" s="49"/>
      <c r="H789" s="49"/>
    </row>
    <row r="790" spans="1:8">
      <c r="A790" s="668"/>
      <c r="B790" s="672"/>
      <c r="C790" s="672"/>
      <c r="D790" s="672"/>
      <c r="E790" s="728"/>
      <c r="F790" s="601"/>
      <c r="G790" s="49"/>
      <c r="H790" s="49"/>
    </row>
    <row r="791" spans="1:8">
      <c r="A791" s="668"/>
      <c r="B791" s="672"/>
      <c r="C791" s="672"/>
      <c r="D791" s="672"/>
      <c r="E791" s="728"/>
      <c r="F791" s="601"/>
      <c r="G791" s="49"/>
      <c r="H791" s="49"/>
    </row>
    <row r="792" spans="1:8">
      <c r="A792" s="668"/>
      <c r="B792" s="672"/>
      <c r="C792" s="672"/>
      <c r="D792" s="672"/>
      <c r="E792" s="728"/>
      <c r="F792" s="601"/>
      <c r="G792" s="49"/>
      <c r="H792" s="49"/>
    </row>
    <row r="793" spans="1:8">
      <c r="A793" s="668"/>
      <c r="B793" s="672"/>
      <c r="C793" s="672"/>
      <c r="D793" s="672"/>
      <c r="E793" s="728"/>
      <c r="F793" s="601"/>
      <c r="G793" s="49"/>
      <c r="H793" s="49"/>
    </row>
    <row r="794" spans="1:8">
      <c r="A794" s="668"/>
      <c r="B794" s="672"/>
      <c r="C794" s="672"/>
      <c r="D794" s="672"/>
      <c r="E794" s="728"/>
      <c r="F794" s="601"/>
      <c r="G794" s="49"/>
      <c r="H794" s="49"/>
    </row>
    <row r="795" spans="1:8">
      <c r="A795" s="668"/>
      <c r="B795" s="672"/>
      <c r="C795" s="672"/>
      <c r="D795" s="672"/>
      <c r="E795" s="728"/>
      <c r="F795" s="601"/>
      <c r="G795" s="49"/>
      <c r="H795" s="49"/>
    </row>
    <row r="796" spans="1:8">
      <c r="A796" s="668"/>
      <c r="B796" s="672"/>
      <c r="C796" s="672"/>
      <c r="D796" s="672"/>
      <c r="E796" s="728"/>
      <c r="F796" s="601"/>
      <c r="G796" s="49"/>
      <c r="H796" s="49"/>
    </row>
    <row r="797" spans="1:8">
      <c r="A797" s="668"/>
      <c r="B797" s="672"/>
      <c r="C797" s="672"/>
      <c r="D797" s="672"/>
      <c r="E797" s="728"/>
      <c r="F797" s="601"/>
      <c r="G797" s="49"/>
      <c r="H797" s="49"/>
    </row>
    <row r="798" spans="1:8">
      <c r="A798" s="668"/>
      <c r="B798" s="672"/>
      <c r="C798" s="672"/>
      <c r="D798" s="672"/>
      <c r="E798" s="728"/>
      <c r="F798" s="601"/>
      <c r="G798" s="49"/>
      <c r="H798" s="49"/>
    </row>
    <row r="799" spans="1:8">
      <c r="A799" s="668"/>
      <c r="B799" s="672"/>
      <c r="C799" s="672"/>
      <c r="D799" s="672"/>
      <c r="E799" s="728"/>
      <c r="F799" s="601"/>
      <c r="G799" s="49"/>
      <c r="H799" s="49"/>
    </row>
    <row r="800" spans="1:8">
      <c r="A800" s="668"/>
      <c r="B800" s="672"/>
      <c r="C800" s="672"/>
      <c r="D800" s="672"/>
      <c r="E800" s="728"/>
      <c r="F800" s="601"/>
      <c r="G800" s="49"/>
      <c r="H800" s="49"/>
    </row>
    <row r="801" spans="1:8">
      <c r="A801" s="668"/>
      <c r="B801" s="672"/>
      <c r="C801" s="672"/>
      <c r="D801" s="672"/>
      <c r="E801" s="728"/>
      <c r="F801" s="601"/>
      <c r="G801" s="49"/>
      <c r="H801" s="49"/>
    </row>
    <row r="802" spans="1:8">
      <c r="A802" s="668"/>
      <c r="B802" s="672"/>
      <c r="C802" s="672"/>
      <c r="D802" s="672"/>
      <c r="E802" s="728"/>
      <c r="F802" s="601"/>
      <c r="G802" s="49"/>
      <c r="H802" s="49"/>
    </row>
    <row r="803" spans="1:8">
      <c r="A803" s="668"/>
      <c r="B803" s="672"/>
      <c r="C803" s="672"/>
      <c r="D803" s="672"/>
      <c r="E803" s="728"/>
      <c r="F803" s="601"/>
      <c r="G803" s="49"/>
      <c r="H803" s="49"/>
    </row>
    <row r="804" spans="1:8">
      <c r="A804" s="668"/>
      <c r="B804" s="672"/>
      <c r="C804" s="672"/>
      <c r="D804" s="672"/>
      <c r="E804" s="728"/>
      <c r="F804" s="601"/>
      <c r="G804" s="49"/>
      <c r="H804" s="49"/>
    </row>
    <row r="805" spans="1:8">
      <c r="A805" s="668"/>
      <c r="B805" s="672"/>
      <c r="C805" s="672"/>
      <c r="D805" s="672"/>
      <c r="E805" s="728"/>
      <c r="F805" s="601"/>
      <c r="G805" s="49"/>
      <c r="H805" s="49"/>
    </row>
    <row r="806" spans="1:8">
      <c r="A806" s="668"/>
      <c r="B806" s="672"/>
      <c r="C806" s="672"/>
      <c r="D806" s="672"/>
      <c r="E806" s="728"/>
      <c r="F806" s="601"/>
      <c r="G806" s="49"/>
      <c r="H806" s="49"/>
    </row>
    <row r="807" spans="1:8">
      <c r="A807" s="668"/>
      <c r="B807" s="672"/>
      <c r="C807" s="672"/>
      <c r="D807" s="672"/>
      <c r="E807" s="728"/>
      <c r="F807" s="601"/>
      <c r="G807" s="49"/>
      <c r="H807" s="49"/>
    </row>
    <row r="808" spans="1:8">
      <c r="A808" s="668"/>
      <c r="B808" s="672"/>
      <c r="C808" s="672"/>
      <c r="D808" s="672"/>
      <c r="E808" s="728"/>
      <c r="F808" s="601"/>
      <c r="G808" s="49"/>
      <c r="H808" s="49"/>
    </row>
    <row r="809" spans="1:8">
      <c r="A809" s="668"/>
      <c r="B809" s="672"/>
      <c r="C809" s="672"/>
      <c r="D809" s="672"/>
      <c r="E809" s="728"/>
      <c r="F809" s="601"/>
      <c r="G809" s="49"/>
      <c r="H809" s="49"/>
    </row>
    <row r="810" spans="1:8">
      <c r="A810" s="668"/>
      <c r="B810" s="672"/>
      <c r="C810" s="672"/>
      <c r="D810" s="672"/>
      <c r="E810" s="728"/>
      <c r="F810" s="601"/>
      <c r="G810" s="49"/>
      <c r="H810" s="49"/>
    </row>
    <row r="811" spans="1:8">
      <c r="A811" s="668"/>
      <c r="B811" s="672"/>
      <c r="C811" s="672"/>
      <c r="D811" s="672"/>
      <c r="E811" s="728"/>
      <c r="F811" s="601"/>
      <c r="G811" s="49"/>
      <c r="H811" s="49"/>
    </row>
    <row r="812" spans="1:8">
      <c r="A812" s="668"/>
      <c r="B812" s="672"/>
      <c r="C812" s="672"/>
      <c r="D812" s="672"/>
      <c r="E812" s="728"/>
      <c r="F812" s="601"/>
      <c r="G812" s="49"/>
      <c r="H812" s="49"/>
    </row>
    <row r="813" spans="1:8">
      <c r="A813" s="668"/>
      <c r="B813" s="672"/>
      <c r="C813" s="672"/>
      <c r="D813" s="672"/>
      <c r="E813" s="728"/>
      <c r="F813" s="601"/>
      <c r="G813" s="49"/>
      <c r="H813" s="49"/>
    </row>
    <row r="814" spans="1:8">
      <c r="A814" s="668"/>
      <c r="B814" s="672"/>
      <c r="C814" s="672"/>
      <c r="D814" s="672"/>
      <c r="E814" s="728"/>
      <c r="F814" s="601"/>
      <c r="G814" s="49"/>
      <c r="H814" s="49"/>
    </row>
    <row r="815" spans="1:8">
      <c r="A815" s="668"/>
      <c r="B815" s="672"/>
      <c r="C815" s="672"/>
      <c r="D815" s="672"/>
      <c r="E815" s="728"/>
      <c r="F815" s="601"/>
      <c r="G815" s="49"/>
      <c r="H815" s="49"/>
    </row>
    <row r="816" spans="1:8">
      <c r="A816" s="668"/>
      <c r="B816" s="672"/>
      <c r="C816" s="672"/>
      <c r="D816" s="672"/>
      <c r="E816" s="728"/>
      <c r="F816" s="601"/>
      <c r="G816" s="49"/>
      <c r="H816" s="49"/>
    </row>
    <row r="817" spans="1:8">
      <c r="A817" s="668"/>
      <c r="B817" s="672"/>
      <c r="C817" s="672"/>
      <c r="D817" s="672"/>
      <c r="E817" s="728"/>
      <c r="F817" s="601"/>
      <c r="G817" s="49"/>
      <c r="H817" s="49"/>
    </row>
    <row r="818" spans="1:8">
      <c r="A818" s="668"/>
      <c r="B818" s="672"/>
      <c r="C818" s="672"/>
      <c r="D818" s="672"/>
      <c r="E818" s="728"/>
      <c r="F818" s="601"/>
      <c r="G818" s="49"/>
      <c r="H818" s="49"/>
    </row>
    <row r="819" spans="1:8">
      <c r="A819" s="668"/>
      <c r="B819" s="672"/>
      <c r="C819" s="672"/>
      <c r="D819" s="672"/>
      <c r="E819" s="728"/>
      <c r="F819" s="601"/>
      <c r="G819" s="49"/>
      <c r="H819" s="49"/>
    </row>
    <row r="820" spans="1:8">
      <c r="A820" s="668"/>
      <c r="B820" s="672"/>
      <c r="C820" s="672"/>
      <c r="D820" s="672"/>
      <c r="E820" s="728"/>
      <c r="F820" s="601"/>
      <c r="G820" s="49"/>
      <c r="H820" s="49"/>
    </row>
    <row r="821" spans="1:8">
      <c r="A821" s="668"/>
      <c r="B821" s="672"/>
      <c r="C821" s="672"/>
      <c r="D821" s="672"/>
      <c r="E821" s="728"/>
      <c r="F821" s="601"/>
      <c r="G821" s="49"/>
      <c r="H821" s="49"/>
    </row>
    <row r="822" spans="1:8">
      <c r="A822" s="668"/>
      <c r="B822" s="672"/>
      <c r="C822" s="672"/>
      <c r="D822" s="672"/>
      <c r="E822" s="728"/>
      <c r="F822" s="601"/>
      <c r="G822" s="49"/>
      <c r="H822" s="49"/>
    </row>
    <row r="823" spans="1:8">
      <c r="A823" s="668"/>
      <c r="B823" s="672"/>
      <c r="C823" s="672"/>
      <c r="D823" s="672"/>
      <c r="E823" s="728"/>
      <c r="F823" s="601"/>
      <c r="G823" s="49"/>
      <c r="H823" s="49"/>
    </row>
    <row r="824" spans="1:8">
      <c r="A824" s="668"/>
      <c r="B824" s="672"/>
      <c r="C824" s="672"/>
      <c r="D824" s="672"/>
      <c r="E824" s="728"/>
      <c r="F824" s="601"/>
      <c r="G824" s="49"/>
      <c r="H824" s="49"/>
    </row>
    <row r="825" spans="1:8">
      <c r="A825" s="668"/>
      <c r="B825" s="672"/>
      <c r="C825" s="672"/>
      <c r="D825" s="672"/>
      <c r="E825" s="728"/>
      <c r="F825" s="601"/>
      <c r="G825" s="49"/>
      <c r="H825" s="49"/>
    </row>
    <row r="826" spans="1:8">
      <c r="A826" s="668"/>
      <c r="B826" s="672"/>
      <c r="C826" s="672"/>
      <c r="D826" s="672"/>
      <c r="E826" s="728"/>
      <c r="F826" s="601"/>
      <c r="G826" s="49"/>
      <c r="H826" s="49"/>
    </row>
    <row r="827" spans="1:8">
      <c r="A827" s="668"/>
      <c r="B827" s="672"/>
      <c r="C827" s="672"/>
      <c r="D827" s="672"/>
      <c r="E827" s="728"/>
      <c r="F827" s="601"/>
      <c r="G827" s="49"/>
      <c r="H827" s="49"/>
    </row>
    <row r="828" spans="1:8">
      <c r="A828" s="668"/>
      <c r="B828" s="672"/>
      <c r="C828" s="672"/>
      <c r="D828" s="672"/>
      <c r="E828" s="728"/>
      <c r="F828" s="601"/>
      <c r="G828" s="49"/>
      <c r="H828" s="49"/>
    </row>
    <row r="829" spans="1:8">
      <c r="A829" s="668"/>
      <c r="B829" s="672"/>
      <c r="C829" s="672"/>
      <c r="D829" s="672"/>
      <c r="E829" s="728"/>
      <c r="F829" s="601"/>
      <c r="G829" s="49"/>
      <c r="H829" s="49"/>
    </row>
    <row r="830" spans="1:8">
      <c r="A830" s="668"/>
      <c r="B830" s="672"/>
      <c r="C830" s="672"/>
      <c r="D830" s="672"/>
      <c r="E830" s="728"/>
      <c r="F830" s="601"/>
      <c r="G830" s="49"/>
      <c r="H830" s="49"/>
    </row>
    <row r="831" spans="1:8">
      <c r="A831" s="668"/>
      <c r="B831" s="672"/>
      <c r="C831" s="672"/>
      <c r="D831" s="672"/>
      <c r="E831" s="728"/>
      <c r="F831" s="601"/>
      <c r="G831" s="49"/>
      <c r="H831" s="49"/>
    </row>
    <row r="832" spans="1:8">
      <c r="A832" s="668"/>
      <c r="B832" s="672"/>
      <c r="C832" s="672"/>
      <c r="D832" s="672"/>
      <c r="E832" s="728"/>
      <c r="F832" s="601"/>
      <c r="G832" s="49"/>
      <c r="H832" s="49"/>
    </row>
    <row r="833" spans="1:8">
      <c r="A833" s="668"/>
      <c r="B833" s="672"/>
      <c r="C833" s="672"/>
      <c r="D833" s="672"/>
      <c r="E833" s="728"/>
      <c r="F833" s="601"/>
      <c r="G833" s="49"/>
      <c r="H833" s="49"/>
    </row>
    <row r="834" spans="1:8">
      <c r="A834" s="668"/>
      <c r="B834" s="672"/>
      <c r="C834" s="672"/>
      <c r="D834" s="672"/>
      <c r="E834" s="728"/>
      <c r="F834" s="601"/>
      <c r="G834" s="49"/>
      <c r="H834" s="49"/>
    </row>
    <row r="835" spans="1:8">
      <c r="A835" s="668"/>
      <c r="B835" s="672"/>
      <c r="C835" s="672"/>
      <c r="D835" s="672"/>
      <c r="E835" s="728"/>
      <c r="F835" s="601"/>
      <c r="G835" s="49"/>
      <c r="H835" s="49"/>
    </row>
    <row r="836" spans="1:8">
      <c r="A836" s="668"/>
      <c r="B836" s="672"/>
      <c r="C836" s="672"/>
      <c r="D836" s="672"/>
      <c r="E836" s="728"/>
      <c r="F836" s="601"/>
      <c r="G836" s="49"/>
      <c r="H836" s="49"/>
    </row>
    <row r="837" spans="1:8">
      <c r="A837" s="668"/>
      <c r="B837" s="672"/>
      <c r="C837" s="672"/>
      <c r="D837" s="672"/>
      <c r="E837" s="728"/>
      <c r="F837" s="601"/>
      <c r="G837" s="49"/>
      <c r="H837" s="49"/>
    </row>
    <row r="838" spans="1:8">
      <c r="A838" s="668"/>
      <c r="B838" s="672"/>
      <c r="C838" s="672"/>
      <c r="D838" s="672"/>
      <c r="E838" s="728"/>
      <c r="F838" s="601"/>
      <c r="G838" s="49"/>
      <c r="H838" s="49"/>
    </row>
    <row r="839" spans="1:8">
      <c r="A839" s="668"/>
      <c r="B839" s="672"/>
      <c r="C839" s="672"/>
      <c r="D839" s="672"/>
      <c r="E839" s="728"/>
      <c r="F839" s="601"/>
      <c r="G839" s="49"/>
      <c r="H839" s="49"/>
    </row>
    <row r="840" spans="1:8">
      <c r="A840" s="668"/>
      <c r="B840" s="672"/>
      <c r="C840" s="672"/>
      <c r="D840" s="672"/>
      <c r="E840" s="728"/>
      <c r="F840" s="601"/>
      <c r="G840" s="49"/>
      <c r="H840" s="49"/>
    </row>
    <row r="841" spans="1:8">
      <c r="A841" s="668"/>
      <c r="B841" s="672"/>
      <c r="C841" s="672"/>
      <c r="D841" s="672"/>
      <c r="E841" s="728"/>
      <c r="F841" s="601"/>
      <c r="G841" s="49"/>
      <c r="H841" s="49"/>
    </row>
    <row r="842" spans="1:8">
      <c r="A842" s="668"/>
      <c r="B842" s="672"/>
      <c r="C842" s="672"/>
      <c r="D842" s="672"/>
      <c r="E842" s="728"/>
      <c r="F842" s="601"/>
      <c r="G842" s="49"/>
      <c r="H842" s="49"/>
    </row>
    <row r="843" spans="1:8">
      <c r="A843" s="668"/>
      <c r="B843" s="672"/>
      <c r="C843" s="672"/>
      <c r="D843" s="672"/>
      <c r="E843" s="728"/>
      <c r="F843" s="601"/>
      <c r="G843" s="49"/>
      <c r="H843" s="49"/>
    </row>
    <row r="844" spans="1:8">
      <c r="A844" s="668"/>
      <c r="B844" s="672"/>
      <c r="C844" s="672"/>
      <c r="D844" s="672"/>
      <c r="E844" s="728"/>
      <c r="F844" s="601"/>
      <c r="G844" s="49"/>
      <c r="H844" s="49"/>
    </row>
    <row r="845" spans="1:8">
      <c r="A845" s="668"/>
      <c r="B845" s="672"/>
      <c r="C845" s="672"/>
      <c r="D845" s="672"/>
      <c r="E845" s="728"/>
      <c r="F845" s="601"/>
      <c r="G845" s="49"/>
      <c r="H845" s="49"/>
    </row>
    <row r="846" spans="1:8">
      <c r="A846" s="668"/>
      <c r="B846" s="672"/>
      <c r="C846" s="672"/>
      <c r="D846" s="672"/>
      <c r="E846" s="728"/>
      <c r="F846" s="601"/>
      <c r="G846" s="49"/>
      <c r="H846" s="49"/>
    </row>
    <row r="847" spans="1:8">
      <c r="A847" s="668"/>
      <c r="B847" s="672"/>
      <c r="C847" s="672"/>
      <c r="D847" s="672"/>
      <c r="E847" s="728"/>
      <c r="F847" s="601"/>
      <c r="G847" s="49"/>
      <c r="H847" s="49"/>
    </row>
    <row r="848" spans="1:8">
      <c r="A848" s="668"/>
      <c r="B848" s="672"/>
      <c r="C848" s="672"/>
      <c r="D848" s="672"/>
      <c r="E848" s="728"/>
      <c r="F848" s="601"/>
      <c r="G848" s="49"/>
      <c r="H848" s="49"/>
    </row>
    <row r="849" spans="1:8">
      <c r="A849" s="668"/>
      <c r="B849" s="672"/>
      <c r="C849" s="672"/>
      <c r="D849" s="672"/>
      <c r="E849" s="728"/>
      <c r="F849" s="601"/>
      <c r="G849" s="49"/>
      <c r="H849" s="49"/>
    </row>
    <row r="850" spans="1:8">
      <c r="A850" s="668"/>
      <c r="B850" s="672"/>
      <c r="C850" s="672"/>
      <c r="D850" s="672"/>
      <c r="E850" s="728"/>
      <c r="F850" s="601"/>
      <c r="G850" s="49"/>
      <c r="H850" s="49"/>
    </row>
    <row r="851" spans="1:8">
      <c r="A851" s="668"/>
      <c r="B851" s="672"/>
      <c r="C851" s="672"/>
      <c r="D851" s="672"/>
      <c r="E851" s="728"/>
      <c r="F851" s="601"/>
      <c r="G851" s="49"/>
      <c r="H851" s="49"/>
    </row>
    <row r="852" spans="1:8">
      <c r="A852" s="668"/>
      <c r="B852" s="672"/>
      <c r="C852" s="672"/>
      <c r="D852" s="672"/>
      <c r="E852" s="728"/>
      <c r="F852" s="601"/>
      <c r="G852" s="49"/>
      <c r="H852" s="49"/>
    </row>
    <row r="853" spans="1:8">
      <c r="A853" s="668"/>
      <c r="B853" s="672"/>
      <c r="C853" s="672"/>
      <c r="D853" s="672"/>
      <c r="E853" s="728"/>
      <c r="F853" s="601"/>
      <c r="G853" s="49"/>
      <c r="H853" s="49"/>
    </row>
    <row r="854" spans="1:8">
      <c r="A854" s="668"/>
      <c r="B854" s="672"/>
      <c r="C854" s="672"/>
      <c r="D854" s="672"/>
      <c r="E854" s="728"/>
      <c r="F854" s="601"/>
      <c r="G854" s="49"/>
      <c r="H854" s="49"/>
    </row>
    <row r="855" spans="1:8">
      <c r="A855" s="668"/>
      <c r="B855" s="672"/>
      <c r="C855" s="672"/>
      <c r="D855" s="672"/>
      <c r="E855" s="728"/>
      <c r="F855" s="601"/>
      <c r="G855" s="49"/>
      <c r="H855" s="49"/>
    </row>
    <row r="856" spans="1:8">
      <c r="A856" s="668"/>
      <c r="B856" s="672"/>
      <c r="C856" s="672"/>
      <c r="D856" s="672"/>
      <c r="E856" s="728"/>
      <c r="F856" s="601"/>
      <c r="G856" s="49"/>
      <c r="H856" s="49"/>
    </row>
    <row r="857" spans="1:8">
      <c r="A857" s="668"/>
      <c r="B857" s="672"/>
      <c r="C857" s="672"/>
      <c r="D857" s="672"/>
      <c r="E857" s="728"/>
      <c r="F857" s="601"/>
      <c r="G857" s="49"/>
      <c r="H857" s="49"/>
    </row>
    <row r="858" spans="1:8">
      <c r="A858" s="668"/>
      <c r="B858" s="672"/>
      <c r="C858" s="672"/>
      <c r="D858" s="672"/>
      <c r="E858" s="728"/>
      <c r="F858" s="601"/>
      <c r="G858" s="49"/>
      <c r="H858" s="49"/>
    </row>
    <row r="859" spans="1:8">
      <c r="A859" s="668"/>
      <c r="B859" s="672"/>
      <c r="C859" s="672"/>
      <c r="D859" s="672"/>
      <c r="E859" s="728"/>
      <c r="F859" s="601"/>
      <c r="G859" s="49"/>
      <c r="H859" s="49"/>
    </row>
    <row r="860" spans="1:8">
      <c r="A860" s="668"/>
      <c r="B860" s="672"/>
      <c r="C860" s="672"/>
      <c r="D860" s="672"/>
      <c r="E860" s="728"/>
      <c r="F860" s="601"/>
      <c r="G860" s="49"/>
      <c r="H860" s="49"/>
    </row>
    <row r="861" spans="1:8">
      <c r="A861" s="668"/>
      <c r="B861" s="672"/>
      <c r="C861" s="672"/>
      <c r="D861" s="672"/>
      <c r="E861" s="728"/>
      <c r="F861" s="601"/>
      <c r="G861" s="49"/>
      <c r="H861" s="49"/>
    </row>
    <row r="862" spans="1:8">
      <c r="A862" s="668"/>
      <c r="B862" s="672"/>
      <c r="C862" s="672"/>
      <c r="D862" s="672"/>
      <c r="E862" s="728"/>
      <c r="F862" s="601"/>
      <c r="G862" s="49"/>
      <c r="H862" s="49"/>
    </row>
    <row r="863" spans="1:8">
      <c r="A863" s="668"/>
      <c r="B863" s="672"/>
      <c r="C863" s="672"/>
      <c r="D863" s="672"/>
      <c r="E863" s="728"/>
      <c r="F863" s="601"/>
      <c r="G863" s="49"/>
      <c r="H863" s="49"/>
    </row>
    <row r="864" spans="1:8">
      <c r="A864" s="668"/>
      <c r="B864" s="672"/>
      <c r="C864" s="672"/>
      <c r="D864" s="672"/>
      <c r="E864" s="728"/>
      <c r="F864" s="601"/>
      <c r="G864" s="49"/>
      <c r="H864" s="49"/>
    </row>
    <row r="865" spans="1:8">
      <c r="A865" s="668"/>
      <c r="B865" s="672"/>
      <c r="C865" s="672"/>
      <c r="D865" s="672"/>
      <c r="E865" s="728"/>
      <c r="F865" s="601"/>
      <c r="G865" s="49"/>
      <c r="H865" s="49"/>
    </row>
    <row r="866" spans="1:8">
      <c r="A866" s="668"/>
      <c r="B866" s="672"/>
      <c r="C866" s="672"/>
      <c r="D866" s="672"/>
      <c r="E866" s="728"/>
      <c r="F866" s="601"/>
      <c r="G866" s="49"/>
      <c r="H866" s="49"/>
    </row>
    <row r="867" spans="1:8">
      <c r="A867" s="668"/>
      <c r="B867" s="672"/>
      <c r="C867" s="672"/>
      <c r="D867" s="672"/>
      <c r="E867" s="728"/>
      <c r="F867" s="601"/>
      <c r="G867" s="49"/>
      <c r="H867" s="49"/>
    </row>
    <row r="868" spans="1:8">
      <c r="A868" s="668"/>
      <c r="B868" s="672"/>
      <c r="C868" s="672"/>
      <c r="D868" s="672"/>
      <c r="E868" s="728"/>
      <c r="F868" s="601"/>
      <c r="G868" s="49"/>
      <c r="H868" s="49"/>
    </row>
    <row r="869" spans="1:8">
      <c r="A869" s="668"/>
      <c r="B869" s="672"/>
      <c r="C869" s="672"/>
      <c r="D869" s="672"/>
      <c r="E869" s="728"/>
      <c r="F869" s="601"/>
      <c r="G869" s="49"/>
      <c r="H869" s="49"/>
    </row>
    <row r="870" spans="1:8">
      <c r="A870" s="668"/>
      <c r="B870" s="672"/>
      <c r="C870" s="672"/>
      <c r="D870" s="672"/>
      <c r="E870" s="728"/>
      <c r="F870" s="601"/>
      <c r="G870" s="49"/>
      <c r="H870" s="49"/>
    </row>
    <row r="871" spans="1:8">
      <c r="A871" s="668"/>
      <c r="B871" s="672"/>
      <c r="C871" s="672"/>
      <c r="D871" s="672"/>
      <c r="E871" s="728"/>
      <c r="F871" s="601"/>
      <c r="G871" s="49"/>
      <c r="H871" s="49"/>
    </row>
    <row r="872" spans="1:8">
      <c r="A872" s="668"/>
      <c r="B872" s="672"/>
      <c r="C872" s="672"/>
      <c r="D872" s="672"/>
      <c r="E872" s="728"/>
      <c r="F872" s="601"/>
      <c r="G872" s="49"/>
      <c r="H872" s="49"/>
    </row>
    <row r="873" spans="1:8">
      <c r="A873" s="668"/>
      <c r="B873" s="672"/>
      <c r="C873" s="672"/>
      <c r="D873" s="672"/>
      <c r="E873" s="728"/>
      <c r="F873" s="601"/>
      <c r="G873" s="49"/>
      <c r="H873" s="49"/>
    </row>
    <row r="874" spans="1:8">
      <c r="A874" s="668"/>
      <c r="B874" s="672"/>
      <c r="C874" s="672"/>
      <c r="D874" s="672"/>
      <c r="E874" s="728"/>
      <c r="F874" s="601"/>
      <c r="G874" s="49"/>
      <c r="H874" s="49"/>
    </row>
    <row r="875" spans="1:8">
      <c r="A875" s="668"/>
      <c r="B875" s="672"/>
      <c r="C875" s="672"/>
      <c r="D875" s="672"/>
      <c r="E875" s="728"/>
      <c r="F875" s="601"/>
      <c r="G875" s="49"/>
      <c r="H875" s="49"/>
    </row>
    <row r="876" spans="1:8">
      <c r="A876" s="668"/>
      <c r="B876" s="672"/>
      <c r="C876" s="672"/>
      <c r="D876" s="672"/>
      <c r="E876" s="728"/>
      <c r="F876" s="601"/>
      <c r="G876" s="49"/>
      <c r="H876" s="49"/>
    </row>
    <row r="877" spans="1:8">
      <c r="A877" s="668"/>
      <c r="B877" s="672"/>
      <c r="C877" s="672"/>
      <c r="D877" s="672"/>
      <c r="E877" s="728"/>
      <c r="F877" s="601"/>
      <c r="G877" s="49"/>
      <c r="H877" s="49"/>
    </row>
    <row r="878" spans="1:8">
      <c r="A878" s="668"/>
      <c r="B878" s="672"/>
      <c r="C878" s="672"/>
      <c r="D878" s="672"/>
      <c r="E878" s="728"/>
      <c r="F878" s="601"/>
      <c r="G878" s="49"/>
      <c r="H878" s="49"/>
    </row>
    <row r="879" spans="1:8">
      <c r="A879" s="668"/>
      <c r="B879" s="672"/>
      <c r="C879" s="672"/>
      <c r="D879" s="672"/>
      <c r="E879" s="728"/>
      <c r="F879" s="601"/>
      <c r="G879" s="49"/>
      <c r="H879" s="49"/>
    </row>
    <row r="880" spans="1:8">
      <c r="A880" s="668"/>
      <c r="B880" s="672"/>
      <c r="C880" s="672"/>
      <c r="D880" s="672"/>
      <c r="E880" s="728"/>
      <c r="F880" s="601"/>
      <c r="G880" s="49"/>
      <c r="H880" s="49"/>
    </row>
    <row r="881" spans="1:8">
      <c r="A881" s="668"/>
      <c r="B881" s="672"/>
      <c r="C881" s="672"/>
      <c r="D881" s="672"/>
      <c r="E881" s="728"/>
      <c r="F881" s="601"/>
      <c r="G881" s="49"/>
      <c r="H881" s="49"/>
    </row>
    <row r="882" spans="1:8">
      <c r="A882" s="668"/>
      <c r="B882" s="672"/>
      <c r="C882" s="672"/>
      <c r="D882" s="672"/>
      <c r="E882" s="728"/>
      <c r="F882" s="601"/>
      <c r="G882" s="49"/>
      <c r="H882" s="49"/>
    </row>
    <row r="883" spans="1:8">
      <c r="A883" s="668"/>
      <c r="B883" s="672"/>
      <c r="C883" s="672"/>
      <c r="D883" s="672"/>
      <c r="E883" s="728"/>
      <c r="F883" s="601"/>
      <c r="G883" s="49"/>
      <c r="H883" s="49"/>
    </row>
    <row r="884" spans="1:8">
      <c r="A884" s="668"/>
      <c r="B884" s="672"/>
      <c r="C884" s="672"/>
      <c r="D884" s="672"/>
      <c r="E884" s="728"/>
      <c r="F884" s="601"/>
      <c r="G884" s="49"/>
      <c r="H884" s="49"/>
    </row>
    <row r="885" spans="1:8">
      <c r="A885" s="668"/>
      <c r="B885" s="672"/>
      <c r="C885" s="672"/>
      <c r="D885" s="672"/>
      <c r="E885" s="728"/>
      <c r="F885" s="601"/>
      <c r="G885" s="49"/>
      <c r="H885" s="49"/>
    </row>
    <row r="886" spans="1:8">
      <c r="A886" s="668"/>
      <c r="B886" s="672"/>
      <c r="C886" s="672"/>
      <c r="D886" s="672"/>
      <c r="E886" s="728"/>
      <c r="F886" s="601"/>
      <c r="G886" s="49"/>
      <c r="H886" s="49"/>
    </row>
    <row r="887" spans="1:8">
      <c r="A887" s="668"/>
      <c r="B887" s="672"/>
      <c r="C887" s="672"/>
      <c r="D887" s="672"/>
      <c r="E887" s="728"/>
      <c r="F887" s="601"/>
      <c r="G887" s="49"/>
      <c r="H887" s="49"/>
    </row>
    <row r="888" spans="1:8">
      <c r="A888" s="668"/>
      <c r="B888" s="672"/>
      <c r="C888" s="672"/>
      <c r="D888" s="672"/>
      <c r="E888" s="728"/>
      <c r="F888" s="601"/>
      <c r="G888" s="49"/>
      <c r="H888" s="49"/>
    </row>
    <row r="889" spans="1:8">
      <c r="A889" s="668"/>
      <c r="B889" s="672"/>
      <c r="C889" s="672"/>
      <c r="D889" s="672"/>
      <c r="E889" s="728"/>
      <c r="F889" s="601"/>
      <c r="G889" s="49"/>
      <c r="H889" s="49"/>
    </row>
    <row r="890" spans="1:8">
      <c r="A890" s="668"/>
      <c r="B890" s="672"/>
      <c r="C890" s="672"/>
      <c r="D890" s="672"/>
      <c r="E890" s="728"/>
      <c r="F890" s="601"/>
      <c r="G890" s="49"/>
      <c r="H890" s="49"/>
    </row>
    <row r="891" spans="1:8">
      <c r="A891" s="668"/>
      <c r="B891" s="672"/>
      <c r="C891" s="672"/>
      <c r="D891" s="672"/>
      <c r="E891" s="728"/>
      <c r="F891" s="601"/>
      <c r="G891" s="49"/>
      <c r="H891" s="49"/>
    </row>
    <row r="892" spans="1:8">
      <c r="A892" s="668"/>
      <c r="B892" s="672"/>
      <c r="C892" s="672"/>
      <c r="D892" s="672"/>
      <c r="E892" s="728"/>
      <c r="F892" s="601"/>
      <c r="G892" s="49"/>
      <c r="H892" s="49"/>
    </row>
    <row r="893" spans="1:8">
      <c r="A893" s="668"/>
      <c r="B893" s="672"/>
      <c r="C893" s="672"/>
      <c r="D893" s="672"/>
      <c r="E893" s="728"/>
      <c r="F893" s="601"/>
      <c r="G893" s="49"/>
      <c r="H893" s="49"/>
    </row>
    <row r="894" spans="1:8">
      <c r="A894" s="668"/>
      <c r="B894" s="672"/>
      <c r="C894" s="672"/>
      <c r="D894" s="672"/>
      <c r="E894" s="728"/>
      <c r="F894" s="601"/>
      <c r="G894" s="49"/>
      <c r="H894" s="49"/>
    </row>
    <row r="895" spans="1:8">
      <c r="A895" s="668"/>
      <c r="B895" s="672"/>
      <c r="C895" s="672"/>
      <c r="D895" s="672"/>
      <c r="E895" s="728"/>
      <c r="F895" s="601"/>
      <c r="G895" s="49"/>
      <c r="H895" s="49"/>
    </row>
    <row r="896" spans="1:8">
      <c r="A896" s="668"/>
      <c r="B896" s="672"/>
      <c r="C896" s="672"/>
      <c r="D896" s="672"/>
      <c r="E896" s="728"/>
      <c r="F896" s="601"/>
      <c r="G896" s="49"/>
      <c r="H896" s="49"/>
    </row>
    <row r="897" spans="1:8">
      <c r="A897" s="668"/>
      <c r="B897" s="672"/>
      <c r="C897" s="672"/>
      <c r="D897" s="672"/>
      <c r="E897" s="728"/>
      <c r="F897" s="601"/>
      <c r="G897" s="49"/>
      <c r="H897" s="49"/>
    </row>
    <row r="898" spans="1:8">
      <c r="A898" s="668"/>
      <c r="B898" s="672"/>
      <c r="C898" s="672"/>
      <c r="D898" s="672"/>
      <c r="E898" s="728"/>
      <c r="F898" s="601"/>
      <c r="G898" s="49"/>
      <c r="H898" s="49"/>
    </row>
    <row r="899" spans="1:8">
      <c r="A899" s="668"/>
      <c r="B899" s="672"/>
      <c r="C899" s="672"/>
      <c r="D899" s="672"/>
      <c r="E899" s="728"/>
      <c r="F899" s="601"/>
      <c r="G899" s="49"/>
      <c r="H899" s="49"/>
    </row>
    <row r="900" spans="1:8">
      <c r="A900" s="668"/>
      <c r="B900" s="672"/>
      <c r="C900" s="672"/>
      <c r="D900" s="672"/>
      <c r="E900" s="728"/>
      <c r="F900" s="601"/>
      <c r="G900" s="49"/>
      <c r="H900" s="49"/>
    </row>
    <row r="901" spans="1:8">
      <c r="A901" s="668"/>
      <c r="B901" s="672"/>
      <c r="C901" s="672"/>
      <c r="D901" s="672"/>
      <c r="E901" s="728"/>
      <c r="F901" s="601"/>
      <c r="G901" s="49"/>
      <c r="H901" s="49"/>
    </row>
    <row r="902" spans="1:8">
      <c r="A902" s="668"/>
      <c r="B902" s="672"/>
      <c r="C902" s="672"/>
      <c r="D902" s="672"/>
      <c r="E902" s="728"/>
      <c r="F902" s="601"/>
      <c r="G902" s="49"/>
      <c r="H902" s="49"/>
    </row>
    <row r="903" spans="1:8">
      <c r="A903" s="668"/>
      <c r="B903" s="672"/>
      <c r="C903" s="672"/>
      <c r="D903" s="672"/>
      <c r="E903" s="728"/>
      <c r="F903" s="601"/>
      <c r="G903" s="49"/>
      <c r="H903" s="49"/>
    </row>
    <row r="904" spans="1:8">
      <c r="A904" s="668"/>
      <c r="B904" s="672"/>
      <c r="C904" s="672"/>
      <c r="D904" s="672"/>
      <c r="E904" s="728"/>
      <c r="F904" s="601"/>
      <c r="G904" s="49"/>
      <c r="H904" s="49"/>
    </row>
    <row r="905" spans="1:8">
      <c r="A905" s="668"/>
      <c r="B905" s="672"/>
      <c r="C905" s="672"/>
      <c r="D905" s="672"/>
      <c r="E905" s="728"/>
      <c r="F905" s="601"/>
      <c r="G905" s="49"/>
      <c r="H905" s="49"/>
    </row>
    <row r="906" spans="1:8">
      <c r="A906" s="668"/>
      <c r="B906" s="672"/>
      <c r="C906" s="672"/>
      <c r="D906" s="672"/>
      <c r="E906" s="728"/>
      <c r="F906" s="601"/>
      <c r="G906" s="49"/>
      <c r="H906" s="49"/>
    </row>
    <row r="907" spans="1:8">
      <c r="A907" s="668"/>
      <c r="B907" s="672"/>
      <c r="C907" s="672"/>
      <c r="D907" s="672"/>
      <c r="E907" s="728"/>
      <c r="F907" s="601"/>
      <c r="G907" s="49"/>
      <c r="H907" s="49"/>
    </row>
    <row r="908" spans="1:8">
      <c r="A908" s="668"/>
      <c r="B908" s="672"/>
      <c r="C908" s="672"/>
      <c r="D908" s="672"/>
      <c r="E908" s="728"/>
      <c r="F908" s="601"/>
      <c r="G908" s="49"/>
      <c r="H908" s="49"/>
    </row>
    <row r="909" spans="1:8">
      <c r="A909" s="668"/>
      <c r="B909" s="672"/>
      <c r="C909" s="672"/>
      <c r="D909" s="672"/>
      <c r="E909" s="728"/>
      <c r="F909" s="601"/>
      <c r="G909" s="49"/>
      <c r="H909" s="49"/>
    </row>
    <row r="910" spans="1:8">
      <c r="A910" s="668"/>
      <c r="B910" s="672"/>
      <c r="C910" s="672"/>
      <c r="D910" s="672"/>
      <c r="E910" s="728"/>
      <c r="F910" s="601"/>
      <c r="G910" s="49"/>
      <c r="H910" s="49"/>
    </row>
    <row r="911" spans="1:8">
      <c r="A911" s="668"/>
      <c r="B911" s="672"/>
      <c r="C911" s="672"/>
      <c r="D911" s="672"/>
      <c r="E911" s="728"/>
      <c r="F911" s="601"/>
      <c r="G911" s="49"/>
      <c r="H911" s="49"/>
    </row>
    <row r="912" spans="1:8">
      <c r="A912" s="668"/>
      <c r="B912" s="672"/>
      <c r="C912" s="672"/>
      <c r="D912" s="672"/>
      <c r="E912" s="728"/>
      <c r="F912" s="601"/>
      <c r="G912" s="49"/>
      <c r="H912" s="49"/>
    </row>
    <row r="913" spans="1:8">
      <c r="A913" s="668"/>
      <c r="B913" s="672"/>
      <c r="C913" s="672"/>
      <c r="D913" s="672"/>
      <c r="E913" s="728"/>
      <c r="F913" s="601"/>
      <c r="G913" s="49"/>
      <c r="H913" s="49"/>
    </row>
    <row r="914" spans="1:8">
      <c r="A914" s="668"/>
      <c r="B914" s="672"/>
      <c r="C914" s="672"/>
      <c r="D914" s="672"/>
      <c r="E914" s="728"/>
      <c r="F914" s="601"/>
      <c r="G914" s="49"/>
      <c r="H914" s="49"/>
    </row>
    <row r="915" spans="1:8">
      <c r="A915" s="668"/>
      <c r="B915" s="672"/>
      <c r="C915" s="672"/>
      <c r="D915" s="672"/>
      <c r="E915" s="728"/>
      <c r="F915" s="601"/>
      <c r="G915" s="49"/>
      <c r="H915" s="49"/>
    </row>
    <row r="916" spans="1:8">
      <c r="A916" s="668"/>
      <c r="B916" s="672"/>
      <c r="C916" s="672"/>
      <c r="D916" s="672"/>
      <c r="E916" s="728"/>
      <c r="F916" s="601"/>
      <c r="G916" s="49"/>
      <c r="H916" s="49"/>
    </row>
    <row r="917" spans="1:8">
      <c r="A917" s="668"/>
      <c r="B917" s="672"/>
      <c r="C917" s="672"/>
      <c r="D917" s="672"/>
      <c r="E917" s="728"/>
      <c r="F917" s="601"/>
      <c r="G917" s="49"/>
      <c r="H917" s="49"/>
    </row>
    <row r="918" spans="1:8">
      <c r="A918" s="668"/>
      <c r="B918" s="672"/>
      <c r="C918" s="672"/>
      <c r="D918" s="672"/>
      <c r="E918" s="728"/>
      <c r="F918" s="601"/>
      <c r="G918" s="49"/>
      <c r="H918" s="49"/>
    </row>
    <row r="919" spans="1:8">
      <c r="A919" s="668"/>
      <c r="B919" s="672"/>
      <c r="C919" s="672"/>
      <c r="D919" s="672"/>
      <c r="E919" s="728"/>
      <c r="F919" s="601"/>
      <c r="G919" s="49"/>
      <c r="H919" s="49"/>
    </row>
    <row r="920" spans="1:8">
      <c r="A920" s="668"/>
      <c r="B920" s="672"/>
      <c r="C920" s="672"/>
      <c r="D920" s="672"/>
      <c r="E920" s="728"/>
      <c r="F920" s="601"/>
      <c r="G920" s="49"/>
      <c r="H920" s="49"/>
    </row>
    <row r="921" spans="1:8">
      <c r="A921" s="668"/>
      <c r="B921" s="672"/>
      <c r="C921" s="672"/>
      <c r="D921" s="672"/>
      <c r="E921" s="728"/>
      <c r="F921" s="601"/>
      <c r="G921" s="49"/>
      <c r="H921" s="49"/>
    </row>
    <row r="922" spans="1:8">
      <c r="A922" s="668"/>
      <c r="B922" s="672"/>
      <c r="C922" s="672"/>
      <c r="D922" s="672"/>
      <c r="E922" s="728"/>
      <c r="F922" s="601"/>
      <c r="G922" s="49"/>
      <c r="H922" s="49"/>
    </row>
    <row r="923" spans="1:8">
      <c r="A923" s="668"/>
      <c r="B923" s="672"/>
      <c r="C923" s="672"/>
      <c r="D923" s="672"/>
      <c r="E923" s="728"/>
      <c r="F923" s="601"/>
      <c r="G923" s="49"/>
      <c r="H923" s="49"/>
    </row>
    <row r="924" spans="1:8">
      <c r="A924" s="668"/>
      <c r="B924" s="672"/>
      <c r="C924" s="672"/>
      <c r="D924" s="672"/>
      <c r="E924" s="728"/>
      <c r="F924" s="601"/>
      <c r="G924" s="49"/>
      <c r="H924" s="49"/>
    </row>
    <row r="925" spans="1:8">
      <c r="A925" s="668"/>
      <c r="B925" s="672"/>
      <c r="C925" s="672"/>
      <c r="D925" s="672"/>
      <c r="E925" s="728"/>
      <c r="F925" s="601"/>
      <c r="G925" s="49"/>
      <c r="H925" s="49"/>
    </row>
    <row r="926" spans="1:8">
      <c r="A926" s="668"/>
      <c r="B926" s="672"/>
      <c r="C926" s="672"/>
      <c r="D926" s="672"/>
      <c r="E926" s="728"/>
      <c r="F926" s="601"/>
      <c r="G926" s="49"/>
      <c r="H926" s="49"/>
    </row>
    <row r="927" spans="1:8">
      <c r="A927" s="668"/>
      <c r="B927" s="672"/>
      <c r="C927" s="672"/>
      <c r="D927" s="672"/>
      <c r="E927" s="728"/>
      <c r="F927" s="601"/>
      <c r="G927" s="49"/>
      <c r="H927" s="49"/>
    </row>
    <row r="928" spans="1:8">
      <c r="A928" s="668"/>
      <c r="B928" s="672"/>
      <c r="C928" s="672"/>
      <c r="D928" s="672"/>
      <c r="E928" s="728"/>
      <c r="F928" s="601"/>
      <c r="G928" s="49"/>
      <c r="H928" s="49"/>
    </row>
    <row r="929" spans="1:8">
      <c r="A929" s="668"/>
      <c r="B929" s="672"/>
      <c r="C929" s="672"/>
      <c r="D929" s="672"/>
      <c r="E929" s="728"/>
      <c r="F929" s="601"/>
      <c r="G929" s="49"/>
      <c r="H929" s="49"/>
    </row>
    <row r="930" spans="1:8">
      <c r="A930" s="668"/>
      <c r="B930" s="672"/>
      <c r="C930" s="672"/>
      <c r="D930" s="672"/>
      <c r="E930" s="728"/>
      <c r="F930" s="601"/>
      <c r="G930" s="49"/>
      <c r="H930" s="49"/>
    </row>
    <row r="931" spans="1:8">
      <c r="A931" s="668"/>
      <c r="B931" s="672"/>
      <c r="C931" s="672"/>
      <c r="D931" s="672"/>
      <c r="E931" s="728"/>
      <c r="F931" s="601"/>
      <c r="G931" s="49"/>
      <c r="H931" s="49"/>
    </row>
    <row r="932" spans="1:8">
      <c r="A932" s="668"/>
      <c r="B932" s="672"/>
      <c r="C932" s="672"/>
      <c r="D932" s="672"/>
      <c r="E932" s="728"/>
      <c r="F932" s="601"/>
      <c r="G932" s="49"/>
      <c r="H932" s="49"/>
    </row>
    <row r="933" spans="1:8">
      <c r="A933" s="668"/>
      <c r="B933" s="672"/>
      <c r="C933" s="672"/>
      <c r="D933" s="672"/>
      <c r="E933" s="728"/>
      <c r="F933" s="601"/>
      <c r="G933" s="49"/>
      <c r="H933" s="49"/>
    </row>
    <row r="934" spans="1:8">
      <c r="A934" s="668"/>
      <c r="B934" s="672"/>
      <c r="C934" s="672"/>
      <c r="D934" s="672"/>
      <c r="E934" s="728"/>
      <c r="F934" s="601"/>
      <c r="G934" s="49"/>
      <c r="H934" s="49"/>
    </row>
    <row r="935" spans="1:8">
      <c r="A935" s="668"/>
      <c r="B935" s="672"/>
      <c r="C935" s="672"/>
      <c r="D935" s="672"/>
      <c r="E935" s="728"/>
      <c r="F935" s="601"/>
      <c r="G935" s="49"/>
      <c r="H935" s="49"/>
    </row>
    <row r="936" spans="1:8">
      <c r="A936" s="668"/>
      <c r="B936" s="672"/>
      <c r="C936" s="672"/>
      <c r="D936" s="672"/>
      <c r="E936" s="728"/>
      <c r="F936" s="601"/>
      <c r="G936" s="49"/>
      <c r="H936" s="49"/>
    </row>
    <row r="937" spans="1:8">
      <c r="A937" s="668"/>
      <c r="B937" s="672"/>
      <c r="C937" s="672"/>
      <c r="D937" s="672"/>
      <c r="E937" s="728"/>
      <c r="F937" s="601"/>
      <c r="G937" s="49"/>
      <c r="H937" s="49"/>
    </row>
    <row r="938" spans="1:8">
      <c r="A938" s="668"/>
      <c r="B938" s="672"/>
      <c r="C938" s="672"/>
      <c r="D938" s="672"/>
      <c r="E938" s="728"/>
      <c r="F938" s="601"/>
      <c r="G938" s="49"/>
      <c r="H938" s="49"/>
    </row>
    <row r="939" spans="1:8">
      <c r="A939" s="668"/>
      <c r="B939" s="672"/>
      <c r="C939" s="672"/>
      <c r="D939" s="672"/>
      <c r="E939" s="728"/>
      <c r="F939" s="601"/>
      <c r="G939" s="49"/>
      <c r="H939" s="49"/>
    </row>
    <row r="940" spans="1:8">
      <c r="A940" s="668"/>
      <c r="B940" s="672"/>
      <c r="C940" s="672"/>
      <c r="D940" s="672"/>
      <c r="E940" s="728"/>
      <c r="F940" s="601"/>
      <c r="G940" s="49"/>
      <c r="H940" s="49"/>
    </row>
    <row r="941" spans="1:8">
      <c r="A941" s="668"/>
      <c r="B941" s="672"/>
      <c r="C941" s="672"/>
      <c r="D941" s="672"/>
      <c r="E941" s="728"/>
      <c r="F941" s="601"/>
      <c r="G941" s="49"/>
      <c r="H941" s="49"/>
    </row>
    <row r="942" spans="1:8">
      <c r="A942" s="668"/>
      <c r="B942" s="672"/>
      <c r="C942" s="672"/>
      <c r="D942" s="672"/>
      <c r="E942" s="728"/>
      <c r="F942" s="601"/>
      <c r="G942" s="49"/>
      <c r="H942" s="49"/>
    </row>
    <row r="943" spans="1:8">
      <c r="A943" s="668"/>
      <c r="B943" s="672"/>
      <c r="C943" s="672"/>
      <c r="D943" s="672"/>
      <c r="E943" s="728"/>
      <c r="F943" s="601"/>
      <c r="G943" s="49"/>
      <c r="H943" s="49"/>
    </row>
    <row r="944" spans="1:8">
      <c r="A944" s="668"/>
      <c r="B944" s="672"/>
      <c r="C944" s="672"/>
      <c r="D944" s="672"/>
      <c r="E944" s="728"/>
      <c r="F944" s="601"/>
      <c r="G944" s="49"/>
      <c r="H944" s="49"/>
    </row>
    <row r="945" spans="1:8">
      <c r="A945" s="668"/>
      <c r="B945" s="672"/>
      <c r="C945" s="672"/>
      <c r="D945" s="672"/>
      <c r="E945" s="728"/>
      <c r="F945" s="601"/>
      <c r="G945" s="49"/>
      <c r="H945" s="49"/>
    </row>
    <row r="946" spans="1:8">
      <c r="A946" s="668"/>
      <c r="B946" s="672"/>
      <c r="C946" s="672"/>
      <c r="D946" s="672"/>
      <c r="E946" s="728"/>
      <c r="F946" s="601"/>
      <c r="G946" s="49"/>
      <c r="H946" s="49"/>
    </row>
    <row r="947" spans="1:8">
      <c r="A947" s="668"/>
      <c r="B947" s="672"/>
      <c r="C947" s="672"/>
      <c r="D947" s="672"/>
      <c r="E947" s="728"/>
      <c r="F947" s="601"/>
      <c r="G947" s="49"/>
      <c r="H947" s="49"/>
    </row>
    <row r="948" spans="1:8">
      <c r="A948" s="668"/>
      <c r="B948" s="672"/>
      <c r="C948" s="672"/>
      <c r="D948" s="672"/>
      <c r="E948" s="728"/>
      <c r="F948" s="601"/>
      <c r="G948" s="49"/>
      <c r="H948" s="49"/>
    </row>
    <row r="949" spans="1:8">
      <c r="A949" s="668"/>
      <c r="B949" s="672"/>
      <c r="C949" s="672"/>
      <c r="D949" s="672"/>
      <c r="E949" s="728"/>
      <c r="F949" s="601"/>
      <c r="G949" s="49"/>
      <c r="H949" s="49"/>
    </row>
    <row r="950" spans="1:8">
      <c r="A950" s="668"/>
      <c r="B950" s="672"/>
      <c r="C950" s="672"/>
      <c r="D950" s="672"/>
      <c r="E950" s="728"/>
      <c r="F950" s="601"/>
      <c r="G950" s="49"/>
      <c r="H950" s="49"/>
    </row>
    <row r="951" spans="1:8">
      <c r="A951" s="668"/>
      <c r="B951" s="672"/>
      <c r="C951" s="672"/>
      <c r="D951" s="672"/>
      <c r="E951" s="728"/>
      <c r="F951" s="601"/>
      <c r="G951" s="49"/>
      <c r="H951" s="49"/>
    </row>
    <row r="952" spans="1:8">
      <c r="A952" s="668"/>
      <c r="B952" s="672"/>
      <c r="C952" s="672"/>
      <c r="D952" s="672"/>
      <c r="E952" s="728"/>
      <c r="F952" s="601"/>
      <c r="G952" s="49"/>
      <c r="H952" s="49"/>
    </row>
    <row r="953" spans="1:8">
      <c r="A953" s="668"/>
      <c r="B953" s="672"/>
      <c r="C953" s="672"/>
      <c r="D953" s="672"/>
      <c r="E953" s="728"/>
      <c r="F953" s="601"/>
      <c r="G953" s="49"/>
      <c r="H953" s="49"/>
    </row>
    <row r="954" spans="1:8">
      <c r="A954" s="668"/>
      <c r="B954" s="672"/>
      <c r="C954" s="672"/>
      <c r="D954" s="672"/>
      <c r="E954" s="728"/>
      <c r="F954" s="601"/>
      <c r="G954" s="49"/>
      <c r="H954" s="49"/>
    </row>
    <row r="955" spans="1:8">
      <c r="A955" s="668"/>
      <c r="B955" s="672"/>
      <c r="C955" s="672"/>
      <c r="D955" s="672"/>
      <c r="E955" s="728"/>
      <c r="F955" s="601"/>
      <c r="G955" s="49"/>
      <c r="H955" s="49"/>
    </row>
    <row r="956" spans="1:8">
      <c r="A956" s="668"/>
      <c r="B956" s="672"/>
      <c r="C956" s="672"/>
      <c r="D956" s="672"/>
      <c r="E956" s="728"/>
      <c r="F956" s="601"/>
      <c r="G956" s="49"/>
      <c r="H956" s="49"/>
    </row>
    <row r="957" spans="1:8">
      <c r="A957" s="668"/>
      <c r="B957" s="672"/>
      <c r="C957" s="672"/>
      <c r="D957" s="672"/>
      <c r="E957" s="728"/>
      <c r="F957" s="601"/>
      <c r="G957" s="49"/>
      <c r="H957" s="49"/>
    </row>
    <row r="958" spans="1:8">
      <c r="A958" s="668"/>
      <c r="B958" s="672"/>
      <c r="C958" s="672"/>
      <c r="D958" s="672"/>
      <c r="E958" s="728"/>
      <c r="F958" s="601"/>
      <c r="G958" s="49"/>
      <c r="H958" s="49"/>
    </row>
    <row r="959" spans="1:8">
      <c r="A959" s="668"/>
      <c r="B959" s="672"/>
      <c r="C959" s="672"/>
      <c r="D959" s="672"/>
      <c r="E959" s="728"/>
      <c r="F959" s="601"/>
      <c r="G959" s="49"/>
      <c r="H959" s="49"/>
    </row>
    <row r="960" spans="1:8">
      <c r="A960" s="668"/>
      <c r="B960" s="672"/>
      <c r="C960" s="672"/>
      <c r="D960" s="672"/>
      <c r="E960" s="728"/>
      <c r="F960" s="601"/>
      <c r="G960" s="49"/>
      <c r="H960" s="49"/>
    </row>
    <row r="961" spans="1:8">
      <c r="A961" s="668"/>
      <c r="B961" s="672"/>
      <c r="C961" s="672"/>
      <c r="D961" s="672"/>
      <c r="E961" s="728"/>
      <c r="F961" s="601"/>
      <c r="G961" s="49"/>
      <c r="H961" s="49"/>
    </row>
    <row r="962" spans="1:8">
      <c r="A962" s="668"/>
      <c r="B962" s="672"/>
      <c r="C962" s="672"/>
      <c r="D962" s="672"/>
      <c r="E962" s="728"/>
      <c r="F962" s="601"/>
      <c r="G962" s="49"/>
      <c r="H962" s="49"/>
    </row>
    <row r="963" spans="1:8">
      <c r="A963" s="668"/>
      <c r="B963" s="672"/>
      <c r="C963" s="672"/>
      <c r="D963" s="672"/>
      <c r="E963" s="728"/>
      <c r="F963" s="601"/>
      <c r="G963" s="49"/>
      <c r="H963" s="49"/>
    </row>
    <row r="964" spans="1:8">
      <c r="A964" s="668"/>
      <c r="B964" s="672"/>
      <c r="C964" s="672"/>
      <c r="D964" s="672"/>
      <c r="E964" s="728"/>
      <c r="F964" s="601"/>
      <c r="G964" s="49"/>
      <c r="H964" s="49"/>
    </row>
    <row r="965" spans="1:8">
      <c r="A965" s="668"/>
      <c r="B965" s="672"/>
      <c r="C965" s="672"/>
      <c r="D965" s="672"/>
      <c r="E965" s="728"/>
      <c r="F965" s="601"/>
      <c r="G965" s="49"/>
      <c r="H965" s="49"/>
    </row>
    <row r="966" spans="1:8">
      <c r="A966" s="668"/>
      <c r="B966" s="672"/>
      <c r="C966" s="672"/>
      <c r="D966" s="672"/>
      <c r="E966" s="728"/>
      <c r="F966" s="601"/>
      <c r="G966" s="49"/>
      <c r="H966" s="49"/>
    </row>
    <row r="967" spans="1:8">
      <c r="A967" s="668"/>
      <c r="B967" s="672"/>
      <c r="C967" s="672"/>
      <c r="D967" s="672"/>
      <c r="E967" s="728"/>
      <c r="F967" s="601"/>
      <c r="G967" s="49"/>
      <c r="H967" s="49"/>
    </row>
    <row r="968" spans="1:8">
      <c r="A968" s="668"/>
      <c r="B968" s="672"/>
      <c r="C968" s="672"/>
      <c r="D968" s="672"/>
      <c r="E968" s="728"/>
      <c r="F968" s="601"/>
      <c r="G968" s="49"/>
      <c r="H968" s="49"/>
    </row>
    <row r="969" spans="1:8">
      <c r="A969" s="668"/>
      <c r="B969" s="672"/>
      <c r="C969" s="672"/>
      <c r="D969" s="672"/>
      <c r="E969" s="728"/>
      <c r="F969" s="601"/>
      <c r="G969" s="49"/>
      <c r="H969" s="49"/>
    </row>
    <row r="970" spans="1:8">
      <c r="A970" s="668"/>
      <c r="B970" s="672"/>
      <c r="C970" s="672"/>
      <c r="D970" s="672"/>
      <c r="E970" s="728"/>
      <c r="F970" s="601"/>
      <c r="G970" s="49"/>
      <c r="H970" s="49"/>
    </row>
    <row r="971" spans="1:8">
      <c r="A971" s="668"/>
      <c r="B971" s="672"/>
      <c r="C971" s="672"/>
      <c r="D971" s="672"/>
      <c r="E971" s="728"/>
      <c r="F971" s="601"/>
      <c r="G971" s="49"/>
      <c r="H971" s="49"/>
    </row>
    <row r="972" spans="1:8">
      <c r="A972" s="668"/>
      <c r="B972" s="672"/>
      <c r="C972" s="672"/>
      <c r="D972" s="672"/>
      <c r="E972" s="728"/>
      <c r="F972" s="601"/>
      <c r="G972" s="49"/>
      <c r="H972" s="49"/>
    </row>
    <row r="973" spans="1:8">
      <c r="A973" s="668"/>
      <c r="B973" s="672"/>
      <c r="C973" s="672"/>
      <c r="D973" s="672"/>
      <c r="E973" s="728"/>
      <c r="F973" s="601"/>
      <c r="G973" s="49"/>
      <c r="H973" s="49"/>
    </row>
    <row r="974" spans="1:8">
      <c r="A974" s="668"/>
      <c r="B974" s="672"/>
      <c r="C974" s="672"/>
      <c r="D974" s="672"/>
      <c r="E974" s="728"/>
      <c r="F974" s="601"/>
      <c r="G974" s="49"/>
      <c r="H974" s="49"/>
    </row>
    <row r="975" spans="1:8">
      <c r="A975" s="668"/>
      <c r="B975" s="672"/>
      <c r="C975" s="672"/>
      <c r="D975" s="672"/>
      <c r="E975" s="728"/>
      <c r="F975" s="601"/>
      <c r="G975" s="49"/>
      <c r="H975" s="49"/>
    </row>
    <row r="976" spans="1:8">
      <c r="A976" s="668"/>
      <c r="B976" s="672"/>
      <c r="C976" s="672"/>
      <c r="D976" s="672"/>
      <c r="E976" s="728"/>
      <c r="F976" s="601"/>
      <c r="G976" s="49"/>
      <c r="H976" s="49"/>
    </row>
    <row r="977" spans="1:8">
      <c r="A977" s="668"/>
      <c r="B977" s="672"/>
      <c r="C977" s="672"/>
      <c r="D977" s="672"/>
      <c r="E977" s="728"/>
      <c r="F977" s="601"/>
      <c r="G977" s="49"/>
      <c r="H977" s="49"/>
    </row>
    <row r="978" spans="1:8">
      <c r="A978" s="668"/>
      <c r="B978" s="672"/>
      <c r="C978" s="672"/>
      <c r="D978" s="672"/>
      <c r="E978" s="728"/>
      <c r="F978" s="601"/>
      <c r="G978" s="49"/>
      <c r="H978" s="49"/>
    </row>
    <row r="979" spans="1:8">
      <c r="A979" s="668"/>
      <c r="B979" s="672"/>
      <c r="C979" s="672"/>
      <c r="D979" s="672"/>
      <c r="E979" s="728"/>
      <c r="F979" s="601"/>
      <c r="G979" s="49"/>
      <c r="H979" s="49"/>
    </row>
    <row r="980" spans="1:8">
      <c r="A980" s="668"/>
      <c r="B980" s="672"/>
      <c r="C980" s="672"/>
      <c r="D980" s="672"/>
      <c r="E980" s="728"/>
      <c r="F980" s="601"/>
      <c r="G980" s="49"/>
      <c r="H980" s="49"/>
    </row>
    <row r="981" spans="1:8">
      <c r="A981" s="668"/>
      <c r="B981" s="672"/>
      <c r="C981" s="672"/>
      <c r="D981" s="672"/>
      <c r="E981" s="728"/>
      <c r="F981" s="601"/>
      <c r="G981" s="49"/>
      <c r="H981" s="49"/>
    </row>
    <row r="982" spans="1:8">
      <c r="A982" s="668"/>
      <c r="B982" s="672"/>
      <c r="C982" s="672"/>
      <c r="D982" s="672"/>
      <c r="E982" s="728"/>
      <c r="F982" s="601"/>
      <c r="G982" s="49"/>
      <c r="H982" s="49"/>
    </row>
    <row r="983" spans="1:8">
      <c r="A983" s="668"/>
      <c r="B983" s="672"/>
      <c r="C983" s="672"/>
      <c r="D983" s="672"/>
      <c r="E983" s="728"/>
      <c r="F983" s="601"/>
      <c r="G983" s="49"/>
      <c r="H983" s="49"/>
    </row>
    <row r="984" spans="1:8">
      <c r="A984" s="668"/>
      <c r="B984" s="672"/>
      <c r="C984" s="672"/>
      <c r="D984" s="672"/>
      <c r="E984" s="728"/>
      <c r="F984" s="601"/>
      <c r="G984" s="49"/>
      <c r="H984" s="49"/>
    </row>
    <row r="985" spans="1:8">
      <c r="A985" s="668"/>
      <c r="B985" s="672"/>
      <c r="C985" s="672"/>
      <c r="D985" s="672"/>
      <c r="E985" s="728"/>
      <c r="F985" s="601"/>
      <c r="G985" s="49"/>
      <c r="H985" s="49"/>
    </row>
    <row r="986" spans="1:8">
      <c r="A986" s="668"/>
      <c r="B986" s="672"/>
      <c r="C986" s="672"/>
      <c r="D986" s="672"/>
      <c r="E986" s="728"/>
      <c r="F986" s="601"/>
      <c r="G986" s="49"/>
      <c r="H986" s="49"/>
    </row>
    <row r="987" spans="1:8">
      <c r="A987" s="668"/>
      <c r="B987" s="672"/>
      <c r="C987" s="672"/>
      <c r="D987" s="672"/>
      <c r="E987" s="728"/>
      <c r="F987" s="601"/>
      <c r="G987" s="49"/>
      <c r="H987" s="49"/>
    </row>
    <row r="988" spans="1:8">
      <c r="A988" s="668"/>
      <c r="B988" s="672"/>
      <c r="C988" s="672"/>
      <c r="D988" s="672"/>
      <c r="E988" s="728"/>
      <c r="F988" s="601"/>
      <c r="G988" s="49"/>
      <c r="H988" s="49"/>
    </row>
    <row r="989" spans="1:8">
      <c r="A989" s="668"/>
      <c r="B989" s="672"/>
      <c r="C989" s="672"/>
      <c r="D989" s="672"/>
      <c r="E989" s="728"/>
      <c r="F989" s="601"/>
      <c r="G989" s="49"/>
      <c r="H989" s="49"/>
    </row>
    <row r="990" spans="1:8">
      <c r="A990" s="668"/>
      <c r="B990" s="672"/>
      <c r="C990" s="672"/>
      <c r="D990" s="672"/>
      <c r="E990" s="728"/>
      <c r="F990" s="601"/>
      <c r="G990" s="49"/>
      <c r="H990" s="49"/>
    </row>
    <row r="991" spans="1:8">
      <c r="A991" s="668"/>
      <c r="B991" s="672"/>
      <c r="C991" s="672"/>
      <c r="D991" s="672"/>
      <c r="E991" s="728"/>
      <c r="F991" s="601"/>
      <c r="G991" s="49"/>
      <c r="H991" s="49"/>
    </row>
    <row r="992" spans="1:8">
      <c r="A992" s="668"/>
      <c r="B992" s="672"/>
      <c r="C992" s="672"/>
      <c r="D992" s="672"/>
      <c r="E992" s="728"/>
      <c r="F992" s="601"/>
      <c r="G992" s="49"/>
      <c r="H992" s="49"/>
    </row>
    <row r="993" spans="1:8">
      <c r="A993" s="668"/>
      <c r="B993" s="672"/>
      <c r="C993" s="672"/>
      <c r="D993" s="672"/>
      <c r="E993" s="728"/>
      <c r="F993" s="601"/>
      <c r="G993" s="49"/>
      <c r="H993" s="49"/>
    </row>
    <row r="994" spans="1:8">
      <c r="A994" s="668"/>
      <c r="B994" s="672"/>
      <c r="C994" s="672"/>
      <c r="D994" s="672"/>
      <c r="E994" s="728"/>
      <c r="F994" s="601"/>
      <c r="G994" s="49"/>
      <c r="H994" s="49"/>
    </row>
    <row r="995" spans="1:8">
      <c r="A995" s="668"/>
      <c r="B995" s="672"/>
      <c r="C995" s="672"/>
      <c r="D995" s="672"/>
      <c r="E995" s="728"/>
      <c r="F995" s="601"/>
      <c r="G995" s="49"/>
      <c r="H995" s="49"/>
    </row>
    <row r="996" spans="1:8">
      <c r="A996" s="668"/>
      <c r="B996" s="672"/>
      <c r="C996" s="672"/>
      <c r="D996" s="672"/>
      <c r="E996" s="728"/>
      <c r="F996" s="601"/>
      <c r="G996" s="49"/>
      <c r="H996" s="49"/>
    </row>
    <row r="997" spans="1:8">
      <c r="A997" s="668"/>
      <c r="B997" s="672"/>
      <c r="C997" s="672"/>
      <c r="D997" s="672"/>
      <c r="E997" s="728"/>
      <c r="F997" s="601"/>
      <c r="G997" s="49"/>
      <c r="H997" s="49"/>
    </row>
    <row r="998" spans="1:8">
      <c r="A998" s="668"/>
      <c r="B998" s="672"/>
      <c r="C998" s="672"/>
      <c r="D998" s="672"/>
      <c r="E998" s="728"/>
      <c r="F998" s="601"/>
      <c r="G998" s="49"/>
      <c r="H998" s="49"/>
    </row>
    <row r="999" spans="1:8">
      <c r="A999" s="668"/>
      <c r="B999" s="672"/>
      <c r="C999" s="672"/>
      <c r="D999" s="672"/>
      <c r="E999" s="728"/>
      <c r="F999" s="601"/>
      <c r="G999" s="49"/>
      <c r="H999" s="49"/>
    </row>
    <row r="1000" spans="1:8">
      <c r="A1000" s="668"/>
      <c r="B1000" s="672"/>
      <c r="C1000" s="672"/>
      <c r="D1000" s="672"/>
      <c r="E1000" s="728"/>
      <c r="F1000" s="601"/>
      <c r="G1000" s="49"/>
      <c r="H1000" s="49"/>
    </row>
    <row r="1001" spans="1:8">
      <c r="A1001" s="668"/>
      <c r="B1001" s="672"/>
      <c r="C1001" s="672"/>
      <c r="D1001" s="672"/>
      <c r="E1001" s="728"/>
      <c r="F1001" s="601"/>
      <c r="G1001" s="49"/>
      <c r="H1001" s="49"/>
    </row>
    <row r="1002" spans="1:8">
      <c r="A1002" s="668"/>
      <c r="B1002" s="672"/>
      <c r="C1002" s="672"/>
      <c r="D1002" s="672"/>
      <c r="E1002" s="728"/>
      <c r="F1002" s="601"/>
      <c r="G1002" s="49"/>
      <c r="H1002" s="49"/>
    </row>
    <row r="1003" spans="1:8">
      <c r="A1003" s="668"/>
      <c r="B1003" s="672"/>
      <c r="C1003" s="672"/>
      <c r="D1003" s="672"/>
      <c r="E1003" s="728"/>
      <c r="F1003" s="601"/>
      <c r="G1003" s="49"/>
      <c r="H1003" s="49"/>
    </row>
    <row r="1004" spans="1:8">
      <c r="A1004" s="668"/>
      <c r="B1004" s="672"/>
      <c r="C1004" s="672"/>
      <c r="D1004" s="672"/>
      <c r="E1004" s="728"/>
      <c r="F1004" s="601"/>
      <c r="G1004" s="49"/>
      <c r="H1004" s="49"/>
    </row>
    <row r="1005" spans="1:8">
      <c r="A1005" s="668"/>
      <c r="B1005" s="672"/>
      <c r="C1005" s="672"/>
      <c r="D1005" s="672"/>
      <c r="E1005" s="728"/>
      <c r="F1005" s="601"/>
      <c r="G1005" s="49"/>
      <c r="H1005" s="49"/>
    </row>
    <row r="1006" spans="1:8">
      <c r="A1006" s="668"/>
      <c r="B1006" s="672"/>
      <c r="C1006" s="672"/>
      <c r="D1006" s="672"/>
      <c r="E1006" s="728"/>
      <c r="F1006" s="601"/>
      <c r="G1006" s="49"/>
      <c r="H1006" s="49"/>
    </row>
    <row r="1007" spans="1:8">
      <c r="A1007" s="668"/>
      <c r="B1007" s="672"/>
      <c r="C1007" s="672"/>
      <c r="D1007" s="672"/>
      <c r="E1007" s="728"/>
      <c r="F1007" s="601"/>
      <c r="G1007" s="49"/>
      <c r="H1007" s="49"/>
    </row>
    <row r="1008" spans="1:8">
      <c r="A1008" s="668"/>
      <c r="B1008" s="672"/>
      <c r="C1008" s="672"/>
      <c r="D1008" s="672"/>
      <c r="E1008" s="728"/>
      <c r="F1008" s="601"/>
      <c r="G1008" s="49"/>
      <c r="H1008" s="49"/>
    </row>
    <row r="1009" spans="1:8">
      <c r="A1009" s="668"/>
      <c r="B1009" s="672"/>
      <c r="C1009" s="672"/>
      <c r="D1009" s="672"/>
      <c r="E1009" s="728"/>
      <c r="F1009" s="601"/>
      <c r="G1009" s="49"/>
      <c r="H1009" s="49"/>
    </row>
    <row r="1010" spans="1:8">
      <c r="A1010" s="668"/>
      <c r="B1010" s="672"/>
      <c r="C1010" s="672"/>
      <c r="D1010" s="672"/>
      <c r="E1010" s="728"/>
      <c r="F1010" s="601"/>
      <c r="G1010" s="49"/>
      <c r="H1010" s="49"/>
    </row>
    <row r="1011" spans="1:8">
      <c r="A1011" s="668"/>
      <c r="B1011" s="672"/>
      <c r="C1011" s="672"/>
      <c r="D1011" s="672"/>
      <c r="E1011" s="728"/>
      <c r="F1011" s="601"/>
      <c r="G1011" s="49"/>
      <c r="H1011" s="49"/>
    </row>
    <row r="1012" spans="1:8">
      <c r="A1012" s="668"/>
      <c r="B1012" s="672"/>
      <c r="C1012" s="672"/>
      <c r="D1012" s="672"/>
      <c r="E1012" s="728"/>
      <c r="F1012" s="601"/>
      <c r="G1012" s="49"/>
      <c r="H1012" s="49"/>
    </row>
    <row r="1013" spans="1:8">
      <c r="A1013" s="668"/>
      <c r="B1013" s="672"/>
      <c r="C1013" s="672"/>
      <c r="D1013" s="672"/>
      <c r="E1013" s="728"/>
      <c r="F1013" s="601"/>
      <c r="G1013" s="49"/>
      <c r="H1013" s="49"/>
    </row>
    <row r="1014" spans="1:8">
      <c r="A1014" s="668"/>
      <c r="B1014" s="672"/>
      <c r="C1014" s="672"/>
      <c r="D1014" s="672"/>
      <c r="E1014" s="728"/>
      <c r="F1014" s="601"/>
      <c r="G1014" s="49"/>
      <c r="H1014" s="49"/>
    </row>
    <row r="1015" spans="1:8">
      <c r="A1015" s="668"/>
      <c r="B1015" s="672"/>
      <c r="C1015" s="672"/>
      <c r="D1015" s="672"/>
      <c r="E1015" s="728"/>
      <c r="F1015" s="601"/>
      <c r="G1015" s="49"/>
      <c r="H1015" s="49"/>
    </row>
    <row r="1016" spans="1:8">
      <c r="A1016" s="668"/>
      <c r="B1016" s="672"/>
      <c r="C1016" s="672"/>
      <c r="D1016" s="672"/>
      <c r="E1016" s="728"/>
      <c r="F1016" s="601"/>
      <c r="G1016" s="49"/>
      <c r="H1016" s="49"/>
    </row>
    <row r="1017" spans="1:8">
      <c r="A1017" s="668"/>
      <c r="B1017" s="672"/>
      <c r="C1017" s="672"/>
      <c r="D1017" s="672"/>
      <c r="E1017" s="728"/>
      <c r="F1017" s="601"/>
      <c r="G1017" s="49"/>
      <c r="H1017" s="49"/>
    </row>
    <row r="1018" spans="1:8">
      <c r="A1018" s="668"/>
      <c r="B1018" s="672"/>
      <c r="C1018" s="672"/>
      <c r="D1018" s="672"/>
      <c r="E1018" s="728"/>
      <c r="F1018" s="601"/>
      <c r="G1018" s="49"/>
      <c r="H1018" s="49"/>
    </row>
    <row r="1019" spans="1:8">
      <c r="A1019" s="668"/>
      <c r="B1019" s="672"/>
      <c r="C1019" s="672"/>
      <c r="D1019" s="672"/>
      <c r="E1019" s="728"/>
      <c r="F1019" s="601"/>
      <c r="G1019" s="49"/>
      <c r="H1019" s="49"/>
    </row>
    <row r="1020" spans="1:8">
      <c r="A1020" s="668"/>
      <c r="B1020" s="672"/>
      <c r="C1020" s="672"/>
      <c r="D1020" s="672"/>
      <c r="E1020" s="728"/>
      <c r="F1020" s="601"/>
      <c r="G1020" s="49"/>
      <c r="H1020" s="49"/>
    </row>
    <row r="1021" spans="1:8">
      <c r="A1021" s="668"/>
      <c r="B1021" s="672"/>
      <c r="C1021" s="672"/>
      <c r="D1021" s="672"/>
      <c r="E1021" s="728"/>
      <c r="F1021" s="601"/>
      <c r="G1021" s="49"/>
      <c r="H1021" s="49"/>
    </row>
    <row r="1022" spans="1:8">
      <c r="A1022" s="668"/>
      <c r="B1022" s="672"/>
      <c r="C1022" s="672"/>
      <c r="D1022" s="672"/>
      <c r="E1022" s="728"/>
      <c r="F1022" s="601"/>
      <c r="G1022" s="49"/>
      <c r="H1022" s="49"/>
    </row>
    <row r="1023" spans="1:8">
      <c r="A1023" s="668"/>
      <c r="B1023" s="672"/>
      <c r="C1023" s="672"/>
      <c r="D1023" s="672"/>
      <c r="E1023" s="728"/>
      <c r="F1023" s="601"/>
      <c r="G1023" s="49"/>
      <c r="H1023" s="49"/>
    </row>
    <row r="1024" spans="1:8">
      <c r="A1024" s="668"/>
      <c r="B1024" s="672"/>
      <c r="C1024" s="672"/>
      <c r="D1024" s="672"/>
      <c r="E1024" s="728"/>
      <c r="F1024" s="601"/>
      <c r="G1024" s="49"/>
      <c r="H1024" s="49"/>
    </row>
    <row r="1025" spans="1:8">
      <c r="A1025" s="668"/>
      <c r="B1025" s="672"/>
      <c r="C1025" s="672"/>
      <c r="D1025" s="672"/>
      <c r="E1025" s="728"/>
      <c r="F1025" s="601"/>
      <c r="G1025" s="49"/>
      <c r="H1025" s="49"/>
    </row>
    <row r="1026" spans="1:8">
      <c r="A1026" s="668"/>
      <c r="B1026" s="672"/>
      <c r="C1026" s="672"/>
      <c r="D1026" s="672"/>
      <c r="E1026" s="728"/>
      <c r="F1026" s="601"/>
      <c r="G1026" s="49"/>
      <c r="H1026" s="49"/>
    </row>
    <row r="1027" spans="1:8">
      <c r="A1027" s="668"/>
      <c r="B1027" s="672"/>
      <c r="C1027" s="672"/>
      <c r="D1027" s="672"/>
      <c r="E1027" s="728"/>
      <c r="F1027" s="601"/>
      <c r="G1027" s="49"/>
      <c r="H1027" s="49"/>
    </row>
    <row r="1028" spans="1:8">
      <c r="A1028" s="668"/>
      <c r="B1028" s="672"/>
      <c r="C1028" s="672"/>
      <c r="D1028" s="672"/>
      <c r="E1028" s="728"/>
      <c r="F1028" s="601"/>
      <c r="G1028" s="49"/>
      <c r="H1028" s="49"/>
    </row>
    <row r="1029" spans="1:8">
      <c r="A1029" s="668"/>
      <c r="B1029" s="672"/>
      <c r="C1029" s="672"/>
      <c r="D1029" s="672"/>
      <c r="E1029" s="728"/>
      <c r="F1029" s="601"/>
      <c r="G1029" s="49"/>
      <c r="H1029" s="49"/>
    </row>
    <row r="1030" spans="1:8">
      <c r="A1030" s="668"/>
      <c r="B1030" s="672"/>
      <c r="C1030" s="672"/>
      <c r="D1030" s="672"/>
      <c r="E1030" s="728"/>
      <c r="F1030" s="601"/>
      <c r="G1030" s="49"/>
      <c r="H1030" s="49"/>
    </row>
    <row r="1031" spans="1:8">
      <c r="A1031" s="668"/>
      <c r="B1031" s="672"/>
      <c r="C1031" s="672"/>
      <c r="D1031" s="672"/>
      <c r="E1031" s="728"/>
      <c r="F1031" s="601"/>
      <c r="G1031" s="49"/>
      <c r="H1031" s="49"/>
    </row>
    <row r="1032" spans="1:8">
      <c r="A1032" s="668"/>
      <c r="B1032" s="672"/>
      <c r="C1032" s="672"/>
      <c r="D1032" s="672"/>
      <c r="E1032" s="728"/>
      <c r="F1032" s="601"/>
      <c r="G1032" s="49"/>
      <c r="H1032" s="49"/>
    </row>
    <row r="1033" spans="1:8">
      <c r="A1033" s="668"/>
      <c r="B1033" s="672"/>
      <c r="C1033" s="672"/>
      <c r="D1033" s="672"/>
      <c r="E1033" s="728"/>
      <c r="F1033" s="601"/>
      <c r="G1033" s="49"/>
      <c r="H1033" s="49"/>
    </row>
    <row r="1034" spans="1:8">
      <c r="A1034" s="668"/>
      <c r="B1034" s="672"/>
      <c r="C1034" s="672"/>
      <c r="D1034" s="672"/>
      <c r="E1034" s="728"/>
      <c r="F1034" s="601"/>
      <c r="G1034" s="49"/>
      <c r="H1034" s="49"/>
    </row>
    <row r="1035" spans="1:8">
      <c r="A1035" s="668"/>
      <c r="B1035" s="672"/>
      <c r="C1035" s="672"/>
      <c r="D1035" s="672"/>
      <c r="E1035" s="728"/>
      <c r="F1035" s="601"/>
      <c r="G1035" s="49"/>
      <c r="H1035" s="49"/>
    </row>
    <row r="1036" spans="1:8">
      <c r="A1036" s="668"/>
      <c r="B1036" s="672"/>
      <c r="C1036" s="672"/>
      <c r="D1036" s="672"/>
      <c r="E1036" s="728"/>
      <c r="F1036" s="601"/>
      <c r="G1036" s="49"/>
      <c r="H1036" s="49"/>
    </row>
    <row r="1037" spans="1:8">
      <c r="A1037" s="668"/>
      <c r="B1037" s="672"/>
      <c r="C1037" s="672"/>
      <c r="D1037" s="672"/>
      <c r="E1037" s="728"/>
      <c r="F1037" s="601"/>
      <c r="G1037" s="49"/>
      <c r="H1037" s="49"/>
    </row>
    <row r="1038" spans="1:8">
      <c r="A1038" s="668"/>
      <c r="B1038" s="672"/>
      <c r="C1038" s="672"/>
      <c r="D1038" s="672"/>
      <c r="E1038" s="728"/>
      <c r="F1038" s="601"/>
      <c r="G1038" s="49"/>
      <c r="H1038" s="49"/>
    </row>
    <row r="1039" spans="1:8">
      <c r="A1039" s="668"/>
      <c r="B1039" s="672"/>
      <c r="C1039" s="672"/>
      <c r="D1039" s="672"/>
      <c r="E1039" s="728"/>
      <c r="F1039" s="601"/>
      <c r="G1039" s="49"/>
      <c r="H1039" s="49"/>
    </row>
    <row r="1040" spans="1:8">
      <c r="A1040" s="668"/>
      <c r="B1040" s="672"/>
      <c r="C1040" s="672"/>
      <c r="D1040" s="672"/>
      <c r="E1040" s="728"/>
      <c r="F1040" s="601"/>
      <c r="G1040" s="49"/>
      <c r="H1040" s="49"/>
    </row>
    <row r="1041" spans="1:8">
      <c r="A1041" s="668"/>
      <c r="B1041" s="672"/>
      <c r="C1041" s="672"/>
      <c r="D1041" s="672"/>
      <c r="E1041" s="728"/>
      <c r="F1041" s="601"/>
      <c r="G1041" s="49"/>
      <c r="H1041" s="49"/>
    </row>
    <row r="1042" spans="1:8">
      <c r="A1042" s="668"/>
      <c r="B1042" s="672"/>
      <c r="C1042" s="672"/>
      <c r="D1042" s="672"/>
      <c r="E1042" s="728"/>
      <c r="F1042" s="601"/>
      <c r="G1042" s="49"/>
      <c r="H1042" s="49"/>
    </row>
    <row r="1043" spans="1:8">
      <c r="A1043" s="668"/>
      <c r="B1043" s="672"/>
      <c r="C1043" s="672"/>
      <c r="D1043" s="672"/>
      <c r="E1043" s="728"/>
      <c r="F1043" s="601"/>
      <c r="G1043" s="49"/>
      <c r="H1043" s="49"/>
    </row>
    <row r="1044" spans="1:8">
      <c r="A1044" s="668"/>
      <c r="B1044" s="672"/>
      <c r="C1044" s="672"/>
      <c r="D1044" s="672"/>
      <c r="E1044" s="728"/>
      <c r="F1044" s="601"/>
      <c r="G1044" s="49"/>
      <c r="H1044" s="49"/>
    </row>
    <row r="1045" spans="1:8">
      <c r="A1045" s="668"/>
      <c r="B1045" s="672"/>
      <c r="C1045" s="672"/>
      <c r="D1045" s="672"/>
      <c r="E1045" s="728"/>
      <c r="F1045" s="601"/>
      <c r="G1045" s="49"/>
      <c r="H1045" s="49"/>
    </row>
    <row r="1046" spans="1:8">
      <c r="A1046" s="668"/>
      <c r="B1046" s="672"/>
      <c r="C1046" s="672"/>
      <c r="D1046" s="672"/>
      <c r="E1046" s="728"/>
      <c r="F1046" s="601"/>
      <c r="G1046" s="49"/>
      <c r="H1046" s="49"/>
    </row>
    <row r="1047" spans="1:8">
      <c r="A1047" s="668"/>
      <c r="B1047" s="672"/>
      <c r="C1047" s="672"/>
      <c r="D1047" s="672"/>
      <c r="E1047" s="728"/>
      <c r="F1047" s="601"/>
      <c r="G1047" s="49"/>
      <c r="H1047" s="49"/>
    </row>
    <row r="1048" spans="1:8">
      <c r="A1048" s="668"/>
      <c r="B1048" s="672"/>
      <c r="C1048" s="672"/>
      <c r="D1048" s="672"/>
      <c r="E1048" s="728"/>
      <c r="F1048" s="601"/>
      <c r="G1048" s="49"/>
      <c r="H1048" s="49"/>
    </row>
    <row r="1049" spans="1:8">
      <c r="A1049" s="668"/>
      <c r="B1049" s="672"/>
      <c r="C1049" s="672"/>
      <c r="D1049" s="672"/>
      <c r="E1049" s="728"/>
      <c r="F1049" s="601"/>
      <c r="G1049" s="49"/>
      <c r="H1049" s="49"/>
    </row>
    <row r="1050" spans="1:8">
      <c r="A1050" s="668"/>
      <c r="B1050" s="672"/>
      <c r="C1050" s="672"/>
      <c r="D1050" s="672"/>
      <c r="E1050" s="728"/>
      <c r="F1050" s="601"/>
      <c r="G1050" s="49"/>
      <c r="H1050" s="49"/>
    </row>
    <row r="1051" spans="1:8">
      <c r="A1051" s="668"/>
      <c r="B1051" s="672"/>
      <c r="C1051" s="672"/>
      <c r="D1051" s="672"/>
      <c r="E1051" s="728"/>
      <c r="F1051" s="601"/>
      <c r="G1051" s="49"/>
      <c r="H1051" s="49"/>
    </row>
    <row r="1052" spans="1:8">
      <c r="A1052" s="668"/>
      <c r="B1052" s="672"/>
      <c r="C1052" s="672"/>
      <c r="D1052" s="672"/>
      <c r="E1052" s="728"/>
      <c r="F1052" s="601"/>
      <c r="G1052" s="49"/>
      <c r="H1052" s="49"/>
    </row>
    <row r="1053" spans="1:8">
      <c r="A1053" s="668"/>
      <c r="B1053" s="672"/>
      <c r="C1053" s="672"/>
      <c r="D1053" s="672"/>
      <c r="E1053" s="728"/>
      <c r="F1053" s="601"/>
      <c r="G1053" s="49"/>
      <c r="H1053" s="49"/>
    </row>
    <row r="1054" spans="1:8">
      <c r="A1054" s="668"/>
      <c r="B1054" s="672"/>
      <c r="C1054" s="672"/>
      <c r="D1054" s="672"/>
      <c r="E1054" s="728"/>
      <c r="F1054" s="601"/>
      <c r="G1054" s="49"/>
      <c r="H1054" s="49"/>
    </row>
    <row r="1055" spans="1:8">
      <c r="A1055" s="668"/>
      <c r="B1055" s="672"/>
      <c r="C1055" s="672"/>
      <c r="D1055" s="672"/>
      <c r="E1055" s="728"/>
      <c r="F1055" s="601"/>
      <c r="G1055" s="49"/>
      <c r="H1055" s="49"/>
    </row>
    <row r="1056" spans="1:8">
      <c r="A1056" s="668"/>
      <c r="B1056" s="672"/>
      <c r="C1056" s="672"/>
      <c r="D1056" s="672"/>
      <c r="E1056" s="728"/>
      <c r="F1056" s="601"/>
      <c r="G1056" s="49"/>
      <c r="H1056" s="49"/>
    </row>
    <row r="1057" spans="1:8">
      <c r="A1057" s="668"/>
      <c r="B1057" s="672"/>
      <c r="C1057" s="672"/>
      <c r="D1057" s="672"/>
      <c r="E1057" s="728"/>
      <c r="F1057" s="601"/>
      <c r="G1057" s="49"/>
      <c r="H1057" s="49"/>
    </row>
    <row r="1058" spans="1:8">
      <c r="A1058" s="668"/>
      <c r="B1058" s="672"/>
      <c r="C1058" s="672"/>
      <c r="D1058" s="672"/>
      <c r="E1058" s="728"/>
      <c r="F1058" s="601"/>
      <c r="G1058" s="49"/>
      <c r="H1058" s="49"/>
    </row>
    <row r="1059" spans="1:8">
      <c r="A1059" s="668"/>
      <c r="B1059" s="672"/>
      <c r="C1059" s="672"/>
      <c r="D1059" s="672"/>
      <c r="E1059" s="728"/>
      <c r="F1059" s="601"/>
      <c r="G1059" s="49"/>
      <c r="H1059" s="49"/>
    </row>
    <row r="1060" spans="1:8">
      <c r="A1060" s="668"/>
      <c r="B1060" s="672"/>
      <c r="C1060" s="672"/>
      <c r="D1060" s="672"/>
      <c r="E1060" s="728"/>
      <c r="F1060" s="601"/>
      <c r="G1060" s="49"/>
      <c r="H1060" s="49"/>
    </row>
    <row r="1061" spans="1:8">
      <c r="A1061" s="668"/>
      <c r="B1061" s="672"/>
      <c r="C1061" s="672"/>
      <c r="D1061" s="672"/>
      <c r="E1061" s="728"/>
      <c r="F1061" s="601"/>
      <c r="G1061" s="49"/>
      <c r="H1061" s="49"/>
    </row>
    <row r="1062" spans="1:8">
      <c r="A1062" s="668"/>
      <c r="B1062" s="672"/>
      <c r="C1062" s="672"/>
      <c r="D1062" s="672"/>
      <c r="E1062" s="728"/>
      <c r="F1062" s="601"/>
      <c r="G1062" s="49"/>
      <c r="H1062" s="49"/>
    </row>
    <row r="1063" spans="1:8">
      <c r="A1063" s="668"/>
      <c r="B1063" s="672"/>
      <c r="C1063" s="672"/>
      <c r="D1063" s="672"/>
      <c r="E1063" s="728"/>
      <c r="F1063" s="601"/>
      <c r="G1063" s="49"/>
      <c r="H1063" s="49"/>
    </row>
    <row r="1064" spans="1:8">
      <c r="A1064" s="668"/>
      <c r="B1064" s="672"/>
      <c r="C1064" s="672"/>
      <c r="D1064" s="672"/>
      <c r="E1064" s="728"/>
      <c r="F1064" s="601"/>
      <c r="G1064" s="49"/>
      <c r="H1064" s="49"/>
    </row>
    <row r="1065" spans="1:8">
      <c r="A1065" s="668"/>
      <c r="B1065" s="672"/>
      <c r="C1065" s="672"/>
      <c r="D1065" s="672"/>
      <c r="E1065" s="728"/>
      <c r="F1065" s="601"/>
      <c r="G1065" s="49"/>
      <c r="H1065" s="49"/>
    </row>
    <row r="1066" spans="1:8">
      <c r="A1066" s="668"/>
      <c r="B1066" s="672"/>
      <c r="C1066" s="672"/>
      <c r="D1066" s="672"/>
      <c r="E1066" s="728"/>
      <c r="F1066" s="601"/>
      <c r="G1066" s="49"/>
      <c r="H1066" s="49"/>
    </row>
    <row r="1067" spans="1:8">
      <c r="A1067" s="668"/>
      <c r="B1067" s="672"/>
      <c r="C1067" s="672"/>
      <c r="D1067" s="672"/>
      <c r="E1067" s="728"/>
      <c r="F1067" s="601"/>
      <c r="G1067" s="49"/>
      <c r="H1067" s="49"/>
    </row>
    <row r="1068" spans="1:8">
      <c r="A1068" s="668"/>
      <c r="B1068" s="672"/>
      <c r="C1068" s="672"/>
      <c r="D1068" s="672"/>
      <c r="E1068" s="728"/>
      <c r="F1068" s="601"/>
      <c r="G1068" s="49"/>
      <c r="H1068" s="49"/>
    </row>
    <row r="1069" spans="1:8">
      <c r="A1069" s="668"/>
      <c r="B1069" s="672"/>
      <c r="C1069" s="672"/>
      <c r="D1069" s="672"/>
      <c r="E1069" s="728"/>
      <c r="F1069" s="601"/>
      <c r="G1069" s="49"/>
      <c r="H1069" s="49"/>
    </row>
    <row r="1070" spans="1:8">
      <c r="A1070" s="668"/>
      <c r="B1070" s="672"/>
      <c r="C1070" s="672"/>
      <c r="D1070" s="672"/>
      <c r="E1070" s="728"/>
      <c r="F1070" s="601"/>
      <c r="G1070" s="49"/>
      <c r="H1070" s="49"/>
    </row>
    <row r="1071" spans="1:8">
      <c r="A1071" s="668"/>
      <c r="B1071" s="672"/>
      <c r="C1071" s="672"/>
      <c r="D1071" s="672"/>
      <c r="E1071" s="728"/>
      <c r="F1071" s="601"/>
      <c r="G1071" s="49"/>
      <c r="H1071" s="49"/>
    </row>
    <row r="1072" spans="1:8">
      <c r="A1072" s="668"/>
      <c r="B1072" s="672"/>
      <c r="C1072" s="672"/>
      <c r="D1072" s="672"/>
      <c r="E1072" s="728"/>
      <c r="F1072" s="601"/>
      <c r="G1072" s="49"/>
      <c r="H1072" s="49"/>
    </row>
    <row r="1073" spans="1:8">
      <c r="A1073" s="668"/>
      <c r="B1073" s="672"/>
      <c r="C1073" s="672"/>
      <c r="D1073" s="672"/>
      <c r="E1073" s="728"/>
      <c r="F1073" s="601"/>
      <c r="G1073" s="49"/>
      <c r="H1073" s="49"/>
    </row>
    <row r="1074" spans="1:8">
      <c r="A1074" s="668"/>
      <c r="B1074" s="672"/>
      <c r="C1074" s="672"/>
      <c r="D1074" s="672"/>
      <c r="E1074" s="728"/>
      <c r="F1074" s="601"/>
      <c r="G1074" s="49"/>
      <c r="H1074" s="49"/>
    </row>
    <row r="1075" spans="1:8">
      <c r="A1075" s="668"/>
      <c r="B1075" s="672"/>
      <c r="C1075" s="672"/>
      <c r="D1075" s="672"/>
      <c r="E1075" s="728"/>
      <c r="F1075" s="601"/>
      <c r="G1075" s="49"/>
      <c r="H1075" s="49"/>
    </row>
    <row r="1076" spans="1:8">
      <c r="A1076" s="668"/>
      <c r="B1076" s="672"/>
      <c r="C1076" s="672"/>
      <c r="D1076" s="672"/>
      <c r="E1076" s="728"/>
      <c r="F1076" s="601"/>
      <c r="G1076" s="49"/>
      <c r="H1076" s="49"/>
    </row>
    <row r="1077" spans="1:8">
      <c r="A1077" s="668"/>
      <c r="B1077" s="672"/>
      <c r="C1077" s="672"/>
      <c r="D1077" s="672"/>
      <c r="E1077" s="728"/>
      <c r="F1077" s="601"/>
      <c r="G1077" s="49"/>
      <c r="H1077" s="49"/>
    </row>
    <row r="1078" spans="1:8">
      <c r="A1078" s="668"/>
      <c r="B1078" s="672"/>
      <c r="C1078" s="672"/>
      <c r="D1078" s="672"/>
      <c r="E1078" s="728"/>
      <c r="F1078" s="601"/>
      <c r="G1078" s="49"/>
      <c r="H1078" s="49"/>
    </row>
    <row r="1079" spans="1:8">
      <c r="A1079" s="668"/>
      <c r="B1079" s="672"/>
      <c r="C1079" s="672"/>
      <c r="D1079" s="672"/>
      <c r="E1079" s="728"/>
      <c r="F1079" s="601"/>
      <c r="G1079" s="49"/>
      <c r="H1079" s="49"/>
    </row>
    <row r="1080" spans="1:8">
      <c r="A1080" s="668"/>
      <c r="B1080" s="672"/>
      <c r="C1080" s="672"/>
      <c r="D1080" s="672"/>
      <c r="E1080" s="728"/>
      <c r="F1080" s="601"/>
      <c r="G1080" s="49"/>
      <c r="H1080" s="49"/>
    </row>
    <row r="1081" spans="1:8">
      <c r="A1081" s="668"/>
      <c r="B1081" s="672"/>
      <c r="C1081" s="672"/>
      <c r="D1081" s="672"/>
      <c r="E1081" s="728"/>
      <c r="F1081" s="601"/>
      <c r="G1081" s="49"/>
      <c r="H1081" s="49"/>
    </row>
    <row r="1082" spans="1:8">
      <c r="A1082" s="668"/>
      <c r="B1082" s="672"/>
      <c r="C1082" s="672"/>
      <c r="D1082" s="672"/>
      <c r="E1082" s="728"/>
      <c r="F1082" s="601"/>
      <c r="G1082" s="49"/>
      <c r="H1082" s="49"/>
    </row>
    <row r="1083" spans="1:8">
      <c r="A1083" s="668"/>
      <c r="B1083" s="672"/>
      <c r="C1083" s="672"/>
      <c r="D1083" s="672"/>
      <c r="E1083" s="728"/>
      <c r="F1083" s="601"/>
      <c r="G1083" s="49"/>
      <c r="H1083" s="49"/>
    </row>
    <row r="1084" spans="1:8">
      <c r="A1084" s="668"/>
      <c r="B1084" s="672"/>
      <c r="C1084" s="672"/>
      <c r="D1084" s="672"/>
      <c r="E1084" s="728"/>
      <c r="F1084" s="601"/>
      <c r="G1084" s="49"/>
      <c r="H1084" s="49"/>
    </row>
    <row r="1085" spans="1:8">
      <c r="A1085" s="668"/>
      <c r="B1085" s="672"/>
      <c r="C1085" s="672"/>
      <c r="D1085" s="672"/>
      <c r="E1085" s="728"/>
      <c r="F1085" s="601"/>
      <c r="G1085" s="49"/>
      <c r="H1085" s="49"/>
    </row>
    <row r="1086" spans="1:8">
      <c r="A1086" s="668"/>
      <c r="B1086" s="672"/>
      <c r="C1086" s="672"/>
      <c r="D1086" s="672"/>
      <c r="E1086" s="728"/>
      <c r="F1086" s="601"/>
      <c r="G1086" s="49"/>
      <c r="H1086" s="49"/>
    </row>
    <row r="1087" spans="1:8">
      <c r="A1087" s="668"/>
      <c r="B1087" s="672"/>
      <c r="C1087" s="672"/>
      <c r="D1087" s="672"/>
      <c r="E1087" s="728"/>
      <c r="F1087" s="601"/>
      <c r="G1087" s="49"/>
      <c r="H1087" s="49"/>
    </row>
    <row r="1088" spans="1:8">
      <c r="A1088" s="668"/>
      <c r="B1088" s="672"/>
      <c r="C1088" s="672"/>
      <c r="D1088" s="672"/>
      <c r="E1088" s="728"/>
      <c r="F1088" s="601"/>
      <c r="G1088" s="49"/>
      <c r="H1088" s="49"/>
    </row>
    <row r="1089" spans="1:8">
      <c r="A1089" s="668"/>
      <c r="B1089" s="672"/>
      <c r="C1089" s="672"/>
      <c r="D1089" s="672"/>
      <c r="E1089" s="728"/>
      <c r="F1089" s="601"/>
      <c r="G1089" s="49"/>
      <c r="H1089" s="49"/>
    </row>
    <row r="1090" spans="1:8">
      <c r="A1090" s="668"/>
      <c r="B1090" s="672"/>
      <c r="C1090" s="672"/>
      <c r="D1090" s="672"/>
      <c r="E1090" s="728"/>
      <c r="F1090" s="601"/>
      <c r="G1090" s="49"/>
      <c r="H1090" s="49"/>
    </row>
    <row r="1091" spans="1:8">
      <c r="A1091" s="668"/>
      <c r="B1091" s="672"/>
      <c r="C1091" s="672"/>
      <c r="D1091" s="672"/>
      <c r="E1091" s="728"/>
      <c r="F1091" s="601"/>
      <c r="G1091" s="49"/>
      <c r="H1091" s="49"/>
    </row>
    <row r="1092" spans="1:8">
      <c r="A1092" s="668"/>
      <c r="B1092" s="672"/>
      <c r="C1092" s="672"/>
      <c r="D1092" s="672"/>
      <c r="E1092" s="728"/>
      <c r="F1092" s="601"/>
      <c r="G1092" s="49"/>
      <c r="H1092" s="49"/>
    </row>
    <row r="1093" spans="1:8">
      <c r="A1093" s="668"/>
      <c r="B1093" s="672"/>
      <c r="C1093" s="672"/>
      <c r="D1093" s="672"/>
      <c r="E1093" s="728"/>
      <c r="F1093" s="601"/>
      <c r="G1093" s="49"/>
      <c r="H1093" s="49"/>
    </row>
    <row r="1094" spans="1:8">
      <c r="A1094" s="668"/>
      <c r="B1094" s="672"/>
      <c r="C1094" s="672"/>
      <c r="D1094" s="672"/>
      <c r="E1094" s="728"/>
      <c r="F1094" s="601"/>
      <c r="G1094" s="49"/>
      <c r="H1094" s="49"/>
    </row>
    <row r="1095" spans="1:8">
      <c r="A1095" s="668"/>
      <c r="B1095" s="672"/>
      <c r="C1095" s="672"/>
      <c r="D1095" s="672"/>
      <c r="E1095" s="728"/>
      <c r="F1095" s="601"/>
      <c r="G1095" s="49"/>
      <c r="H1095" s="49"/>
    </row>
    <row r="1096" spans="1:8">
      <c r="A1096" s="668"/>
      <c r="B1096" s="672"/>
      <c r="C1096" s="672"/>
      <c r="D1096" s="672"/>
      <c r="E1096" s="728"/>
      <c r="F1096" s="601"/>
      <c r="G1096" s="49"/>
      <c r="H1096" s="49"/>
    </row>
    <row r="1097" spans="1:8">
      <c r="A1097" s="668"/>
      <c r="B1097" s="672"/>
      <c r="C1097" s="672"/>
      <c r="D1097" s="672"/>
      <c r="E1097" s="728"/>
      <c r="F1097" s="601"/>
      <c r="G1097" s="49"/>
      <c r="H1097" s="49"/>
    </row>
    <row r="1098" spans="1:8">
      <c r="A1098" s="668"/>
      <c r="B1098" s="672"/>
      <c r="C1098" s="672"/>
      <c r="D1098" s="672"/>
      <c r="E1098" s="728"/>
      <c r="F1098" s="601"/>
      <c r="G1098" s="49"/>
      <c r="H1098" s="49"/>
    </row>
    <row r="1099" spans="1:8">
      <c r="A1099" s="668"/>
      <c r="B1099" s="672"/>
      <c r="C1099" s="672"/>
      <c r="D1099" s="672"/>
      <c r="E1099" s="728"/>
      <c r="F1099" s="601"/>
      <c r="G1099" s="49"/>
      <c r="H1099" s="49"/>
    </row>
    <row r="1100" spans="1:8">
      <c r="A1100" s="668"/>
      <c r="B1100" s="672"/>
      <c r="C1100" s="672"/>
      <c r="D1100" s="672"/>
      <c r="E1100" s="728"/>
      <c r="F1100" s="601"/>
      <c r="G1100" s="49"/>
      <c r="H1100" s="49"/>
    </row>
    <row r="1101" spans="1:8">
      <c r="A1101" s="668"/>
      <c r="B1101" s="672"/>
      <c r="C1101" s="672"/>
      <c r="D1101" s="672"/>
      <c r="E1101" s="728"/>
      <c r="F1101" s="601"/>
      <c r="G1101" s="49"/>
      <c r="H1101" s="49"/>
    </row>
    <row r="1102" spans="1:8">
      <c r="A1102" s="668"/>
      <c r="B1102" s="672"/>
      <c r="C1102" s="672"/>
      <c r="D1102" s="672"/>
      <c r="E1102" s="728"/>
      <c r="F1102" s="601"/>
      <c r="G1102" s="49"/>
      <c r="H1102" s="49"/>
    </row>
    <row r="1103" spans="1:8">
      <c r="A1103" s="668"/>
      <c r="B1103" s="672"/>
      <c r="C1103" s="672"/>
      <c r="D1103" s="672"/>
      <c r="E1103" s="728"/>
      <c r="F1103" s="601"/>
      <c r="G1103" s="49"/>
      <c r="H1103" s="49"/>
    </row>
    <row r="1104" spans="1:8">
      <c r="A1104" s="668"/>
      <c r="B1104" s="672"/>
      <c r="C1104" s="672"/>
      <c r="D1104" s="672"/>
      <c r="E1104" s="728"/>
      <c r="F1104" s="601"/>
      <c r="G1104" s="49"/>
      <c r="H1104" s="49"/>
    </row>
    <row r="1105" spans="1:8">
      <c r="A1105" s="668"/>
      <c r="B1105" s="672"/>
      <c r="C1105" s="672"/>
      <c r="D1105" s="672"/>
      <c r="E1105" s="728"/>
      <c r="F1105" s="601"/>
      <c r="G1105" s="49"/>
      <c r="H1105" s="49"/>
    </row>
    <row r="1106" spans="1:8">
      <c r="A1106" s="668"/>
      <c r="B1106" s="672"/>
      <c r="C1106" s="672"/>
      <c r="D1106" s="672"/>
      <c r="E1106" s="728"/>
      <c r="F1106" s="601"/>
      <c r="G1106" s="49"/>
      <c r="H1106" s="49"/>
    </row>
    <row r="1107" spans="1:8">
      <c r="A1107" s="668"/>
      <c r="B1107" s="672"/>
      <c r="C1107" s="672"/>
      <c r="D1107" s="672"/>
      <c r="E1107" s="728"/>
      <c r="F1107" s="601"/>
      <c r="G1107" s="49"/>
      <c r="H1107" s="49"/>
    </row>
    <row r="1108" spans="1:8">
      <c r="A1108" s="668"/>
      <c r="B1108" s="672"/>
      <c r="C1108" s="672"/>
      <c r="D1108" s="672"/>
      <c r="E1108" s="728"/>
      <c r="F1108" s="601"/>
      <c r="G1108" s="49"/>
      <c r="H1108" s="49"/>
    </row>
    <row r="1109" spans="1:8">
      <c r="A1109" s="668"/>
      <c r="B1109" s="672"/>
      <c r="C1109" s="672"/>
      <c r="D1109" s="672"/>
      <c r="E1109" s="728"/>
      <c r="F1109" s="601"/>
      <c r="G1109" s="49"/>
      <c r="H1109" s="49"/>
    </row>
    <row r="1110" spans="1:8">
      <c r="A1110" s="668"/>
      <c r="B1110" s="672"/>
      <c r="C1110" s="672"/>
      <c r="D1110" s="672"/>
      <c r="E1110" s="728"/>
      <c r="F1110" s="601"/>
      <c r="G1110" s="49"/>
      <c r="H1110" s="49"/>
    </row>
    <row r="1111" spans="1:8">
      <c r="A1111" s="668"/>
      <c r="B1111" s="672"/>
      <c r="C1111" s="672"/>
      <c r="D1111" s="672"/>
      <c r="E1111" s="728"/>
      <c r="F1111" s="601"/>
      <c r="G1111" s="49"/>
      <c r="H1111" s="49"/>
    </row>
    <row r="1112" spans="1:8">
      <c r="A1112" s="668"/>
      <c r="B1112" s="672"/>
      <c r="C1112" s="672"/>
      <c r="D1112" s="672"/>
      <c r="E1112" s="728"/>
      <c r="F1112" s="601"/>
      <c r="G1112" s="49"/>
      <c r="H1112" s="49"/>
    </row>
    <row r="1113" spans="1:8">
      <c r="A1113" s="668"/>
      <c r="B1113" s="672"/>
      <c r="C1113" s="672"/>
      <c r="D1113" s="672"/>
      <c r="E1113" s="728"/>
      <c r="F1113" s="601"/>
      <c r="G1113" s="49"/>
      <c r="H1113" s="49"/>
    </row>
    <row r="1114" spans="1:8">
      <c r="A1114" s="668"/>
      <c r="B1114" s="672"/>
      <c r="C1114" s="672"/>
      <c r="D1114" s="672"/>
      <c r="E1114" s="728"/>
      <c r="F1114" s="601"/>
      <c r="G1114" s="49"/>
      <c r="H1114" s="49"/>
    </row>
    <row r="1115" spans="1:8">
      <c r="A1115" s="668"/>
      <c r="B1115" s="672"/>
      <c r="C1115" s="672"/>
      <c r="D1115" s="672"/>
      <c r="E1115" s="728"/>
      <c r="F1115" s="601"/>
      <c r="G1115" s="49"/>
      <c r="H1115" s="49"/>
    </row>
    <row r="1116" spans="1:8">
      <c r="A1116" s="668"/>
      <c r="B1116" s="672"/>
      <c r="C1116" s="672"/>
      <c r="D1116" s="672"/>
      <c r="E1116" s="728"/>
      <c r="F1116" s="601"/>
      <c r="G1116" s="49"/>
      <c r="H1116" s="49"/>
    </row>
  </sheetData>
  <customSheetViews>
    <customSheetView guid="{3A38DF7A-C35E-4DD3-9893-26310A3EF836}" scale="66" showPageBreaks="1" printArea="1" showRuler="0" topLeftCell="A52">
      <selection activeCell="H74" sqref="H74"/>
      <rowBreaks count="7" manualBreakCount="7">
        <brk id="36" max="16383" man="1"/>
        <brk id="86" max="16383" man="1"/>
        <brk id="130" max="16383" man="1"/>
        <brk id="169" max="16383" man="1"/>
        <brk id="212" max="16383" man="1"/>
        <brk id="262" max="16383" man="1"/>
        <brk id="289" max="7" man="1"/>
      </rowBreaks>
      <pageMargins left="0.5" right="0.5" top="0.75" bottom="0.5" header="0.5" footer="0.5"/>
      <pageSetup scale="65" fitToHeight="10" orientation="landscape" r:id="rId1"/>
      <headerFooter alignWithMargins="0">
        <oddHeader>&amp;R&amp;12Page &amp;P of &amp;N</oddHeader>
      </headerFooter>
    </customSheetView>
    <customSheetView guid="{F96D6087-3330-4A81-95EC-26BA83722A49}" scale="75" showPageBreaks="1" printArea="1" view="pageBreakPreview" showRuler="0">
      <pane xSplit="3" topLeftCell="F1"/>
      <selection activeCell="C10" sqref="C10"/>
      <rowBreaks count="7" manualBreakCount="7">
        <brk id="36" max="16383" man="1"/>
        <brk id="86" max="16383" man="1"/>
        <brk id="130" max="16383" man="1"/>
        <brk id="169" max="16383" man="1"/>
        <brk id="212" max="16383" man="1"/>
        <brk id="262" max="16383" man="1"/>
        <brk id="289" max="7" man="1"/>
      </rowBreaks>
      <pageMargins left="0.5" right="0.5" top="0.75" bottom="0.5" header="0.5" footer="0.5"/>
      <pageSetup scale="65" fitToHeight="10" orientation="landscape" r:id="rId2"/>
      <headerFooter alignWithMargins="0">
        <oddHeader>&amp;R&amp;12Page &amp;P of &amp;N</oddHeader>
      </headerFooter>
    </customSheetView>
    <customSheetView guid="{DA967730-B71F-4038-B1B7-9D4790729C5D}" scale="75" showPageBreaks="1" printArea="1" view="pageBreakPreview" showRuler="0" topLeftCell="A271">
      <pane xSplit="3" topLeftCell="F1" activePane="topRight"/>
      <selection pane="topRight" activeCell="H279" sqref="H279"/>
      <rowBreaks count="7" manualBreakCount="7">
        <brk id="36" max="16383" man="1"/>
        <brk id="86" max="16383" man="1"/>
        <brk id="130" max="16383" man="1"/>
        <brk id="169" max="16383" man="1"/>
        <brk id="212" max="16383" man="1"/>
        <brk id="262" max="16383" man="1"/>
        <brk id="289" max="7" man="1"/>
      </rowBreaks>
      <pageMargins left="0.5" right="0.5" top="0.75" bottom="0.5" header="0.5" footer="0.5"/>
      <pageSetup scale="65" fitToHeight="10" orientation="landscape" r:id="rId3"/>
      <headerFooter alignWithMargins="0">
        <oddHeader>&amp;R&amp;12Page &amp;P of &amp;N</oddHeader>
      </headerFooter>
    </customSheetView>
    <customSheetView guid="{4C7C2344-134C-465A-ADEB-A5E96AAE2308}" scale="75" showPageBreaks="1" printArea="1" view="pageBreakPreview" showRuler="0" topLeftCell="A190">
      <pane xSplit="2.9634146341463414" topLeftCell="F1" activePane="topRight"/>
      <selection pane="topRight" activeCell="H111" sqref="H111"/>
      <rowBreaks count="7" manualBreakCount="7">
        <brk id="36" max="16383" man="1"/>
        <brk id="86" max="16383" man="1"/>
        <brk id="130" max="16383" man="1"/>
        <brk id="169" max="16383" man="1"/>
        <brk id="212" max="16383" man="1"/>
        <brk id="262" max="16383" man="1"/>
        <brk id="289" max="7" man="1"/>
      </rowBreaks>
      <pageMargins left="0.5" right="0.5" top="0.75" bottom="0.5" header="0.5" footer="0.5"/>
      <pageSetup scale="65" fitToHeight="10" orientation="landscape" r:id="rId4"/>
      <headerFooter alignWithMargins="0">
        <oddHeader>&amp;R&amp;12Page &amp;P of &amp;N</oddHeader>
      </headerFooter>
    </customSheetView>
    <customSheetView guid="{FAAD9AAC-1337-43AB-BF1F-CCF9DFCF5B78}" scale="60" showPageBreaks="1" printArea="1" view="pageBreakPreview" showRuler="0" topLeftCell="A276">
      <selection activeCell="H313" sqref="H313"/>
      <rowBreaks count="4" manualBreakCount="4">
        <brk id="70" max="7" man="1"/>
        <brk id="143" max="7" man="1"/>
        <brk id="210" max="7" man="1"/>
        <brk id="287" max="7" man="1"/>
      </rowBreaks>
      <colBreaks count="2" manualBreakCount="2">
        <brk id="7" max="324" man="1"/>
        <brk id="8" max="316" man="1"/>
      </colBreaks>
      <pageMargins left="0.5" right="0.5" top="0.75" bottom="0.5" header="0.5" footer="0.5"/>
      <printOptions horizontalCentered="1"/>
      <pageSetup scale="44" fitToHeight="10" orientation="portrait" r:id="rId5"/>
      <headerFooter alignWithMargins="0">
        <oddHeader>&amp;R&amp;12Page &amp;P of &amp;N</oddHeader>
      </headerFooter>
    </customSheetView>
    <customSheetView guid="{71B42B22-A376-44B5-B0C1-23FC1AA3DBA2}" scale="66" showPageBreaks="1" printArea="1" hiddenRows="1" showRuler="0" topLeftCell="A75">
      <selection activeCell="D75" sqref="D75"/>
      <rowBreaks count="4" manualBreakCount="4">
        <brk id="70" max="7" man="1"/>
        <brk id="143" max="7" man="1"/>
        <brk id="211" max="7" man="1"/>
        <brk id="288" max="7" man="1"/>
      </rowBreaks>
      <colBreaks count="1" manualBreakCount="1">
        <brk id="8" max="316" man="1"/>
      </colBreaks>
      <pageMargins left="0.5" right="0.5" top="0.75" bottom="0.5" header="0.5" footer="0.5"/>
      <printOptions horizontalCentered="1"/>
      <pageSetup scale="45" fitToHeight="10" orientation="portrait" r:id="rId6"/>
      <headerFooter alignWithMargins="0">
        <oddHeader>&amp;R&amp;16Page &amp;P of &amp;N</oddHeader>
      </headerFooter>
    </customSheetView>
    <customSheetView guid="{28948E05-8F34-4F1E-96FB-A80A6A844600}" scale="66" showPageBreaks="1" printArea="1" hiddenRows="1" showRuler="0" topLeftCell="A252">
      <selection activeCell="B270" sqref="B270"/>
      <rowBreaks count="4" manualBreakCount="4">
        <brk id="70" max="7" man="1"/>
        <brk id="143" max="7" man="1"/>
        <brk id="211" max="7" man="1"/>
        <brk id="288" max="7" man="1"/>
      </rowBreaks>
      <colBreaks count="1" manualBreakCount="1">
        <brk id="8" max="316" man="1"/>
      </colBreaks>
      <pageMargins left="0.5" right="0.5" top="0.75" bottom="0.5" header="0.5" footer="0.5"/>
      <printOptions horizontalCentered="1"/>
      <pageSetup scale="45" fitToHeight="10" orientation="portrait" r:id="rId7"/>
      <headerFooter alignWithMargins="0">
        <oddHeader>&amp;R&amp;12Page &amp;P of &amp;N</oddHeader>
      </headerFooter>
    </customSheetView>
    <customSheetView guid="{DC91DEF3-837B-4BB9-A81E-3B78C5914E6C}" scale="60" showPageBreaks="1" printArea="1" view="pageBreakPreview" showRuler="0" topLeftCell="A286">
      <selection activeCell="F182" sqref="F182"/>
      <rowBreaks count="4" manualBreakCount="4">
        <brk id="70" max="7" man="1"/>
        <brk id="143" max="7" man="1"/>
        <brk id="210" max="7" man="1"/>
        <brk id="287" max="7" man="1"/>
      </rowBreaks>
      <colBreaks count="1" manualBreakCount="1">
        <brk id="8" max="316" man="1"/>
      </colBreaks>
      <pageMargins left="0.5" right="0.5" top="0.75" bottom="0.5" header="0.5" footer="0.5"/>
      <printOptions horizontalCentered="1"/>
      <pageSetup scale="44" fitToHeight="10" orientation="portrait" r:id="rId8"/>
      <headerFooter alignWithMargins="0">
        <oddHeader>&amp;R&amp;12Page &amp;P of &amp;N</oddHeader>
      </headerFooter>
    </customSheetView>
    <customSheetView guid="{416404B7-8533-4A12-ABD0-58CFDEB49D80}" scale="50" showPageBreaks="1" printArea="1">
      <selection activeCell="F23" sqref="F23"/>
      <rowBreaks count="4" manualBreakCount="4">
        <brk id="73" max="7" man="1"/>
        <brk id="140" max="7" man="1"/>
        <brk id="202" max="7" man="1"/>
        <brk id="277" max="7" man="1"/>
      </rowBreaks>
      <pageMargins left="0.17" right="0.17" top="1.56" bottom="1.24" header="0.5" footer="0.17"/>
      <printOptions horizontalCentered="1"/>
      <pageSetup scale="35" fitToHeight="0" orientation="portrait" r:id="rId9"/>
      <headerFooter alignWithMargins="0"/>
    </customSheetView>
  </customSheetViews>
  <mergeCells count="2">
    <mergeCell ref="D2:F2"/>
    <mergeCell ref="D3:F3"/>
  </mergeCells>
  <phoneticPr fontId="0" type="noConversion"/>
  <printOptions horizontalCentered="1"/>
  <pageMargins left="0.17" right="0.17" top="1.56" bottom="1.24" header="0.5" footer="0.17"/>
  <pageSetup scale="30" fitToHeight="0" orientation="portrait" r:id="rId10"/>
  <headerFooter alignWithMargins="0"/>
  <rowBreaks count="4" manualBreakCount="4">
    <brk id="82" max="7" man="1"/>
    <brk id="152" max="7" man="1"/>
    <brk id="214" max="7" man="1"/>
    <brk id="305" max="7" man="1"/>
  </rowBreaks>
  <ignoredErrors>
    <ignoredError sqref="H219" unlockedFormula="1"/>
    <ignoredError sqref="E24:E25 E130 E133 E157"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M90"/>
  <sheetViews>
    <sheetView showGridLines="0" zoomScale="70" zoomScaleNormal="70" zoomScaleSheetLayoutView="62" workbookViewId="0"/>
  </sheetViews>
  <sheetFormatPr defaultColWidth="9.28515625" defaultRowHeight="12.75"/>
  <cols>
    <col min="1" max="1" width="9.28515625" style="255" bestFit="1" customWidth="1"/>
    <col min="2" max="2" width="38.7109375" style="499" customWidth="1"/>
    <col min="3" max="3" width="44.28515625" style="583" customWidth="1"/>
    <col min="4" max="4" width="20" style="255" customWidth="1"/>
    <col min="5" max="5" width="29.7109375" style="255" customWidth="1"/>
    <col min="6" max="6" width="24.28515625" style="583" customWidth="1"/>
    <col min="7" max="7" width="23.7109375" style="583" customWidth="1"/>
    <col min="8" max="8" width="29.7109375" style="583" customWidth="1"/>
    <col min="9" max="9" width="22.28515625" style="583" customWidth="1"/>
    <col min="10" max="10" width="16.85546875" style="498" customWidth="1"/>
    <col min="11" max="11" width="29.7109375" style="498" customWidth="1"/>
    <col min="12" max="12" width="23.42578125" style="498" customWidth="1"/>
    <col min="13" max="13" width="25.5703125" style="498" customWidth="1"/>
    <col min="14" max="14" width="29.7109375" style="498" customWidth="1"/>
    <col min="15" max="15" width="21.5703125" style="498" customWidth="1"/>
    <col min="16" max="16" width="23.28515625" style="498" customWidth="1"/>
    <col min="17" max="17" width="29.7109375" style="498" customWidth="1"/>
    <col min="18" max="18" width="22.28515625" style="498" customWidth="1"/>
    <col min="19" max="19" width="17.28515625" style="498" bestFit="1" customWidth="1"/>
    <col min="20" max="20" width="29.7109375" style="498" customWidth="1"/>
    <col min="21" max="21" width="21.5703125" style="498" customWidth="1"/>
    <col min="22" max="22" width="22.5703125" style="498" customWidth="1"/>
    <col min="23" max="24" width="25" style="498" customWidth="1"/>
    <col min="25" max="25" width="21.7109375" style="498" customWidth="1"/>
    <col min="26" max="27" width="25" style="498" customWidth="1"/>
    <col min="28" max="28" width="23.42578125" style="498" customWidth="1"/>
    <col min="29" max="95" width="25" style="498" customWidth="1"/>
    <col min="96" max="96" width="22.7109375" style="498" customWidth="1"/>
    <col min="97" max="111" width="25" style="498" customWidth="1"/>
    <col min="112" max="112" width="24.28515625" style="498" customWidth="1"/>
    <col min="113" max="126" width="25" style="498" customWidth="1"/>
    <col min="127" max="127" width="24.42578125" style="498" customWidth="1"/>
    <col min="128" max="129" width="25" style="498" customWidth="1"/>
    <col min="130" max="130" width="21.28515625" style="498" bestFit="1" customWidth="1"/>
    <col min="131" max="132" width="25" style="498" customWidth="1"/>
    <col min="133" max="133" width="21.28515625" style="498" bestFit="1" customWidth="1"/>
    <col min="134" max="135" width="25" style="498" customWidth="1"/>
    <col min="136" max="136" width="18.28515625" style="498" customWidth="1"/>
    <col min="137" max="137" width="25" style="498" customWidth="1"/>
    <col min="138" max="138" width="23.7109375" style="498" customWidth="1"/>
    <col min="139" max="139" width="17.28515625" style="498" customWidth="1"/>
    <col min="140" max="141" width="25" style="498" customWidth="1"/>
    <col min="142" max="142" width="19.5703125" style="498" customWidth="1"/>
    <col min="143" max="144" width="25" style="498" customWidth="1"/>
    <col min="145" max="145" width="21.28515625" style="498" bestFit="1" customWidth="1"/>
    <col min="146" max="147" width="25" style="498" customWidth="1"/>
    <col min="148" max="148" width="20.42578125" style="498" customWidth="1"/>
    <col min="149" max="150" width="25" style="498" customWidth="1"/>
    <col min="151" max="151" width="18.7109375" style="498" customWidth="1"/>
    <col min="152" max="153" width="25" style="498" customWidth="1"/>
    <col min="154" max="154" width="17.5703125" style="498" customWidth="1"/>
    <col min="155" max="156" width="25" style="498" customWidth="1"/>
    <col min="157" max="157" width="21.28515625" style="498" bestFit="1" customWidth="1"/>
    <col min="158" max="159" width="25" style="498" customWidth="1"/>
    <col min="160" max="160" width="18.28515625" style="498" customWidth="1"/>
    <col min="161" max="162" width="25" style="498" customWidth="1"/>
    <col min="163" max="163" width="20.42578125" style="498" customWidth="1"/>
    <col min="164" max="165" width="25" style="498" customWidth="1"/>
    <col min="166" max="166" width="18.42578125" style="498" customWidth="1"/>
    <col min="167" max="168" width="25" style="498" customWidth="1"/>
    <col min="169" max="169" width="18.42578125" style="498" customWidth="1"/>
    <col min="170" max="178" width="25" style="498" customWidth="1"/>
    <col min="179" max="179" width="26.5703125" style="498" customWidth="1"/>
    <col min="180" max="189" width="25" style="498" customWidth="1"/>
    <col min="190" max="190" width="23.28515625" style="498" bestFit="1" customWidth="1"/>
    <col min="191" max="192" width="25" style="498" customWidth="1"/>
    <col min="193" max="193" width="21.28515625" style="498" bestFit="1" customWidth="1"/>
    <col min="194" max="196" width="25" style="498" customWidth="1"/>
    <col min="197" max="208" width="25" style="1247" customWidth="1"/>
    <col min="209" max="209" width="28" style="1247" bestFit="1" customWidth="1"/>
    <col min="210" max="211" width="25" style="1247" customWidth="1"/>
    <col min="212" max="219" width="25" style="498" customWidth="1"/>
    <col min="220" max="220" width="22.5703125" style="498" customWidth="1"/>
    <col min="221" max="222" width="25" style="498" customWidth="1"/>
    <col min="223" max="223" width="22.7109375" style="498" customWidth="1"/>
    <col min="224" max="225" width="25" style="498" customWidth="1"/>
    <col min="226" max="226" width="21.28515625" style="498" bestFit="1" customWidth="1"/>
    <col min="227" max="228" width="25" style="498" customWidth="1"/>
    <col min="229" max="229" width="17.42578125" style="498" customWidth="1"/>
    <col min="230" max="230" width="25" style="498" customWidth="1"/>
    <col min="231" max="231" width="24.7109375" style="498" customWidth="1"/>
    <col min="232" max="232" width="20.5703125" style="498" customWidth="1"/>
    <col min="233" max="237" width="25" style="498" customWidth="1"/>
    <col min="238" max="238" width="19.28515625" style="498" customWidth="1"/>
    <col min="239" max="239" width="25" style="498" customWidth="1"/>
    <col min="240" max="240" width="23.28515625" style="498" customWidth="1"/>
    <col min="241" max="241" width="21.42578125" style="498" customWidth="1"/>
    <col min="242" max="246" width="25" style="498" customWidth="1"/>
    <col min="247" max="247" width="22" style="498" bestFit="1" customWidth="1"/>
    <col min="248" max="248" width="25" style="498" customWidth="1"/>
    <col min="249" max="249" width="23.7109375" style="498" customWidth="1"/>
    <col min="250" max="258" width="25" style="498" customWidth="1"/>
    <col min="259" max="259" width="17.28515625" style="498" bestFit="1" customWidth="1"/>
    <col min="260" max="260" width="25" style="498" customWidth="1"/>
    <col min="261" max="261" width="23.28515625" style="498" customWidth="1"/>
    <col min="262" max="262" width="18.42578125" style="498" customWidth="1"/>
    <col min="263" max="264" width="25" style="498" customWidth="1"/>
    <col min="265" max="265" width="17.5703125" style="498" customWidth="1"/>
    <col min="266" max="266" width="26.5703125" style="498" customWidth="1"/>
    <col min="267" max="267" width="22.5703125" style="498" customWidth="1"/>
    <col min="268" max="268" width="23.7109375" style="498" customWidth="1"/>
    <col min="269" max="269" width="26.5703125" style="498" customWidth="1"/>
    <col min="270" max="271" width="25" style="498" customWidth="1"/>
    <col min="272" max="272" width="26.5703125" style="498" customWidth="1"/>
    <col min="273" max="273" width="22.28515625" style="498" customWidth="1"/>
    <col min="274" max="274" width="25" style="498" customWidth="1"/>
    <col min="275" max="275" width="26.5703125" style="498" customWidth="1"/>
    <col min="276" max="276" width="22.28515625" style="498" customWidth="1"/>
    <col min="277" max="277" width="25" style="498" customWidth="1"/>
    <col min="278" max="278" width="26.5703125" style="498" customWidth="1"/>
    <col min="279" max="280" width="25" style="498" customWidth="1"/>
    <col min="281" max="281" width="26.5703125" style="498" customWidth="1"/>
    <col min="282" max="282" width="22.7109375" style="498" customWidth="1"/>
    <col min="283" max="283" width="25" style="498" customWidth="1"/>
    <col min="284" max="284" width="26.5703125" style="498" customWidth="1"/>
    <col min="285" max="286" width="25" style="498" customWidth="1"/>
    <col min="287" max="287" width="26.5703125" style="498" customWidth="1"/>
    <col min="288" max="288" width="25" style="498" customWidth="1"/>
    <col min="289" max="289" width="17" style="498" bestFit="1" customWidth="1"/>
    <col min="290" max="290" width="26.5703125" style="498" customWidth="1"/>
    <col min="291" max="292" width="25" style="498" customWidth="1"/>
    <col min="293" max="293" width="26.5703125" style="1247" customWidth="1"/>
    <col min="294" max="294" width="24.28515625" style="1247" customWidth="1"/>
    <col min="295" max="295" width="25" style="1247" customWidth="1"/>
    <col min="296" max="296" width="26.5703125" style="498" customWidth="1"/>
    <col min="297" max="297" width="22.28515625" style="498" customWidth="1"/>
    <col min="298" max="298" width="25" style="498" customWidth="1"/>
    <col min="299" max="299" width="26.5703125" style="498" customWidth="1"/>
    <col min="300" max="301" width="25" style="498" customWidth="1"/>
    <col min="302" max="302" width="26.5703125" style="498" customWidth="1"/>
    <col min="303" max="304" width="25" style="498" customWidth="1"/>
    <col min="305" max="305" width="26.5703125" style="498" customWidth="1"/>
    <col min="306" max="307" width="25" style="498" customWidth="1"/>
    <col min="308" max="308" width="26.5703125" style="498" customWidth="1"/>
    <col min="309" max="310" width="25" style="498" customWidth="1"/>
    <col min="311" max="311" width="26.5703125" style="498" customWidth="1"/>
    <col min="312" max="313" width="25" style="498" customWidth="1"/>
    <col min="314" max="314" width="26.5703125" style="498" customWidth="1"/>
    <col min="315" max="316" width="25" style="498" customWidth="1"/>
    <col min="317" max="317" width="26.5703125" style="498" customWidth="1"/>
    <col min="318" max="318" width="22.28515625" style="498" customWidth="1"/>
    <col min="319" max="319" width="25" style="498" customWidth="1"/>
    <col min="320" max="320" width="26.5703125" style="498" customWidth="1"/>
    <col min="321" max="321" width="23.7109375" style="498" customWidth="1"/>
    <col min="322" max="322" width="25" style="498" customWidth="1"/>
    <col min="323" max="323" width="26.5703125" style="498" customWidth="1"/>
    <col min="324" max="325" width="25" style="498" customWidth="1"/>
    <col min="326" max="326" width="26.5703125" style="498" customWidth="1"/>
    <col min="327" max="328" width="25" style="498" customWidth="1"/>
    <col min="329" max="329" width="26.5703125" style="498" customWidth="1"/>
    <col min="330" max="331" width="25" style="498" customWidth="1"/>
    <col min="332" max="332" width="26.5703125" style="498" customWidth="1"/>
    <col min="333" max="334" width="25" style="498" customWidth="1"/>
    <col min="335" max="335" width="26.5703125" style="498" customWidth="1"/>
    <col min="336" max="337" width="25" style="498" customWidth="1"/>
    <col min="338" max="338" width="26.5703125" style="498" customWidth="1"/>
    <col min="339" max="340" width="25" style="498" customWidth="1"/>
    <col min="341" max="341" width="26.5703125" style="498" customWidth="1"/>
    <col min="342" max="343" width="25" style="498" customWidth="1"/>
    <col min="344" max="344" width="26.5703125" style="498" customWidth="1"/>
    <col min="345" max="345" width="21.28515625" style="498" customWidth="1"/>
    <col min="346" max="346" width="25" style="498" customWidth="1"/>
    <col min="347" max="347" width="26.5703125" style="498" customWidth="1"/>
    <col min="348" max="349" width="25" style="498" customWidth="1"/>
    <col min="350" max="350" width="26.5703125" style="498" customWidth="1"/>
    <col min="351" max="351" width="23.28515625" style="498" customWidth="1"/>
    <col min="352" max="352" width="25" style="498" customWidth="1"/>
    <col min="353" max="353" width="26.5703125" style="498" customWidth="1"/>
    <col min="354" max="355" width="25" style="498" customWidth="1"/>
    <col min="356" max="356" width="26.5703125" style="498" customWidth="1"/>
    <col min="357" max="357" width="25" style="498" customWidth="1"/>
    <col min="358" max="358" width="23.7109375" style="498" customWidth="1"/>
    <col min="359" max="359" width="26.5703125" style="498" customWidth="1"/>
    <col min="360" max="365" width="25" style="498" customWidth="1"/>
    <col min="366" max="367" width="23.7109375" style="583" bestFit="1" customWidth="1"/>
    <col min="368" max="368" width="25" style="498" customWidth="1"/>
    <col min="369" max="369" width="23.7109375" style="583" bestFit="1" customWidth="1"/>
    <col min="370" max="370" width="14.7109375" style="583" bestFit="1" customWidth="1"/>
    <col min="371" max="371" width="25" style="498" customWidth="1"/>
    <col min="372" max="372" width="23.7109375" style="583" bestFit="1" customWidth="1"/>
    <col min="373" max="373" width="14.7109375" style="583" bestFit="1" customWidth="1"/>
    <col min="374" max="374" width="22.28515625" style="583" bestFit="1" customWidth="1"/>
    <col min="375" max="375" width="25.28515625" style="583" bestFit="1" customWidth="1"/>
    <col min="376" max="376" width="23.28515625" style="583" customWidth="1"/>
    <col min="377" max="377" width="23.42578125" style="583" customWidth="1"/>
    <col min="378" max="16384" width="9.28515625" style="583"/>
  </cols>
  <sheetData>
    <row r="1" spans="1:377" ht="18.75" customHeight="1">
      <c r="A1" s="1015"/>
      <c r="B1" s="1016"/>
      <c r="C1" s="1016"/>
      <c r="D1" s="1016"/>
      <c r="E1" s="1015"/>
      <c r="F1" s="1015"/>
      <c r="G1" s="1015"/>
      <c r="J1" s="1015" t="s">
        <v>256</v>
      </c>
      <c r="K1" s="1015"/>
      <c r="L1" s="1015"/>
      <c r="M1" s="1015"/>
      <c r="N1" s="1015"/>
      <c r="Q1" s="1220"/>
      <c r="R1" s="1220"/>
      <c r="S1" s="1220"/>
      <c r="T1" s="583"/>
      <c r="U1" s="583"/>
      <c r="V1" s="1220" t="s">
        <v>256</v>
      </c>
      <c r="W1" s="1220"/>
      <c r="X1" s="1220"/>
      <c r="Y1" s="1220"/>
      <c r="Z1" s="1220"/>
      <c r="AA1" s="1220"/>
      <c r="AB1" s="1220"/>
      <c r="AC1" s="1220"/>
      <c r="AD1" s="1220"/>
      <c r="AE1" s="1220"/>
      <c r="AF1" s="583"/>
      <c r="AG1" s="583"/>
      <c r="AH1" s="1220" t="s">
        <v>256</v>
      </c>
      <c r="AI1" s="1219"/>
      <c r="AJ1" s="1219"/>
      <c r="AK1" s="1219"/>
      <c r="AL1" s="1219"/>
      <c r="AM1" s="1219"/>
      <c r="AN1" s="1219"/>
      <c r="AO1" s="1220"/>
      <c r="AP1" s="1220"/>
      <c r="AQ1" s="1220"/>
      <c r="AR1" s="583"/>
      <c r="AS1" s="583"/>
      <c r="AT1" s="1220" t="s">
        <v>256</v>
      </c>
      <c r="AU1" s="1219"/>
      <c r="AV1" s="1219"/>
      <c r="AW1" s="1219"/>
      <c r="AX1" s="1219"/>
      <c r="AY1" s="1219"/>
      <c r="AZ1" s="1219"/>
      <c r="BA1" s="1220"/>
      <c r="BB1" s="1220"/>
      <c r="BC1" s="1220"/>
      <c r="BD1" s="583"/>
      <c r="BE1" s="583"/>
      <c r="BF1" s="1220" t="s">
        <v>256</v>
      </c>
      <c r="BG1" s="1219"/>
      <c r="BH1" s="1219"/>
      <c r="BI1" s="1219"/>
      <c r="BJ1" s="1219"/>
      <c r="BK1" s="1219"/>
      <c r="BL1" s="1219"/>
      <c r="BM1" s="1220"/>
      <c r="BN1" s="1220"/>
      <c r="BO1" s="1220"/>
      <c r="BP1" s="583"/>
      <c r="BQ1" s="583"/>
      <c r="BR1" s="1220" t="s">
        <v>256</v>
      </c>
      <c r="BS1" s="1219"/>
      <c r="BT1" s="1219"/>
      <c r="BU1" s="1219"/>
      <c r="BV1" s="1219"/>
      <c r="BW1" s="1219"/>
      <c r="BX1" s="1219"/>
      <c r="BY1" s="1220"/>
      <c r="BZ1" s="1220"/>
      <c r="CA1" s="1220"/>
      <c r="CB1" s="583"/>
      <c r="CC1" s="583"/>
      <c r="CD1" s="1220" t="s">
        <v>256</v>
      </c>
      <c r="CE1" s="1219"/>
      <c r="CF1" s="1219"/>
      <c r="CG1" s="1219"/>
      <c r="CH1" s="1219"/>
      <c r="CI1" s="1219"/>
      <c r="CJ1" s="1219"/>
      <c r="CK1" s="1220"/>
      <c r="CL1" s="1220"/>
      <c r="CM1" s="1220"/>
      <c r="CN1" s="583"/>
      <c r="CO1" s="583"/>
      <c r="CP1" s="1220" t="s">
        <v>256</v>
      </c>
      <c r="CQ1" s="1219"/>
      <c r="CR1" s="1219"/>
      <c r="CS1" s="1219"/>
      <c r="CT1" s="1219"/>
      <c r="CU1" s="1219"/>
      <c r="CV1" s="1219"/>
      <c r="CW1" s="1252"/>
      <c r="CX1" s="1252"/>
      <c r="CY1" s="1252"/>
      <c r="CZ1" s="583"/>
      <c r="DA1" s="583"/>
      <c r="DB1" s="1252" t="s">
        <v>256</v>
      </c>
      <c r="DC1" s="1252"/>
      <c r="DD1" s="1252"/>
      <c r="DE1" s="1252"/>
      <c r="DF1" s="1219"/>
      <c r="DG1" s="1219"/>
      <c r="DH1" s="1219"/>
      <c r="DI1" s="1252"/>
      <c r="DJ1" s="1252"/>
      <c r="DK1" s="1252"/>
      <c r="DL1" s="583"/>
      <c r="DM1" s="583"/>
      <c r="DN1" s="1252" t="s">
        <v>256</v>
      </c>
      <c r="DO1" s="1252"/>
      <c r="DP1" s="1252"/>
      <c r="DQ1" s="1252"/>
      <c r="DR1" s="1219"/>
      <c r="DS1" s="1219"/>
      <c r="DT1" s="1219"/>
      <c r="DU1" s="1220"/>
      <c r="DV1" s="1220"/>
      <c r="DW1" s="1220"/>
      <c r="DX1" s="583"/>
      <c r="DY1" s="583"/>
      <c r="DZ1" s="1220" t="s">
        <v>256</v>
      </c>
      <c r="EA1" s="1219"/>
      <c r="EB1" s="1219"/>
      <c r="EC1" s="1219"/>
      <c r="ED1" s="1219"/>
      <c r="EE1" s="1219"/>
      <c r="EF1" s="1219"/>
      <c r="EG1" s="1220"/>
      <c r="EH1" s="1220"/>
      <c r="EI1" s="1220"/>
      <c r="EJ1" s="583"/>
      <c r="EK1" s="583"/>
      <c r="EL1" s="1220" t="s">
        <v>256</v>
      </c>
      <c r="EM1" s="1219"/>
      <c r="EN1" s="1219"/>
      <c r="EO1" s="1219"/>
      <c r="EP1" s="1219"/>
      <c r="EQ1" s="1219"/>
      <c r="ER1" s="1219"/>
      <c r="ES1" s="1220"/>
      <c r="ET1" s="1220"/>
      <c r="EU1" s="1220"/>
      <c r="EV1" s="583"/>
      <c r="EW1" s="583"/>
      <c r="EX1" s="1220" t="s">
        <v>256</v>
      </c>
      <c r="EY1" s="1219"/>
      <c r="EZ1" s="1219"/>
      <c r="FA1" s="1219"/>
      <c r="FB1" s="1219"/>
      <c r="FC1" s="1219"/>
      <c r="FD1" s="1219"/>
      <c r="FE1" s="1220"/>
      <c r="FF1" s="1220"/>
      <c r="FG1" s="1220"/>
      <c r="FH1" s="583"/>
      <c r="FI1" s="583"/>
      <c r="FJ1" s="1265" t="s">
        <v>256</v>
      </c>
      <c r="FK1" s="583"/>
      <c r="FL1" s="583"/>
      <c r="FM1" s="1265"/>
      <c r="FN1" s="583"/>
      <c r="FO1" s="583"/>
      <c r="FP1" s="1265"/>
      <c r="FQ1" s="583"/>
      <c r="FR1" s="583"/>
      <c r="FS1" s="1220"/>
      <c r="FT1" s="1219"/>
      <c r="FU1" s="1265"/>
      <c r="FV1" s="1265" t="s">
        <v>256</v>
      </c>
      <c r="FW1" s="583"/>
      <c r="FX1" s="583"/>
      <c r="FY1" s="1220"/>
      <c r="FZ1" s="1250"/>
      <c r="GA1" s="1250"/>
      <c r="GB1" s="1250"/>
      <c r="GC1" s="1265"/>
      <c r="GD1" s="1265"/>
      <c r="GE1" s="1265"/>
      <c r="GF1" s="583"/>
      <c r="GG1" s="583"/>
      <c r="GH1" s="1265" t="s">
        <v>256</v>
      </c>
      <c r="GI1" s="1266"/>
      <c r="GJ1" s="1264"/>
      <c r="GK1" s="1264"/>
      <c r="GL1" s="1247"/>
      <c r="GM1" s="1247"/>
      <c r="GN1" s="1247"/>
      <c r="GO1" s="1252"/>
      <c r="GP1" s="1252"/>
      <c r="GQ1" s="1252"/>
      <c r="GR1" s="583"/>
      <c r="GS1" s="583"/>
      <c r="GT1" s="1252" t="s">
        <v>256</v>
      </c>
      <c r="GU1" s="1253"/>
      <c r="GV1" s="583"/>
      <c r="GW1" s="1220"/>
      <c r="GX1" s="1219"/>
      <c r="GY1" s="1219"/>
      <c r="GZ1" s="1219"/>
      <c r="HA1" s="1219"/>
      <c r="HB1" s="1219"/>
      <c r="HC1" s="1219"/>
      <c r="HD1" s="1219"/>
      <c r="HE1" s="1219"/>
      <c r="HF1" s="1219" t="s">
        <v>256</v>
      </c>
      <c r="HG1" s="1220"/>
      <c r="HH1" s="1220"/>
      <c r="HI1" s="1220"/>
      <c r="HJ1" s="1219"/>
      <c r="HK1" s="1219"/>
      <c r="HL1" s="1219"/>
      <c r="HM1" s="1252"/>
      <c r="HN1" s="1252"/>
      <c r="HO1" s="1252"/>
      <c r="HP1" s="1252"/>
      <c r="HQ1" s="1252"/>
      <c r="HR1" s="1252" t="s">
        <v>256</v>
      </c>
      <c r="HS1" s="1252"/>
      <c r="HT1" s="1252"/>
      <c r="HU1" s="1220"/>
      <c r="HV1" s="1219"/>
      <c r="HW1" s="1219"/>
      <c r="HX1" s="1219"/>
      <c r="HY1" s="1252"/>
      <c r="HZ1" s="1252"/>
      <c r="IA1" s="1252"/>
      <c r="IB1" s="1252"/>
      <c r="IC1" s="1252"/>
      <c r="ID1" s="1252" t="s">
        <v>256</v>
      </c>
      <c r="IE1" s="1265"/>
      <c r="IF1" s="1265"/>
      <c r="IG1" s="1265"/>
      <c r="IH1" s="583"/>
      <c r="II1" s="583"/>
      <c r="IJ1" s="1265"/>
      <c r="IK1" s="1265"/>
      <c r="IL1" s="1265"/>
      <c r="IM1" s="1265"/>
      <c r="IN1" s="1265"/>
      <c r="IO1" s="1265"/>
      <c r="IP1" s="1265" t="s">
        <v>256</v>
      </c>
      <c r="IQ1" s="583"/>
      <c r="IR1" s="583"/>
      <c r="IS1" s="1265"/>
      <c r="IT1" s="583"/>
      <c r="IU1" s="583"/>
      <c r="IV1" s="1265"/>
      <c r="IW1" s="1265"/>
      <c r="IX1" s="1265"/>
      <c r="IY1" s="1265"/>
      <c r="IZ1" s="1265"/>
      <c r="JA1" s="1265"/>
      <c r="JB1" s="1265" t="s">
        <v>256</v>
      </c>
      <c r="JC1" s="1265"/>
      <c r="JD1" s="1265"/>
      <c r="JE1" s="1265"/>
      <c r="JF1" s="1265"/>
      <c r="JG1" s="1265"/>
      <c r="JH1" s="1265"/>
      <c r="JI1" s="1265"/>
      <c r="JJ1" s="1265"/>
      <c r="JK1" s="1265"/>
      <c r="JL1" s="583"/>
      <c r="JM1" s="583"/>
      <c r="JN1" s="1454" t="s">
        <v>256</v>
      </c>
      <c r="JO1" s="583"/>
      <c r="JP1" s="583"/>
      <c r="JQ1" s="583"/>
      <c r="JR1" s="583"/>
      <c r="JS1" s="583"/>
      <c r="JT1" s="1265"/>
      <c r="JU1" s="1265"/>
      <c r="JV1" s="1265"/>
      <c r="JW1" s="1265"/>
      <c r="JX1" s="1265"/>
      <c r="JY1" s="1265"/>
      <c r="JZ1" s="1265" t="s">
        <v>256</v>
      </c>
      <c r="KA1" s="583"/>
      <c r="KB1" s="583"/>
      <c r="KC1" s="1265"/>
      <c r="KD1" s="583"/>
      <c r="KE1" s="583"/>
      <c r="KF1" s="1265"/>
      <c r="KG1" s="1469"/>
      <c r="KH1" s="1469"/>
      <c r="KI1" s="1469"/>
      <c r="KJ1" s="583"/>
      <c r="KK1" s="583"/>
      <c r="KL1" s="1454" t="s">
        <v>256</v>
      </c>
      <c r="KM1" s="583"/>
      <c r="KN1" s="583"/>
      <c r="KP1" s="1265"/>
      <c r="KQ1" s="1265"/>
      <c r="KR1" s="1265"/>
      <c r="KS1" s="1265"/>
      <c r="KT1" s="1265"/>
      <c r="KU1" s="1265"/>
      <c r="KV1" s="583"/>
      <c r="KW1" s="583"/>
      <c r="KX1" s="1454" t="s">
        <v>256</v>
      </c>
      <c r="KY1" s="583"/>
      <c r="KZ1" s="583"/>
      <c r="LB1" s="1265"/>
      <c r="LC1" s="1265"/>
      <c r="LD1" s="1265"/>
      <c r="LE1" s="1265"/>
      <c r="LF1" s="1265"/>
      <c r="LG1" s="1265"/>
      <c r="LH1" s="583"/>
      <c r="LI1" s="583"/>
      <c r="LJ1" s="1265" t="s">
        <v>256</v>
      </c>
      <c r="LK1" s="583"/>
      <c r="LL1" s="583"/>
      <c r="LN1" s="1265"/>
      <c r="LO1" s="1265"/>
      <c r="LP1" s="1265"/>
      <c r="LQ1" s="1265"/>
      <c r="LR1" s="1265"/>
      <c r="LT1" s="583"/>
      <c r="LU1" s="583"/>
      <c r="LV1" s="1265" t="s">
        <v>256</v>
      </c>
      <c r="LW1" s="583"/>
      <c r="LX1" s="583"/>
      <c r="LZ1" s="1265"/>
      <c r="MA1" s="1265"/>
      <c r="MB1" s="1265"/>
      <c r="MC1" s="1265"/>
      <c r="MD1" s="1265"/>
      <c r="MF1" s="1219"/>
      <c r="MG1" s="583"/>
      <c r="MH1" s="1265" t="s">
        <v>256</v>
      </c>
      <c r="MI1" s="583"/>
      <c r="MJ1" s="583"/>
      <c r="ML1" s="1265"/>
      <c r="MM1" s="1265"/>
      <c r="MN1" s="1265"/>
      <c r="MO1" s="1265"/>
      <c r="MP1" s="1265"/>
      <c r="MR1" s="583"/>
      <c r="MS1" s="583"/>
      <c r="MT1" s="1454" t="s">
        <v>256</v>
      </c>
      <c r="MU1" s="583"/>
      <c r="MV1" s="583"/>
      <c r="MX1" s="583"/>
      <c r="MY1" s="583"/>
      <c r="MZ1" s="583"/>
      <c r="NA1" s="583"/>
      <c r="ND1" s="583"/>
      <c r="NG1" s="583"/>
    </row>
    <row r="2" spans="1:377" ht="18">
      <c r="B2" s="1016"/>
      <c r="C2" s="1016"/>
      <c r="D2" s="1015"/>
      <c r="E2" s="1015"/>
      <c r="F2" s="1015"/>
      <c r="G2" s="1015"/>
      <c r="J2" s="1015" t="s">
        <v>257</v>
      </c>
      <c r="K2" s="1015"/>
      <c r="L2" s="1015"/>
      <c r="M2" s="1015"/>
      <c r="N2" s="1015"/>
      <c r="Q2" s="1015"/>
      <c r="R2" s="1015"/>
      <c r="S2" s="1015"/>
      <c r="T2" s="583"/>
      <c r="U2" s="583"/>
      <c r="V2" s="1015" t="s">
        <v>257</v>
      </c>
      <c r="W2" s="1219"/>
      <c r="X2" s="1219"/>
      <c r="Y2" s="1219"/>
      <c r="Z2" s="1219"/>
      <c r="AA2" s="1219"/>
      <c r="AB2" s="1219"/>
      <c r="AC2" s="1220"/>
      <c r="AD2" s="1220"/>
      <c r="AE2" s="1220"/>
      <c r="AF2" s="583"/>
      <c r="AG2" s="583"/>
      <c r="AH2" s="1220" t="s">
        <v>257</v>
      </c>
      <c r="AI2" s="1219"/>
      <c r="AJ2" s="1219"/>
      <c r="AK2" s="1219"/>
      <c r="AL2" s="1219"/>
      <c r="AM2" s="1219"/>
      <c r="AN2" s="1219"/>
      <c r="AO2" s="1220"/>
      <c r="AP2" s="1220"/>
      <c r="AQ2" s="1220"/>
      <c r="AR2" s="583"/>
      <c r="AS2" s="583"/>
      <c r="AT2" s="1220" t="s">
        <v>257</v>
      </c>
      <c r="AU2" s="1219"/>
      <c r="AV2" s="1219"/>
      <c r="AW2" s="1219"/>
      <c r="AX2" s="1219"/>
      <c r="AY2" s="1219"/>
      <c r="AZ2" s="1219"/>
      <c r="BA2" s="1220"/>
      <c r="BB2" s="1220"/>
      <c r="BC2" s="1220"/>
      <c r="BD2" s="583"/>
      <c r="BE2" s="583"/>
      <c r="BF2" s="1220" t="s">
        <v>257</v>
      </c>
      <c r="BG2" s="1219"/>
      <c r="BH2" s="1219"/>
      <c r="BI2" s="1219"/>
      <c r="BJ2" s="1219"/>
      <c r="BK2" s="1219"/>
      <c r="BL2" s="1219"/>
      <c r="BM2" s="1220"/>
      <c r="BN2" s="1220"/>
      <c r="BO2" s="1220"/>
      <c r="BP2" s="583"/>
      <c r="BQ2" s="583"/>
      <c r="BR2" s="1220" t="s">
        <v>257</v>
      </c>
      <c r="BS2" s="1219"/>
      <c r="BT2" s="1219"/>
      <c r="BU2" s="1219"/>
      <c r="BV2" s="1219"/>
      <c r="BW2" s="1219"/>
      <c r="BX2" s="1219"/>
      <c r="BY2" s="1220"/>
      <c r="BZ2" s="1220"/>
      <c r="CA2" s="1220"/>
      <c r="CB2" s="583"/>
      <c r="CC2" s="583"/>
      <c r="CD2" s="1220" t="s">
        <v>257</v>
      </c>
      <c r="CE2" s="1219"/>
      <c r="CF2" s="1219"/>
      <c r="CG2" s="1219"/>
      <c r="CH2" s="1219"/>
      <c r="CI2" s="1219"/>
      <c r="CJ2" s="1219"/>
      <c r="CK2" s="1220"/>
      <c r="CL2" s="1220"/>
      <c r="CM2" s="1220"/>
      <c r="CN2" s="583"/>
      <c r="CO2" s="583"/>
      <c r="CP2" s="1220" t="s">
        <v>257</v>
      </c>
      <c r="CQ2" s="1219"/>
      <c r="CR2" s="1219"/>
      <c r="CS2" s="1219"/>
      <c r="CT2" s="1219"/>
      <c r="CU2" s="1219"/>
      <c r="CV2" s="1219"/>
      <c r="CW2" s="1252"/>
      <c r="CX2" s="1252"/>
      <c r="CY2" s="1252"/>
      <c r="CZ2" s="583"/>
      <c r="DA2" s="583"/>
      <c r="DB2" s="1252" t="s">
        <v>257</v>
      </c>
      <c r="DC2" s="1252"/>
      <c r="DD2" s="1252"/>
      <c r="DE2" s="1252"/>
      <c r="DF2" s="1219"/>
      <c r="DG2" s="1219"/>
      <c r="DH2" s="1219"/>
      <c r="DI2" s="1252"/>
      <c r="DJ2" s="1252"/>
      <c r="DK2" s="1252"/>
      <c r="DL2" s="583"/>
      <c r="DM2" s="583"/>
      <c r="DN2" s="1252" t="s">
        <v>257</v>
      </c>
      <c r="DO2" s="1252"/>
      <c r="DP2" s="1252"/>
      <c r="DQ2" s="1252"/>
      <c r="DR2" s="1219"/>
      <c r="DS2" s="1219"/>
      <c r="DT2" s="1219"/>
      <c r="DU2" s="1220"/>
      <c r="DV2" s="1220"/>
      <c r="DW2" s="1220"/>
      <c r="DX2" s="583"/>
      <c r="DY2" s="583"/>
      <c r="DZ2" s="1220" t="s">
        <v>257</v>
      </c>
      <c r="EA2" s="1219"/>
      <c r="EB2" s="1219"/>
      <c r="EC2" s="1219"/>
      <c r="ED2" s="1219"/>
      <c r="EE2" s="1219"/>
      <c r="EF2" s="1219"/>
      <c r="EG2" s="1220"/>
      <c r="EH2" s="1220"/>
      <c r="EI2" s="1220"/>
      <c r="EJ2" s="583"/>
      <c r="EK2" s="583"/>
      <c r="EL2" s="1220" t="s">
        <v>257</v>
      </c>
      <c r="EM2" s="1219"/>
      <c r="EN2" s="1219"/>
      <c r="EO2" s="1219"/>
      <c r="EP2" s="1219"/>
      <c r="EQ2" s="1219"/>
      <c r="ER2" s="1219"/>
      <c r="ES2" s="1220"/>
      <c r="ET2" s="1220"/>
      <c r="EU2" s="1220"/>
      <c r="EV2" s="583"/>
      <c r="EW2" s="583"/>
      <c r="EX2" s="1220" t="s">
        <v>257</v>
      </c>
      <c r="EY2" s="1219"/>
      <c r="EZ2" s="1219"/>
      <c r="FA2" s="1219"/>
      <c r="FB2" s="1219"/>
      <c r="FC2" s="1219"/>
      <c r="FD2" s="1219"/>
      <c r="FE2" s="1220"/>
      <c r="FF2" s="1220"/>
      <c r="FG2" s="1220"/>
      <c r="FH2" s="583"/>
      <c r="FI2" s="583"/>
      <c r="FJ2" s="1265" t="s">
        <v>257</v>
      </c>
      <c r="FK2" s="583"/>
      <c r="FL2" s="583"/>
      <c r="FM2" s="1265"/>
      <c r="FN2" s="583"/>
      <c r="FO2" s="583"/>
      <c r="FP2" s="1265"/>
      <c r="FQ2" s="583"/>
      <c r="FR2" s="583"/>
      <c r="FS2" s="1220"/>
      <c r="FT2" s="1219"/>
      <c r="FU2" s="1265"/>
      <c r="FV2" s="1265" t="s">
        <v>257</v>
      </c>
      <c r="FW2" s="583"/>
      <c r="FX2" s="583"/>
      <c r="FY2" s="1220"/>
      <c r="FZ2" s="1250"/>
      <c r="GA2" s="1250"/>
      <c r="GB2" s="1250"/>
      <c r="GC2" s="1265"/>
      <c r="GD2" s="1265"/>
      <c r="GE2" s="1265"/>
      <c r="GF2" s="583"/>
      <c r="GG2" s="583"/>
      <c r="GH2" s="1265" t="s">
        <v>257</v>
      </c>
      <c r="GI2" s="1266"/>
      <c r="GJ2" s="1264"/>
      <c r="GK2" s="1264"/>
      <c r="GL2" s="1247"/>
      <c r="GM2" s="1247"/>
      <c r="GN2" s="1247"/>
      <c r="GO2" s="1252"/>
      <c r="GP2" s="1252"/>
      <c r="GQ2" s="1252"/>
      <c r="GR2" s="583"/>
      <c r="GS2" s="583"/>
      <c r="GT2" s="1252" t="s">
        <v>257</v>
      </c>
      <c r="GU2" s="1253"/>
      <c r="GV2" s="583"/>
      <c r="GW2" s="1220"/>
      <c r="GX2" s="1219"/>
      <c r="GY2" s="1219"/>
      <c r="GZ2" s="1219"/>
      <c r="HA2" s="1219"/>
      <c r="HB2" s="1219"/>
      <c r="HC2" s="1219"/>
      <c r="HD2" s="1219"/>
      <c r="HE2" s="1219"/>
      <c r="HF2" s="1219" t="s">
        <v>257</v>
      </c>
      <c r="HG2" s="1220"/>
      <c r="HH2" s="1220"/>
      <c r="HI2" s="1220"/>
      <c r="HJ2" s="1219"/>
      <c r="HK2" s="1219"/>
      <c r="HL2" s="1219"/>
      <c r="HM2" s="1252"/>
      <c r="HN2" s="1252"/>
      <c r="HO2" s="1252"/>
      <c r="HP2" s="1252"/>
      <c r="HQ2" s="1252"/>
      <c r="HR2" s="1252" t="s">
        <v>257</v>
      </c>
      <c r="HS2" s="1252"/>
      <c r="HT2" s="1252"/>
      <c r="HU2" s="1220"/>
      <c r="HV2" s="1219"/>
      <c r="HW2" s="1219"/>
      <c r="HX2" s="1219"/>
      <c r="HY2" s="1252"/>
      <c r="HZ2" s="1252"/>
      <c r="IA2" s="1252"/>
      <c r="IB2" s="1252"/>
      <c r="IC2" s="1252"/>
      <c r="ID2" s="1252" t="s">
        <v>257</v>
      </c>
      <c r="IE2" s="1265"/>
      <c r="IF2" s="1265"/>
      <c r="IG2" s="1265"/>
      <c r="IH2" s="583"/>
      <c r="II2" s="583"/>
      <c r="IJ2" s="1265"/>
      <c r="IK2" s="1265"/>
      <c r="IL2" s="1265"/>
      <c r="IM2" s="1265"/>
      <c r="IN2" s="1265"/>
      <c r="IO2" s="1265"/>
      <c r="IP2" s="1265" t="s">
        <v>257</v>
      </c>
      <c r="IQ2" s="583"/>
      <c r="IR2" s="583"/>
      <c r="IS2" s="1265"/>
      <c r="IT2" s="583"/>
      <c r="IU2" s="583"/>
      <c r="IV2" s="1265"/>
      <c r="IW2" s="1265"/>
      <c r="IX2" s="1265"/>
      <c r="IY2" s="1265"/>
      <c r="IZ2" s="1265"/>
      <c r="JA2" s="1265"/>
      <c r="JB2" s="1265" t="s">
        <v>257</v>
      </c>
      <c r="JC2" s="1265"/>
      <c r="JD2" s="1265"/>
      <c r="JE2" s="1265"/>
      <c r="JF2" s="1265"/>
      <c r="JG2" s="1265"/>
      <c r="JH2" s="1265"/>
      <c r="JI2" s="1265"/>
      <c r="JJ2" s="1265"/>
      <c r="JK2" s="1265"/>
      <c r="JL2" s="583"/>
      <c r="JM2" s="583"/>
      <c r="JN2" s="1454" t="s">
        <v>257</v>
      </c>
      <c r="JO2" s="583"/>
      <c r="JP2" s="583"/>
      <c r="JQ2" s="583"/>
      <c r="JR2" s="583"/>
      <c r="JS2" s="583"/>
      <c r="JT2" s="1265"/>
      <c r="JU2" s="1265"/>
      <c r="JV2" s="1265"/>
      <c r="JW2" s="1265"/>
      <c r="JX2" s="1265"/>
      <c r="JY2" s="1265"/>
      <c r="JZ2" s="1265" t="s">
        <v>257</v>
      </c>
      <c r="KA2" s="583"/>
      <c r="KB2" s="583"/>
      <c r="KC2" s="1265"/>
      <c r="KD2" s="583"/>
      <c r="KE2" s="583"/>
      <c r="KF2" s="1265"/>
      <c r="KG2" s="1469"/>
      <c r="KH2" s="1469"/>
      <c r="KI2" s="1469"/>
      <c r="KJ2" s="583"/>
      <c r="KK2" s="583"/>
      <c r="KL2" s="1454" t="s">
        <v>257</v>
      </c>
      <c r="KM2" s="583"/>
      <c r="KN2" s="583"/>
      <c r="KP2" s="1265"/>
      <c r="KQ2" s="1265"/>
      <c r="KR2" s="1265"/>
      <c r="KS2" s="1265"/>
      <c r="KT2" s="1265"/>
      <c r="KU2" s="1265"/>
      <c r="KV2" s="583"/>
      <c r="KW2" s="583"/>
      <c r="KX2" s="1454" t="s">
        <v>257</v>
      </c>
      <c r="KY2" s="583"/>
      <c r="KZ2" s="583"/>
      <c r="LB2" s="1265"/>
      <c r="LC2" s="1265"/>
      <c r="LD2" s="1265"/>
      <c r="LE2" s="1265"/>
      <c r="LF2" s="1265"/>
      <c r="LG2" s="1265"/>
      <c r="LH2" s="583"/>
      <c r="LI2" s="583"/>
      <c r="LJ2" s="1265" t="s">
        <v>257</v>
      </c>
      <c r="LK2" s="583"/>
      <c r="LL2" s="583"/>
      <c r="LN2" s="1265"/>
      <c r="LO2" s="1265"/>
      <c r="LP2" s="1265"/>
      <c r="LQ2" s="1265"/>
      <c r="LR2" s="1265"/>
      <c r="LT2" s="583"/>
      <c r="LU2" s="583"/>
      <c r="LV2" s="1265" t="s">
        <v>257</v>
      </c>
      <c r="LW2" s="583"/>
      <c r="LX2" s="583"/>
      <c r="LZ2" s="1265"/>
      <c r="MA2" s="1265"/>
      <c r="MB2" s="1265"/>
      <c r="MC2" s="1265"/>
      <c r="MD2" s="1265"/>
      <c r="MF2" s="1219"/>
      <c r="MG2" s="583"/>
      <c r="MH2" s="1265" t="s">
        <v>257</v>
      </c>
      <c r="MI2" s="583"/>
      <c r="MJ2" s="583"/>
      <c r="ML2" s="1265"/>
      <c r="MM2" s="1265"/>
      <c r="MN2" s="1265"/>
      <c r="MO2" s="1265"/>
      <c r="MP2" s="1265"/>
      <c r="MR2" s="583"/>
      <c r="MS2" s="583"/>
      <c r="MT2" s="1454" t="s">
        <v>257</v>
      </c>
      <c r="MU2" s="583"/>
      <c r="MV2" s="583"/>
      <c r="MX2" s="583"/>
      <c r="MY2" s="583"/>
      <c r="MZ2" s="583"/>
      <c r="NA2" s="583"/>
      <c r="ND2" s="583"/>
      <c r="NG2" s="583"/>
    </row>
    <row r="3" spans="1:377" ht="18">
      <c r="B3" s="1016"/>
      <c r="C3" s="1016"/>
      <c r="D3" s="1015"/>
      <c r="E3" s="1015"/>
      <c r="F3" s="1015"/>
      <c r="G3" s="1015"/>
      <c r="J3" s="1015" t="s">
        <v>652</v>
      </c>
      <c r="K3" s="1015"/>
      <c r="L3" s="1015"/>
      <c r="M3" s="1015"/>
      <c r="N3" s="1015"/>
      <c r="Q3" s="1015"/>
      <c r="R3" s="1015"/>
      <c r="S3" s="1015"/>
      <c r="T3" s="583"/>
      <c r="U3" s="583"/>
      <c r="V3" s="1015" t="s">
        <v>653</v>
      </c>
      <c r="W3" s="1219"/>
      <c r="X3" s="1219"/>
      <c r="Y3" s="1219"/>
      <c r="Z3" s="1219"/>
      <c r="AA3" s="1219"/>
      <c r="AB3" s="1219"/>
      <c r="AC3" s="1220"/>
      <c r="AD3" s="1220"/>
      <c r="AE3" s="1220"/>
      <c r="AF3" s="583"/>
      <c r="AG3" s="583"/>
      <c r="AH3" s="1220" t="s">
        <v>653</v>
      </c>
      <c r="AI3" s="1219"/>
      <c r="AJ3" s="1219"/>
      <c r="AK3" s="1219"/>
      <c r="AL3" s="1219"/>
      <c r="AM3" s="1219"/>
      <c r="AN3" s="1219"/>
      <c r="AO3" s="1220"/>
      <c r="AP3" s="1220"/>
      <c r="AQ3" s="1220"/>
      <c r="AR3" s="583"/>
      <c r="AS3" s="583"/>
      <c r="AT3" s="1220" t="s">
        <v>653</v>
      </c>
      <c r="AU3" s="1219"/>
      <c r="AV3" s="1219"/>
      <c r="AW3" s="1219"/>
      <c r="AX3" s="1219"/>
      <c r="AY3" s="1219"/>
      <c r="AZ3" s="1219"/>
      <c r="BA3" s="1220"/>
      <c r="BB3" s="1220"/>
      <c r="BC3" s="1220"/>
      <c r="BD3" s="583"/>
      <c r="BE3" s="583"/>
      <c r="BF3" s="1220" t="s">
        <v>653</v>
      </c>
      <c r="BG3" s="1219"/>
      <c r="BH3" s="1219"/>
      <c r="BI3" s="1219"/>
      <c r="BJ3" s="1219"/>
      <c r="BK3" s="1219"/>
      <c r="BL3" s="1219"/>
      <c r="BM3" s="1220"/>
      <c r="BN3" s="1220"/>
      <c r="BO3" s="1220"/>
      <c r="BP3" s="583"/>
      <c r="BQ3" s="583"/>
      <c r="BR3" s="1220" t="s">
        <v>653</v>
      </c>
      <c r="BS3" s="1219"/>
      <c r="BT3" s="1219"/>
      <c r="BU3" s="1219"/>
      <c r="BV3" s="1219"/>
      <c r="BW3" s="1219"/>
      <c r="BX3" s="1219"/>
      <c r="BY3" s="1220"/>
      <c r="BZ3" s="1220"/>
      <c r="CA3" s="1220"/>
      <c r="CB3" s="583"/>
      <c r="CC3" s="583"/>
      <c r="CD3" s="1220" t="s">
        <v>653</v>
      </c>
      <c r="CE3" s="1219"/>
      <c r="CF3" s="1219"/>
      <c r="CG3" s="1219"/>
      <c r="CH3" s="1219"/>
      <c r="CI3" s="1219"/>
      <c r="CJ3" s="1219"/>
      <c r="CK3" s="1220"/>
      <c r="CL3" s="1220"/>
      <c r="CM3" s="1220"/>
      <c r="CN3" s="583"/>
      <c r="CO3" s="583"/>
      <c r="CP3" s="1220" t="s">
        <v>653</v>
      </c>
      <c r="CQ3" s="1219"/>
      <c r="CR3" s="1219"/>
      <c r="CS3" s="1219"/>
      <c r="CT3" s="1219"/>
      <c r="CU3" s="1219"/>
      <c r="CV3" s="1219"/>
      <c r="CW3" s="1252"/>
      <c r="CX3" s="1252"/>
      <c r="CY3" s="1252"/>
      <c r="CZ3" s="583"/>
      <c r="DA3" s="583"/>
      <c r="DB3" s="1252" t="s">
        <v>653</v>
      </c>
      <c r="DC3" s="1252"/>
      <c r="DD3" s="1252"/>
      <c r="DE3" s="1252"/>
      <c r="DF3" s="1219"/>
      <c r="DG3" s="1219"/>
      <c r="DH3" s="1219"/>
      <c r="DI3" s="1252"/>
      <c r="DJ3" s="1252"/>
      <c r="DK3" s="1252"/>
      <c r="DL3" s="583"/>
      <c r="DM3" s="583"/>
      <c r="DN3" s="1252" t="s">
        <v>653</v>
      </c>
      <c r="DO3" s="1252"/>
      <c r="DP3" s="1252"/>
      <c r="DQ3" s="1252"/>
      <c r="DR3" s="1219"/>
      <c r="DS3" s="1219"/>
      <c r="DT3" s="1219"/>
      <c r="DU3" s="1220"/>
      <c r="DV3" s="1220"/>
      <c r="DW3" s="1220"/>
      <c r="DX3" s="583"/>
      <c r="DY3" s="583"/>
      <c r="DZ3" s="1220" t="s">
        <v>653</v>
      </c>
      <c r="EA3" s="1219"/>
      <c r="EB3" s="1219"/>
      <c r="EC3" s="1219"/>
      <c r="ED3" s="1219"/>
      <c r="EE3" s="1219"/>
      <c r="EF3" s="1219"/>
      <c r="EG3" s="1220"/>
      <c r="EH3" s="1220"/>
      <c r="EI3" s="1220"/>
      <c r="EJ3" s="583"/>
      <c r="EK3" s="583"/>
      <c r="EL3" s="1220" t="s">
        <v>653</v>
      </c>
      <c r="EM3" s="1219"/>
      <c r="EN3" s="1219"/>
      <c r="EO3" s="1219"/>
      <c r="EP3" s="1219"/>
      <c r="EQ3" s="1219"/>
      <c r="ER3" s="1219"/>
      <c r="ES3" s="1220"/>
      <c r="ET3" s="1220"/>
      <c r="EU3" s="1220"/>
      <c r="EV3" s="583"/>
      <c r="EW3" s="583"/>
      <c r="EX3" s="1220" t="s">
        <v>653</v>
      </c>
      <c r="EY3" s="1219"/>
      <c r="EZ3" s="1219"/>
      <c r="FA3" s="1219"/>
      <c r="FB3" s="1219"/>
      <c r="FC3" s="1219"/>
      <c r="FD3" s="1219"/>
      <c r="FE3" s="1220"/>
      <c r="FF3" s="1220"/>
      <c r="FG3" s="1220"/>
      <c r="FH3" s="583"/>
      <c r="FI3" s="583"/>
      <c r="FJ3" s="1265" t="s">
        <v>653</v>
      </c>
      <c r="FK3" s="583"/>
      <c r="FL3" s="583"/>
      <c r="FM3" s="1265"/>
      <c r="FN3" s="583"/>
      <c r="FO3" s="583"/>
      <c r="FP3" s="1265"/>
      <c r="FQ3" s="583"/>
      <c r="FR3" s="583"/>
      <c r="FS3" s="1220"/>
      <c r="FT3" s="1219"/>
      <c r="FU3" s="1265"/>
      <c r="FV3" s="1265" t="s">
        <v>653</v>
      </c>
      <c r="FW3" s="583"/>
      <c r="FX3" s="583"/>
      <c r="FY3" s="1220"/>
      <c r="FZ3" s="1250"/>
      <c r="GA3" s="1250"/>
      <c r="GB3" s="1250"/>
      <c r="GC3" s="1265"/>
      <c r="GD3" s="1265"/>
      <c r="GE3" s="1265"/>
      <c r="GF3" s="583"/>
      <c r="GG3" s="583"/>
      <c r="GH3" s="1265" t="s">
        <v>653</v>
      </c>
      <c r="GI3" s="1266"/>
      <c r="GJ3" s="1264"/>
      <c r="GK3" s="1264"/>
      <c r="GL3" s="1247"/>
      <c r="GM3" s="1247"/>
      <c r="GN3" s="1247"/>
      <c r="GO3" s="1252"/>
      <c r="GP3" s="1252"/>
      <c r="GQ3" s="1252"/>
      <c r="GR3" s="583"/>
      <c r="GS3" s="583"/>
      <c r="GT3" s="1252" t="s">
        <v>653</v>
      </c>
      <c r="GU3" s="1253"/>
      <c r="GV3" s="583"/>
      <c r="GW3" s="1220"/>
      <c r="GX3" s="1219"/>
      <c r="GY3" s="1219"/>
      <c r="GZ3" s="1219"/>
      <c r="HA3" s="1219"/>
      <c r="HB3" s="1219"/>
      <c r="HC3" s="1219"/>
      <c r="HD3" s="1219"/>
      <c r="HE3" s="1219"/>
      <c r="HF3" s="1219" t="s">
        <v>653</v>
      </c>
      <c r="HG3" s="1220"/>
      <c r="HH3" s="1220"/>
      <c r="HI3" s="1220"/>
      <c r="HJ3" s="1219"/>
      <c r="HK3" s="1219"/>
      <c r="HL3" s="1219"/>
      <c r="HM3" s="1252"/>
      <c r="HN3" s="1252"/>
      <c r="HO3" s="1252"/>
      <c r="HP3" s="1252"/>
      <c r="HQ3" s="1252"/>
      <c r="HR3" s="1252" t="s">
        <v>653</v>
      </c>
      <c r="HS3" s="1252"/>
      <c r="HT3" s="1252"/>
      <c r="HU3" s="1220"/>
      <c r="HV3" s="1219"/>
      <c r="HW3" s="1219"/>
      <c r="HX3" s="1219"/>
      <c r="HY3" s="1252"/>
      <c r="HZ3" s="1252"/>
      <c r="IA3" s="1252"/>
      <c r="IB3" s="1252"/>
      <c r="IC3" s="1252"/>
      <c r="ID3" s="1252" t="s">
        <v>653</v>
      </c>
      <c r="IE3" s="1265"/>
      <c r="IF3" s="1265"/>
      <c r="IG3" s="1265"/>
      <c r="IH3" s="583"/>
      <c r="II3" s="583"/>
      <c r="IJ3" s="1265"/>
      <c r="IK3" s="1265"/>
      <c r="IL3" s="1265"/>
      <c r="IM3" s="1265"/>
      <c r="IN3" s="1265"/>
      <c r="IO3" s="1265"/>
      <c r="IP3" s="1265" t="s">
        <v>653</v>
      </c>
      <c r="IQ3" s="583"/>
      <c r="IR3" s="583"/>
      <c r="IS3" s="1265"/>
      <c r="IT3" s="583"/>
      <c r="IU3" s="583"/>
      <c r="IV3" s="1265"/>
      <c r="IW3" s="1265"/>
      <c r="IX3" s="1265"/>
      <c r="IY3" s="1265"/>
      <c r="IZ3" s="1265"/>
      <c r="JA3" s="1265"/>
      <c r="JB3" s="1265" t="s">
        <v>653</v>
      </c>
      <c r="JC3" s="1265"/>
      <c r="JD3" s="1265"/>
      <c r="JE3" s="1265"/>
      <c r="JF3" s="1265"/>
      <c r="JG3" s="1265"/>
      <c r="JH3" s="1265"/>
      <c r="JI3" s="1265"/>
      <c r="JJ3" s="1265"/>
      <c r="JK3" s="1265"/>
      <c r="JL3" s="583"/>
      <c r="JM3" s="583"/>
      <c r="JN3" s="1454" t="s">
        <v>653</v>
      </c>
      <c r="JO3" s="583"/>
      <c r="JP3" s="583"/>
      <c r="JQ3" s="583"/>
      <c r="JR3" s="583"/>
      <c r="JS3" s="583"/>
      <c r="JT3" s="1265"/>
      <c r="JU3" s="1265"/>
      <c r="JV3" s="1265"/>
      <c r="JW3" s="1265"/>
      <c r="JX3" s="1265"/>
      <c r="JY3" s="1265"/>
      <c r="JZ3" s="1265" t="s">
        <v>653</v>
      </c>
      <c r="KA3" s="583"/>
      <c r="KB3" s="583"/>
      <c r="KC3" s="1265"/>
      <c r="KD3" s="583"/>
      <c r="KE3" s="583"/>
      <c r="KF3" s="1265"/>
      <c r="KG3" s="1469"/>
      <c r="KH3" s="1469"/>
      <c r="KI3" s="1469"/>
      <c r="KJ3" s="583"/>
      <c r="KK3" s="583"/>
      <c r="KL3" s="1454" t="s">
        <v>653</v>
      </c>
      <c r="KM3" s="583"/>
      <c r="KN3" s="583"/>
      <c r="KP3" s="1265"/>
      <c r="KQ3" s="1265"/>
      <c r="KR3" s="1265"/>
      <c r="KS3" s="1265"/>
      <c r="KT3" s="1265"/>
      <c r="KU3" s="1265"/>
      <c r="KV3" s="583"/>
      <c r="KW3" s="583"/>
      <c r="KX3" s="1454" t="s">
        <v>653</v>
      </c>
      <c r="KY3" s="583"/>
      <c r="KZ3" s="583"/>
      <c r="LB3" s="1265"/>
      <c r="LC3" s="1265"/>
      <c r="LD3" s="1265"/>
      <c r="LE3" s="1265"/>
      <c r="LF3" s="1265"/>
      <c r="LG3" s="1265"/>
      <c r="LH3" s="583"/>
      <c r="LI3" s="583"/>
      <c r="LJ3" s="1265" t="s">
        <v>653</v>
      </c>
      <c r="LK3" s="583"/>
      <c r="LL3" s="583"/>
      <c r="LN3" s="1265"/>
      <c r="LO3" s="1265"/>
      <c r="LP3" s="1265"/>
      <c r="LQ3" s="1265"/>
      <c r="LR3" s="1265"/>
      <c r="LT3" s="583"/>
      <c r="LU3" s="583"/>
      <c r="LV3" s="1265" t="s">
        <v>653</v>
      </c>
      <c r="LW3" s="583"/>
      <c r="LX3" s="583"/>
      <c r="LZ3" s="1265"/>
      <c r="MA3" s="1265"/>
      <c r="MB3" s="1265"/>
      <c r="MC3" s="1265"/>
      <c r="MD3" s="1265"/>
      <c r="MF3" s="1219"/>
      <c r="MG3" s="583"/>
      <c r="MH3" s="1265" t="s">
        <v>653</v>
      </c>
      <c r="MI3" s="583"/>
      <c r="MJ3" s="583"/>
      <c r="ML3" s="1265"/>
      <c r="MM3" s="1265"/>
      <c r="MN3" s="1265"/>
      <c r="MO3" s="1265"/>
      <c r="MP3" s="1265"/>
      <c r="MR3" s="583"/>
      <c r="MS3" s="583"/>
      <c r="MT3" s="1454" t="s">
        <v>653</v>
      </c>
      <c r="MU3" s="583"/>
      <c r="MV3" s="583"/>
      <c r="MX3" s="583"/>
      <c r="MY3" s="583"/>
      <c r="MZ3" s="583"/>
      <c r="NA3" s="583"/>
      <c r="ND3" s="583"/>
      <c r="NG3" s="583"/>
    </row>
    <row r="4" spans="1:377" ht="18">
      <c r="B4" s="1016"/>
      <c r="C4" s="990"/>
      <c r="D4" s="1015"/>
      <c r="E4" s="1015"/>
      <c r="F4" s="1015"/>
      <c r="G4" s="1015"/>
      <c r="H4" s="1015"/>
      <c r="I4" s="1015"/>
      <c r="J4" s="1015"/>
      <c r="K4" s="1015"/>
      <c r="L4" s="1015"/>
      <c r="M4" s="1015"/>
      <c r="N4" s="1015"/>
      <c r="O4" s="1015"/>
      <c r="P4" s="1015"/>
      <c r="Q4" s="213"/>
      <c r="R4" s="213"/>
      <c r="S4" s="213"/>
      <c r="T4" s="1015"/>
      <c r="U4" s="1015"/>
      <c r="V4" s="1015"/>
      <c r="W4" s="1219"/>
      <c r="X4" s="1219"/>
      <c r="Y4" s="1219"/>
      <c r="Z4" s="1219"/>
      <c r="AA4" s="1219"/>
      <c r="AB4" s="1219"/>
      <c r="AC4" s="213"/>
      <c r="AD4" s="213"/>
      <c r="AE4" s="213"/>
      <c r="AF4" s="1220"/>
      <c r="AG4" s="1220"/>
      <c r="AH4" s="1220"/>
      <c r="AI4" s="1219"/>
      <c r="AJ4" s="1219"/>
      <c r="AK4" s="1219"/>
      <c r="AL4" s="1219"/>
      <c r="AM4" s="1219"/>
      <c r="AN4" s="1219"/>
      <c r="AO4" s="213"/>
      <c r="AP4" s="213"/>
      <c r="AQ4" s="213"/>
      <c r="AR4" s="1220"/>
      <c r="AS4" s="1220"/>
      <c r="AT4" s="1220"/>
      <c r="AU4" s="1219"/>
      <c r="AV4" s="1219"/>
      <c r="AW4" s="1219"/>
      <c r="AX4" s="1219"/>
      <c r="AY4" s="1219"/>
      <c r="AZ4" s="1219"/>
      <c r="BA4" s="213"/>
      <c r="BB4" s="213"/>
      <c r="BC4" s="213"/>
      <c r="BD4" s="1220"/>
      <c r="BE4" s="1220"/>
      <c r="BF4" s="1220"/>
      <c r="BG4" s="1219"/>
      <c r="BH4" s="1219"/>
      <c r="BI4" s="1219"/>
      <c r="BJ4" s="1219"/>
      <c r="BK4" s="1219"/>
      <c r="BL4" s="1219"/>
      <c r="BM4" s="213"/>
      <c r="BN4" s="213"/>
      <c r="BO4" s="213"/>
      <c r="BP4" s="1220"/>
      <c r="BQ4" s="1220"/>
      <c r="BR4" s="1220"/>
      <c r="BS4" s="1219"/>
      <c r="BT4" s="1219"/>
      <c r="BU4" s="1219"/>
      <c r="BV4" s="1219"/>
      <c r="BW4" s="1219"/>
      <c r="BX4" s="1219"/>
      <c r="BY4" s="213"/>
      <c r="BZ4" s="213"/>
      <c r="CA4" s="213"/>
      <c r="CB4" s="1220"/>
      <c r="CC4" s="1220"/>
      <c r="CD4" s="1220"/>
      <c r="CE4" s="1219"/>
      <c r="CF4" s="1219"/>
      <c r="CG4" s="1219"/>
      <c r="CH4" s="1219"/>
      <c r="CI4" s="1219"/>
      <c r="CJ4" s="1219"/>
      <c r="CK4" s="213"/>
      <c r="CL4" s="213"/>
      <c r="CM4" s="213"/>
      <c r="CN4" s="1220"/>
      <c r="CO4" s="1220"/>
      <c r="CP4" s="1220"/>
      <c r="CQ4" s="1219"/>
      <c r="CR4" s="1219"/>
      <c r="CS4" s="1219"/>
      <c r="CT4" s="1219"/>
      <c r="CU4" s="1219"/>
      <c r="CV4" s="1219"/>
      <c r="CW4" s="213"/>
      <c r="CX4" s="213"/>
      <c r="CY4" s="213"/>
      <c r="CZ4" s="1220"/>
      <c r="DA4" s="1220"/>
      <c r="DB4" s="1220"/>
      <c r="DC4" s="1219"/>
      <c r="DD4" s="1219"/>
      <c r="DE4" s="1219"/>
      <c r="DF4" s="1219"/>
      <c r="DG4" s="1219"/>
      <c r="DH4" s="1219"/>
      <c r="DI4" s="213"/>
      <c r="DJ4" s="213"/>
      <c r="DK4" s="213"/>
      <c r="DL4" s="1220"/>
      <c r="DM4" s="1220"/>
      <c r="DN4" s="1220"/>
      <c r="DO4" s="1219"/>
      <c r="DP4" s="1219"/>
      <c r="DQ4" s="1219"/>
      <c r="DR4" s="1219"/>
      <c r="DS4" s="1219"/>
      <c r="DT4" s="1219"/>
      <c r="DU4" s="213"/>
      <c r="DV4" s="213"/>
      <c r="DW4" s="213"/>
      <c r="DX4" s="1220"/>
      <c r="DY4" s="1220"/>
      <c r="DZ4" s="1220"/>
      <c r="EA4" s="1219"/>
      <c r="EB4" s="1219"/>
      <c r="EC4" s="1219"/>
      <c r="ED4" s="1219"/>
      <c r="EE4" s="1219"/>
      <c r="EF4" s="1219"/>
      <c r="EG4" s="213"/>
      <c r="EH4" s="213"/>
      <c r="EI4" s="213"/>
      <c r="EJ4" s="1220"/>
      <c r="EK4" s="1220"/>
      <c r="EL4" s="1220"/>
      <c r="EM4" s="1219"/>
      <c r="EN4" s="1219"/>
      <c r="EO4" s="1219"/>
      <c r="EP4" s="1219"/>
      <c r="EQ4" s="1219"/>
      <c r="ER4" s="1219"/>
      <c r="ES4" s="213"/>
      <c r="ET4" s="213"/>
      <c r="EU4" s="213"/>
      <c r="EV4" s="1220"/>
      <c r="EW4" s="1220"/>
      <c r="EX4" s="1220"/>
      <c r="EY4" s="1219"/>
      <c r="EZ4" s="1219"/>
      <c r="FA4" s="1219"/>
      <c r="FB4" s="1219"/>
      <c r="FC4" s="1219"/>
      <c r="FD4" s="1219"/>
      <c r="FE4" s="213"/>
      <c r="FF4" s="213"/>
      <c r="FG4" s="213"/>
      <c r="FH4" s="1265"/>
      <c r="FI4" s="1265"/>
      <c r="FJ4" s="1265"/>
      <c r="FK4" s="1265"/>
      <c r="FL4" s="1265"/>
      <c r="FM4" s="1265"/>
      <c r="FN4" s="1265"/>
      <c r="FO4" s="1265"/>
      <c r="FP4" s="1265"/>
      <c r="FQ4" s="1220"/>
      <c r="FR4" s="1220"/>
      <c r="FS4" s="1220"/>
      <c r="FT4" s="1219"/>
      <c r="FU4" s="1219"/>
      <c r="FV4" s="1219"/>
      <c r="FW4" s="1220"/>
      <c r="FX4" s="1220"/>
      <c r="FY4" s="1220"/>
      <c r="FZ4" s="1250"/>
      <c r="GA4" s="1250"/>
      <c r="GB4" s="1250"/>
      <c r="GC4" s="1265"/>
      <c r="GD4" s="1265"/>
      <c r="GE4" s="1265"/>
      <c r="GF4" s="1265"/>
      <c r="GG4" s="1265"/>
      <c r="GH4" s="1265"/>
      <c r="GI4" s="213"/>
      <c r="GJ4" s="1264"/>
      <c r="GK4" s="1264"/>
      <c r="GL4" s="1247"/>
      <c r="GM4" s="1247"/>
      <c r="GN4" s="1247"/>
      <c r="GO4" s="1219"/>
      <c r="GP4" s="1219"/>
      <c r="GQ4" s="1219"/>
      <c r="GR4" s="1219"/>
      <c r="GS4" s="1219"/>
      <c r="GT4" s="1219"/>
      <c r="GU4" s="213"/>
      <c r="GV4" s="1220"/>
      <c r="GW4" s="1220"/>
      <c r="GX4" s="1219"/>
      <c r="GY4" s="1219"/>
      <c r="GZ4" s="1219"/>
      <c r="HA4" s="1219"/>
      <c r="HB4" s="1219"/>
      <c r="HC4" s="1219"/>
      <c r="HD4" s="1219"/>
      <c r="HE4" s="1219"/>
      <c r="HF4" s="1219"/>
      <c r="HG4" s="213"/>
      <c r="HH4" s="213"/>
      <c r="HI4" s="213"/>
      <c r="HJ4" s="1219"/>
      <c r="HK4" s="1219"/>
      <c r="HL4" s="1219"/>
      <c r="HM4" s="1219"/>
      <c r="HN4" s="1219"/>
      <c r="HO4" s="1219"/>
      <c r="HP4" s="1219"/>
      <c r="HQ4" s="1219"/>
      <c r="HR4" s="1219"/>
      <c r="HS4" s="213"/>
      <c r="HT4" s="213"/>
      <c r="HU4" s="213"/>
      <c r="HV4" s="1219"/>
      <c r="HW4" s="1219"/>
      <c r="HX4" s="1219"/>
      <c r="HY4" s="1219"/>
      <c r="HZ4" s="1219"/>
      <c r="IA4" s="1219"/>
      <c r="IB4" s="1225"/>
      <c r="IC4" s="1225"/>
      <c r="ID4" s="1225"/>
      <c r="IE4" s="1265"/>
      <c r="IF4" s="1265"/>
      <c r="IG4" s="1265"/>
      <c r="IH4" s="1265"/>
      <c r="II4" s="1265"/>
      <c r="IJ4" s="1265"/>
      <c r="IK4" s="1265"/>
      <c r="IL4" s="1265"/>
      <c r="IM4" s="1265"/>
      <c r="IN4" s="1265"/>
      <c r="IO4" s="1265"/>
      <c r="IP4" s="1265"/>
      <c r="IQ4" s="1265"/>
      <c r="IR4" s="1265"/>
      <c r="IS4" s="1265"/>
      <c r="IT4" s="1265"/>
      <c r="IU4" s="1265"/>
      <c r="IV4" s="1265"/>
      <c r="IW4" s="1265"/>
      <c r="IX4" s="1265"/>
      <c r="IY4" s="1265"/>
      <c r="IZ4" s="1265"/>
      <c r="JA4" s="1265"/>
      <c r="JB4" s="1265"/>
      <c r="JC4" s="1265"/>
      <c r="JD4" s="1265"/>
      <c r="JE4" s="1265"/>
      <c r="JF4" s="1265"/>
      <c r="JG4" s="1265"/>
      <c r="JH4" s="1265"/>
      <c r="JI4" s="213"/>
      <c r="JJ4" s="213"/>
      <c r="JK4" s="213"/>
      <c r="JL4" s="1265"/>
      <c r="JM4" s="1265"/>
      <c r="JN4" s="1265"/>
      <c r="JO4" s="1265"/>
      <c r="JP4" s="1265"/>
      <c r="JQ4" s="1265"/>
      <c r="JR4" s="1265"/>
      <c r="JS4" s="1265"/>
      <c r="JT4" s="1265"/>
      <c r="JU4" s="1265"/>
      <c r="JV4" s="1265"/>
      <c r="JW4" s="1265"/>
      <c r="JX4" s="1265"/>
      <c r="JY4" s="1265"/>
      <c r="JZ4" s="1265"/>
      <c r="KA4" s="1265"/>
      <c r="KB4" s="1265"/>
      <c r="KC4" s="1265"/>
      <c r="KD4" s="1265"/>
      <c r="KE4" s="1265"/>
      <c r="KF4" s="1265"/>
      <c r="KG4" s="1469"/>
      <c r="KH4" s="1469"/>
      <c r="KI4" s="1469"/>
      <c r="KJ4" s="1265"/>
      <c r="KK4" s="1265"/>
      <c r="KL4" s="1265"/>
      <c r="KM4" s="1265"/>
      <c r="KN4" s="1265"/>
      <c r="KO4" s="1265"/>
      <c r="KP4" s="1265"/>
      <c r="KQ4" s="1265"/>
      <c r="KR4" s="1265"/>
      <c r="KS4" s="1265"/>
      <c r="KT4" s="1265"/>
      <c r="KU4" s="1265"/>
      <c r="KV4" s="1265"/>
      <c r="KW4" s="1265"/>
      <c r="KX4" s="1265"/>
      <c r="KY4" s="1265"/>
      <c r="KZ4" s="1265"/>
      <c r="LA4" s="1265"/>
      <c r="LB4" s="1265"/>
      <c r="LC4" s="1265"/>
      <c r="LD4" s="1265"/>
      <c r="LE4" s="1265"/>
      <c r="LF4" s="1265"/>
      <c r="LG4" s="1265"/>
      <c r="LH4" s="1265"/>
      <c r="LI4" s="1265"/>
      <c r="LJ4" s="1265"/>
      <c r="LK4" s="1265"/>
      <c r="LL4" s="1265"/>
      <c r="LM4" s="1265"/>
      <c r="LN4" s="1265"/>
      <c r="LO4" s="1265"/>
      <c r="LP4" s="1265"/>
      <c r="LQ4" s="1265"/>
      <c r="LR4" s="1265"/>
      <c r="LS4" s="1265"/>
      <c r="LT4" s="1265"/>
      <c r="LU4" s="1265"/>
      <c r="LV4" s="1265"/>
      <c r="LW4" s="1265"/>
      <c r="LX4" s="1265"/>
      <c r="LY4" s="1265"/>
      <c r="LZ4" s="1265"/>
      <c r="MA4" s="1265"/>
      <c r="MB4" s="1265"/>
      <c r="MC4" s="1265"/>
      <c r="MD4" s="1265"/>
      <c r="ME4" s="1265"/>
      <c r="MF4" s="1219"/>
      <c r="MG4" s="583"/>
      <c r="MH4" s="583"/>
      <c r="MI4" s="583"/>
      <c r="MJ4" s="583"/>
      <c r="MK4" s="583"/>
      <c r="ML4" s="1265"/>
      <c r="MM4" s="1265"/>
      <c r="MN4" s="1265"/>
      <c r="MO4" s="1265"/>
      <c r="MP4" s="1265"/>
      <c r="MQ4" s="1265"/>
      <c r="MR4" s="583"/>
      <c r="MS4" s="583"/>
      <c r="MT4" s="583"/>
      <c r="MU4" s="583"/>
      <c r="MV4" s="583"/>
      <c r="MW4" s="583"/>
      <c r="MX4" s="583"/>
      <c r="MY4" s="583"/>
      <c r="MZ4" s="583"/>
      <c r="NA4" s="583"/>
      <c r="ND4" s="583"/>
      <c r="NG4" s="583"/>
    </row>
    <row r="5" spans="1:377" ht="18">
      <c r="A5" s="581"/>
      <c r="B5" s="1016"/>
      <c r="C5" s="892"/>
      <c r="D5" s="1015"/>
      <c r="E5" s="581"/>
      <c r="F5" s="584"/>
      <c r="G5" s="584"/>
      <c r="H5" s="584"/>
      <c r="I5" s="584"/>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3"/>
      <c r="BP5" s="213"/>
      <c r="BQ5" s="213"/>
      <c r="BR5" s="213"/>
      <c r="BS5" s="213"/>
      <c r="BT5" s="213"/>
      <c r="BU5" s="213"/>
      <c r="BV5" s="213"/>
      <c r="BW5" s="213"/>
      <c r="BX5" s="213"/>
      <c r="BY5" s="213"/>
      <c r="BZ5" s="213"/>
      <c r="CA5" s="213"/>
      <c r="CB5" s="213"/>
      <c r="CC5" s="213"/>
      <c r="CD5" s="213"/>
      <c r="CE5" s="213"/>
      <c r="CF5" s="213"/>
      <c r="CG5" s="213"/>
      <c r="CH5" s="213"/>
      <c r="CI5" s="213"/>
      <c r="CJ5" s="213"/>
      <c r="CK5" s="213"/>
      <c r="CL5" s="213"/>
      <c r="CM5" s="213"/>
      <c r="CN5" s="213"/>
      <c r="CO5" s="213"/>
      <c r="CP5" s="213"/>
      <c r="CQ5" s="213"/>
      <c r="CR5" s="213"/>
      <c r="CS5" s="213"/>
      <c r="CT5" s="213"/>
      <c r="CU5" s="213"/>
      <c r="CV5" s="213"/>
      <c r="CW5" s="213"/>
      <c r="CX5" s="213"/>
      <c r="CY5" s="213"/>
      <c r="CZ5" s="213"/>
      <c r="DA5" s="213"/>
      <c r="DB5" s="213"/>
      <c r="DC5" s="213"/>
      <c r="DD5" s="213"/>
      <c r="DE5" s="213"/>
      <c r="DF5" s="213"/>
      <c r="DG5" s="213"/>
      <c r="DH5" s="213"/>
      <c r="DI5" s="213"/>
      <c r="DJ5" s="213"/>
      <c r="DK5" s="213"/>
      <c r="DL5" s="213"/>
      <c r="DM5" s="213"/>
      <c r="DN5" s="213"/>
      <c r="DO5" s="213"/>
      <c r="DP5" s="213"/>
      <c r="DQ5" s="213"/>
      <c r="DR5" s="213"/>
      <c r="DS5" s="213"/>
      <c r="DT5" s="213"/>
      <c r="DU5" s="213"/>
      <c r="DV5" s="213"/>
      <c r="DW5" s="213"/>
      <c r="DX5" s="213"/>
      <c r="DY5" s="213"/>
      <c r="DZ5" s="213"/>
      <c r="EA5" s="213"/>
      <c r="EB5" s="213"/>
      <c r="EC5" s="213"/>
      <c r="ED5" s="213"/>
      <c r="EE5" s="213"/>
      <c r="EF5" s="213"/>
      <c r="EG5" s="213"/>
      <c r="EH5" s="213"/>
      <c r="EI5" s="213"/>
      <c r="EJ5" s="213"/>
      <c r="EK5" s="213"/>
      <c r="EL5" s="213"/>
      <c r="EM5" s="213"/>
      <c r="EN5" s="213"/>
      <c r="EO5" s="213"/>
      <c r="EP5" s="213"/>
      <c r="EQ5" s="213"/>
      <c r="ER5" s="213"/>
      <c r="ES5" s="213"/>
      <c r="ET5" s="213"/>
      <c r="EU5" s="213"/>
      <c r="EV5" s="213"/>
      <c r="EW5" s="213"/>
      <c r="EX5" s="213"/>
      <c r="EY5" s="213"/>
      <c r="EZ5" s="213"/>
      <c r="FA5" s="213"/>
      <c r="FB5" s="213"/>
      <c r="FC5" s="213"/>
      <c r="FD5" s="213"/>
      <c r="FE5" s="213"/>
      <c r="FF5" s="213"/>
      <c r="FG5" s="213"/>
      <c r="FH5" s="213"/>
      <c r="FI5" s="213"/>
      <c r="FJ5" s="213"/>
      <c r="FK5" s="213"/>
      <c r="FL5" s="213"/>
      <c r="FM5" s="213"/>
      <c r="FN5" s="213"/>
      <c r="FO5" s="213"/>
      <c r="FP5" s="213"/>
      <c r="FQ5" s="213"/>
      <c r="FR5" s="213"/>
      <c r="FS5" s="213"/>
      <c r="FT5" s="213"/>
      <c r="FU5" s="213"/>
      <c r="FV5" s="213"/>
      <c r="FW5" s="213"/>
      <c r="FX5" s="213"/>
      <c r="FY5" s="213"/>
      <c r="FZ5" s="1246"/>
      <c r="GA5" s="1246"/>
      <c r="GB5" s="1246"/>
      <c r="GC5" s="213"/>
      <c r="GD5" s="213"/>
      <c r="GE5" s="213"/>
      <c r="GF5" s="213"/>
      <c r="GG5" s="213"/>
      <c r="GH5" s="213"/>
      <c r="GI5" s="213"/>
      <c r="GJ5" s="1246"/>
      <c r="GK5" s="1246"/>
      <c r="GL5" s="1247"/>
      <c r="GM5" s="1247"/>
      <c r="GN5" s="1247"/>
      <c r="GO5" s="213"/>
      <c r="GP5" s="213"/>
      <c r="GQ5" s="213"/>
      <c r="GR5" s="213"/>
      <c r="GS5" s="213"/>
      <c r="GT5" s="213"/>
      <c r="GU5" s="213"/>
      <c r="GV5" s="213"/>
      <c r="GW5" s="213"/>
      <c r="GX5" s="213"/>
      <c r="GY5" s="213"/>
      <c r="GZ5" s="213"/>
      <c r="HA5" s="213"/>
      <c r="HB5" s="213"/>
      <c r="HC5" s="213"/>
      <c r="HD5" s="213"/>
      <c r="HE5" s="213"/>
      <c r="HF5" s="213"/>
      <c r="HG5" s="213"/>
      <c r="HH5" s="213"/>
      <c r="HI5" s="213"/>
      <c r="HJ5" s="213"/>
      <c r="HK5" s="213"/>
      <c r="HL5" s="213"/>
      <c r="HM5" s="213"/>
      <c r="HN5" s="213"/>
      <c r="HO5" s="213"/>
      <c r="HP5" s="213"/>
      <c r="HQ5" s="213"/>
      <c r="HR5" s="213"/>
      <c r="HS5" s="213"/>
      <c r="HT5" s="213"/>
      <c r="HU5" s="213"/>
      <c r="HV5" s="213"/>
      <c r="HW5" s="213"/>
      <c r="HX5" s="213"/>
      <c r="HY5" s="213"/>
      <c r="HZ5" s="213"/>
      <c r="IA5" s="213"/>
      <c r="IB5" s="213"/>
      <c r="IC5" s="213"/>
      <c r="ID5" s="213"/>
      <c r="IE5" s="213"/>
      <c r="IF5" s="213"/>
      <c r="IG5" s="213"/>
      <c r="IH5" s="213"/>
      <c r="II5" s="213"/>
      <c r="IJ5" s="213"/>
      <c r="IK5" s="213"/>
      <c r="IL5" s="213"/>
      <c r="IM5" s="213"/>
      <c r="IN5" s="213"/>
      <c r="IO5" s="213"/>
      <c r="IP5" s="213"/>
      <c r="IQ5" s="213"/>
      <c r="IR5" s="213"/>
      <c r="IS5" s="213"/>
      <c r="IT5" s="213"/>
      <c r="IU5" s="213"/>
      <c r="IV5" s="213"/>
      <c r="IW5" s="213"/>
      <c r="IX5" s="213"/>
      <c r="IY5" s="213"/>
      <c r="IZ5" s="213"/>
      <c r="JA5" s="213"/>
      <c r="JB5" s="213"/>
      <c r="JC5" s="213"/>
      <c r="JD5" s="213"/>
      <c r="JE5" s="213"/>
      <c r="JF5" s="213"/>
      <c r="JG5" s="213"/>
      <c r="JH5" s="213"/>
      <c r="JI5" s="213"/>
      <c r="JJ5" s="213"/>
      <c r="JK5" s="213"/>
      <c r="JL5" s="213"/>
      <c r="JM5" s="213"/>
      <c r="JN5" s="213"/>
      <c r="JO5" s="213"/>
      <c r="JP5" s="213"/>
      <c r="JQ5" s="213"/>
      <c r="JR5" s="213"/>
      <c r="JS5" s="213"/>
      <c r="JT5" s="213"/>
      <c r="JU5" s="213"/>
      <c r="JV5" s="213"/>
      <c r="JW5" s="213"/>
      <c r="JX5" s="213"/>
      <c r="JY5" s="213"/>
      <c r="JZ5" s="213"/>
      <c r="KA5" s="213"/>
      <c r="KB5" s="213"/>
      <c r="KC5" s="213"/>
      <c r="KD5" s="213"/>
      <c r="KE5" s="213"/>
      <c r="KF5" s="213"/>
      <c r="KG5" s="1246"/>
      <c r="KH5" s="1246"/>
      <c r="KI5" s="1246"/>
      <c r="KJ5" s="213"/>
      <c r="KK5" s="213"/>
      <c r="KL5" s="213"/>
      <c r="KM5" s="213"/>
      <c r="KN5" s="213"/>
      <c r="KO5" s="213"/>
      <c r="KP5" s="213"/>
      <c r="KQ5" s="213"/>
      <c r="KR5" s="213"/>
      <c r="KS5" s="213"/>
      <c r="KT5" s="213"/>
      <c r="KU5" s="213"/>
      <c r="KV5" s="213"/>
      <c r="KW5" s="213"/>
      <c r="KX5" s="213"/>
      <c r="KY5" s="213"/>
      <c r="KZ5" s="213"/>
      <c r="LA5" s="213"/>
      <c r="LB5" s="213"/>
      <c r="LC5" s="213"/>
      <c r="LD5" s="213"/>
      <c r="LE5" s="213"/>
      <c r="LF5" s="213"/>
      <c r="LG5" s="213"/>
      <c r="LH5" s="213"/>
      <c r="LI5" s="213"/>
      <c r="LJ5" s="213"/>
      <c r="LK5" s="213"/>
      <c r="LL5" s="213"/>
      <c r="LM5" s="213"/>
      <c r="LN5" s="213"/>
      <c r="LO5" s="213"/>
      <c r="LP5" s="213"/>
      <c r="LQ5" s="213"/>
      <c r="LR5" s="213"/>
      <c r="LS5" s="213"/>
      <c r="LT5" s="213"/>
      <c r="LU5" s="213"/>
      <c r="LV5" s="213"/>
      <c r="LW5" s="213"/>
      <c r="LX5" s="213"/>
      <c r="LY5" s="213"/>
      <c r="LZ5" s="213"/>
      <c r="MA5" s="213"/>
      <c r="MB5" s="213"/>
      <c r="MC5" s="213"/>
      <c r="MD5" s="213"/>
      <c r="ME5" s="213"/>
      <c r="MF5" s="213"/>
      <c r="MG5" s="583"/>
      <c r="MH5" s="583"/>
      <c r="MI5" s="583"/>
      <c r="MJ5" s="583"/>
      <c r="MK5" s="583"/>
      <c r="ML5" s="213"/>
      <c r="MM5" s="213"/>
      <c r="MN5" s="213"/>
      <c r="MO5" s="213"/>
      <c r="MP5" s="213"/>
      <c r="MQ5" s="213"/>
      <c r="MR5" s="583"/>
      <c r="MS5" s="583"/>
      <c r="MT5" s="583"/>
      <c r="MU5" s="583"/>
      <c r="MV5" s="583"/>
      <c r="MW5" s="583"/>
      <c r="MX5" s="583"/>
      <c r="MY5" s="583"/>
      <c r="MZ5" s="583"/>
      <c r="NA5" s="583"/>
      <c r="ND5" s="583"/>
      <c r="NG5" s="583"/>
    </row>
    <row r="6" spans="1:377" ht="27">
      <c r="B6" s="893"/>
      <c r="C6" s="892"/>
      <c r="D6" s="894"/>
      <c r="E6" s="1590"/>
      <c r="F6" s="1590"/>
      <c r="G6" s="1590"/>
      <c r="H6" s="584"/>
      <c r="I6" s="584"/>
      <c r="L6" s="533"/>
      <c r="N6" s="209"/>
      <c r="O6" s="209"/>
      <c r="P6" s="209"/>
      <c r="Q6" s="213"/>
      <c r="R6" s="213"/>
      <c r="S6" s="213"/>
      <c r="T6" s="271"/>
      <c r="U6" s="271"/>
      <c r="V6" s="271"/>
      <c r="W6" s="271"/>
      <c r="X6" s="271"/>
      <c r="Y6" s="271"/>
      <c r="Z6" s="271"/>
      <c r="AA6" s="271"/>
      <c r="AB6" s="271"/>
      <c r="AC6" s="213"/>
      <c r="AD6" s="213"/>
      <c r="AE6" s="213"/>
      <c r="AF6" s="271"/>
      <c r="AG6" s="271"/>
      <c r="AH6" s="271"/>
      <c r="AI6" s="271"/>
      <c r="AJ6" s="271"/>
      <c r="AK6" s="271"/>
      <c r="AL6" s="271"/>
      <c r="AM6" s="271"/>
      <c r="AN6" s="271"/>
      <c r="AO6" s="213"/>
      <c r="AP6" s="213"/>
      <c r="AQ6" s="213"/>
      <c r="AR6" s="271"/>
      <c r="AS6" s="271"/>
      <c r="AT6" s="271"/>
      <c r="AU6" s="271"/>
      <c r="AV6" s="271"/>
      <c r="AW6" s="271"/>
      <c r="AX6" s="271"/>
      <c r="AY6" s="271"/>
      <c r="AZ6" s="271"/>
      <c r="BA6" s="213"/>
      <c r="BB6" s="213"/>
      <c r="BC6" s="213"/>
      <c r="BD6" s="271"/>
      <c r="BE6" s="271"/>
      <c r="BF6" s="271"/>
      <c r="BG6" s="271"/>
      <c r="BH6" s="271"/>
      <c r="BI6" s="271"/>
      <c r="BJ6" s="271"/>
      <c r="BK6" s="271"/>
      <c r="BL6" s="271"/>
      <c r="BM6" s="213"/>
      <c r="BN6" s="213"/>
      <c r="BO6" s="213"/>
      <c r="BP6" s="271"/>
      <c r="BQ6" s="271"/>
      <c r="BR6" s="271"/>
      <c r="BS6" s="271"/>
      <c r="BT6" s="271"/>
      <c r="BU6" s="271"/>
      <c r="BV6" s="271"/>
      <c r="BW6" s="271"/>
      <c r="BX6" s="271"/>
      <c r="BY6" s="213"/>
      <c r="BZ6" s="213"/>
      <c r="CA6" s="213"/>
      <c r="CB6" s="271"/>
      <c r="CC6" s="271"/>
      <c r="CD6" s="271"/>
      <c r="CE6" s="271"/>
      <c r="CF6" s="271"/>
      <c r="CG6" s="271"/>
      <c r="CH6" s="271"/>
      <c r="CI6" s="271"/>
      <c r="CJ6" s="271"/>
      <c r="CK6" s="213"/>
      <c r="CL6" s="213"/>
      <c r="CM6" s="213"/>
      <c r="CN6" s="271"/>
      <c r="CO6" s="271"/>
      <c r="CP6" s="271"/>
      <c r="CQ6" s="271"/>
      <c r="CR6" s="271"/>
      <c r="CS6" s="271"/>
      <c r="CT6" s="271"/>
      <c r="CU6" s="271"/>
      <c r="CV6" s="271"/>
      <c r="CW6" s="213"/>
      <c r="CX6" s="213"/>
      <c r="CY6" s="213"/>
      <c r="CZ6" s="271"/>
      <c r="DA6" s="271"/>
      <c r="DB6" s="271"/>
      <c r="DC6" s="271"/>
      <c r="DD6" s="271"/>
      <c r="DE6" s="271"/>
      <c r="DF6" s="271"/>
      <c r="DG6" s="271"/>
      <c r="DH6" s="271"/>
      <c r="DI6" s="213"/>
      <c r="DJ6" s="213"/>
      <c r="DK6" s="213"/>
      <c r="DL6" s="271"/>
      <c r="DM6" s="271"/>
      <c r="DN6" s="271"/>
      <c r="DO6" s="271"/>
      <c r="DP6" s="271"/>
      <c r="DQ6" s="271"/>
      <c r="DR6" s="271"/>
      <c r="DS6" s="271"/>
      <c r="DT6" s="271"/>
      <c r="DU6" s="213"/>
      <c r="DV6" s="213"/>
      <c r="DW6" s="213"/>
      <c r="DX6" s="271"/>
      <c r="DY6" s="271"/>
      <c r="DZ6" s="271"/>
      <c r="EA6" s="271"/>
      <c r="EB6" s="271"/>
      <c r="EC6" s="271"/>
      <c r="ED6" s="271"/>
      <c r="EE6" s="271"/>
      <c r="EF6" s="271"/>
      <c r="EG6" s="213"/>
      <c r="EH6" s="213"/>
      <c r="EI6" s="213"/>
      <c r="EJ6" s="271"/>
      <c r="EK6" s="271"/>
      <c r="EL6" s="271"/>
      <c r="EM6" s="271"/>
      <c r="EN6" s="271"/>
      <c r="EO6" s="271"/>
      <c r="EP6" s="271"/>
      <c r="EQ6" s="271"/>
      <c r="ER6" s="271"/>
      <c r="ES6" s="213"/>
      <c r="ET6" s="213"/>
      <c r="EU6" s="213"/>
      <c r="EV6" s="271"/>
      <c r="EW6" s="271"/>
      <c r="EX6" s="271"/>
      <c r="EY6" s="271"/>
      <c r="EZ6" s="271"/>
      <c r="FA6" s="271"/>
      <c r="FB6" s="271"/>
      <c r="FC6" s="271"/>
      <c r="FD6" s="271"/>
      <c r="FE6" s="213"/>
      <c r="FF6" s="213"/>
      <c r="FG6" s="213"/>
      <c r="FH6" s="271"/>
      <c r="FI6" s="271"/>
      <c r="FJ6" s="271"/>
      <c r="FK6" s="271"/>
      <c r="FL6" s="271"/>
      <c r="FM6" s="271"/>
      <c r="FN6" s="271"/>
      <c r="FO6" s="271"/>
      <c r="FP6" s="271"/>
      <c r="FQ6" s="271"/>
      <c r="FR6" s="271"/>
      <c r="FS6" s="271"/>
      <c r="FT6" s="271"/>
      <c r="FU6" s="271"/>
      <c r="FV6" s="271"/>
      <c r="FW6" s="271"/>
      <c r="FX6" s="271"/>
      <c r="FY6" s="271"/>
      <c r="FZ6" s="271"/>
      <c r="GA6" s="271"/>
      <c r="GB6" s="271"/>
      <c r="GC6" s="271"/>
      <c r="GD6" s="271"/>
      <c r="GE6" s="271"/>
      <c r="GF6" s="271"/>
      <c r="GG6" s="271"/>
      <c r="GH6" s="271"/>
      <c r="GI6" s="213"/>
      <c r="GJ6" s="271"/>
      <c r="GK6" s="271"/>
      <c r="GL6" s="1247"/>
      <c r="GM6" s="1247"/>
      <c r="GN6" s="1247"/>
      <c r="GO6" s="271"/>
      <c r="GP6" s="271"/>
      <c r="GQ6" s="271"/>
      <c r="GR6" s="271"/>
      <c r="GS6" s="271"/>
      <c r="GT6" s="271"/>
      <c r="GU6" s="213"/>
      <c r="GV6" s="271"/>
      <c r="GW6" s="271"/>
      <c r="GX6" s="271"/>
      <c r="GY6" s="271"/>
      <c r="GZ6" s="271"/>
      <c r="HA6" s="271"/>
      <c r="HB6" s="271"/>
      <c r="HC6" s="271"/>
      <c r="HD6" s="271"/>
      <c r="HE6" s="271"/>
      <c r="HF6" s="271"/>
      <c r="HG6" s="213"/>
      <c r="HH6" s="213"/>
      <c r="HI6" s="213"/>
      <c r="HJ6" s="271"/>
      <c r="HK6" s="271"/>
      <c r="HL6" s="271"/>
      <c r="HM6" s="271"/>
      <c r="HN6" s="271"/>
      <c r="HO6" s="271"/>
      <c r="HP6" s="271"/>
      <c r="HQ6" s="271"/>
      <c r="HR6" s="271"/>
      <c r="HS6" s="213"/>
      <c r="HT6" s="213"/>
      <c r="HU6" s="213"/>
      <c r="HV6" s="271"/>
      <c r="HW6" s="271"/>
      <c r="HX6" s="271"/>
      <c r="HY6" s="271"/>
      <c r="HZ6" s="271"/>
      <c r="IA6" s="271"/>
      <c r="IB6" s="271"/>
      <c r="IC6" s="271"/>
      <c r="ID6" s="271"/>
      <c r="IE6" s="271"/>
      <c r="IF6" s="271"/>
      <c r="IG6" s="271"/>
      <c r="IH6" s="271"/>
      <c r="II6" s="271"/>
      <c r="IJ6" s="271"/>
      <c r="IK6" s="271"/>
      <c r="IL6" s="271"/>
      <c r="IM6" s="271"/>
      <c r="IN6" s="271"/>
      <c r="IO6" s="271"/>
      <c r="IP6" s="271"/>
      <c r="IQ6" s="271"/>
      <c r="IR6" s="271"/>
      <c r="IS6" s="271"/>
      <c r="IT6" s="271"/>
      <c r="IU6" s="271"/>
      <c r="IV6" s="271"/>
      <c r="IW6" s="271"/>
      <c r="IX6" s="271"/>
      <c r="IY6" s="271"/>
      <c r="IZ6" s="271"/>
      <c r="JA6" s="271"/>
      <c r="JB6" s="271"/>
      <c r="JC6" s="271"/>
      <c r="JD6" s="271"/>
      <c r="JE6" s="271"/>
      <c r="JF6" s="271"/>
      <c r="JG6" s="271"/>
      <c r="JH6" s="271"/>
      <c r="JI6" s="213"/>
      <c r="JJ6" s="213"/>
      <c r="JK6" s="213"/>
      <c r="JL6" s="271"/>
      <c r="JM6" s="271"/>
      <c r="JN6" s="271"/>
      <c r="JO6" s="271"/>
      <c r="JP6" s="271"/>
      <c r="JQ6" s="271"/>
      <c r="JR6" s="271"/>
      <c r="JS6" s="271"/>
      <c r="JT6" s="271"/>
      <c r="JU6" s="271"/>
      <c r="JV6" s="271"/>
      <c r="JW6" s="271"/>
      <c r="JX6" s="271"/>
      <c r="JY6" s="271"/>
      <c r="JZ6" s="271"/>
      <c r="KA6" s="271"/>
      <c r="KB6" s="271"/>
      <c r="KC6" s="271"/>
      <c r="KD6" s="271"/>
      <c r="KE6" s="271"/>
      <c r="KF6" s="271"/>
      <c r="KG6" s="271"/>
      <c r="KH6" s="271"/>
      <c r="KI6" s="271"/>
      <c r="KJ6" s="271"/>
      <c r="KK6" s="271"/>
      <c r="KL6" s="271"/>
      <c r="KM6" s="271"/>
      <c r="KN6" s="271"/>
      <c r="KO6" s="271"/>
      <c r="KP6" s="271"/>
      <c r="KQ6" s="271"/>
      <c r="KR6" s="271"/>
      <c r="KS6" s="271"/>
      <c r="KT6" s="271"/>
      <c r="KU6" s="271"/>
      <c r="KV6" s="271"/>
      <c r="KW6" s="271"/>
      <c r="KX6" s="271"/>
      <c r="KY6" s="271"/>
      <c r="KZ6" s="271"/>
      <c r="LA6" s="271"/>
      <c r="LB6" s="271"/>
      <c r="LC6" s="271"/>
      <c r="LD6" s="271"/>
      <c r="LE6" s="271"/>
      <c r="LF6" s="271"/>
      <c r="LG6" s="271"/>
      <c r="LH6" s="271"/>
      <c r="LI6" s="271"/>
      <c r="LJ6" s="271"/>
      <c r="LK6" s="271"/>
      <c r="LL6" s="271"/>
      <c r="LM6" s="271"/>
      <c r="LN6" s="271"/>
      <c r="LO6" s="271"/>
      <c r="LP6" s="271"/>
      <c r="LQ6" s="271"/>
      <c r="LR6" s="271"/>
      <c r="LS6" s="271"/>
      <c r="LT6" s="271"/>
      <c r="LU6" s="271"/>
      <c r="LV6" s="271"/>
      <c r="LW6" s="271"/>
      <c r="LX6" s="271"/>
      <c r="LY6" s="271"/>
      <c r="LZ6" s="271"/>
      <c r="MA6" s="271"/>
      <c r="MB6" s="271"/>
      <c r="MC6" s="271"/>
      <c r="MD6" s="271"/>
      <c r="ME6" s="271"/>
      <c r="MF6" s="271"/>
      <c r="MG6" s="583"/>
      <c r="MH6" s="583"/>
      <c r="MI6" s="583"/>
      <c r="MJ6" s="583"/>
      <c r="MK6" s="583"/>
      <c r="ML6" s="271"/>
      <c r="MM6" s="271"/>
      <c r="MN6" s="271"/>
      <c r="MO6" s="271"/>
      <c r="MP6" s="271"/>
      <c r="MQ6" s="271"/>
      <c r="MR6" s="583"/>
      <c r="MS6" s="583"/>
      <c r="MT6" s="583"/>
      <c r="MU6" s="583"/>
      <c r="MV6" s="583"/>
      <c r="MW6" s="583"/>
      <c r="MX6" s="583"/>
      <c r="MY6" s="583"/>
      <c r="MZ6" s="583"/>
      <c r="NA6" s="583"/>
      <c r="ND6" s="583"/>
      <c r="NG6" s="583"/>
    </row>
    <row r="7" spans="1:377" ht="18">
      <c r="E7" s="1590"/>
      <c r="F7" s="1590"/>
      <c r="G7" s="1590"/>
      <c r="R7" s="213"/>
      <c r="S7" s="213"/>
      <c r="T7" s="271"/>
      <c r="U7" s="271"/>
      <c r="AD7" s="213"/>
      <c r="AE7" s="213"/>
      <c r="AF7" s="271"/>
      <c r="AG7" s="271"/>
      <c r="AP7" s="213"/>
      <c r="AQ7" s="213"/>
      <c r="AR7" s="271"/>
      <c r="AS7" s="271"/>
      <c r="BB7" s="213"/>
      <c r="BC7" s="213"/>
      <c r="BD7" s="271"/>
      <c r="BE7" s="271"/>
      <c r="BN7" s="213"/>
      <c r="BO7" s="213"/>
      <c r="BP7" s="271"/>
      <c r="BQ7" s="271"/>
      <c r="BZ7" s="213"/>
      <c r="CA7" s="213"/>
      <c r="CB7" s="271"/>
      <c r="CC7" s="271"/>
      <c r="CL7" s="213"/>
      <c r="CM7" s="213"/>
      <c r="CN7" s="271"/>
      <c r="CO7" s="271"/>
      <c r="CX7" s="213"/>
      <c r="CY7" s="213"/>
      <c r="CZ7" s="271"/>
      <c r="DA7" s="271"/>
      <c r="DJ7" s="213"/>
      <c r="DK7" s="213"/>
      <c r="DL7" s="271"/>
      <c r="DM7" s="271"/>
      <c r="DV7" s="213"/>
      <c r="DW7" s="213"/>
      <c r="DX7" s="271"/>
      <c r="DY7" s="271"/>
      <c r="EE7" s="1247"/>
      <c r="EH7" s="213"/>
      <c r="EI7" s="213"/>
      <c r="EJ7" s="271"/>
      <c r="EK7" s="271"/>
      <c r="ET7" s="213"/>
      <c r="EU7" s="213"/>
      <c r="EV7" s="271"/>
      <c r="EW7" s="271"/>
      <c r="FF7" s="213"/>
      <c r="FG7" s="213"/>
      <c r="FH7" s="271"/>
      <c r="FI7" s="271"/>
      <c r="FK7" s="271"/>
      <c r="FL7" s="271"/>
      <c r="FN7" s="271"/>
      <c r="FO7" s="271"/>
      <c r="FQ7" s="271"/>
      <c r="FR7" s="271"/>
      <c r="FW7" s="271"/>
      <c r="FX7" s="271"/>
      <c r="FZ7" s="1247"/>
      <c r="GA7" s="1247"/>
      <c r="GB7" s="1247"/>
      <c r="GJ7" s="1247"/>
      <c r="GK7" s="1247"/>
      <c r="GL7" s="1247"/>
      <c r="GM7" s="1247"/>
      <c r="GN7" s="1247"/>
      <c r="GO7" s="498"/>
      <c r="GP7" s="498"/>
      <c r="GQ7" s="498"/>
      <c r="GR7" s="498"/>
      <c r="GS7" s="498"/>
      <c r="GT7" s="498"/>
      <c r="GU7" s="498"/>
      <c r="GV7" s="271"/>
      <c r="GW7" s="498"/>
      <c r="GX7" s="498"/>
      <c r="GY7" s="498"/>
      <c r="GZ7" s="498"/>
      <c r="HA7" s="498"/>
      <c r="HB7" s="498"/>
      <c r="HC7" s="498"/>
      <c r="HH7" s="213"/>
      <c r="HI7" s="213"/>
      <c r="HT7" s="213"/>
      <c r="HU7" s="213"/>
      <c r="IH7" s="271"/>
      <c r="II7" s="271"/>
      <c r="IQ7" s="271"/>
      <c r="IR7" s="271"/>
      <c r="IT7" s="271"/>
      <c r="IU7" s="271"/>
      <c r="JJ7" s="213"/>
      <c r="JK7" s="213"/>
      <c r="JL7" s="271"/>
      <c r="JM7" s="271"/>
      <c r="JO7" s="271"/>
      <c r="JP7" s="271"/>
      <c r="JQ7" s="271"/>
      <c r="JR7" s="271"/>
      <c r="JS7" s="271"/>
      <c r="KA7" s="271"/>
      <c r="KB7" s="271"/>
      <c r="KD7" s="271"/>
      <c r="KE7" s="271"/>
      <c r="KJ7" s="271"/>
      <c r="KK7" s="271"/>
      <c r="KM7" s="271"/>
      <c r="KN7" s="271"/>
      <c r="KV7" s="271"/>
      <c r="KW7" s="271"/>
      <c r="KY7" s="271"/>
      <c r="KZ7" s="271"/>
      <c r="LH7" s="271"/>
      <c r="LI7" s="271"/>
      <c r="LK7" s="271"/>
      <c r="LL7" s="271"/>
      <c r="LT7" s="271"/>
      <c r="LU7" s="271"/>
      <c r="LW7" s="271"/>
      <c r="LX7" s="271"/>
      <c r="MG7" s="583"/>
      <c r="MH7" s="583"/>
      <c r="MI7" s="583"/>
      <c r="MJ7" s="583"/>
      <c r="MK7" s="583"/>
      <c r="MR7" s="583"/>
      <c r="MS7" s="583"/>
      <c r="MT7" s="583"/>
      <c r="MU7" s="583"/>
      <c r="MV7" s="583"/>
      <c r="MW7" s="583"/>
      <c r="MX7" s="583"/>
      <c r="MY7" s="583"/>
      <c r="MZ7" s="583"/>
      <c r="NA7" s="583"/>
      <c r="ND7" s="583"/>
      <c r="NG7" s="583"/>
    </row>
    <row r="8" spans="1:377" ht="18">
      <c r="A8" s="264">
        <v>1</v>
      </c>
      <c r="B8" s="489"/>
      <c r="C8" s="584" t="s">
        <v>384</v>
      </c>
      <c r="D8" s="581"/>
      <c r="E8" s="1590"/>
      <c r="F8" s="1590"/>
      <c r="G8" s="1590"/>
      <c r="H8" s="584"/>
      <c r="I8" s="584"/>
      <c r="J8" s="213"/>
      <c r="K8" s="213"/>
      <c r="L8" s="29"/>
      <c r="M8" s="29"/>
      <c r="N8" s="584"/>
      <c r="O8" s="581"/>
      <c r="P8" s="421" t="s">
        <v>1520</v>
      </c>
      <c r="Q8" s="584"/>
      <c r="R8" s="584"/>
      <c r="S8" s="584"/>
      <c r="T8" s="584"/>
      <c r="U8" s="584"/>
      <c r="V8" s="584"/>
      <c r="W8" s="584"/>
      <c r="X8" s="584"/>
      <c r="Y8" s="584"/>
      <c r="Z8" s="584"/>
      <c r="AA8" s="584"/>
      <c r="AB8" s="1221" t="s">
        <v>1519</v>
      </c>
      <c r="AC8" s="584"/>
      <c r="AD8" s="584"/>
      <c r="AE8" s="584"/>
      <c r="AF8" s="584"/>
      <c r="AG8" s="584"/>
      <c r="AH8" s="584"/>
      <c r="AI8" s="584"/>
      <c r="AJ8" s="584"/>
      <c r="AK8" s="584"/>
      <c r="AL8" s="584"/>
      <c r="AM8" s="584"/>
      <c r="AN8" s="1221" t="s">
        <v>1518</v>
      </c>
      <c r="AO8" s="584"/>
      <c r="AP8" s="584"/>
      <c r="AQ8" s="584"/>
      <c r="AR8" s="584"/>
      <c r="AS8" s="584"/>
      <c r="AT8" s="584"/>
      <c r="AU8" s="584"/>
      <c r="AV8" s="584"/>
      <c r="AW8" s="584"/>
      <c r="AX8" s="584"/>
      <c r="AY8" s="584"/>
      <c r="AZ8" s="1221" t="s">
        <v>1517</v>
      </c>
      <c r="BA8" s="584"/>
      <c r="BB8" s="584"/>
      <c r="BC8" s="584"/>
      <c r="BD8" s="584"/>
      <c r="BE8" s="584"/>
      <c r="BF8" s="584"/>
      <c r="BG8" s="584"/>
      <c r="BH8" s="584"/>
      <c r="BI8" s="584"/>
      <c r="BJ8" s="584"/>
      <c r="BK8" s="584"/>
      <c r="BL8" s="1221" t="s">
        <v>1516</v>
      </c>
      <c r="BM8" s="584"/>
      <c r="BN8" s="584"/>
      <c r="BO8" s="584"/>
      <c r="BP8" s="584"/>
      <c r="BQ8" s="584"/>
      <c r="BR8" s="584"/>
      <c r="BS8" s="584"/>
      <c r="BT8" s="584"/>
      <c r="BU8" s="584"/>
      <c r="BV8" s="584"/>
      <c r="BW8" s="584"/>
      <c r="BX8" s="1221" t="s">
        <v>1515</v>
      </c>
      <c r="BY8" s="584"/>
      <c r="BZ8" s="584"/>
      <c r="CA8" s="584"/>
      <c r="CB8" s="584"/>
      <c r="CC8" s="584"/>
      <c r="CD8" s="584"/>
      <c r="CE8" s="584"/>
      <c r="CF8" s="584"/>
      <c r="CG8" s="584"/>
      <c r="CH8" s="584"/>
      <c r="CI8" s="584"/>
      <c r="CJ8" s="1221" t="s">
        <v>1514</v>
      </c>
      <c r="CK8" s="584"/>
      <c r="CL8" s="584"/>
      <c r="CM8" s="584"/>
      <c r="CN8" s="584"/>
      <c r="CO8" s="584"/>
      <c r="CP8" s="584"/>
      <c r="CQ8" s="584"/>
      <c r="CR8" s="584"/>
      <c r="CS8" s="584"/>
      <c r="CT8" s="584"/>
      <c r="CU8" s="584"/>
      <c r="CV8" s="1221" t="s">
        <v>1513</v>
      </c>
      <c r="CW8" s="584"/>
      <c r="CX8" s="584"/>
      <c r="CY8" s="584"/>
      <c r="CZ8" s="584"/>
      <c r="DA8" s="584"/>
      <c r="DB8" s="584"/>
      <c r="DC8" s="584"/>
      <c r="DD8" s="584"/>
      <c r="DE8" s="584"/>
      <c r="DF8" s="584"/>
      <c r="DG8" s="584"/>
      <c r="DH8" s="1221" t="s">
        <v>1512</v>
      </c>
      <c r="DI8" s="584"/>
      <c r="DJ8" s="584"/>
      <c r="DK8" s="584"/>
      <c r="DL8" s="584"/>
      <c r="DM8" s="584"/>
      <c r="DN8" s="584"/>
      <c r="DO8" s="584"/>
      <c r="DP8" s="584"/>
      <c r="DQ8" s="584"/>
      <c r="DR8" s="584"/>
      <c r="DS8" s="584"/>
      <c r="DT8" s="1221" t="s">
        <v>1511</v>
      </c>
      <c r="DU8" s="584"/>
      <c r="DV8" s="584"/>
      <c r="DW8" s="584"/>
      <c r="DX8" s="584"/>
      <c r="DY8" s="584"/>
      <c r="DZ8" s="584"/>
      <c r="EA8" s="584"/>
      <c r="EB8" s="584"/>
      <c r="EC8" s="584"/>
      <c r="ED8" s="584"/>
      <c r="EE8" s="271"/>
      <c r="EF8" s="1221" t="s">
        <v>1510</v>
      </c>
      <c r="EG8" s="584"/>
      <c r="EH8" s="584"/>
      <c r="EI8" s="584"/>
      <c r="EJ8" s="584"/>
      <c r="EK8" s="584"/>
      <c r="EL8" s="584"/>
      <c r="EM8" s="584"/>
      <c r="EN8" s="584"/>
      <c r="EO8" s="584"/>
      <c r="EP8" s="584"/>
      <c r="EQ8" s="584"/>
      <c r="ER8" s="1221" t="s">
        <v>1509</v>
      </c>
      <c r="ES8" s="584"/>
      <c r="ET8" s="584"/>
      <c r="EU8" s="584"/>
      <c r="EV8" s="584"/>
      <c r="EW8" s="584"/>
      <c r="EX8" s="584"/>
      <c r="EY8" s="584"/>
      <c r="EZ8" s="584"/>
      <c r="FA8" s="584"/>
      <c r="FB8" s="584"/>
      <c r="FC8" s="584"/>
      <c r="FD8" s="1221" t="s">
        <v>1508</v>
      </c>
      <c r="FE8" s="584"/>
      <c r="FF8" s="584"/>
      <c r="FG8" s="584"/>
      <c r="FH8" s="584"/>
      <c r="FI8" s="584"/>
      <c r="FJ8" s="584"/>
      <c r="FK8" s="584"/>
      <c r="FL8" s="584"/>
      <c r="FM8" s="584"/>
      <c r="FN8" s="584"/>
      <c r="FO8" s="584"/>
      <c r="FP8" s="1221" t="s">
        <v>1507</v>
      </c>
      <c r="FQ8" s="584"/>
      <c r="FR8" s="584"/>
      <c r="FS8" s="584"/>
      <c r="FT8" s="584"/>
      <c r="FU8" s="584"/>
      <c r="FV8" s="584"/>
      <c r="FW8" s="584"/>
      <c r="FX8" s="584"/>
      <c r="FY8" s="584"/>
      <c r="FZ8" s="271"/>
      <c r="GA8" s="271"/>
      <c r="GB8" s="1221" t="s">
        <v>1506</v>
      </c>
      <c r="GC8" s="584"/>
      <c r="GD8" s="584"/>
      <c r="GE8" s="584"/>
      <c r="GF8" s="584"/>
      <c r="GG8" s="584"/>
      <c r="GI8" s="584"/>
      <c r="GJ8" s="271"/>
      <c r="GK8" s="1221"/>
      <c r="GL8" s="1247"/>
      <c r="GM8" s="1247"/>
      <c r="GN8" s="1221" t="s">
        <v>1505</v>
      </c>
      <c r="GO8" s="584"/>
      <c r="GP8" s="584"/>
      <c r="GQ8" s="584"/>
      <c r="GR8" s="584"/>
      <c r="GS8" s="584"/>
      <c r="GT8" s="498"/>
      <c r="GU8" s="584"/>
      <c r="GV8" s="584"/>
      <c r="GW8" s="584"/>
      <c r="GX8" s="584"/>
      <c r="GY8" s="584"/>
      <c r="GZ8" s="1221" t="s">
        <v>1504</v>
      </c>
      <c r="HA8" s="584"/>
      <c r="HB8" s="584"/>
      <c r="HC8" s="584"/>
      <c r="HD8" s="584"/>
      <c r="HE8" s="584"/>
      <c r="HG8" s="584"/>
      <c r="HH8" s="584"/>
      <c r="HI8" s="584"/>
      <c r="HJ8" s="584"/>
      <c r="HK8" s="584"/>
      <c r="HL8" s="1221" t="s">
        <v>1503</v>
      </c>
      <c r="HM8" s="584"/>
      <c r="HN8" s="584"/>
      <c r="HO8" s="584"/>
      <c r="HP8" s="584"/>
      <c r="HQ8" s="584"/>
      <c r="HS8" s="584"/>
      <c r="HT8" s="584"/>
      <c r="HU8" s="584"/>
      <c r="HV8" s="584"/>
      <c r="HW8" s="584"/>
      <c r="HX8" s="1221" t="s">
        <v>1502</v>
      </c>
      <c r="HY8" s="584"/>
      <c r="HZ8" s="584"/>
      <c r="IA8" s="584"/>
      <c r="IB8" s="584"/>
      <c r="IC8" s="584"/>
      <c r="IE8" s="584"/>
      <c r="IF8" s="584"/>
      <c r="IG8" s="584"/>
      <c r="IH8" s="584"/>
      <c r="II8" s="584"/>
      <c r="IJ8" s="1221" t="s">
        <v>1501</v>
      </c>
      <c r="IK8" s="584"/>
      <c r="IL8" s="584"/>
      <c r="IM8" s="584"/>
      <c r="IN8" s="584"/>
      <c r="IO8" s="584"/>
      <c r="IQ8" s="584"/>
      <c r="IR8" s="584"/>
      <c r="IS8" s="584"/>
      <c r="IT8" s="584"/>
      <c r="IU8" s="584"/>
      <c r="IV8" s="1221" t="s">
        <v>1500</v>
      </c>
      <c r="IW8" s="584"/>
      <c r="IX8" s="584"/>
      <c r="IY8" s="584"/>
      <c r="IZ8" s="584"/>
      <c r="JA8" s="584"/>
      <c r="JC8" s="584"/>
      <c r="JD8" s="584"/>
      <c r="JE8" s="584"/>
      <c r="JF8" s="584"/>
      <c r="JG8" s="584"/>
      <c r="JH8" s="1221" t="s">
        <v>1499</v>
      </c>
      <c r="JI8" s="584"/>
      <c r="JJ8" s="584"/>
      <c r="JK8" s="584"/>
      <c r="JL8" s="584"/>
      <c r="JM8" s="584"/>
      <c r="JN8" s="584"/>
      <c r="JO8" s="584"/>
      <c r="JP8" s="584"/>
      <c r="JQ8" s="584"/>
      <c r="JR8" s="584"/>
      <c r="JS8" s="584"/>
      <c r="JT8" s="1221" t="s">
        <v>1498</v>
      </c>
      <c r="JU8" s="584"/>
      <c r="JV8" s="584"/>
      <c r="JW8" s="584"/>
      <c r="JX8" s="584"/>
      <c r="JY8" s="584"/>
      <c r="KA8" s="584"/>
      <c r="KB8" s="584"/>
      <c r="KC8" s="584"/>
      <c r="KD8" s="584"/>
      <c r="KE8" s="584"/>
      <c r="KF8" s="892" t="s">
        <v>1497</v>
      </c>
      <c r="KG8" s="271"/>
      <c r="KH8" s="271"/>
      <c r="KJ8" s="584"/>
      <c r="KK8" s="584"/>
      <c r="KL8" s="584"/>
      <c r="KM8" s="584"/>
      <c r="KN8" s="584"/>
      <c r="KP8" s="584"/>
      <c r="KQ8" s="584"/>
      <c r="KR8" s="1221" t="s">
        <v>1496</v>
      </c>
      <c r="KS8" s="584"/>
      <c r="KT8" s="584"/>
      <c r="KV8" s="584"/>
      <c r="KW8" s="584"/>
      <c r="KX8" s="584"/>
      <c r="KY8" s="584"/>
      <c r="KZ8" s="584"/>
      <c r="LB8" s="584"/>
      <c r="LC8" s="584"/>
      <c r="LD8" s="1221" t="s">
        <v>1495</v>
      </c>
      <c r="LE8" s="584"/>
      <c r="LF8" s="584"/>
      <c r="LH8" s="584"/>
      <c r="LI8" s="584"/>
      <c r="LJ8" s="584"/>
      <c r="LK8" s="584"/>
      <c r="LL8" s="584"/>
      <c r="LN8" s="584"/>
      <c r="LO8" s="584"/>
      <c r="LP8" s="1221" t="s">
        <v>1494</v>
      </c>
      <c r="LQ8" s="584"/>
      <c r="LR8" s="584"/>
      <c r="LT8" s="584"/>
      <c r="LU8" s="584"/>
      <c r="LV8" s="584"/>
      <c r="LW8" s="584"/>
      <c r="LX8" s="584"/>
      <c r="LZ8" s="584"/>
      <c r="MA8" s="584"/>
      <c r="MB8" s="1221" t="s">
        <v>1493</v>
      </c>
      <c r="MC8" s="584"/>
      <c r="MD8" s="584"/>
      <c r="MF8" s="1221"/>
      <c r="MG8" s="583"/>
      <c r="MH8" s="583"/>
      <c r="MI8" s="583"/>
      <c r="MJ8" s="583"/>
      <c r="ML8" s="584"/>
      <c r="MM8" s="584"/>
      <c r="MN8" s="1221" t="s">
        <v>1492</v>
      </c>
      <c r="MO8" s="584"/>
      <c r="MP8" s="584"/>
      <c r="MR8" s="583"/>
      <c r="MS8" s="583"/>
      <c r="MT8" s="1221"/>
      <c r="MU8" s="583"/>
      <c r="MV8" s="583"/>
      <c r="MX8" s="583"/>
      <c r="MY8" s="583"/>
      <c r="MZ8" s="1221" t="s">
        <v>1491</v>
      </c>
      <c r="NA8" s="583"/>
      <c r="ND8" s="583"/>
      <c r="NG8" s="583"/>
      <c r="NM8" s="1221" t="s">
        <v>1522</v>
      </c>
    </row>
    <row r="9" spans="1:377" ht="18">
      <c r="A9" s="264"/>
      <c r="B9" s="489"/>
      <c r="C9" s="584"/>
      <c r="D9" s="581"/>
      <c r="E9" s="581"/>
      <c r="F9" s="584"/>
      <c r="G9" s="584"/>
      <c r="H9" s="584"/>
      <c r="I9" s="584"/>
      <c r="J9" s="213"/>
      <c r="K9" s="213"/>
      <c r="L9" s="29"/>
      <c r="M9" s="29"/>
      <c r="N9" s="584"/>
      <c r="O9" s="581"/>
      <c r="P9" s="581"/>
      <c r="Q9" s="584"/>
      <c r="R9" s="584"/>
      <c r="S9" s="584"/>
      <c r="T9" s="584"/>
      <c r="U9" s="584"/>
      <c r="V9" s="584"/>
      <c r="W9" s="584"/>
      <c r="X9" s="584"/>
      <c r="Y9" s="584"/>
      <c r="Z9" s="584"/>
      <c r="AA9" s="584"/>
      <c r="AB9" s="584"/>
      <c r="AC9" s="584"/>
      <c r="AD9" s="584"/>
      <c r="AE9" s="584"/>
      <c r="AF9" s="584"/>
      <c r="AG9" s="584"/>
      <c r="AH9" s="584"/>
      <c r="AI9" s="584"/>
      <c r="AJ9" s="584"/>
      <c r="AK9" s="584"/>
      <c r="AL9" s="584"/>
      <c r="AM9" s="584"/>
      <c r="AN9" s="584"/>
      <c r="AO9" s="584"/>
      <c r="AP9" s="584"/>
      <c r="AQ9" s="584"/>
      <c r="AR9" s="584"/>
      <c r="AS9" s="584"/>
      <c r="AT9" s="584"/>
      <c r="AU9" s="584"/>
      <c r="AV9" s="584"/>
      <c r="AW9" s="584"/>
      <c r="AX9" s="584"/>
      <c r="AY9" s="584"/>
      <c r="AZ9" s="584"/>
      <c r="BA9" s="584"/>
      <c r="BB9" s="584"/>
      <c r="BC9" s="584"/>
      <c r="BD9" s="584"/>
      <c r="BE9" s="584"/>
      <c r="BF9" s="584"/>
      <c r="BG9" s="584"/>
      <c r="BH9" s="584"/>
      <c r="BI9" s="584"/>
      <c r="BJ9" s="584"/>
      <c r="BK9" s="584"/>
      <c r="BL9" s="584"/>
      <c r="BM9" s="584"/>
      <c r="BN9" s="584"/>
      <c r="BO9" s="584"/>
      <c r="BP9" s="584"/>
      <c r="BQ9" s="584"/>
      <c r="BR9" s="584"/>
      <c r="BS9" s="584"/>
      <c r="BT9" s="584"/>
      <c r="BU9" s="584"/>
      <c r="BV9" s="584"/>
      <c r="BW9" s="584"/>
      <c r="BX9" s="584"/>
      <c r="BY9" s="584"/>
      <c r="BZ9" s="584"/>
      <c r="CA9" s="584"/>
      <c r="CB9" s="584"/>
      <c r="CC9" s="584"/>
      <c r="CD9" s="584"/>
      <c r="CE9" s="584"/>
      <c r="CF9" s="584"/>
      <c r="CG9" s="584"/>
      <c r="CH9" s="584"/>
      <c r="CI9" s="584"/>
      <c r="CJ9" s="584"/>
      <c r="CK9" s="584"/>
      <c r="CL9" s="584"/>
      <c r="CM9" s="584"/>
      <c r="CN9" s="584"/>
      <c r="CO9" s="584"/>
      <c r="CP9" s="584"/>
      <c r="CQ9" s="584"/>
      <c r="CR9" s="584"/>
      <c r="CS9" s="584"/>
      <c r="CT9" s="584"/>
      <c r="CU9" s="584"/>
      <c r="CV9" s="584"/>
      <c r="CW9" s="584"/>
      <c r="CX9" s="584"/>
      <c r="CY9" s="584"/>
      <c r="CZ9" s="584"/>
      <c r="DA9" s="584"/>
      <c r="DB9" s="584"/>
      <c r="DC9" s="584"/>
      <c r="DD9" s="584"/>
      <c r="DE9" s="584"/>
      <c r="DF9" s="584"/>
      <c r="DG9" s="584"/>
      <c r="DH9" s="584"/>
      <c r="DI9" s="584"/>
      <c r="DJ9" s="584"/>
      <c r="DK9" s="584"/>
      <c r="DL9" s="584"/>
      <c r="DM9" s="584"/>
      <c r="DN9" s="584"/>
      <c r="DO9" s="584"/>
      <c r="DP9" s="584"/>
      <c r="DQ9" s="584"/>
      <c r="DR9" s="584"/>
      <c r="DS9" s="584"/>
      <c r="DT9" s="584"/>
      <c r="DU9" s="584"/>
      <c r="DV9" s="584"/>
      <c r="DW9" s="584"/>
      <c r="DX9" s="584"/>
      <c r="DY9" s="584"/>
      <c r="DZ9" s="584"/>
      <c r="EA9" s="584"/>
      <c r="EB9" s="584"/>
      <c r="EC9" s="584"/>
      <c r="ED9" s="584"/>
      <c r="EE9" s="271"/>
      <c r="EF9" s="584"/>
      <c r="EG9" s="584"/>
      <c r="EH9" s="584"/>
      <c r="EI9" s="584"/>
      <c r="EJ9" s="584"/>
      <c r="EK9" s="584"/>
      <c r="EL9" s="584"/>
      <c r="EM9" s="584"/>
      <c r="EN9" s="584"/>
      <c r="EO9" s="584"/>
      <c r="EP9" s="584"/>
      <c r="EQ9" s="584"/>
      <c r="ER9" s="584"/>
      <c r="ES9" s="584"/>
      <c r="ET9" s="584"/>
      <c r="EU9" s="584"/>
      <c r="EV9" s="584"/>
      <c r="EW9" s="584"/>
      <c r="EX9" s="584"/>
      <c r="EY9" s="584"/>
      <c r="EZ9" s="584"/>
      <c r="FA9" s="584"/>
      <c r="FB9" s="584"/>
      <c r="FC9" s="584"/>
      <c r="FD9" s="584"/>
      <c r="FE9" s="584"/>
      <c r="FF9" s="584"/>
      <c r="FG9" s="584"/>
      <c r="FH9" s="584"/>
      <c r="FI9" s="584"/>
      <c r="FJ9" s="584"/>
      <c r="FK9" s="584"/>
      <c r="FL9" s="584"/>
      <c r="FM9" s="584"/>
      <c r="FN9" s="584"/>
      <c r="FO9" s="584"/>
      <c r="FP9" s="584"/>
      <c r="FQ9" s="584"/>
      <c r="FR9" s="584"/>
      <c r="FS9" s="584"/>
      <c r="FT9" s="584"/>
      <c r="FU9" s="584"/>
      <c r="FV9" s="584"/>
      <c r="FW9" s="584"/>
      <c r="FX9" s="584"/>
      <c r="FY9" s="584"/>
      <c r="FZ9" s="271"/>
      <c r="GA9" s="271"/>
      <c r="GB9" s="271"/>
      <c r="GC9" s="584"/>
      <c r="GD9" s="584"/>
      <c r="GE9" s="584"/>
      <c r="GF9" s="584"/>
      <c r="GG9" s="584"/>
      <c r="GH9" s="584"/>
      <c r="GI9" s="584"/>
      <c r="GJ9" s="271"/>
      <c r="GK9" s="271"/>
      <c r="GL9" s="1247"/>
      <c r="GM9" s="1247"/>
      <c r="GN9" s="1247"/>
      <c r="GO9" s="584"/>
      <c r="GP9" s="584"/>
      <c r="GQ9" s="584"/>
      <c r="GR9" s="584"/>
      <c r="GS9" s="584"/>
      <c r="GT9" s="584"/>
      <c r="GU9" s="584"/>
      <c r="GV9" s="584"/>
      <c r="GW9" s="584"/>
      <c r="GX9" s="584"/>
      <c r="GY9" s="584"/>
      <c r="GZ9" s="584"/>
      <c r="HA9" s="584"/>
      <c r="HB9" s="584"/>
      <c r="HC9" s="584"/>
      <c r="HD9" s="584"/>
      <c r="HE9" s="584"/>
      <c r="HF9" s="584"/>
      <c r="HG9" s="584"/>
      <c r="HH9" s="584"/>
      <c r="HI9" s="584"/>
      <c r="HJ9" s="584"/>
      <c r="HK9" s="584"/>
      <c r="HL9" s="584"/>
      <c r="HM9" s="584"/>
      <c r="HN9" s="584"/>
      <c r="HO9" s="584"/>
      <c r="HP9" s="584"/>
      <c r="HQ9" s="584"/>
      <c r="HR9" s="584"/>
      <c r="HS9" s="584"/>
      <c r="HT9" s="584"/>
      <c r="HU9" s="584"/>
      <c r="HV9" s="584"/>
      <c r="HW9" s="584"/>
      <c r="HX9" s="584"/>
      <c r="HY9" s="584"/>
      <c r="HZ9" s="584"/>
      <c r="IA9" s="584"/>
      <c r="IB9" s="584"/>
      <c r="IC9" s="584"/>
      <c r="ID9" s="584"/>
      <c r="IE9" s="584"/>
      <c r="IF9" s="584"/>
      <c r="IG9" s="584"/>
      <c r="IH9" s="584"/>
      <c r="II9" s="584"/>
      <c r="IJ9" s="584"/>
      <c r="IK9" s="584"/>
      <c r="IL9" s="584"/>
      <c r="IM9" s="584"/>
      <c r="IN9" s="584"/>
      <c r="IO9" s="584"/>
      <c r="IP9" s="584"/>
      <c r="IQ9" s="584"/>
      <c r="IR9" s="584"/>
      <c r="IS9" s="584"/>
      <c r="IT9" s="584"/>
      <c r="IU9" s="584"/>
      <c r="IV9" s="584"/>
      <c r="IW9" s="584"/>
      <c r="IX9" s="584"/>
      <c r="IY9" s="584"/>
      <c r="IZ9" s="584"/>
      <c r="JA9" s="584"/>
      <c r="JB9" s="584"/>
      <c r="JC9" s="584"/>
      <c r="JD9" s="584"/>
      <c r="JE9" s="584"/>
      <c r="JF9" s="584"/>
      <c r="JG9" s="584"/>
      <c r="JH9" s="584"/>
      <c r="JI9" s="584"/>
      <c r="JJ9" s="584"/>
      <c r="JK9" s="584"/>
      <c r="JL9" s="584"/>
      <c r="JM9" s="584"/>
      <c r="JN9" s="584"/>
      <c r="JO9" s="584"/>
      <c r="JP9" s="584"/>
      <c r="JQ9" s="584"/>
      <c r="JR9" s="584"/>
      <c r="JS9" s="584"/>
      <c r="JT9" s="584"/>
      <c r="JU9" s="584"/>
      <c r="JV9" s="584"/>
      <c r="JW9" s="584"/>
      <c r="JX9" s="584"/>
      <c r="JY9" s="584"/>
      <c r="JZ9" s="584"/>
      <c r="KA9" s="584"/>
      <c r="KB9" s="584"/>
      <c r="KC9" s="584"/>
      <c r="KD9" s="584"/>
      <c r="KE9" s="584"/>
      <c r="KF9" s="584"/>
      <c r="KG9" s="271"/>
      <c r="KH9" s="271"/>
      <c r="KI9" s="271"/>
      <c r="KJ9" s="584"/>
      <c r="KK9" s="584"/>
      <c r="KL9" s="584"/>
      <c r="KM9" s="584"/>
      <c r="KN9" s="584"/>
      <c r="KO9" s="584"/>
      <c r="KP9" s="584"/>
      <c r="KQ9" s="584"/>
      <c r="KR9" s="584"/>
      <c r="KS9" s="584"/>
      <c r="KT9" s="584"/>
      <c r="KU9" s="584"/>
      <c r="KV9" s="584"/>
      <c r="KW9" s="584"/>
      <c r="KX9" s="584"/>
      <c r="KY9" s="584"/>
      <c r="KZ9" s="584"/>
      <c r="LA9" s="584"/>
      <c r="LB9" s="584"/>
      <c r="LC9" s="584"/>
      <c r="LD9" s="584"/>
      <c r="LE9" s="584"/>
      <c r="LF9" s="584"/>
      <c r="LG9" s="584"/>
      <c r="LH9" s="584"/>
      <c r="LI9" s="584"/>
      <c r="LJ9" s="584"/>
      <c r="LK9" s="584"/>
      <c r="LL9" s="584"/>
      <c r="LM9" s="584"/>
      <c r="LN9" s="584"/>
      <c r="LO9" s="584"/>
      <c r="LP9" s="584"/>
      <c r="LQ9" s="584"/>
      <c r="LR9" s="584"/>
      <c r="LS9" s="584"/>
      <c r="LT9" s="584"/>
      <c r="LU9" s="584"/>
      <c r="LV9" s="584"/>
      <c r="LW9" s="584"/>
      <c r="LX9" s="584"/>
      <c r="LY9" s="584"/>
      <c r="LZ9" s="584"/>
      <c r="MA9" s="584"/>
      <c r="MB9" s="584"/>
      <c r="MC9" s="584"/>
      <c r="MD9" s="584"/>
      <c r="ME9" s="584"/>
      <c r="MF9" s="584"/>
      <c r="MG9" s="583"/>
      <c r="MH9" s="583"/>
      <c r="MI9" s="583"/>
      <c r="MJ9" s="583"/>
      <c r="MK9" s="583"/>
      <c r="ML9" s="584"/>
      <c r="MM9" s="584"/>
      <c r="MN9" s="584"/>
      <c r="MO9" s="584"/>
      <c r="MP9" s="584"/>
      <c r="MQ9" s="584"/>
      <c r="MR9" s="583"/>
      <c r="MS9" s="583"/>
      <c r="MT9" s="583"/>
      <c r="MU9" s="583"/>
      <c r="MV9" s="583"/>
      <c r="MW9" s="583"/>
      <c r="MX9" s="583"/>
      <c r="MY9" s="583"/>
      <c r="MZ9" s="583"/>
      <c r="NA9" s="583"/>
      <c r="ND9" s="583"/>
      <c r="NG9" s="583"/>
    </row>
    <row r="10" spans="1:377" ht="18">
      <c r="A10" s="264">
        <v>2</v>
      </c>
      <c r="B10" s="489"/>
      <c r="C10" s="531" t="s">
        <v>486</v>
      </c>
      <c r="D10" s="581"/>
      <c r="E10" s="581"/>
      <c r="F10" s="584"/>
      <c r="G10" s="584"/>
      <c r="H10" s="584"/>
      <c r="I10" s="584"/>
      <c r="J10" s="213"/>
      <c r="K10" s="213"/>
      <c r="L10" s="29"/>
      <c r="M10" s="29"/>
      <c r="N10" s="531"/>
      <c r="O10" s="581"/>
      <c r="P10" s="581"/>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c r="BA10" s="584"/>
      <c r="BB10" s="584"/>
      <c r="BC10" s="584"/>
      <c r="BD10" s="584"/>
      <c r="BE10" s="584"/>
      <c r="BF10" s="584"/>
      <c r="BG10" s="584"/>
      <c r="BH10" s="584"/>
      <c r="BI10" s="584"/>
      <c r="BJ10" s="584"/>
      <c r="BK10" s="584"/>
      <c r="BL10" s="584"/>
      <c r="BM10" s="584"/>
      <c r="BN10" s="584"/>
      <c r="BO10" s="584"/>
      <c r="BP10" s="584"/>
      <c r="BQ10" s="584"/>
      <c r="BR10" s="584"/>
      <c r="BS10" s="584"/>
      <c r="BT10" s="584"/>
      <c r="BU10" s="584"/>
      <c r="BV10" s="584"/>
      <c r="BW10" s="584"/>
      <c r="BX10" s="584"/>
      <c r="BY10" s="584"/>
      <c r="BZ10" s="584"/>
      <c r="CA10" s="584"/>
      <c r="CB10" s="584"/>
      <c r="CC10" s="584"/>
      <c r="CD10" s="584"/>
      <c r="CE10" s="584"/>
      <c r="CF10" s="584"/>
      <c r="CG10" s="584"/>
      <c r="CH10" s="584"/>
      <c r="CI10" s="584"/>
      <c r="CJ10" s="584"/>
      <c r="CK10" s="584"/>
      <c r="CL10" s="584"/>
      <c r="CM10" s="584"/>
      <c r="CN10" s="584"/>
      <c r="CO10" s="584"/>
      <c r="CP10" s="584"/>
      <c r="CQ10" s="584"/>
      <c r="CR10" s="584"/>
      <c r="CS10" s="584"/>
      <c r="CT10" s="584"/>
      <c r="CU10" s="584"/>
      <c r="CV10" s="584"/>
      <c r="CW10" s="584"/>
      <c r="CX10" s="584"/>
      <c r="CY10" s="584"/>
      <c r="CZ10" s="584"/>
      <c r="DA10" s="584"/>
      <c r="DB10" s="584"/>
      <c r="DC10" s="584"/>
      <c r="DD10" s="584"/>
      <c r="DE10" s="584"/>
      <c r="DF10" s="584"/>
      <c r="DG10" s="584"/>
      <c r="DH10" s="584"/>
      <c r="DI10" s="584"/>
      <c r="DJ10" s="584"/>
      <c r="DK10" s="584"/>
      <c r="DL10" s="584"/>
      <c r="DM10" s="584"/>
      <c r="DN10" s="584"/>
      <c r="DO10" s="584"/>
      <c r="DP10" s="584"/>
      <c r="DQ10" s="584"/>
      <c r="DR10" s="584"/>
      <c r="DS10" s="584"/>
      <c r="DT10" s="584"/>
      <c r="DU10" s="584"/>
      <c r="DV10" s="584"/>
      <c r="DW10" s="584"/>
      <c r="DX10" s="584"/>
      <c r="DY10" s="584"/>
      <c r="DZ10" s="584"/>
      <c r="EA10" s="584"/>
      <c r="EB10" s="584"/>
      <c r="EC10" s="584"/>
      <c r="ED10" s="584"/>
      <c r="EE10" s="271"/>
      <c r="EF10" s="584"/>
      <c r="EG10" s="584"/>
      <c r="EH10" s="584"/>
      <c r="EI10" s="584"/>
      <c r="EJ10" s="584"/>
      <c r="EK10" s="584"/>
      <c r="EL10" s="584"/>
      <c r="EM10" s="584"/>
      <c r="EN10" s="584"/>
      <c r="EO10" s="584"/>
      <c r="EP10" s="584"/>
      <c r="EQ10" s="584"/>
      <c r="ER10" s="584"/>
      <c r="ES10" s="584"/>
      <c r="ET10" s="584"/>
      <c r="EU10" s="584"/>
      <c r="EV10" s="584"/>
      <c r="EW10" s="584"/>
      <c r="EX10" s="584"/>
      <c r="EY10" s="584"/>
      <c r="EZ10" s="584"/>
      <c r="FA10" s="584"/>
      <c r="FB10" s="584"/>
      <c r="FC10" s="584"/>
      <c r="FD10" s="584"/>
      <c r="FE10" s="584"/>
      <c r="FF10" s="584"/>
      <c r="FG10" s="584"/>
      <c r="FH10" s="584"/>
      <c r="FI10" s="584"/>
      <c r="FJ10" s="584"/>
      <c r="FK10" s="584"/>
      <c r="FL10" s="584"/>
      <c r="FM10" s="584"/>
      <c r="FN10" s="584"/>
      <c r="FO10" s="584"/>
      <c r="FP10" s="584"/>
      <c r="FQ10" s="584"/>
      <c r="FR10" s="584"/>
      <c r="FS10" s="584"/>
      <c r="FT10" s="584"/>
      <c r="FU10" s="584"/>
      <c r="FV10" s="584"/>
      <c r="FW10" s="584"/>
      <c r="FX10" s="584"/>
      <c r="FY10" s="584"/>
      <c r="FZ10" s="271"/>
      <c r="GA10" s="271"/>
      <c r="GB10" s="271"/>
      <c r="GC10" s="584"/>
      <c r="GD10" s="584"/>
      <c r="GE10" s="584"/>
      <c r="GF10" s="584"/>
      <c r="GG10" s="584"/>
      <c r="GH10" s="584"/>
      <c r="GI10" s="584"/>
      <c r="GJ10" s="271"/>
      <c r="GK10" s="271"/>
      <c r="GL10" s="1247"/>
      <c r="GM10" s="1247"/>
      <c r="GN10" s="1247"/>
      <c r="GO10" s="584"/>
      <c r="GP10" s="584"/>
      <c r="GQ10" s="584"/>
      <c r="GR10" s="584"/>
      <c r="GS10" s="584"/>
      <c r="GT10" s="584"/>
      <c r="GU10" s="584"/>
      <c r="GV10" s="584"/>
      <c r="GW10" s="584"/>
      <c r="GX10" s="584"/>
      <c r="GY10" s="584"/>
      <c r="GZ10" s="584"/>
      <c r="HA10" s="584"/>
      <c r="HB10" s="584"/>
      <c r="HC10" s="584"/>
      <c r="HD10" s="584"/>
      <c r="HE10" s="584"/>
      <c r="HF10" s="584"/>
      <c r="HG10" s="584"/>
      <c r="HH10" s="584"/>
      <c r="HI10" s="584"/>
      <c r="HJ10" s="584"/>
      <c r="HK10" s="584"/>
      <c r="HL10" s="584"/>
      <c r="HM10" s="584"/>
      <c r="HN10" s="584"/>
      <c r="HO10" s="584"/>
      <c r="HP10" s="584"/>
      <c r="HQ10" s="584"/>
      <c r="HR10" s="584"/>
      <c r="HS10" s="584"/>
      <c r="HT10" s="584"/>
      <c r="HU10" s="584"/>
      <c r="HV10" s="584"/>
      <c r="HW10" s="584"/>
      <c r="HX10" s="584"/>
      <c r="HY10" s="584"/>
      <c r="HZ10" s="584"/>
      <c r="IA10" s="584"/>
      <c r="IB10" s="584"/>
      <c r="IC10" s="584"/>
      <c r="ID10" s="584"/>
      <c r="IE10" s="584"/>
      <c r="IF10" s="584"/>
      <c r="IG10" s="584"/>
      <c r="IH10" s="584"/>
      <c r="II10" s="584"/>
      <c r="IJ10" s="584"/>
      <c r="IK10" s="584"/>
      <c r="IL10" s="584"/>
      <c r="IM10" s="584"/>
      <c r="IN10" s="584"/>
      <c r="IO10" s="584"/>
      <c r="IP10" s="584"/>
      <c r="IQ10" s="584"/>
      <c r="IR10" s="584"/>
      <c r="IS10" s="584"/>
      <c r="IT10" s="584"/>
      <c r="IU10" s="584"/>
      <c r="IV10" s="584"/>
      <c r="IW10" s="584"/>
      <c r="IX10" s="584"/>
      <c r="IY10" s="584"/>
      <c r="IZ10" s="584"/>
      <c r="JA10" s="584"/>
      <c r="JB10" s="584"/>
      <c r="JC10" s="584"/>
      <c r="JD10" s="584"/>
      <c r="JE10" s="584"/>
      <c r="JF10" s="584"/>
      <c r="JG10" s="584"/>
      <c r="JH10" s="584"/>
      <c r="JI10" s="584"/>
      <c r="JJ10" s="584"/>
      <c r="JK10" s="584"/>
      <c r="JL10" s="584"/>
      <c r="JM10" s="584"/>
      <c r="JN10" s="584"/>
      <c r="JO10" s="584"/>
      <c r="JP10" s="584"/>
      <c r="JQ10" s="584"/>
      <c r="JR10" s="584"/>
      <c r="JS10" s="584"/>
      <c r="JT10" s="584"/>
      <c r="JU10" s="584"/>
      <c r="JV10" s="584"/>
      <c r="JW10" s="584"/>
      <c r="JX10" s="584"/>
      <c r="JY10" s="584"/>
      <c r="JZ10" s="584"/>
      <c r="KA10" s="584"/>
      <c r="KB10" s="584"/>
      <c r="KC10" s="584"/>
      <c r="KD10" s="584"/>
      <c r="KE10" s="584"/>
      <c r="KF10" s="584"/>
      <c r="KG10" s="271"/>
      <c r="KH10" s="271"/>
      <c r="KI10" s="271"/>
      <c r="KJ10" s="584"/>
      <c r="KK10" s="584"/>
      <c r="KL10" s="584"/>
      <c r="KM10" s="584"/>
      <c r="KN10" s="584"/>
      <c r="KO10" s="584"/>
      <c r="KP10" s="584"/>
      <c r="KQ10" s="584"/>
      <c r="KR10" s="584"/>
      <c r="KS10" s="584"/>
      <c r="KT10" s="584"/>
      <c r="KU10" s="584"/>
      <c r="KV10" s="584"/>
      <c r="KW10" s="584"/>
      <c r="KX10" s="584"/>
      <c r="KY10" s="584"/>
      <c r="KZ10" s="584"/>
      <c r="LA10" s="584"/>
      <c r="LB10" s="584"/>
      <c r="LC10" s="584"/>
      <c r="LD10" s="584"/>
      <c r="LE10" s="584"/>
      <c r="LF10" s="584"/>
      <c r="LG10" s="584"/>
      <c r="LH10" s="584"/>
      <c r="LI10" s="584"/>
      <c r="LJ10" s="584"/>
      <c r="LK10" s="584"/>
      <c r="LL10" s="584"/>
      <c r="LM10" s="584"/>
      <c r="LN10" s="584"/>
      <c r="LO10" s="584"/>
      <c r="LP10" s="584"/>
      <c r="LQ10" s="584"/>
      <c r="LR10" s="584"/>
      <c r="LS10" s="584"/>
      <c r="LT10" s="584"/>
      <c r="LU10" s="584"/>
      <c r="LV10" s="584"/>
      <c r="LW10" s="584"/>
      <c r="LX10" s="584"/>
      <c r="LY10" s="584"/>
      <c r="LZ10" s="584"/>
      <c r="MA10" s="584"/>
      <c r="MB10" s="584"/>
      <c r="MC10" s="584"/>
      <c r="MD10" s="584"/>
      <c r="ME10" s="584"/>
      <c r="MF10" s="584"/>
      <c r="MG10" s="583"/>
      <c r="MH10" s="583"/>
      <c r="MI10" s="583"/>
      <c r="MJ10" s="583"/>
      <c r="MK10" s="583"/>
      <c r="ML10" s="584"/>
      <c r="MM10" s="584"/>
      <c r="MN10" s="584"/>
      <c r="MO10" s="584"/>
      <c r="MP10" s="584"/>
      <c r="MQ10" s="584"/>
      <c r="MR10" s="583"/>
      <c r="MS10" s="583"/>
      <c r="MT10" s="583"/>
      <c r="MU10" s="583"/>
      <c r="MV10" s="583"/>
      <c r="MW10" s="583"/>
      <c r="MX10" s="583"/>
      <c r="MY10" s="583"/>
      <c r="MZ10" s="583"/>
      <c r="NA10" s="583"/>
      <c r="ND10" s="583"/>
      <c r="NG10" s="583"/>
    </row>
    <row r="11" spans="1:377" ht="18">
      <c r="A11" s="264"/>
      <c r="B11" s="489"/>
      <c r="C11" s="531" t="s">
        <v>487</v>
      </c>
      <c r="D11" s="581"/>
      <c r="E11" s="581"/>
      <c r="F11" s="584"/>
      <c r="G11" s="584"/>
      <c r="H11" s="584"/>
      <c r="I11" s="584"/>
      <c r="J11" s="213"/>
      <c r="K11" s="213"/>
      <c r="L11" s="29"/>
      <c r="M11" s="29"/>
      <c r="N11" s="531"/>
      <c r="O11" s="581"/>
      <c r="P11" s="581"/>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584"/>
      <c r="AT11" s="584"/>
      <c r="AU11" s="584"/>
      <c r="AV11" s="584"/>
      <c r="AW11" s="584"/>
      <c r="AX11" s="584"/>
      <c r="AY11" s="584"/>
      <c r="AZ11" s="584"/>
      <c r="BA11" s="584"/>
      <c r="BB11" s="584"/>
      <c r="BC11" s="584"/>
      <c r="BD11" s="584"/>
      <c r="BE11" s="584"/>
      <c r="BF11" s="584"/>
      <c r="BG11" s="584"/>
      <c r="BH11" s="584"/>
      <c r="BI11" s="584"/>
      <c r="BJ11" s="584"/>
      <c r="BK11" s="584"/>
      <c r="BL11" s="584"/>
      <c r="BM11" s="584"/>
      <c r="BN11" s="584"/>
      <c r="BO11" s="584"/>
      <c r="BP11" s="584"/>
      <c r="BQ11" s="584"/>
      <c r="BR11" s="584"/>
      <c r="BS11" s="584"/>
      <c r="BT11" s="584"/>
      <c r="BU11" s="584"/>
      <c r="BV11" s="584"/>
      <c r="BW11" s="584"/>
      <c r="BX11" s="584"/>
      <c r="BY11" s="584"/>
      <c r="BZ11" s="584"/>
      <c r="CA11" s="584"/>
      <c r="CB11" s="584"/>
      <c r="CC11" s="584"/>
      <c r="CD11" s="584"/>
      <c r="CE11" s="584"/>
      <c r="CF11" s="584"/>
      <c r="CG11" s="584"/>
      <c r="CH11" s="584"/>
      <c r="CI11" s="584"/>
      <c r="CJ11" s="584"/>
      <c r="CK11" s="584"/>
      <c r="CL11" s="584"/>
      <c r="CM11" s="584"/>
      <c r="CN11" s="584"/>
      <c r="CO11" s="584"/>
      <c r="CP11" s="584"/>
      <c r="CQ11" s="584"/>
      <c r="CR11" s="584"/>
      <c r="CS11" s="584"/>
      <c r="CT11" s="584"/>
      <c r="CU11" s="584"/>
      <c r="CV11" s="584"/>
      <c r="CW11" s="584"/>
      <c r="CX11" s="584"/>
      <c r="CY11" s="584"/>
      <c r="CZ11" s="584"/>
      <c r="DA11" s="584"/>
      <c r="DB11" s="584"/>
      <c r="DC11" s="584"/>
      <c r="DD11" s="584"/>
      <c r="DE11" s="584"/>
      <c r="DF11" s="584"/>
      <c r="DG11" s="584"/>
      <c r="DH11" s="584"/>
      <c r="DI11" s="584"/>
      <c r="DJ11" s="584"/>
      <c r="DK11" s="584"/>
      <c r="DL11" s="584"/>
      <c r="DM11" s="584"/>
      <c r="DN11" s="584"/>
      <c r="DO11" s="584"/>
      <c r="DP11" s="584"/>
      <c r="DQ11" s="584"/>
      <c r="DR11" s="584"/>
      <c r="DS11" s="584"/>
      <c r="DT11" s="584"/>
      <c r="DU11" s="584"/>
      <c r="DV11" s="584"/>
      <c r="DW11" s="584"/>
      <c r="DX11" s="584"/>
      <c r="DY11" s="584"/>
      <c r="DZ11" s="584"/>
      <c r="EA11" s="584"/>
      <c r="EB11" s="584"/>
      <c r="EC11" s="584"/>
      <c r="ED11" s="584"/>
      <c r="EE11" s="271"/>
      <c r="EF11" s="584"/>
      <c r="EG11" s="584"/>
      <c r="EH11" s="584"/>
      <c r="EI11" s="584"/>
      <c r="EJ11" s="584"/>
      <c r="EK11" s="584"/>
      <c r="EL11" s="584"/>
      <c r="EM11" s="584"/>
      <c r="EN11" s="584"/>
      <c r="EO11" s="584"/>
      <c r="EP11" s="584"/>
      <c r="EQ11" s="584"/>
      <c r="ER11" s="584"/>
      <c r="ES11" s="584"/>
      <c r="ET11" s="584"/>
      <c r="EU11" s="584"/>
      <c r="EV11" s="584"/>
      <c r="EW11" s="584"/>
      <c r="EX11" s="584"/>
      <c r="EY11" s="584"/>
      <c r="EZ11" s="584"/>
      <c r="FA11" s="584"/>
      <c r="FB11" s="584"/>
      <c r="FC11" s="584"/>
      <c r="FD11" s="584"/>
      <c r="FE11" s="584"/>
      <c r="FF11" s="584"/>
      <c r="FG11" s="584"/>
      <c r="FH11" s="584"/>
      <c r="FI11" s="584"/>
      <c r="FJ11" s="584"/>
      <c r="FK11" s="584"/>
      <c r="FL11" s="584"/>
      <c r="FM11" s="584"/>
      <c r="FN11" s="584"/>
      <c r="FO11" s="584"/>
      <c r="FP11" s="584"/>
      <c r="FQ11" s="584"/>
      <c r="FR11" s="584"/>
      <c r="FS11" s="584"/>
      <c r="FT11" s="584"/>
      <c r="FU11" s="584"/>
      <c r="FV11" s="584"/>
      <c r="FW11" s="584"/>
      <c r="FX11" s="584"/>
      <c r="FY11" s="584"/>
      <c r="FZ11" s="271"/>
      <c r="GA11" s="271"/>
      <c r="GB11" s="271"/>
      <c r="GC11" s="584"/>
      <c r="GD11" s="584"/>
      <c r="GE11" s="584"/>
      <c r="GF11" s="584"/>
      <c r="GG11" s="584"/>
      <c r="GH11" s="584"/>
      <c r="GI11" s="584"/>
      <c r="GJ11" s="271"/>
      <c r="GK11" s="271"/>
      <c r="GL11" s="1247"/>
      <c r="GM11" s="1247"/>
      <c r="GN11" s="1247"/>
      <c r="GO11" s="584"/>
      <c r="GP11" s="584"/>
      <c r="GQ11" s="584"/>
      <c r="GR11" s="584"/>
      <c r="GS11" s="584"/>
      <c r="GT11" s="584"/>
      <c r="GU11" s="584"/>
      <c r="GV11" s="584"/>
      <c r="GW11" s="584"/>
      <c r="GX11" s="584"/>
      <c r="GY11" s="584"/>
      <c r="GZ11" s="584"/>
      <c r="HA11" s="584"/>
      <c r="HB11" s="584"/>
      <c r="HC11" s="584"/>
      <c r="HD11" s="584"/>
      <c r="HE11" s="584"/>
      <c r="HF11" s="584"/>
      <c r="HG11" s="584"/>
      <c r="HH11" s="584"/>
      <c r="HI11" s="584"/>
      <c r="HJ11" s="584"/>
      <c r="HK11" s="584"/>
      <c r="HL11" s="584"/>
      <c r="HM11" s="584"/>
      <c r="HN11" s="584"/>
      <c r="HO11" s="584"/>
      <c r="HP11" s="584"/>
      <c r="HQ11" s="584"/>
      <c r="HR11" s="584"/>
      <c r="HS11" s="584"/>
      <c r="HT11" s="584"/>
      <c r="HU11" s="584"/>
      <c r="HV11" s="584"/>
      <c r="HW11" s="584"/>
      <c r="HX11" s="584"/>
      <c r="HY11" s="584"/>
      <c r="HZ11" s="584"/>
      <c r="IA11" s="584"/>
      <c r="IB11" s="584"/>
      <c r="IC11" s="584"/>
      <c r="ID11" s="584"/>
      <c r="IE11" s="584"/>
      <c r="IF11" s="584"/>
      <c r="IG11" s="584"/>
      <c r="IH11" s="584"/>
      <c r="II11" s="584"/>
      <c r="IJ11" s="584"/>
      <c r="IK11" s="584"/>
      <c r="IL11" s="584"/>
      <c r="IM11" s="584"/>
      <c r="IN11" s="584"/>
      <c r="IO11" s="584"/>
      <c r="IP11" s="584"/>
      <c r="IQ11" s="584"/>
      <c r="IR11" s="584"/>
      <c r="IS11" s="584"/>
      <c r="IT11" s="584"/>
      <c r="IU11" s="584"/>
      <c r="IV11" s="584"/>
      <c r="IW11" s="584"/>
      <c r="IX11" s="584"/>
      <c r="IY11" s="584"/>
      <c r="IZ11" s="584"/>
      <c r="JA11" s="584"/>
      <c r="JB11" s="584"/>
      <c r="JC11" s="584"/>
      <c r="JD11" s="584"/>
      <c r="JE11" s="584"/>
      <c r="JF11" s="584"/>
      <c r="JG11" s="584"/>
      <c r="JH11" s="584"/>
      <c r="JI11" s="584"/>
      <c r="JJ11" s="584"/>
      <c r="JK11" s="584"/>
      <c r="JL11" s="584"/>
      <c r="JM11" s="584"/>
      <c r="JN11" s="584"/>
      <c r="JO11" s="584"/>
      <c r="JP11" s="584"/>
      <c r="JQ11" s="584"/>
      <c r="JR11" s="584"/>
      <c r="JS11" s="584"/>
      <c r="JT11" s="584"/>
      <c r="JU11" s="584"/>
      <c r="JV11" s="584"/>
      <c r="JW11" s="584"/>
      <c r="JX11" s="584"/>
      <c r="JY11" s="584"/>
      <c r="JZ11" s="584"/>
      <c r="KA11" s="584"/>
      <c r="KB11" s="584"/>
      <c r="KC11" s="584"/>
      <c r="KD11" s="584"/>
      <c r="KE11" s="584"/>
      <c r="KF11" s="584"/>
      <c r="KG11" s="271"/>
      <c r="KH11" s="271"/>
      <c r="KI11" s="271"/>
      <c r="KJ11" s="584"/>
      <c r="KK11" s="584"/>
      <c r="KL11" s="584"/>
      <c r="KM11" s="584"/>
      <c r="KN11" s="584"/>
      <c r="KO11" s="584"/>
      <c r="KP11" s="584"/>
      <c r="KQ11" s="584"/>
      <c r="KR11" s="584"/>
      <c r="KS11" s="584"/>
      <c r="KT11" s="584"/>
      <c r="KU11" s="584"/>
      <c r="KV11" s="584"/>
      <c r="KW11" s="584"/>
      <c r="KX11" s="584"/>
      <c r="KY11" s="584"/>
      <c r="KZ11" s="584"/>
      <c r="LA11" s="584"/>
      <c r="LB11" s="584"/>
      <c r="LC11" s="584"/>
      <c r="LD11" s="584"/>
      <c r="LE11" s="584"/>
      <c r="LF11" s="584"/>
      <c r="LG11" s="584"/>
      <c r="LH11" s="584"/>
      <c r="LI11" s="584"/>
      <c r="LJ11" s="584"/>
      <c r="LK11" s="584"/>
      <c r="LL11" s="584"/>
      <c r="LM11" s="584"/>
      <c r="LN11" s="584"/>
      <c r="LO11" s="584"/>
      <c r="LP11" s="584"/>
      <c r="LQ11" s="584"/>
      <c r="LR11" s="584"/>
      <c r="LS11" s="584"/>
      <c r="LT11" s="584"/>
      <c r="LU11" s="584"/>
      <c r="LV11" s="584"/>
      <c r="LW11" s="584"/>
      <c r="LX11" s="584"/>
      <c r="LY11" s="584"/>
      <c r="LZ11" s="584"/>
      <c r="MA11" s="584"/>
      <c r="MB11" s="584"/>
      <c r="MC11" s="584"/>
      <c r="MD11" s="584"/>
      <c r="ME11" s="584"/>
      <c r="MF11" s="584"/>
      <c r="MG11" s="583"/>
      <c r="MH11" s="583"/>
      <c r="MI11" s="583"/>
      <c r="MJ11" s="583"/>
      <c r="MK11" s="583"/>
      <c r="ML11" s="584"/>
      <c r="MM11" s="584"/>
      <c r="MN11" s="584"/>
      <c r="MO11" s="584"/>
      <c r="MP11" s="584"/>
      <c r="MQ11" s="584"/>
      <c r="MR11" s="583"/>
      <c r="MS11" s="583"/>
      <c r="MT11" s="583"/>
      <c r="MU11" s="583"/>
      <c r="MV11" s="583"/>
      <c r="MW11" s="583"/>
      <c r="MX11" s="583"/>
      <c r="MY11" s="583"/>
      <c r="MZ11" s="583"/>
      <c r="NA11" s="583"/>
      <c r="ND11" s="583"/>
      <c r="NG11" s="583"/>
    </row>
    <row r="12" spans="1:377" ht="18">
      <c r="A12" s="264"/>
      <c r="B12" s="489"/>
      <c r="C12" s="531"/>
      <c r="D12" s="581" t="s">
        <v>383</v>
      </c>
      <c r="E12" s="581"/>
      <c r="F12" s="584"/>
      <c r="G12" s="584"/>
      <c r="H12" s="584"/>
      <c r="I12" s="584"/>
      <c r="J12" s="213"/>
      <c r="K12" s="213"/>
      <c r="L12" s="29"/>
      <c r="M12" s="212"/>
      <c r="N12" s="531"/>
      <c r="O12" s="581"/>
      <c r="P12" s="581"/>
      <c r="Q12" s="584"/>
      <c r="R12" s="584"/>
      <c r="S12" s="584"/>
      <c r="T12" s="584"/>
      <c r="U12" s="584"/>
      <c r="V12" s="584"/>
      <c r="W12" s="584"/>
      <c r="X12" s="584"/>
      <c r="Y12" s="584"/>
      <c r="Z12" s="584"/>
      <c r="AA12" s="584"/>
      <c r="AB12" s="584"/>
      <c r="AC12" s="584"/>
      <c r="AD12" s="584"/>
      <c r="AE12" s="584"/>
      <c r="AF12" s="584"/>
      <c r="AG12" s="584"/>
      <c r="AH12" s="584"/>
      <c r="AI12" s="584"/>
      <c r="AJ12" s="584"/>
      <c r="AK12" s="584"/>
      <c r="AL12" s="584"/>
      <c r="AM12" s="584"/>
      <c r="AN12" s="584"/>
      <c r="AO12" s="584"/>
      <c r="AP12" s="584"/>
      <c r="AQ12" s="584"/>
      <c r="AR12" s="584"/>
      <c r="AS12" s="584"/>
      <c r="AT12" s="584"/>
      <c r="AU12" s="584"/>
      <c r="AV12" s="584"/>
      <c r="AW12" s="584"/>
      <c r="AX12" s="584"/>
      <c r="AY12" s="584"/>
      <c r="AZ12" s="584"/>
      <c r="BA12" s="584"/>
      <c r="BB12" s="584"/>
      <c r="BC12" s="584"/>
      <c r="BD12" s="584"/>
      <c r="BE12" s="584"/>
      <c r="BF12" s="584"/>
      <c r="BG12" s="584"/>
      <c r="BH12" s="584"/>
      <c r="BI12" s="584"/>
      <c r="BJ12" s="584"/>
      <c r="BK12" s="584"/>
      <c r="BL12" s="584"/>
      <c r="BM12" s="584"/>
      <c r="BN12" s="584"/>
      <c r="BO12" s="584"/>
      <c r="BP12" s="584"/>
      <c r="BQ12" s="584"/>
      <c r="BR12" s="584"/>
      <c r="BS12" s="584"/>
      <c r="BT12" s="584"/>
      <c r="BU12" s="584"/>
      <c r="BV12" s="584"/>
      <c r="BW12" s="584"/>
      <c r="BX12" s="584"/>
      <c r="BY12" s="584"/>
      <c r="BZ12" s="584"/>
      <c r="CA12" s="584"/>
      <c r="CB12" s="584"/>
      <c r="CC12" s="584"/>
      <c r="CD12" s="584"/>
      <c r="CE12" s="584"/>
      <c r="CF12" s="584"/>
      <c r="CG12" s="584"/>
      <c r="CH12" s="584"/>
      <c r="CI12" s="584"/>
      <c r="CJ12" s="584"/>
      <c r="CK12" s="584"/>
      <c r="CL12" s="584"/>
      <c r="CM12" s="584"/>
      <c r="CN12" s="584"/>
      <c r="CO12" s="584"/>
      <c r="CP12" s="584"/>
      <c r="CQ12" s="584"/>
      <c r="CR12" s="584"/>
      <c r="CS12" s="584"/>
      <c r="CT12" s="584"/>
      <c r="CU12" s="584"/>
      <c r="CV12" s="584"/>
      <c r="CW12" s="584"/>
      <c r="CX12" s="584"/>
      <c r="CY12" s="584"/>
      <c r="CZ12" s="584"/>
      <c r="DA12" s="584"/>
      <c r="DB12" s="584"/>
      <c r="DC12" s="584"/>
      <c r="DD12" s="584"/>
      <c r="DE12" s="584"/>
      <c r="DF12" s="584"/>
      <c r="DG12" s="584"/>
      <c r="DH12" s="584"/>
      <c r="DI12" s="584"/>
      <c r="DJ12" s="584"/>
      <c r="DK12" s="584"/>
      <c r="DL12" s="584"/>
      <c r="DM12" s="584"/>
      <c r="DN12" s="584"/>
      <c r="DO12" s="584"/>
      <c r="DP12" s="584"/>
      <c r="DQ12" s="584"/>
      <c r="DR12" s="584"/>
      <c r="DS12" s="584"/>
      <c r="DT12" s="584"/>
      <c r="DU12" s="584"/>
      <c r="DV12" s="584"/>
      <c r="DW12" s="584"/>
      <c r="DX12" s="584"/>
      <c r="DY12" s="584"/>
      <c r="DZ12" s="584"/>
      <c r="EA12" s="584"/>
      <c r="EB12" s="584"/>
      <c r="EC12" s="584"/>
      <c r="ED12" s="584"/>
      <c r="EE12" s="271"/>
      <c r="EF12" s="584"/>
      <c r="EG12" s="584"/>
      <c r="EH12" s="584"/>
      <c r="EI12" s="584"/>
      <c r="EJ12" s="584"/>
      <c r="EK12" s="584"/>
      <c r="EL12" s="584"/>
      <c r="EM12" s="584"/>
      <c r="EN12" s="584"/>
      <c r="EO12" s="584"/>
      <c r="EP12" s="584"/>
      <c r="EQ12" s="584"/>
      <c r="ER12" s="584"/>
      <c r="ES12" s="584"/>
      <c r="ET12" s="584"/>
      <c r="EU12" s="584"/>
      <c r="EV12" s="584"/>
      <c r="EW12" s="584"/>
      <c r="EX12" s="584"/>
      <c r="EY12" s="584"/>
      <c r="EZ12" s="584"/>
      <c r="FA12" s="584"/>
      <c r="FB12" s="584"/>
      <c r="FC12" s="584"/>
      <c r="FD12" s="584"/>
      <c r="FE12" s="584"/>
      <c r="FF12" s="584"/>
      <c r="FG12" s="584"/>
      <c r="FH12" s="584"/>
      <c r="FI12" s="584"/>
      <c r="FJ12" s="584"/>
      <c r="FK12" s="584"/>
      <c r="FL12" s="584"/>
      <c r="FM12" s="584"/>
      <c r="FN12" s="584"/>
      <c r="FO12" s="584"/>
      <c r="FP12" s="584"/>
      <c r="FQ12" s="584"/>
      <c r="FR12" s="584"/>
      <c r="FS12" s="584"/>
      <c r="FT12" s="584"/>
      <c r="FU12" s="584"/>
      <c r="FV12" s="584"/>
      <c r="FW12" s="584"/>
      <c r="FX12" s="584"/>
      <c r="FY12" s="584"/>
      <c r="FZ12" s="271"/>
      <c r="GA12" s="271"/>
      <c r="GB12" s="271"/>
      <c r="GC12" s="584"/>
      <c r="GD12" s="584"/>
      <c r="GE12" s="584"/>
      <c r="GF12" s="584"/>
      <c r="GG12" s="584"/>
      <c r="GH12" s="584"/>
      <c r="GI12" s="584"/>
      <c r="GJ12" s="271"/>
      <c r="GK12" s="271"/>
      <c r="GL12" s="1247"/>
      <c r="GM12" s="1247"/>
      <c r="GN12" s="1247"/>
      <c r="GO12" s="584"/>
      <c r="GP12" s="584"/>
      <c r="GQ12" s="584"/>
      <c r="GR12" s="584"/>
      <c r="GS12" s="584"/>
      <c r="GT12" s="584"/>
      <c r="GU12" s="584"/>
      <c r="GV12" s="584"/>
      <c r="GW12" s="584"/>
      <c r="GX12" s="584"/>
      <c r="GY12" s="584"/>
      <c r="GZ12" s="584"/>
      <c r="HA12" s="584"/>
      <c r="HB12" s="584"/>
      <c r="HC12" s="584"/>
      <c r="HD12" s="584"/>
      <c r="HE12" s="584"/>
      <c r="HF12" s="584"/>
      <c r="HG12" s="584"/>
      <c r="HH12" s="584"/>
      <c r="HI12" s="584"/>
      <c r="HJ12" s="584"/>
      <c r="HK12" s="584"/>
      <c r="HL12" s="584"/>
      <c r="HM12" s="584"/>
      <c r="HN12" s="584"/>
      <c r="HO12" s="584"/>
      <c r="HP12" s="584"/>
      <c r="HQ12" s="584"/>
      <c r="HR12" s="584"/>
      <c r="HS12" s="584"/>
      <c r="HT12" s="584"/>
      <c r="HU12" s="584"/>
      <c r="HV12" s="584"/>
      <c r="HW12" s="584"/>
      <c r="HX12" s="584"/>
      <c r="HY12" s="584"/>
      <c r="HZ12" s="584"/>
      <c r="IA12" s="584"/>
      <c r="IB12" s="584"/>
      <c r="IC12" s="584"/>
      <c r="ID12" s="584"/>
      <c r="IE12" s="584"/>
      <c r="IF12" s="584"/>
      <c r="IG12" s="584"/>
      <c r="IH12" s="584"/>
      <c r="II12" s="584"/>
      <c r="IJ12" s="584"/>
      <c r="IK12" s="584"/>
      <c r="IL12" s="584"/>
      <c r="IM12" s="584"/>
      <c r="IN12" s="584"/>
      <c r="IO12" s="584"/>
      <c r="IP12" s="584"/>
      <c r="IQ12" s="584"/>
      <c r="IR12" s="584"/>
      <c r="IS12" s="584"/>
      <c r="IT12" s="584"/>
      <c r="IU12" s="584"/>
      <c r="IV12" s="584"/>
      <c r="IW12" s="584"/>
      <c r="IX12" s="584"/>
      <c r="IY12" s="584"/>
      <c r="IZ12" s="584"/>
      <c r="JA12" s="584"/>
      <c r="JB12" s="584"/>
      <c r="JC12" s="584"/>
      <c r="JD12" s="584"/>
      <c r="JE12" s="584"/>
      <c r="JF12" s="584"/>
      <c r="JG12" s="584"/>
      <c r="JH12" s="584"/>
      <c r="JI12" s="584"/>
      <c r="JJ12" s="584"/>
      <c r="JK12" s="584"/>
      <c r="JL12" s="584"/>
      <c r="JM12" s="584"/>
      <c r="JN12" s="584"/>
      <c r="JO12" s="584"/>
      <c r="JP12" s="584"/>
      <c r="JQ12" s="584"/>
      <c r="JR12" s="584"/>
      <c r="JS12" s="584"/>
      <c r="JT12" s="584"/>
      <c r="JU12" s="584"/>
      <c r="JV12" s="584"/>
      <c r="JW12" s="584"/>
      <c r="JX12" s="584"/>
      <c r="JY12" s="584"/>
      <c r="JZ12" s="584"/>
      <c r="KA12" s="584"/>
      <c r="KB12" s="584"/>
      <c r="KC12" s="584"/>
      <c r="KD12" s="584"/>
      <c r="KE12" s="584"/>
      <c r="KF12" s="584"/>
      <c r="KG12" s="271"/>
      <c r="KH12" s="271"/>
      <c r="KI12" s="271"/>
      <c r="KJ12" s="584"/>
      <c r="KK12" s="584"/>
      <c r="KL12" s="584"/>
      <c r="KM12" s="584"/>
      <c r="KN12" s="584"/>
      <c r="KO12" s="584"/>
      <c r="KP12" s="584"/>
      <c r="KQ12" s="584"/>
      <c r="KR12" s="584"/>
      <c r="KS12" s="584"/>
      <c r="KT12" s="584"/>
      <c r="KU12" s="584"/>
      <c r="KV12" s="584"/>
      <c r="KW12" s="584"/>
      <c r="KX12" s="584"/>
      <c r="KY12" s="584"/>
      <c r="KZ12" s="584"/>
      <c r="LA12" s="584"/>
      <c r="LB12" s="584"/>
      <c r="LC12" s="584"/>
      <c r="LD12" s="584"/>
      <c r="LE12" s="584"/>
      <c r="LF12" s="584"/>
      <c r="LG12" s="584"/>
      <c r="LH12" s="584"/>
      <c r="LI12" s="584"/>
      <c r="LJ12" s="584"/>
      <c r="LK12" s="584"/>
      <c r="LL12" s="584"/>
      <c r="LM12" s="584"/>
      <c r="LN12" s="584"/>
      <c r="LO12" s="584"/>
      <c r="LP12" s="584"/>
      <c r="LQ12" s="584"/>
      <c r="LR12" s="584"/>
      <c r="LS12" s="584"/>
      <c r="LT12" s="584"/>
      <c r="LU12" s="584"/>
      <c r="LV12" s="584"/>
      <c r="LW12" s="584"/>
      <c r="LX12" s="584"/>
      <c r="LY12" s="584"/>
      <c r="LZ12" s="584"/>
      <c r="MA12" s="584"/>
      <c r="MB12" s="584"/>
      <c r="MC12" s="584"/>
      <c r="MD12" s="584"/>
      <c r="ME12" s="584"/>
      <c r="MF12" s="584"/>
      <c r="MG12" s="583"/>
      <c r="MH12" s="583"/>
      <c r="MI12" s="583"/>
      <c r="MJ12" s="583"/>
      <c r="MK12" s="583"/>
      <c r="ML12" s="584"/>
      <c r="MM12" s="584"/>
      <c r="MN12" s="584"/>
      <c r="MO12" s="584"/>
      <c r="MP12" s="584"/>
      <c r="MQ12" s="584"/>
      <c r="MR12" s="583"/>
      <c r="MS12" s="583"/>
      <c r="MT12" s="583"/>
      <c r="MU12" s="583"/>
      <c r="MV12" s="583"/>
      <c r="MW12" s="583"/>
      <c r="MX12" s="583"/>
      <c r="MY12" s="583"/>
      <c r="MZ12" s="583"/>
      <c r="NA12" s="583"/>
      <c r="ND12" s="583"/>
      <c r="NG12" s="583"/>
    </row>
    <row r="13" spans="1:377" ht="18">
      <c r="A13" s="264">
        <v>3</v>
      </c>
      <c r="B13" s="489"/>
      <c r="C13" s="581" t="s">
        <v>54</v>
      </c>
      <c r="D13" s="581">
        <f>'Appendix A'!A284</f>
        <v>171</v>
      </c>
      <c r="E13" s="530" t="s">
        <v>288</v>
      </c>
      <c r="F13" s="584"/>
      <c r="G13" s="584"/>
      <c r="H13" s="584"/>
      <c r="I13" s="215">
        <f>'Appendix A'!H284</f>
        <v>9.4124784836979253E-2</v>
      </c>
      <c r="K13" s="532"/>
      <c r="L13" s="222"/>
      <c r="M13" s="222"/>
      <c r="Q13" s="530" t="s">
        <v>288</v>
      </c>
      <c r="T13" s="584"/>
      <c r="U13" s="584"/>
      <c r="V13" s="215">
        <f>+$I$13</f>
        <v>9.4124784836979253E-2</v>
      </c>
      <c r="W13" s="215"/>
      <c r="X13" s="215"/>
      <c r="Y13" s="215"/>
      <c r="Z13" s="215"/>
      <c r="AA13" s="215"/>
      <c r="AB13" s="215"/>
      <c r="AC13" s="530" t="s">
        <v>288</v>
      </c>
      <c r="AF13" s="584"/>
      <c r="AG13" s="584"/>
      <c r="AH13" s="215">
        <f>+$I$13</f>
        <v>9.4124784836979253E-2</v>
      </c>
      <c r="AI13" s="215"/>
      <c r="AJ13" s="215"/>
      <c r="AK13" s="215"/>
      <c r="AL13" s="215"/>
      <c r="AM13" s="215"/>
      <c r="AN13" s="215"/>
      <c r="AO13" s="530" t="s">
        <v>288</v>
      </c>
      <c r="AR13" s="584"/>
      <c r="AS13" s="584"/>
      <c r="AT13" s="215">
        <f>+$I$13</f>
        <v>9.4124784836979253E-2</v>
      </c>
      <c r="AU13" s="215"/>
      <c r="AV13" s="215"/>
      <c r="AW13" s="215"/>
      <c r="AX13" s="215"/>
      <c r="AY13" s="215"/>
      <c r="AZ13" s="215"/>
      <c r="BA13" s="530" t="s">
        <v>288</v>
      </c>
      <c r="BD13" s="584"/>
      <c r="BE13" s="584"/>
      <c r="BF13" s="215">
        <f>+$I$13</f>
        <v>9.4124784836979253E-2</v>
      </c>
      <c r="BG13" s="215"/>
      <c r="BH13" s="215"/>
      <c r="BI13" s="215"/>
      <c r="BJ13" s="215"/>
      <c r="BK13" s="215"/>
      <c r="BL13" s="215"/>
      <c r="BM13" s="530" t="s">
        <v>288</v>
      </c>
      <c r="BP13" s="584"/>
      <c r="BQ13" s="584"/>
      <c r="BR13" s="215">
        <f>+$I$13</f>
        <v>9.4124784836979253E-2</v>
      </c>
      <c r="BS13" s="215"/>
      <c r="BT13" s="215"/>
      <c r="BU13" s="215"/>
      <c r="BV13" s="215"/>
      <c r="BW13" s="215"/>
      <c r="BX13" s="215"/>
      <c r="BY13" s="530" t="s">
        <v>288</v>
      </c>
      <c r="CB13" s="584"/>
      <c r="CC13" s="584"/>
      <c r="CD13" s="215">
        <f>+$I$13</f>
        <v>9.4124784836979253E-2</v>
      </c>
      <c r="CE13" s="215"/>
      <c r="CF13" s="215"/>
      <c r="CG13" s="215"/>
      <c r="CH13" s="215"/>
      <c r="CI13" s="215"/>
      <c r="CJ13" s="215"/>
      <c r="CK13" s="530" t="s">
        <v>288</v>
      </c>
      <c r="CN13" s="584"/>
      <c r="CO13" s="584"/>
      <c r="CP13" s="215">
        <f>+$I$13</f>
        <v>9.4124784836979253E-2</v>
      </c>
      <c r="CQ13" s="215"/>
      <c r="CR13" s="215"/>
      <c r="CS13" s="215"/>
      <c r="CT13" s="215"/>
      <c r="CU13" s="215"/>
      <c r="CV13" s="215"/>
      <c r="CW13" s="530" t="s">
        <v>288</v>
      </c>
      <c r="CZ13" s="584"/>
      <c r="DA13" s="584"/>
      <c r="DB13" s="215">
        <f>+$I$13</f>
        <v>9.4124784836979253E-2</v>
      </c>
      <c r="DC13" s="215"/>
      <c r="DD13" s="215"/>
      <c r="DE13" s="215"/>
      <c r="DF13" s="215"/>
      <c r="DG13" s="215"/>
      <c r="DH13" s="215"/>
      <c r="DI13" s="530" t="s">
        <v>288</v>
      </c>
      <c r="DL13" s="584"/>
      <c r="DM13" s="584"/>
      <c r="DN13" s="215">
        <f>+$I$13</f>
        <v>9.4124784836979253E-2</v>
      </c>
      <c r="DO13" s="215"/>
      <c r="DP13" s="215"/>
      <c r="DQ13" s="215"/>
      <c r="DR13" s="215"/>
      <c r="DS13" s="215"/>
      <c r="DT13" s="215"/>
      <c r="DU13" s="530" t="s">
        <v>288</v>
      </c>
      <c r="DX13" s="584"/>
      <c r="DY13" s="584"/>
      <c r="DZ13" s="215">
        <f>+$I$13</f>
        <v>9.4124784836979253E-2</v>
      </c>
      <c r="EA13" s="215"/>
      <c r="EB13" s="215"/>
      <c r="EC13" s="215"/>
      <c r="ED13" s="215"/>
      <c r="EE13" s="1248"/>
      <c r="EF13" s="215"/>
      <c r="EG13" s="530" t="s">
        <v>288</v>
      </c>
      <c r="EJ13" s="584"/>
      <c r="EK13" s="584"/>
      <c r="EL13" s="215">
        <f>+$I$13</f>
        <v>9.4124784836979253E-2</v>
      </c>
      <c r="EM13" s="215"/>
      <c r="EN13" s="215"/>
      <c r="EO13" s="215"/>
      <c r="EP13" s="215"/>
      <c r="EQ13" s="215"/>
      <c r="ER13" s="215"/>
      <c r="ES13" s="530" t="s">
        <v>288</v>
      </c>
      <c r="EV13" s="584"/>
      <c r="EW13" s="584"/>
      <c r="EX13" s="215">
        <f>+$I$13</f>
        <v>9.4124784836979253E-2</v>
      </c>
      <c r="EY13" s="215"/>
      <c r="EZ13" s="215"/>
      <c r="FA13" s="215"/>
      <c r="FB13" s="215"/>
      <c r="FC13" s="215"/>
      <c r="FD13" s="215"/>
      <c r="FE13" s="530" t="s">
        <v>288</v>
      </c>
      <c r="FH13" s="584"/>
      <c r="FI13" s="584"/>
      <c r="FJ13" s="215">
        <f>+$I$13</f>
        <v>9.4124784836979253E-2</v>
      </c>
      <c r="FK13" s="584"/>
      <c r="FL13" s="584"/>
      <c r="FM13" s="215"/>
      <c r="FN13" s="584"/>
      <c r="FO13" s="584"/>
      <c r="FP13" s="215"/>
      <c r="FQ13" s="530" t="s">
        <v>288</v>
      </c>
      <c r="FT13" s="584"/>
      <c r="FU13" s="584"/>
      <c r="FV13" s="215">
        <f>+$I$13</f>
        <v>9.4124784836979253E-2</v>
      </c>
      <c r="FW13" s="584"/>
      <c r="FX13" s="584"/>
      <c r="FY13" s="215"/>
      <c r="FZ13" s="1248"/>
      <c r="GA13" s="1248"/>
      <c r="GB13" s="1248"/>
      <c r="GC13" s="530" t="s">
        <v>288</v>
      </c>
      <c r="GF13" s="584"/>
      <c r="GG13" s="584"/>
      <c r="GH13" s="215">
        <f>+$I$13</f>
        <v>9.4124784836979253E-2</v>
      </c>
      <c r="GJ13" s="1248"/>
      <c r="GK13" s="1248"/>
      <c r="GL13" s="1247"/>
      <c r="GM13" s="1247"/>
      <c r="GN13" s="1247"/>
      <c r="GO13" s="530" t="s">
        <v>288</v>
      </c>
      <c r="GP13" s="498"/>
      <c r="GQ13" s="498"/>
      <c r="GR13" s="584"/>
      <c r="GS13" s="584"/>
      <c r="GT13" s="215">
        <f>+$I$13</f>
        <v>9.4124784836979253E-2</v>
      </c>
      <c r="GU13" s="498"/>
      <c r="GV13" s="498"/>
      <c r="GW13" s="498"/>
      <c r="GX13" s="215"/>
      <c r="GY13" s="215"/>
      <c r="GZ13" s="215"/>
      <c r="HA13" s="530" t="s">
        <v>288</v>
      </c>
      <c r="HB13" s="498"/>
      <c r="HC13" s="498"/>
      <c r="HD13" s="584"/>
      <c r="HE13" s="584"/>
      <c r="HF13" s="215">
        <f>+$I$13</f>
        <v>9.4124784836979253E-2</v>
      </c>
      <c r="HJ13" s="215"/>
      <c r="HK13" s="215"/>
      <c r="HL13" s="215"/>
      <c r="HM13" s="530" t="s">
        <v>288</v>
      </c>
      <c r="HP13" s="584"/>
      <c r="HQ13" s="584"/>
      <c r="HR13" s="215">
        <f>+$I$13</f>
        <v>9.4124784836979253E-2</v>
      </c>
      <c r="HV13" s="215"/>
      <c r="HW13" s="215"/>
      <c r="HX13" s="215"/>
      <c r="HY13" s="530" t="s">
        <v>288</v>
      </c>
      <c r="IB13" s="584"/>
      <c r="IC13" s="584"/>
      <c r="ID13" s="215">
        <f>+$I$13</f>
        <v>9.4124784836979253E-2</v>
      </c>
      <c r="IE13" s="215"/>
      <c r="IF13" s="215"/>
      <c r="IG13" s="215"/>
      <c r="IH13" s="584"/>
      <c r="II13" s="584"/>
      <c r="IJ13" s="215"/>
      <c r="IK13" s="530" t="s">
        <v>288</v>
      </c>
      <c r="IN13" s="584"/>
      <c r="IO13" s="584"/>
      <c r="IP13" s="215">
        <f>+$I$13</f>
        <v>9.4124784836979253E-2</v>
      </c>
      <c r="IQ13" s="584"/>
      <c r="IR13" s="584"/>
      <c r="IS13" s="215"/>
      <c r="IT13" s="584"/>
      <c r="IU13" s="584"/>
      <c r="IV13" s="215"/>
      <c r="IW13" s="530" t="s">
        <v>288</v>
      </c>
      <c r="IZ13" s="584"/>
      <c r="JA13" s="584"/>
      <c r="JB13" s="215">
        <f>+$I$13</f>
        <v>9.4124784836979253E-2</v>
      </c>
      <c r="JC13" s="215"/>
      <c r="JD13" s="215"/>
      <c r="JE13" s="215"/>
      <c r="JF13" s="215"/>
      <c r="JG13" s="215"/>
      <c r="JH13" s="215"/>
      <c r="JI13" s="530" t="s">
        <v>288</v>
      </c>
      <c r="JL13" s="584"/>
      <c r="JM13" s="215">
        <f>+$I$13</f>
        <v>9.4124784836979253E-2</v>
      </c>
      <c r="JN13" s="215"/>
      <c r="JO13" s="584"/>
      <c r="JP13" s="584"/>
      <c r="JQ13" s="584"/>
      <c r="JR13" s="584"/>
      <c r="JS13" s="584"/>
      <c r="JT13" s="215"/>
      <c r="JU13" s="530" t="s">
        <v>288</v>
      </c>
      <c r="JX13" s="584"/>
      <c r="JY13" s="584"/>
      <c r="JZ13" s="215">
        <f>+$I$13</f>
        <v>9.4124784836979253E-2</v>
      </c>
      <c r="KA13" s="584"/>
      <c r="KB13" s="584"/>
      <c r="KC13" s="215"/>
      <c r="KD13" s="584"/>
      <c r="KE13" s="584"/>
      <c r="KF13" s="215"/>
      <c r="KG13" s="530" t="s">
        <v>288</v>
      </c>
      <c r="KH13" s="498"/>
      <c r="KI13" s="498"/>
      <c r="KJ13" s="1455"/>
      <c r="KK13" s="1455"/>
      <c r="KL13" s="215">
        <f>+$I$13</f>
        <v>9.4124784836979253E-2</v>
      </c>
      <c r="KM13" s="530"/>
      <c r="KP13" s="584"/>
      <c r="KQ13" s="584"/>
      <c r="KR13" s="215"/>
      <c r="KS13" s="530" t="s">
        <v>288</v>
      </c>
      <c r="KV13" s="1455"/>
      <c r="KW13" s="1455"/>
      <c r="KX13" s="215">
        <f>+$I$13</f>
        <v>9.4124784836979253E-2</v>
      </c>
      <c r="KY13" s="530"/>
      <c r="LB13" s="584"/>
      <c r="LC13" s="584"/>
      <c r="LD13" s="215"/>
      <c r="LE13" s="530" t="s">
        <v>288</v>
      </c>
      <c r="LH13" s="1455"/>
      <c r="LI13" s="1455"/>
      <c r="LJ13" s="215">
        <f>+$I$13</f>
        <v>9.4124784836979253E-2</v>
      </c>
      <c r="LK13" s="530"/>
      <c r="LN13" s="584"/>
      <c r="LO13" s="584"/>
      <c r="LP13" s="215"/>
      <c r="LQ13" s="530" t="s">
        <v>288</v>
      </c>
      <c r="LR13" s="584"/>
      <c r="LS13" s="215"/>
      <c r="LT13" s="584"/>
      <c r="LU13" s="215">
        <f>+$I$13</f>
        <v>9.4124784836979253E-2</v>
      </c>
      <c r="LV13" s="215"/>
      <c r="LW13" s="530"/>
      <c r="LZ13" s="584"/>
      <c r="MA13" s="584"/>
      <c r="MB13" s="215"/>
      <c r="MC13" s="530" t="s">
        <v>288</v>
      </c>
      <c r="MF13" s="1455"/>
      <c r="MG13" s="1455"/>
      <c r="MH13" s="215">
        <f>+$I$13</f>
        <v>9.4124784836979253E-2</v>
      </c>
      <c r="MI13" s="530"/>
      <c r="ML13" s="584"/>
      <c r="MM13" s="584"/>
      <c r="MN13" s="215"/>
      <c r="MO13" s="530" t="s">
        <v>288</v>
      </c>
      <c r="MR13" s="1455"/>
      <c r="MS13" s="1455"/>
      <c r="MT13" s="215">
        <f>+$I$13</f>
        <v>9.4124784836979253E-2</v>
      </c>
      <c r="MU13" s="583"/>
      <c r="MV13" s="583"/>
      <c r="MW13" s="583"/>
      <c r="MX13" s="583"/>
      <c r="MY13" s="583"/>
      <c r="MZ13" s="583"/>
      <c r="NA13" s="530" t="s">
        <v>288</v>
      </c>
      <c r="NB13" s="498"/>
      <c r="NC13" s="498"/>
      <c r="ND13" s="1455"/>
      <c r="NE13" s="1455"/>
      <c r="NF13" s="215">
        <f>+$I$13</f>
        <v>9.4124784836979253E-2</v>
      </c>
      <c r="NG13" s="1455"/>
      <c r="NH13" s="1455"/>
      <c r="NI13" s="215"/>
    </row>
    <row r="14" spans="1:377" ht="18">
      <c r="A14" s="264">
        <v>4</v>
      </c>
      <c r="B14" s="489"/>
      <c r="C14" s="581" t="s">
        <v>158</v>
      </c>
      <c r="D14" s="581">
        <f>'Appendix A'!A293</f>
        <v>178</v>
      </c>
      <c r="E14" s="530" t="s">
        <v>286</v>
      </c>
      <c r="F14" s="584"/>
      <c r="G14" s="584"/>
      <c r="H14" s="584"/>
      <c r="I14" s="215">
        <f>'Appendix A'!H293</f>
        <v>0.10030481964863197</v>
      </c>
      <c r="K14" s="532"/>
      <c r="L14" s="222"/>
      <c r="M14" s="222"/>
      <c r="Q14" s="530" t="s">
        <v>286</v>
      </c>
      <c r="T14" s="584"/>
      <c r="U14" s="584"/>
      <c r="V14" s="215">
        <f>+$I$14</f>
        <v>0.10030481964863197</v>
      </c>
      <c r="W14" s="215"/>
      <c r="X14" s="215"/>
      <c r="Y14" s="215"/>
      <c r="Z14" s="215"/>
      <c r="AA14" s="215"/>
      <c r="AB14" s="215"/>
      <c r="AC14" s="530" t="s">
        <v>286</v>
      </c>
      <c r="AF14" s="584"/>
      <c r="AG14" s="584"/>
      <c r="AH14" s="215">
        <f>+$I$14</f>
        <v>0.10030481964863197</v>
      </c>
      <c r="AI14" s="215"/>
      <c r="AJ14" s="215"/>
      <c r="AK14" s="215"/>
      <c r="AL14" s="215"/>
      <c r="AM14" s="215"/>
      <c r="AN14" s="215"/>
      <c r="AO14" s="530" t="s">
        <v>286</v>
      </c>
      <c r="AR14" s="584"/>
      <c r="AS14" s="584"/>
      <c r="AT14" s="215">
        <f>+$I$14</f>
        <v>0.10030481964863197</v>
      </c>
      <c r="AU14" s="215"/>
      <c r="AV14" s="215"/>
      <c r="AW14" s="215"/>
      <c r="AX14" s="215"/>
      <c r="AY14" s="215"/>
      <c r="AZ14" s="215"/>
      <c r="BA14" s="530" t="s">
        <v>286</v>
      </c>
      <c r="BD14" s="584"/>
      <c r="BE14" s="584"/>
      <c r="BF14" s="215">
        <f>+$I$14</f>
        <v>0.10030481964863197</v>
      </c>
      <c r="BG14" s="215"/>
      <c r="BH14" s="215"/>
      <c r="BI14" s="215"/>
      <c r="BJ14" s="215"/>
      <c r="BK14" s="215"/>
      <c r="BL14" s="215"/>
      <c r="BM14" s="530" t="s">
        <v>286</v>
      </c>
      <c r="BP14" s="584"/>
      <c r="BQ14" s="584"/>
      <c r="BR14" s="215">
        <f>+$I$14</f>
        <v>0.10030481964863197</v>
      </c>
      <c r="BS14" s="215"/>
      <c r="BT14" s="215"/>
      <c r="BU14" s="215"/>
      <c r="BV14" s="215"/>
      <c r="BW14" s="215"/>
      <c r="BX14" s="215"/>
      <c r="BY14" s="530" t="s">
        <v>286</v>
      </c>
      <c r="CB14" s="584"/>
      <c r="CC14" s="584"/>
      <c r="CD14" s="215">
        <f>+$I$14</f>
        <v>0.10030481964863197</v>
      </c>
      <c r="CE14" s="215"/>
      <c r="CF14" s="215"/>
      <c r="CG14" s="215"/>
      <c r="CH14" s="215"/>
      <c r="CI14" s="215"/>
      <c r="CJ14" s="215"/>
      <c r="CK14" s="530" t="s">
        <v>286</v>
      </c>
      <c r="CN14" s="584"/>
      <c r="CO14" s="584"/>
      <c r="CP14" s="215">
        <f>+$I$14</f>
        <v>0.10030481964863197</v>
      </c>
      <c r="CQ14" s="215"/>
      <c r="CR14" s="215"/>
      <c r="CS14" s="215"/>
      <c r="CT14" s="215"/>
      <c r="CU14" s="215"/>
      <c r="CV14" s="215"/>
      <c r="CW14" s="530" t="s">
        <v>286</v>
      </c>
      <c r="CZ14" s="584"/>
      <c r="DA14" s="584"/>
      <c r="DB14" s="215">
        <f>+$I$14</f>
        <v>0.10030481964863197</v>
      </c>
      <c r="DC14" s="215"/>
      <c r="DD14" s="215"/>
      <c r="DE14" s="215"/>
      <c r="DF14" s="215"/>
      <c r="DG14" s="215"/>
      <c r="DH14" s="215"/>
      <c r="DI14" s="530" t="s">
        <v>286</v>
      </c>
      <c r="DL14" s="584"/>
      <c r="DM14" s="584"/>
      <c r="DN14" s="215">
        <f>+$I$14</f>
        <v>0.10030481964863197</v>
      </c>
      <c r="DO14" s="215"/>
      <c r="DP14" s="215"/>
      <c r="DQ14" s="215"/>
      <c r="DR14" s="215"/>
      <c r="DS14" s="215"/>
      <c r="DT14" s="215"/>
      <c r="DU14" s="530" t="s">
        <v>286</v>
      </c>
      <c r="DX14" s="584"/>
      <c r="DY14" s="584"/>
      <c r="DZ14" s="215">
        <f>+$I$14</f>
        <v>0.10030481964863197</v>
      </c>
      <c r="EA14" s="215"/>
      <c r="EB14" s="215"/>
      <c r="EC14" s="215"/>
      <c r="ED14" s="215"/>
      <c r="EE14" s="1248"/>
      <c r="EF14" s="215"/>
      <c r="EG14" s="530" t="s">
        <v>286</v>
      </c>
      <c r="EJ14" s="584"/>
      <c r="EK14" s="584"/>
      <c r="EL14" s="215">
        <f>+$I$14</f>
        <v>0.10030481964863197</v>
      </c>
      <c r="EM14" s="215"/>
      <c r="EN14" s="215"/>
      <c r="EO14" s="215"/>
      <c r="EP14" s="215"/>
      <c r="EQ14" s="215"/>
      <c r="ER14" s="215"/>
      <c r="ES14" s="530" t="s">
        <v>286</v>
      </c>
      <c r="EV14" s="584"/>
      <c r="EW14" s="584"/>
      <c r="EX14" s="215">
        <f>+$I$14</f>
        <v>0.10030481964863197</v>
      </c>
      <c r="EY14" s="215"/>
      <c r="EZ14" s="215"/>
      <c r="FA14" s="215"/>
      <c r="FB14" s="215"/>
      <c r="FC14" s="215"/>
      <c r="FD14" s="215"/>
      <c r="FE14" s="530" t="s">
        <v>286</v>
      </c>
      <c r="FH14" s="584"/>
      <c r="FI14" s="584"/>
      <c r="FJ14" s="215">
        <f>+$I$14</f>
        <v>0.10030481964863197</v>
      </c>
      <c r="FK14" s="584"/>
      <c r="FL14" s="584"/>
      <c r="FM14" s="215"/>
      <c r="FN14" s="584"/>
      <c r="FO14" s="584"/>
      <c r="FP14" s="215"/>
      <c r="FQ14" s="530" t="s">
        <v>286</v>
      </c>
      <c r="FT14" s="584"/>
      <c r="FU14" s="584"/>
      <c r="FV14" s="215">
        <f>+$I$14</f>
        <v>0.10030481964863197</v>
      </c>
      <c r="FW14" s="584"/>
      <c r="FX14" s="584"/>
      <c r="FY14" s="215"/>
      <c r="FZ14" s="1248"/>
      <c r="GA14" s="1248"/>
      <c r="GB14" s="1248"/>
      <c r="GC14" s="530" t="s">
        <v>286</v>
      </c>
      <c r="GF14" s="584"/>
      <c r="GG14" s="584"/>
      <c r="GH14" s="215">
        <f>+$I$14</f>
        <v>0.10030481964863197</v>
      </c>
      <c r="GJ14" s="1248"/>
      <c r="GK14" s="1248"/>
      <c r="GL14" s="1247"/>
      <c r="GM14" s="1247"/>
      <c r="GN14" s="1247"/>
      <c r="GO14" s="530" t="s">
        <v>286</v>
      </c>
      <c r="GP14" s="498"/>
      <c r="GQ14" s="498"/>
      <c r="GR14" s="584"/>
      <c r="GS14" s="584"/>
      <c r="GT14" s="215">
        <f>+$I$14</f>
        <v>0.10030481964863197</v>
      </c>
      <c r="GU14" s="498"/>
      <c r="GV14" s="498"/>
      <c r="GW14" s="498"/>
      <c r="GX14" s="215"/>
      <c r="GY14" s="215"/>
      <c r="GZ14" s="215"/>
      <c r="HA14" s="530" t="s">
        <v>286</v>
      </c>
      <c r="HB14" s="498"/>
      <c r="HC14" s="498"/>
      <c r="HD14" s="584"/>
      <c r="HE14" s="584"/>
      <c r="HF14" s="215">
        <f>+$I$14</f>
        <v>0.10030481964863197</v>
      </c>
      <c r="HJ14" s="215"/>
      <c r="HK14" s="215"/>
      <c r="HL14" s="215"/>
      <c r="HM14" s="530" t="s">
        <v>286</v>
      </c>
      <c r="HP14" s="584"/>
      <c r="HQ14" s="584"/>
      <c r="HR14" s="215">
        <f>+$I$14</f>
        <v>0.10030481964863197</v>
      </c>
      <c r="HV14" s="215"/>
      <c r="HW14" s="215"/>
      <c r="HX14" s="215"/>
      <c r="HY14" s="530" t="s">
        <v>286</v>
      </c>
      <c r="IB14" s="584"/>
      <c r="IC14" s="584"/>
      <c r="ID14" s="215">
        <f>+$I$14</f>
        <v>0.10030481964863197</v>
      </c>
      <c r="IE14" s="215"/>
      <c r="IF14" s="215"/>
      <c r="IG14" s="215"/>
      <c r="IH14" s="584"/>
      <c r="II14" s="584"/>
      <c r="IJ14" s="215"/>
      <c r="IK14" s="530" t="s">
        <v>286</v>
      </c>
      <c r="IN14" s="584"/>
      <c r="IO14" s="584"/>
      <c r="IP14" s="215">
        <f>+$I$14</f>
        <v>0.10030481964863197</v>
      </c>
      <c r="IQ14" s="584"/>
      <c r="IR14" s="584"/>
      <c r="IS14" s="215"/>
      <c r="IT14" s="584"/>
      <c r="IU14" s="584"/>
      <c r="IV14" s="215"/>
      <c r="IW14" s="530" t="s">
        <v>286</v>
      </c>
      <c r="IZ14" s="584"/>
      <c r="JA14" s="584"/>
      <c r="JB14" s="215">
        <f>+$I$14</f>
        <v>0.10030481964863197</v>
      </c>
      <c r="JC14" s="215"/>
      <c r="JD14" s="215"/>
      <c r="JE14" s="215"/>
      <c r="JF14" s="215"/>
      <c r="JG14" s="215"/>
      <c r="JH14" s="215"/>
      <c r="JI14" s="530" t="s">
        <v>286</v>
      </c>
      <c r="JL14" s="584"/>
      <c r="JM14" s="215">
        <f>+$I$14</f>
        <v>0.10030481964863197</v>
      </c>
      <c r="JN14" s="215"/>
      <c r="JO14" s="584"/>
      <c r="JP14" s="584"/>
      <c r="JQ14" s="584"/>
      <c r="JR14" s="584"/>
      <c r="JS14" s="584"/>
      <c r="JT14" s="215"/>
      <c r="JU14" s="530" t="s">
        <v>286</v>
      </c>
      <c r="JX14" s="584"/>
      <c r="JY14" s="584"/>
      <c r="JZ14" s="215">
        <f>+$I$14</f>
        <v>0.10030481964863197</v>
      </c>
      <c r="KA14" s="584"/>
      <c r="KB14" s="584"/>
      <c r="KC14" s="215"/>
      <c r="KD14" s="584"/>
      <c r="KE14" s="584"/>
      <c r="KF14" s="215"/>
      <c r="KG14" s="530" t="s">
        <v>286</v>
      </c>
      <c r="KH14" s="498"/>
      <c r="KI14" s="498"/>
      <c r="KJ14" s="1455"/>
      <c r="KK14" s="1455"/>
      <c r="KL14" s="215">
        <f>+$I$14</f>
        <v>0.10030481964863197</v>
      </c>
      <c r="KM14" s="530"/>
      <c r="KP14" s="584"/>
      <c r="KQ14" s="584"/>
      <c r="KR14" s="215"/>
      <c r="KS14" s="530" t="s">
        <v>286</v>
      </c>
      <c r="KV14" s="1455"/>
      <c r="KW14" s="1455"/>
      <c r="KX14" s="215">
        <f>+$I$14</f>
        <v>0.10030481964863197</v>
      </c>
      <c r="KY14" s="530"/>
      <c r="LB14" s="584"/>
      <c r="LC14" s="584"/>
      <c r="LD14" s="215"/>
      <c r="LE14" s="530" t="s">
        <v>286</v>
      </c>
      <c r="LH14" s="1455"/>
      <c r="LI14" s="1455"/>
      <c r="LJ14" s="215">
        <f>+$I$14</f>
        <v>0.10030481964863197</v>
      </c>
      <c r="LK14" s="530"/>
      <c r="LN14" s="584"/>
      <c r="LO14" s="584"/>
      <c r="LP14" s="215"/>
      <c r="LQ14" s="530" t="s">
        <v>286</v>
      </c>
      <c r="LR14" s="584"/>
      <c r="LS14" s="215"/>
      <c r="LT14" s="584"/>
      <c r="LU14" s="215">
        <f>+$I$14</f>
        <v>0.10030481964863197</v>
      </c>
      <c r="LV14" s="215"/>
      <c r="LW14" s="530"/>
      <c r="LZ14" s="584"/>
      <c r="MA14" s="584"/>
      <c r="MB14" s="215"/>
      <c r="MC14" s="530" t="s">
        <v>286</v>
      </c>
      <c r="MF14" s="1455"/>
      <c r="MG14" s="1455"/>
      <c r="MH14" s="215">
        <f>+$I$14</f>
        <v>0.10030481964863197</v>
      </c>
      <c r="MI14" s="530"/>
      <c r="ML14" s="584"/>
      <c r="MM14" s="584"/>
      <c r="MN14" s="215"/>
      <c r="MO14" s="530" t="s">
        <v>286</v>
      </c>
      <c r="MR14" s="1455"/>
      <c r="MS14" s="1455"/>
      <c r="MT14" s="215">
        <f>+$I$14</f>
        <v>0.10030481964863197</v>
      </c>
      <c r="MU14" s="583"/>
      <c r="MV14" s="583"/>
      <c r="MW14" s="583"/>
      <c r="MX14" s="583"/>
      <c r="MY14" s="583"/>
      <c r="MZ14" s="583"/>
      <c r="NA14" s="530" t="s">
        <v>286</v>
      </c>
      <c r="NB14" s="498"/>
      <c r="NC14" s="498"/>
      <c r="ND14" s="1455"/>
      <c r="NE14" s="1455"/>
      <c r="NF14" s="215">
        <f>+$I$14</f>
        <v>0.10030481964863197</v>
      </c>
      <c r="NG14" s="1455"/>
      <c r="NH14" s="1455"/>
      <c r="NI14" s="215"/>
    </row>
    <row r="15" spans="1:377" ht="18">
      <c r="A15" s="264">
        <v>5</v>
      </c>
      <c r="B15" s="264"/>
      <c r="C15" s="581" t="s">
        <v>39</v>
      </c>
      <c r="D15" s="581"/>
      <c r="E15" s="584" t="s">
        <v>324</v>
      </c>
      <c r="F15" s="584"/>
      <c r="G15" s="584"/>
      <c r="H15" s="584"/>
      <c r="I15" s="215">
        <f>+I14-I13</f>
        <v>6.1800348116527182E-3</v>
      </c>
      <c r="K15" s="532"/>
      <c r="L15" s="222"/>
      <c r="M15" s="222"/>
      <c r="Q15" s="584" t="s">
        <v>324</v>
      </c>
      <c r="T15" s="584"/>
      <c r="U15" s="584"/>
      <c r="V15" s="215">
        <f>+$I$15</f>
        <v>6.1800348116527182E-3</v>
      </c>
      <c r="W15" s="215"/>
      <c r="X15" s="215"/>
      <c r="Y15" s="215"/>
      <c r="Z15" s="215"/>
      <c r="AA15" s="215"/>
      <c r="AB15" s="215"/>
      <c r="AC15" s="584" t="s">
        <v>324</v>
      </c>
      <c r="AF15" s="584"/>
      <c r="AG15" s="584"/>
      <c r="AH15" s="215">
        <f>+$I$15</f>
        <v>6.1800348116527182E-3</v>
      </c>
      <c r="AI15" s="215"/>
      <c r="AJ15" s="215"/>
      <c r="AK15" s="215"/>
      <c r="AL15" s="215"/>
      <c r="AM15" s="215"/>
      <c r="AN15" s="215"/>
      <c r="AO15" s="584" t="s">
        <v>324</v>
      </c>
      <c r="AR15" s="584"/>
      <c r="AS15" s="584"/>
      <c r="AT15" s="215">
        <f>+$I$15</f>
        <v>6.1800348116527182E-3</v>
      </c>
      <c r="AU15" s="215"/>
      <c r="AV15" s="215"/>
      <c r="AW15" s="215"/>
      <c r="AX15" s="215"/>
      <c r="AY15" s="215"/>
      <c r="AZ15" s="215"/>
      <c r="BA15" s="584" t="s">
        <v>324</v>
      </c>
      <c r="BD15" s="584"/>
      <c r="BE15" s="584"/>
      <c r="BF15" s="215">
        <f>+$I$15</f>
        <v>6.1800348116527182E-3</v>
      </c>
      <c r="BG15" s="215"/>
      <c r="BH15" s="215"/>
      <c r="BI15" s="215"/>
      <c r="BJ15" s="215"/>
      <c r="BK15" s="215"/>
      <c r="BL15" s="215"/>
      <c r="BM15" s="584" t="s">
        <v>324</v>
      </c>
      <c r="BP15" s="584"/>
      <c r="BQ15" s="584"/>
      <c r="BR15" s="215">
        <f>+$I$15</f>
        <v>6.1800348116527182E-3</v>
      </c>
      <c r="BS15" s="215"/>
      <c r="BT15" s="215"/>
      <c r="BU15" s="215"/>
      <c r="BV15" s="215"/>
      <c r="BW15" s="215"/>
      <c r="BX15" s="215"/>
      <c r="BY15" s="584" t="s">
        <v>324</v>
      </c>
      <c r="CB15" s="584"/>
      <c r="CC15" s="584"/>
      <c r="CD15" s="215">
        <f>+$I$15</f>
        <v>6.1800348116527182E-3</v>
      </c>
      <c r="CE15" s="215"/>
      <c r="CF15" s="215"/>
      <c r="CG15" s="215"/>
      <c r="CH15" s="215"/>
      <c r="CI15" s="215"/>
      <c r="CJ15" s="215"/>
      <c r="CK15" s="584" t="s">
        <v>324</v>
      </c>
      <c r="CN15" s="584"/>
      <c r="CO15" s="584"/>
      <c r="CP15" s="215">
        <f>+$I$15</f>
        <v>6.1800348116527182E-3</v>
      </c>
      <c r="CQ15" s="215"/>
      <c r="CR15" s="215"/>
      <c r="CS15" s="215"/>
      <c r="CT15" s="215"/>
      <c r="CU15" s="215"/>
      <c r="CV15" s="215"/>
      <c r="CW15" s="584" t="s">
        <v>324</v>
      </c>
      <c r="CZ15" s="584"/>
      <c r="DA15" s="584"/>
      <c r="DB15" s="215">
        <f>+$I$15</f>
        <v>6.1800348116527182E-3</v>
      </c>
      <c r="DC15" s="215"/>
      <c r="DD15" s="215"/>
      <c r="DE15" s="215"/>
      <c r="DF15" s="215"/>
      <c r="DG15" s="215"/>
      <c r="DH15" s="215"/>
      <c r="DI15" s="584" t="s">
        <v>324</v>
      </c>
      <c r="DL15" s="584"/>
      <c r="DM15" s="584"/>
      <c r="DN15" s="215">
        <f>+$I$15</f>
        <v>6.1800348116527182E-3</v>
      </c>
      <c r="DO15" s="215"/>
      <c r="DP15" s="215"/>
      <c r="DQ15" s="215"/>
      <c r="DR15" s="215"/>
      <c r="DS15" s="215"/>
      <c r="DT15" s="215"/>
      <c r="DU15" s="584" t="s">
        <v>324</v>
      </c>
      <c r="DX15" s="584"/>
      <c r="DY15" s="584"/>
      <c r="DZ15" s="215">
        <f>+$I$15</f>
        <v>6.1800348116527182E-3</v>
      </c>
      <c r="EA15" s="215"/>
      <c r="EB15" s="215"/>
      <c r="EC15" s="215"/>
      <c r="ED15" s="215"/>
      <c r="EE15" s="1248"/>
      <c r="EF15" s="215"/>
      <c r="EG15" s="584" t="s">
        <v>324</v>
      </c>
      <c r="EJ15" s="584"/>
      <c r="EK15" s="584"/>
      <c r="EL15" s="215">
        <f>+$I$15</f>
        <v>6.1800348116527182E-3</v>
      </c>
      <c r="EM15" s="215"/>
      <c r="EN15" s="215"/>
      <c r="EO15" s="215"/>
      <c r="EP15" s="215"/>
      <c r="EQ15" s="215"/>
      <c r="ER15" s="215"/>
      <c r="ES15" s="584" t="s">
        <v>324</v>
      </c>
      <c r="EV15" s="584"/>
      <c r="EW15" s="584"/>
      <c r="EX15" s="215">
        <f>+$I$15</f>
        <v>6.1800348116527182E-3</v>
      </c>
      <c r="EY15" s="215"/>
      <c r="EZ15" s="215"/>
      <c r="FA15" s="215"/>
      <c r="FB15" s="215"/>
      <c r="FC15" s="215"/>
      <c r="FD15" s="215"/>
      <c r="FE15" s="584" t="s">
        <v>324</v>
      </c>
      <c r="FH15" s="584"/>
      <c r="FI15" s="584"/>
      <c r="FJ15" s="215">
        <f>+$I$15</f>
        <v>6.1800348116527182E-3</v>
      </c>
      <c r="FK15" s="584"/>
      <c r="FL15" s="584"/>
      <c r="FM15" s="215"/>
      <c r="FN15" s="584"/>
      <c r="FO15" s="584"/>
      <c r="FP15" s="215"/>
      <c r="FQ15" s="584" t="s">
        <v>324</v>
      </c>
      <c r="FT15" s="584"/>
      <c r="FU15" s="584"/>
      <c r="FV15" s="215">
        <f>+$I$15</f>
        <v>6.1800348116527182E-3</v>
      </c>
      <c r="FW15" s="584"/>
      <c r="FX15" s="584"/>
      <c r="FY15" s="215"/>
      <c r="FZ15" s="1248"/>
      <c r="GA15" s="1248"/>
      <c r="GB15" s="1248"/>
      <c r="GC15" s="584" t="s">
        <v>324</v>
      </c>
      <c r="GF15" s="584"/>
      <c r="GG15" s="584"/>
      <c r="GH15" s="215">
        <f>+$I$15</f>
        <v>6.1800348116527182E-3</v>
      </c>
      <c r="GJ15" s="1248"/>
      <c r="GK15" s="1248"/>
      <c r="GL15" s="1247"/>
      <c r="GM15" s="1247"/>
      <c r="GN15" s="1247"/>
      <c r="GO15" s="584" t="s">
        <v>324</v>
      </c>
      <c r="GP15" s="498"/>
      <c r="GQ15" s="498"/>
      <c r="GR15" s="584"/>
      <c r="GS15" s="584"/>
      <c r="GT15" s="215">
        <f>+$I$15</f>
        <v>6.1800348116527182E-3</v>
      </c>
      <c r="GU15" s="498"/>
      <c r="GV15" s="498"/>
      <c r="GW15" s="498"/>
      <c r="GX15" s="215"/>
      <c r="GY15" s="215"/>
      <c r="GZ15" s="215"/>
      <c r="HA15" s="584" t="s">
        <v>324</v>
      </c>
      <c r="HB15" s="498"/>
      <c r="HC15" s="498"/>
      <c r="HD15" s="584"/>
      <c r="HE15" s="584"/>
      <c r="HF15" s="215">
        <f>+$I$15</f>
        <v>6.1800348116527182E-3</v>
      </c>
      <c r="HJ15" s="215"/>
      <c r="HK15" s="215"/>
      <c r="HL15" s="215"/>
      <c r="HM15" s="584" t="s">
        <v>324</v>
      </c>
      <c r="HP15" s="584"/>
      <c r="HQ15" s="584"/>
      <c r="HR15" s="215">
        <f>+$I$15</f>
        <v>6.1800348116527182E-3</v>
      </c>
      <c r="HV15" s="215"/>
      <c r="HW15" s="215"/>
      <c r="HX15" s="215"/>
      <c r="HY15" s="584" t="s">
        <v>324</v>
      </c>
      <c r="IB15" s="584"/>
      <c r="IC15" s="584"/>
      <c r="ID15" s="215">
        <f>+$I$15</f>
        <v>6.1800348116527182E-3</v>
      </c>
      <c r="IE15" s="215"/>
      <c r="IF15" s="215"/>
      <c r="IG15" s="215"/>
      <c r="IH15" s="584"/>
      <c r="II15" s="584"/>
      <c r="IJ15" s="215"/>
      <c r="IK15" s="584" t="s">
        <v>324</v>
      </c>
      <c r="IN15" s="584"/>
      <c r="IO15" s="584"/>
      <c r="IP15" s="215">
        <f>+$I$15</f>
        <v>6.1800348116527182E-3</v>
      </c>
      <c r="IQ15" s="584"/>
      <c r="IR15" s="584"/>
      <c r="IS15" s="215"/>
      <c r="IT15" s="584"/>
      <c r="IU15" s="584"/>
      <c r="IV15" s="215"/>
      <c r="IW15" s="584" t="s">
        <v>324</v>
      </c>
      <c r="IZ15" s="584"/>
      <c r="JA15" s="584"/>
      <c r="JB15" s="215">
        <f>+$I$15</f>
        <v>6.1800348116527182E-3</v>
      </c>
      <c r="JC15" s="215"/>
      <c r="JD15" s="215"/>
      <c r="JE15" s="215"/>
      <c r="JF15" s="215"/>
      <c r="JG15" s="215"/>
      <c r="JH15" s="215"/>
      <c r="JI15" s="584" t="s">
        <v>324</v>
      </c>
      <c r="JL15" s="584"/>
      <c r="JM15" s="215">
        <f>+$I$15</f>
        <v>6.1800348116527182E-3</v>
      </c>
      <c r="JN15" s="215"/>
      <c r="JO15" s="584"/>
      <c r="JP15" s="584"/>
      <c r="JQ15" s="584"/>
      <c r="JR15" s="584"/>
      <c r="JS15" s="584"/>
      <c r="JT15" s="215"/>
      <c r="JU15" s="584" t="s">
        <v>324</v>
      </c>
      <c r="JX15" s="584"/>
      <c r="JY15" s="584"/>
      <c r="JZ15" s="215">
        <f>+$I$15</f>
        <v>6.1800348116527182E-3</v>
      </c>
      <c r="KA15" s="584"/>
      <c r="KB15" s="584"/>
      <c r="KC15" s="215"/>
      <c r="KD15" s="584"/>
      <c r="KE15" s="584"/>
      <c r="KF15" s="215"/>
      <c r="KG15" s="1455" t="s">
        <v>324</v>
      </c>
      <c r="KH15" s="498"/>
      <c r="KI15" s="498"/>
      <c r="KJ15" s="1455"/>
      <c r="KK15" s="1455"/>
      <c r="KL15" s="215">
        <f>+$I$15</f>
        <v>6.1800348116527182E-3</v>
      </c>
      <c r="KM15" s="584"/>
      <c r="KP15" s="584"/>
      <c r="KQ15" s="584"/>
      <c r="KR15" s="215"/>
      <c r="KS15" s="1455" t="s">
        <v>324</v>
      </c>
      <c r="KV15" s="1455"/>
      <c r="KW15" s="1455"/>
      <c r="KX15" s="215">
        <f>+$I$15</f>
        <v>6.1800348116527182E-3</v>
      </c>
      <c r="KY15" s="584"/>
      <c r="LB15" s="584"/>
      <c r="LC15" s="584"/>
      <c r="LD15" s="215"/>
      <c r="LE15" s="1455" t="s">
        <v>324</v>
      </c>
      <c r="LH15" s="1455"/>
      <c r="LI15" s="1455"/>
      <c r="LJ15" s="215">
        <f>+$I$15</f>
        <v>6.1800348116527182E-3</v>
      </c>
      <c r="LK15" s="584"/>
      <c r="LN15" s="584"/>
      <c r="LO15" s="584"/>
      <c r="LP15" s="215"/>
      <c r="LQ15" s="1455" t="s">
        <v>324</v>
      </c>
      <c r="LR15" s="584"/>
      <c r="LS15" s="215"/>
      <c r="LT15" s="584"/>
      <c r="LU15" s="215">
        <f>+$I$15</f>
        <v>6.1800348116527182E-3</v>
      </c>
      <c r="LV15" s="215"/>
      <c r="LW15" s="584"/>
      <c r="LZ15" s="584"/>
      <c r="MA15" s="584"/>
      <c r="MB15" s="215"/>
      <c r="MC15" s="1455" t="s">
        <v>324</v>
      </c>
      <c r="MF15" s="1455"/>
      <c r="MG15" s="1455"/>
      <c r="MH15" s="215">
        <f>+$I$15</f>
        <v>6.1800348116527182E-3</v>
      </c>
      <c r="MI15" s="584"/>
      <c r="ML15" s="584"/>
      <c r="MM15" s="584"/>
      <c r="MN15" s="215"/>
      <c r="MO15" s="1455" t="s">
        <v>324</v>
      </c>
      <c r="MR15" s="1455"/>
      <c r="MS15" s="1455"/>
      <c r="MT15" s="215">
        <f>+$I$15</f>
        <v>6.1800348116527182E-3</v>
      </c>
      <c r="MU15" s="583"/>
      <c r="MV15" s="583"/>
      <c r="MW15" s="583"/>
      <c r="MX15" s="583"/>
      <c r="MY15" s="583"/>
      <c r="MZ15" s="583"/>
      <c r="NA15" s="1455" t="s">
        <v>324</v>
      </c>
      <c r="NB15" s="498"/>
      <c r="NC15" s="498"/>
      <c r="ND15" s="1455"/>
      <c r="NE15" s="1455"/>
      <c r="NF15" s="215">
        <f>+$I$15</f>
        <v>6.1800348116527182E-3</v>
      </c>
      <c r="NG15" s="1455"/>
      <c r="NH15" s="1455"/>
      <c r="NI15" s="215"/>
    </row>
    <row r="16" spans="1:377" ht="18.75">
      <c r="A16" s="896"/>
      <c r="B16" s="264"/>
      <c r="C16" s="584"/>
      <c r="D16" s="581"/>
      <c r="E16" s="584"/>
      <c r="F16" s="584"/>
      <c r="G16" s="584"/>
      <c r="H16" s="584"/>
      <c r="I16" s="216"/>
      <c r="L16" s="29"/>
      <c r="M16" s="29"/>
      <c r="Q16" s="584"/>
      <c r="T16" s="584"/>
      <c r="U16" s="584"/>
      <c r="V16" s="216"/>
      <c r="W16" s="216"/>
      <c r="X16" s="216"/>
      <c r="Y16" s="216"/>
      <c r="Z16" s="216"/>
      <c r="AA16" s="216"/>
      <c r="AB16" s="216"/>
      <c r="AC16" s="584"/>
      <c r="AF16" s="584"/>
      <c r="AG16" s="584"/>
      <c r="AH16" s="216"/>
      <c r="AI16" s="216"/>
      <c r="AJ16" s="216"/>
      <c r="AK16" s="216"/>
      <c r="AL16" s="216"/>
      <c r="AM16" s="216"/>
      <c r="AN16" s="216"/>
      <c r="AO16" s="584"/>
      <c r="AR16" s="584"/>
      <c r="AS16" s="584"/>
      <c r="AT16" s="216"/>
      <c r="AU16" s="216"/>
      <c r="AV16" s="216"/>
      <c r="AW16" s="216"/>
      <c r="AX16" s="216"/>
      <c r="AY16" s="216"/>
      <c r="AZ16" s="216"/>
      <c r="BA16" s="584"/>
      <c r="BD16" s="584"/>
      <c r="BE16" s="584"/>
      <c r="BF16" s="216"/>
      <c r="BG16" s="216"/>
      <c r="BH16" s="216"/>
      <c r="BI16" s="216"/>
      <c r="BJ16" s="216"/>
      <c r="BK16" s="216"/>
      <c r="BL16" s="216"/>
      <c r="BM16" s="584"/>
      <c r="BP16" s="584"/>
      <c r="BQ16" s="584"/>
      <c r="BR16" s="216"/>
      <c r="BS16" s="216"/>
      <c r="BT16" s="216"/>
      <c r="BU16" s="216"/>
      <c r="BV16" s="216"/>
      <c r="BW16" s="216"/>
      <c r="BX16" s="216"/>
      <c r="BY16" s="584"/>
      <c r="CB16" s="584"/>
      <c r="CC16" s="584"/>
      <c r="CD16" s="216"/>
      <c r="CE16" s="216"/>
      <c r="CF16" s="216"/>
      <c r="CG16" s="216"/>
      <c r="CH16" s="216"/>
      <c r="CI16" s="216"/>
      <c r="CJ16" s="216"/>
      <c r="CK16" s="584"/>
      <c r="CN16" s="271"/>
      <c r="CO16" s="271"/>
      <c r="CP16" s="1249"/>
      <c r="CQ16" s="216"/>
      <c r="CR16" s="216"/>
      <c r="CS16" s="216"/>
      <c r="CT16" s="216"/>
      <c r="CU16" s="216"/>
      <c r="CV16" s="216"/>
      <c r="CW16" s="584"/>
      <c r="CZ16" s="584"/>
      <c r="DA16" s="584"/>
      <c r="DB16" s="216"/>
      <c r="DC16" s="216"/>
      <c r="DD16" s="216"/>
      <c r="DE16" s="216"/>
      <c r="DF16" s="216"/>
      <c r="DG16" s="216"/>
      <c r="DH16" s="216"/>
      <c r="DI16" s="584"/>
      <c r="DL16" s="584"/>
      <c r="DM16" s="584"/>
      <c r="DN16" s="216"/>
      <c r="DO16" s="216"/>
      <c r="DP16" s="216"/>
      <c r="DQ16" s="216"/>
      <c r="DR16" s="216"/>
      <c r="DS16" s="216"/>
      <c r="DT16" s="216"/>
      <c r="DU16" s="584"/>
      <c r="DX16" s="584"/>
      <c r="DY16" s="584"/>
      <c r="DZ16" s="216"/>
      <c r="EA16" s="216"/>
      <c r="EB16" s="216"/>
      <c r="EC16" s="216"/>
      <c r="ED16" s="216"/>
      <c r="EE16" s="1249"/>
      <c r="EF16" s="216"/>
      <c r="EG16" s="584"/>
      <c r="EJ16" s="584"/>
      <c r="EK16" s="584"/>
      <c r="EL16" s="216"/>
      <c r="EM16" s="216"/>
      <c r="EN16" s="216"/>
      <c r="EO16" s="216"/>
      <c r="EP16" s="216"/>
      <c r="EQ16" s="216"/>
      <c r="ER16" s="216"/>
      <c r="ES16" s="584"/>
      <c r="EV16" s="584"/>
      <c r="EW16" s="584"/>
      <c r="EX16" s="216"/>
      <c r="EY16" s="216"/>
      <c r="EZ16" s="216"/>
      <c r="FA16" s="216"/>
      <c r="FB16" s="216"/>
      <c r="FC16" s="216"/>
      <c r="FD16" s="216"/>
      <c r="FE16" s="584"/>
      <c r="FH16" s="271"/>
      <c r="FI16" s="584"/>
      <c r="FJ16" s="216"/>
      <c r="FK16" s="584"/>
      <c r="FL16" s="584"/>
      <c r="FM16" s="216"/>
      <c r="FN16" s="584"/>
      <c r="FO16" s="584"/>
      <c r="FP16" s="216"/>
      <c r="FQ16" s="584"/>
      <c r="FT16" s="584"/>
      <c r="FU16" s="584"/>
      <c r="FV16" s="216"/>
      <c r="FW16" s="271"/>
      <c r="FX16" s="271"/>
      <c r="FY16" s="1249"/>
      <c r="FZ16" s="1249"/>
      <c r="GA16" s="1249"/>
      <c r="GB16" s="1249"/>
      <c r="GC16" s="584"/>
      <c r="GF16" s="584"/>
      <c r="GG16" s="584"/>
      <c r="GH16" s="216"/>
      <c r="GJ16" s="1249"/>
      <c r="GK16" s="1249"/>
      <c r="GL16" s="1247"/>
      <c r="GM16" s="1247"/>
      <c r="GN16" s="1247"/>
      <c r="GO16" s="584"/>
      <c r="GP16" s="498"/>
      <c r="GQ16" s="498"/>
      <c r="GR16" s="584"/>
      <c r="GS16" s="584"/>
      <c r="GT16" s="216"/>
      <c r="GU16" s="498"/>
      <c r="GV16" s="498"/>
      <c r="GW16" s="498"/>
      <c r="GX16" s="216"/>
      <c r="GY16" s="216"/>
      <c r="GZ16" s="216"/>
      <c r="HA16" s="584"/>
      <c r="HB16" s="498"/>
      <c r="HC16" s="498"/>
      <c r="HD16" s="584"/>
      <c r="HE16" s="584"/>
      <c r="HF16" s="216"/>
      <c r="HJ16" s="216"/>
      <c r="HK16" s="216"/>
      <c r="HL16" s="216"/>
      <c r="HM16" s="584"/>
      <c r="HP16" s="584"/>
      <c r="HQ16" s="584"/>
      <c r="HR16" s="216"/>
      <c r="HV16" s="216"/>
      <c r="HW16" s="216"/>
      <c r="HX16" s="216"/>
      <c r="HY16" s="584"/>
      <c r="IB16" s="584"/>
      <c r="IC16" s="584"/>
      <c r="ID16" s="216"/>
      <c r="IE16" s="216"/>
      <c r="IF16" s="216"/>
      <c r="IG16" s="216"/>
      <c r="IH16" s="584"/>
      <c r="II16" s="584"/>
      <c r="IJ16" s="216"/>
      <c r="IK16" s="584"/>
      <c r="IN16" s="584"/>
      <c r="IO16" s="584"/>
      <c r="IP16" s="216"/>
      <c r="IQ16" s="584"/>
      <c r="IR16" s="584"/>
      <c r="IS16" s="216"/>
      <c r="IT16" s="216"/>
      <c r="IU16" s="216"/>
      <c r="IV16" s="216"/>
      <c r="IW16" s="216"/>
      <c r="IX16" s="216"/>
      <c r="IY16" s="216"/>
      <c r="IZ16" s="584"/>
      <c r="JA16" s="584"/>
      <c r="JB16" s="216"/>
      <c r="JC16" s="216"/>
      <c r="JD16" s="216"/>
      <c r="JE16" s="216"/>
      <c r="JF16" s="216"/>
      <c r="JG16" s="216"/>
      <c r="JH16" s="216"/>
      <c r="JI16" s="584"/>
      <c r="JL16" s="584"/>
      <c r="JM16" s="584"/>
      <c r="JN16" s="216"/>
      <c r="JO16" s="271"/>
      <c r="JP16" s="271"/>
      <c r="JQ16" s="271"/>
      <c r="JR16" s="584"/>
      <c r="JS16" s="584"/>
      <c r="JT16" s="216"/>
      <c r="JU16" s="271"/>
      <c r="JV16" s="1247"/>
      <c r="JW16" s="1247"/>
      <c r="JX16" s="584"/>
      <c r="JY16" s="584"/>
      <c r="JZ16" s="216"/>
      <c r="KA16" s="584"/>
      <c r="KB16" s="584"/>
      <c r="KC16" s="216"/>
      <c r="KD16" s="584"/>
      <c r="KE16" s="584"/>
      <c r="KF16" s="216"/>
      <c r="KG16" s="271"/>
      <c r="KH16" s="271"/>
      <c r="KI16" s="1249"/>
      <c r="KJ16" s="584"/>
      <c r="KK16" s="584"/>
      <c r="KL16" s="216"/>
      <c r="KM16" s="584"/>
      <c r="KN16" s="584"/>
      <c r="KO16" s="216"/>
      <c r="KP16" s="584"/>
      <c r="KS16" s="584"/>
      <c r="KT16" s="584"/>
      <c r="KU16" s="216"/>
      <c r="KV16" s="584"/>
      <c r="KW16" s="584"/>
      <c r="KX16" s="216"/>
      <c r="KY16" s="584"/>
      <c r="KZ16" s="584"/>
      <c r="LA16" s="216"/>
      <c r="LB16" s="584"/>
      <c r="LE16" s="584"/>
      <c r="LF16" s="584"/>
      <c r="LG16" s="216"/>
      <c r="LH16" s="584"/>
      <c r="LI16" s="584"/>
      <c r="LJ16" s="216"/>
      <c r="LK16" s="584"/>
      <c r="LL16" s="584"/>
      <c r="LM16" s="216"/>
      <c r="LN16" s="584"/>
      <c r="LQ16" s="584"/>
      <c r="LR16" s="584"/>
      <c r="LS16" s="216"/>
      <c r="LT16" s="584"/>
      <c r="LU16" s="584"/>
      <c r="LV16" s="216"/>
      <c r="LW16" s="584"/>
      <c r="LX16" s="584"/>
      <c r="LY16" s="216"/>
      <c r="LZ16" s="584"/>
      <c r="MC16" s="584"/>
      <c r="MD16" s="584"/>
      <c r="ME16" s="216"/>
      <c r="MF16" s="216"/>
      <c r="MG16" s="583"/>
      <c r="MH16" s="583"/>
      <c r="MI16" s="583"/>
      <c r="MJ16" s="583"/>
      <c r="MK16" s="583"/>
      <c r="ML16" s="584"/>
      <c r="MO16" s="584"/>
      <c r="MP16" s="584"/>
      <c r="MQ16" s="216"/>
      <c r="MR16" s="583"/>
      <c r="MS16" s="583"/>
      <c r="MT16" s="583"/>
      <c r="MU16" s="583"/>
      <c r="MV16" s="583"/>
      <c r="MW16" s="583"/>
      <c r="MX16" s="583"/>
      <c r="MY16" s="583"/>
      <c r="MZ16" s="583"/>
      <c r="NA16" s="583"/>
      <c r="ND16" s="595"/>
      <c r="NE16" s="1481"/>
      <c r="NF16" s="595"/>
      <c r="NG16" s="583"/>
      <c r="NH16" s="1481"/>
    </row>
    <row r="17" spans="1:377" s="595" customFormat="1" ht="18">
      <c r="A17" s="410"/>
      <c r="B17" s="410"/>
      <c r="C17" s="990"/>
      <c r="D17" s="894"/>
      <c r="E17" s="271"/>
      <c r="F17" s="271"/>
      <c r="G17" s="271"/>
      <c r="H17" s="271"/>
      <c r="I17" s="1249"/>
      <c r="J17" s="1247"/>
      <c r="K17" s="1247"/>
      <c r="L17" s="44"/>
      <c r="M17" s="44"/>
      <c r="N17" s="1247"/>
      <c r="O17" s="1247"/>
      <c r="P17" s="1247"/>
      <c r="Q17" s="271"/>
      <c r="R17" s="1247"/>
      <c r="S17" s="1247"/>
      <c r="T17" s="271"/>
      <c r="U17" s="271"/>
      <c r="V17" s="1249"/>
      <c r="W17" s="1249"/>
      <c r="X17" s="1249"/>
      <c r="Y17" s="1249"/>
      <c r="Z17" s="1249"/>
      <c r="AA17" s="1249"/>
      <c r="AB17" s="1249"/>
      <c r="AC17" s="271"/>
      <c r="AD17" s="1247"/>
      <c r="AE17" s="1247"/>
      <c r="AF17" s="271"/>
      <c r="AG17" s="271"/>
      <c r="AH17" s="1249"/>
      <c r="AI17" s="1249"/>
      <c r="AJ17" s="1249"/>
      <c r="AK17" s="1249"/>
      <c r="AL17" s="1249"/>
      <c r="AM17" s="1249"/>
      <c r="AN17" s="1249"/>
      <c r="AO17" s="271"/>
      <c r="AP17" s="1247"/>
      <c r="AQ17" s="1247"/>
      <c r="AR17" s="271"/>
      <c r="AS17" s="271"/>
      <c r="AT17" s="1249"/>
      <c r="AU17" s="1249"/>
      <c r="AV17" s="1249"/>
      <c r="AW17" s="1249"/>
      <c r="AX17" s="1249"/>
      <c r="AY17" s="1249"/>
      <c r="AZ17" s="1249"/>
      <c r="BA17" s="271"/>
      <c r="BB17" s="1247"/>
      <c r="BC17" s="1247"/>
      <c r="BD17" s="271"/>
      <c r="BE17" s="271"/>
      <c r="BF17" s="1249"/>
      <c r="BG17" s="1249"/>
      <c r="BH17" s="1249"/>
      <c r="BI17" s="1249"/>
      <c r="BJ17" s="1249"/>
      <c r="BK17" s="1249"/>
      <c r="BL17" s="1249"/>
      <c r="BM17" s="271"/>
      <c r="BN17" s="1247"/>
      <c r="BO17" s="1247"/>
      <c r="BP17" s="271"/>
      <c r="BQ17" s="271"/>
      <c r="BR17" s="1249"/>
      <c r="BS17" s="1249"/>
      <c r="BT17" s="1249"/>
      <c r="BU17" s="1249"/>
      <c r="BV17" s="1249"/>
      <c r="BW17" s="1249"/>
      <c r="BX17" s="1249"/>
      <c r="BY17" s="1249"/>
      <c r="BZ17" s="1249"/>
      <c r="CA17" s="1249"/>
      <c r="CB17" s="1249"/>
      <c r="CC17" s="1249"/>
      <c r="CD17" s="1249"/>
      <c r="CE17" s="1249"/>
      <c r="CF17" s="1249"/>
      <c r="CG17" s="1249"/>
      <c r="CH17" s="1249"/>
      <c r="CI17" s="1249"/>
      <c r="CJ17" s="1249"/>
      <c r="CK17" s="1249"/>
      <c r="CL17" s="1249"/>
      <c r="CM17" s="1249"/>
      <c r="CN17" s="1249"/>
      <c r="CO17" s="1249"/>
      <c r="CP17" s="1249"/>
      <c r="CQ17" s="1249"/>
      <c r="CR17" s="1249"/>
      <c r="CS17" s="1249"/>
      <c r="CT17" s="1249"/>
      <c r="CU17" s="1249"/>
      <c r="CV17" s="1249"/>
      <c r="CW17" s="1249"/>
      <c r="CX17" s="1249"/>
      <c r="CY17" s="1249"/>
      <c r="CZ17" s="1249"/>
      <c r="DA17" s="1249"/>
      <c r="DB17" s="1249"/>
      <c r="DC17" s="1249"/>
      <c r="DD17" s="1249"/>
      <c r="DE17" s="1249"/>
      <c r="DF17" s="1249"/>
      <c r="DG17" s="1249"/>
      <c r="DH17" s="1249"/>
      <c r="DI17" s="1249"/>
      <c r="DJ17" s="1249"/>
      <c r="DK17" s="1249"/>
      <c r="DL17" s="1249"/>
      <c r="DM17" s="1249"/>
      <c r="DN17" s="1249"/>
      <c r="DO17" s="1249"/>
      <c r="DP17" s="1249"/>
      <c r="DQ17" s="1249"/>
      <c r="DR17" s="1249"/>
      <c r="DS17" s="1249"/>
      <c r="DT17" s="1249"/>
      <c r="DU17" s="1249"/>
      <c r="DV17" s="1249"/>
      <c r="DW17" s="1249"/>
      <c r="DX17" s="1249"/>
      <c r="DY17" s="1249"/>
      <c r="DZ17" s="1249"/>
      <c r="EA17" s="1249"/>
      <c r="EB17" s="1249"/>
      <c r="EC17" s="1249"/>
      <c r="ED17" s="1249"/>
      <c r="EE17" s="1249"/>
      <c r="EF17" s="1249"/>
      <c r="EG17" s="1249"/>
      <c r="EH17" s="1249"/>
      <c r="EI17" s="1249"/>
      <c r="EJ17" s="1249"/>
      <c r="EK17" s="1249"/>
      <c r="EL17" s="1249"/>
      <c r="EM17" s="1249"/>
      <c r="EN17" s="1249"/>
      <c r="EO17" s="1249"/>
      <c r="EP17" s="1249"/>
      <c r="EQ17" s="1249"/>
      <c r="ER17" s="1249"/>
      <c r="ES17" s="1249"/>
      <c r="ET17" s="1249"/>
      <c r="EU17" s="1249"/>
      <c r="EV17" s="1249"/>
      <c r="EW17" s="1249"/>
      <c r="EX17" s="1249"/>
      <c r="EY17" s="1249"/>
      <c r="EZ17" s="1249"/>
      <c r="FA17" s="1249"/>
      <c r="FB17" s="1249"/>
      <c r="FC17" s="1249"/>
      <c r="FD17" s="1249"/>
      <c r="FE17" s="271"/>
      <c r="FF17" s="1247"/>
      <c r="FG17" s="1247"/>
      <c r="FH17" s="1247"/>
      <c r="FI17" s="1247"/>
      <c r="FJ17" s="1247"/>
      <c r="FK17" s="271"/>
      <c r="FL17" s="271"/>
      <c r="FM17" s="1249"/>
      <c r="FN17" s="271"/>
      <c r="FO17" s="271"/>
      <c r="FP17" s="1249"/>
      <c r="FQ17" s="1249"/>
      <c r="FR17" s="1249"/>
      <c r="FS17" s="1249"/>
      <c r="FT17" s="1249"/>
      <c r="FU17" s="1249"/>
      <c r="FV17" s="1249"/>
      <c r="FW17" s="1249"/>
      <c r="FX17" s="1249"/>
      <c r="FY17" s="1249"/>
      <c r="FZ17" s="1249"/>
      <c r="GA17" s="1249"/>
      <c r="GB17" s="1249"/>
      <c r="GC17" s="271"/>
      <c r="GD17" s="1247"/>
      <c r="GE17" s="1247"/>
      <c r="GF17" s="1247"/>
      <c r="GG17" s="1247"/>
      <c r="GH17" s="1247"/>
      <c r="GI17" s="1247"/>
      <c r="GJ17" s="1247"/>
      <c r="GK17" s="1247"/>
      <c r="GL17" s="1247"/>
      <c r="GM17" s="1247"/>
      <c r="GN17" s="1247"/>
      <c r="GO17" s="271"/>
      <c r="GP17" s="271"/>
      <c r="GQ17" s="271"/>
      <c r="GR17" s="271"/>
      <c r="GS17" s="271"/>
      <c r="GT17" s="271"/>
      <c r="GU17" s="271"/>
      <c r="GV17" s="271"/>
      <c r="GW17" s="271"/>
      <c r="GX17" s="271"/>
      <c r="GY17" s="271"/>
      <c r="GZ17" s="271"/>
      <c r="HA17" s="271"/>
      <c r="HB17" s="271"/>
      <c r="HC17" s="271"/>
      <c r="HD17" s="271"/>
      <c r="HE17" s="271"/>
      <c r="HF17" s="271"/>
      <c r="HG17" s="271"/>
      <c r="HH17" s="271"/>
      <c r="HI17" s="271"/>
      <c r="HJ17" s="271"/>
      <c r="HK17" s="271"/>
      <c r="HL17" s="271"/>
      <c r="HM17" s="271"/>
      <c r="HN17" s="271"/>
      <c r="HO17" s="271"/>
      <c r="HP17" s="271"/>
      <c r="HQ17" s="271"/>
      <c r="HR17" s="271"/>
      <c r="HS17" s="271"/>
      <c r="HT17" s="271"/>
      <c r="HU17" s="271"/>
      <c r="HV17" s="271"/>
      <c r="HW17" s="271"/>
      <c r="HX17" s="271"/>
      <c r="HY17" s="271"/>
      <c r="HZ17" s="271"/>
      <c r="IA17" s="271"/>
      <c r="IB17" s="271"/>
      <c r="IC17" s="271"/>
      <c r="ID17" s="271"/>
      <c r="IE17" s="271"/>
      <c r="IF17" s="271"/>
      <c r="IG17" s="271"/>
      <c r="IH17" s="271"/>
      <c r="II17" s="271"/>
      <c r="IJ17" s="271"/>
      <c r="IK17" s="271"/>
      <c r="IL17" s="271"/>
      <c r="IM17" s="271"/>
      <c r="IN17" s="271"/>
      <c r="IO17" s="271"/>
      <c r="IP17" s="271"/>
      <c r="IQ17" s="271"/>
      <c r="IR17" s="271"/>
      <c r="IS17" s="271"/>
      <c r="IT17" s="271"/>
      <c r="IU17" s="271"/>
      <c r="IV17" s="271"/>
      <c r="IW17" s="271"/>
      <c r="IX17" s="271"/>
      <c r="IY17" s="271"/>
      <c r="IZ17" s="271"/>
      <c r="JA17" s="271"/>
      <c r="JB17" s="271"/>
      <c r="JC17" s="271"/>
      <c r="JD17" s="271"/>
      <c r="JE17" s="271"/>
      <c r="JF17" s="271"/>
      <c r="JG17" s="271"/>
      <c r="JH17" s="271"/>
      <c r="JI17" s="271"/>
      <c r="JJ17" s="1247"/>
      <c r="JK17" s="1247"/>
      <c r="JL17" s="271"/>
      <c r="JM17" s="271"/>
      <c r="JN17" s="1249"/>
      <c r="JO17" s="271"/>
      <c r="JP17" s="271"/>
      <c r="JQ17" s="271"/>
      <c r="JR17" s="271"/>
      <c r="JS17" s="271"/>
      <c r="JT17" s="1249"/>
      <c r="JU17" s="271"/>
      <c r="JV17" s="1247"/>
      <c r="JW17" s="1247"/>
      <c r="JX17" s="271"/>
      <c r="JY17" s="271"/>
      <c r="JZ17" s="1249"/>
      <c r="KA17" s="1249"/>
      <c r="KB17" s="1249"/>
      <c r="KC17" s="1249"/>
      <c r="KD17" s="271"/>
      <c r="KE17" s="271"/>
      <c r="KF17" s="1249"/>
      <c r="KG17" s="271"/>
      <c r="KH17" s="271"/>
      <c r="KI17" s="1249"/>
      <c r="KJ17" s="271"/>
      <c r="KK17" s="271"/>
      <c r="KL17" s="1249"/>
      <c r="KM17" s="271"/>
      <c r="KN17" s="271"/>
      <c r="KO17" s="1249"/>
      <c r="KP17" s="271"/>
      <c r="KQ17" s="1247"/>
      <c r="KR17" s="1247"/>
      <c r="KS17" s="271"/>
      <c r="KT17" s="271"/>
      <c r="KU17" s="1249"/>
      <c r="KV17" s="271"/>
      <c r="KW17" s="271"/>
      <c r="KX17" s="1249"/>
      <c r="KY17" s="271"/>
      <c r="KZ17" s="271"/>
      <c r="LA17" s="1249"/>
      <c r="LB17" s="1249"/>
      <c r="LC17" s="1249"/>
      <c r="LD17" s="1249"/>
      <c r="LE17" s="1249"/>
      <c r="LF17" s="1249"/>
      <c r="LG17" s="1249"/>
      <c r="LH17" s="1249"/>
      <c r="LI17" s="1249"/>
      <c r="LJ17" s="1249"/>
      <c r="LK17" s="1249"/>
      <c r="LL17" s="1249"/>
      <c r="LM17" s="1249"/>
      <c r="LN17" s="1249"/>
      <c r="LO17" s="1249"/>
      <c r="LP17" s="1249"/>
      <c r="LQ17" s="1249"/>
      <c r="LR17" s="1249"/>
      <c r="LS17" s="1249"/>
      <c r="LT17" s="1249"/>
      <c r="LU17" s="1249"/>
      <c r="LV17" s="1249"/>
      <c r="LW17" s="1249"/>
      <c r="LX17" s="1249"/>
      <c r="LY17" s="1249"/>
      <c r="LZ17" s="1249"/>
      <c r="MA17" s="1249"/>
      <c r="MB17" s="1249"/>
      <c r="MC17" s="1249"/>
      <c r="MD17" s="1249"/>
      <c r="ME17" s="1249"/>
      <c r="MF17" s="1249"/>
      <c r="MG17" s="1249"/>
      <c r="MH17" s="1249"/>
      <c r="MI17" s="1249"/>
      <c r="MJ17" s="1249"/>
      <c r="MK17" s="1249"/>
      <c r="ML17" s="1249"/>
      <c r="MM17" s="1249"/>
      <c r="MN17" s="1249"/>
      <c r="MO17" s="1249"/>
      <c r="MP17" s="1249"/>
      <c r="MQ17" s="1249"/>
      <c r="MR17" s="1249"/>
      <c r="MS17" s="1249"/>
      <c r="MT17" s="1249"/>
      <c r="MU17" s="1249"/>
      <c r="MV17" s="1249"/>
      <c r="MW17" s="1249"/>
    </row>
    <row r="18" spans="1:377" s="595" customFormat="1" ht="6" customHeight="1" thickBot="1">
      <c r="A18" s="401"/>
      <c r="B18" s="410"/>
      <c r="C18" s="990"/>
      <c r="D18" s="894"/>
      <c r="E18" s="271"/>
      <c r="F18" s="271"/>
      <c r="G18" s="271"/>
      <c r="H18" s="271"/>
      <c r="I18" s="1249"/>
      <c r="J18" s="1247"/>
      <c r="K18" s="1247"/>
      <c r="L18" s="490"/>
      <c r="M18" s="44"/>
      <c r="N18" s="1247"/>
      <c r="O18" s="1247"/>
      <c r="P18" s="1247"/>
      <c r="Q18" s="271"/>
      <c r="R18" s="1247"/>
      <c r="S18" s="1247"/>
      <c r="T18" s="271"/>
      <c r="U18" s="271"/>
      <c r="V18" s="1249"/>
      <c r="W18" s="1249"/>
      <c r="X18" s="1249"/>
      <c r="Y18" s="1249"/>
      <c r="Z18" s="1249"/>
      <c r="AA18" s="1249"/>
      <c r="AB18" s="1249"/>
      <c r="AC18" s="271"/>
      <c r="AD18" s="1247"/>
      <c r="AE18" s="1247"/>
      <c r="AF18" s="271"/>
      <c r="AG18" s="271"/>
      <c r="AH18" s="1249"/>
      <c r="AI18" s="1249"/>
      <c r="AJ18" s="1249"/>
      <c r="AK18" s="1249"/>
      <c r="AL18" s="1249"/>
      <c r="AM18" s="1249"/>
      <c r="AN18" s="1249"/>
      <c r="AO18" s="271"/>
      <c r="AP18" s="1247"/>
      <c r="AQ18" s="1247"/>
      <c r="AR18" s="271"/>
      <c r="AS18" s="271"/>
      <c r="AT18" s="1249"/>
      <c r="AU18" s="1249"/>
      <c r="AV18" s="1249"/>
      <c r="AW18" s="1249"/>
      <c r="AX18" s="1249"/>
      <c r="AY18" s="1249"/>
      <c r="AZ18" s="1249"/>
      <c r="BA18" s="271"/>
      <c r="BB18" s="1247"/>
      <c r="BC18" s="1247"/>
      <c r="BD18" s="271"/>
      <c r="BE18" s="271"/>
      <c r="BF18" s="1249"/>
      <c r="BG18" s="1249"/>
      <c r="BH18" s="1249"/>
      <c r="BI18" s="1249"/>
      <c r="BJ18" s="1249"/>
      <c r="BK18" s="1249"/>
      <c r="BL18" s="1249"/>
      <c r="BM18" s="271"/>
      <c r="BN18" s="1247"/>
      <c r="BO18" s="1247"/>
      <c r="BP18" s="271"/>
      <c r="BQ18" s="271"/>
      <c r="BR18" s="1249"/>
      <c r="BS18" s="1249"/>
      <c r="BT18" s="1249"/>
      <c r="BU18" s="1249"/>
      <c r="BV18" s="1249"/>
      <c r="BW18" s="1249"/>
      <c r="BX18" s="1249"/>
      <c r="BY18" s="1249"/>
      <c r="BZ18" s="1249"/>
      <c r="CA18" s="1249"/>
      <c r="CB18" s="1249"/>
      <c r="CC18" s="1249"/>
      <c r="CD18" s="1249"/>
      <c r="CE18" s="1249"/>
      <c r="CF18" s="1249"/>
      <c r="CG18" s="1249"/>
      <c r="CH18" s="1249"/>
      <c r="CI18" s="1249"/>
      <c r="CJ18" s="1249"/>
      <c r="CK18" s="1249"/>
      <c r="CL18" s="1249"/>
      <c r="CM18" s="1249"/>
      <c r="CN18" s="1249"/>
      <c r="CO18" s="1249"/>
      <c r="CP18" s="1249"/>
      <c r="CQ18" s="1249"/>
      <c r="CR18" s="1249"/>
      <c r="CS18" s="1249"/>
      <c r="CT18" s="1249"/>
      <c r="CU18" s="1249"/>
      <c r="CV18" s="1249"/>
      <c r="CW18" s="1249"/>
      <c r="CX18" s="1249"/>
      <c r="CY18" s="1249"/>
      <c r="CZ18" s="1249"/>
      <c r="DA18" s="1249"/>
      <c r="DB18" s="1249"/>
      <c r="DC18" s="1249"/>
      <c r="DD18" s="1249"/>
      <c r="DE18" s="1249"/>
      <c r="DF18" s="1249"/>
      <c r="DG18" s="1249"/>
      <c r="DH18" s="1249"/>
      <c r="DI18" s="1249"/>
      <c r="DJ18" s="1249"/>
      <c r="DK18" s="1249"/>
      <c r="DL18" s="1249"/>
      <c r="DM18" s="1249"/>
      <c r="DN18" s="1249"/>
      <c r="DO18" s="1249"/>
      <c r="DP18" s="1249"/>
      <c r="DQ18" s="1249"/>
      <c r="DR18" s="1249"/>
      <c r="DS18" s="1249"/>
      <c r="DT18" s="1249"/>
      <c r="DU18" s="271"/>
      <c r="DV18" s="1247"/>
      <c r="DW18" s="1247"/>
      <c r="DX18" s="271"/>
      <c r="DY18" s="271"/>
      <c r="DZ18" s="1249"/>
      <c r="EA18" s="1249"/>
      <c r="EB18" s="1249"/>
      <c r="EC18" s="1249"/>
      <c r="ED18" s="1249"/>
      <c r="EE18" s="1249"/>
      <c r="EF18" s="1249"/>
      <c r="EG18" s="271"/>
      <c r="EH18" s="1247"/>
      <c r="EI18" s="1247"/>
      <c r="EJ18" s="271"/>
      <c r="EK18" s="271"/>
      <c r="EL18" s="1249"/>
      <c r="EM18" s="1249"/>
      <c r="EN18" s="1249"/>
      <c r="EO18" s="1249"/>
      <c r="EP18" s="1249"/>
      <c r="EQ18" s="1249"/>
      <c r="ER18" s="1249"/>
      <c r="ES18" s="271"/>
      <c r="ET18" s="1247"/>
      <c r="EU18" s="1247"/>
      <c r="EV18" s="271"/>
      <c r="EW18" s="271"/>
      <c r="EX18" s="1249"/>
      <c r="EY18" s="1249"/>
      <c r="EZ18" s="1249"/>
      <c r="FA18" s="1249"/>
      <c r="FB18" s="1249"/>
      <c r="FC18" s="1249"/>
      <c r="FD18" s="1249"/>
      <c r="FE18" s="271"/>
      <c r="FF18" s="1247"/>
      <c r="FG18" s="1247"/>
      <c r="FH18" s="271"/>
      <c r="FI18" s="271"/>
      <c r="FJ18" s="1249"/>
      <c r="FK18" s="271"/>
      <c r="FL18" s="271"/>
      <c r="FM18" s="1249"/>
      <c r="FN18" s="271"/>
      <c r="FO18" s="271"/>
      <c r="FP18" s="1249"/>
      <c r="FQ18" s="271"/>
      <c r="FR18" s="1247"/>
      <c r="FS18" s="1247"/>
      <c r="FT18" s="271"/>
      <c r="FU18" s="271"/>
      <c r="FV18" s="1249"/>
      <c r="FW18" s="271"/>
      <c r="FX18" s="271"/>
      <c r="FY18" s="1249"/>
      <c r="FZ18" s="1249"/>
      <c r="GA18" s="1249"/>
      <c r="GB18" s="1249"/>
      <c r="GC18" s="271"/>
      <c r="GD18" s="1247"/>
      <c r="GE18" s="1247"/>
      <c r="GF18" s="271"/>
      <c r="GG18" s="271"/>
      <c r="GH18" s="1249"/>
      <c r="GI18" s="1247"/>
      <c r="GJ18" s="1249"/>
      <c r="GK18" s="1249"/>
      <c r="GL18" s="1247"/>
      <c r="GM18" s="1247"/>
      <c r="GN18" s="1247"/>
      <c r="GO18" s="271"/>
      <c r="GP18" s="1247"/>
      <c r="GQ18" s="1247"/>
      <c r="GR18" s="1247"/>
      <c r="GS18" s="1247"/>
      <c r="GT18" s="1247"/>
      <c r="GU18" s="1247"/>
      <c r="GV18" s="1247"/>
      <c r="GW18" s="1247"/>
      <c r="GX18" s="1247"/>
      <c r="GY18" s="1247"/>
      <c r="GZ18" s="1247"/>
      <c r="HA18" s="1247"/>
      <c r="HB18" s="1247"/>
      <c r="HC18" s="1247"/>
      <c r="HD18" s="1247"/>
      <c r="HE18" s="1247"/>
      <c r="HF18" s="1247"/>
      <c r="HG18" s="1247"/>
      <c r="HH18" s="1247"/>
      <c r="HI18" s="1247"/>
      <c r="HJ18" s="1247"/>
      <c r="HK18" s="1247"/>
      <c r="HL18" s="1247"/>
      <c r="HM18" s="1247"/>
      <c r="HN18" s="1247"/>
      <c r="HO18" s="1247"/>
      <c r="HP18" s="1247"/>
      <c r="HQ18" s="1247"/>
      <c r="HR18" s="1247"/>
      <c r="HS18" s="1247"/>
      <c r="HT18" s="1247"/>
      <c r="HU18" s="1247"/>
      <c r="HV18" s="1247"/>
      <c r="HW18" s="1247"/>
      <c r="HX18" s="1247"/>
      <c r="HY18" s="1247"/>
      <c r="HZ18" s="1247"/>
      <c r="IA18" s="1247"/>
      <c r="IB18" s="1247"/>
      <c r="IC18" s="1247"/>
      <c r="ID18" s="1247"/>
      <c r="IE18" s="1247"/>
      <c r="IF18" s="1247"/>
      <c r="IG18" s="1247"/>
      <c r="IH18" s="1247"/>
      <c r="II18" s="1247"/>
      <c r="IJ18" s="1247"/>
      <c r="IK18" s="1247"/>
      <c r="IL18" s="1247"/>
      <c r="IM18" s="1247"/>
      <c r="IN18" s="1247"/>
      <c r="IO18" s="1247"/>
      <c r="IP18" s="1247"/>
      <c r="IQ18" s="1247"/>
      <c r="IR18" s="1247"/>
      <c r="IS18" s="1247"/>
      <c r="IT18" s="1247"/>
      <c r="IU18" s="1247"/>
      <c r="IV18" s="1247"/>
      <c r="IW18" s="1247"/>
      <c r="IX18" s="1247"/>
      <c r="IY18" s="1247"/>
      <c r="IZ18" s="1247"/>
      <c r="JA18" s="1247"/>
      <c r="JB18" s="1247"/>
      <c r="JC18" s="1247"/>
      <c r="JD18" s="1247"/>
      <c r="JE18" s="1247"/>
      <c r="JF18" s="1247"/>
      <c r="JG18" s="1247"/>
      <c r="JH18" s="1247"/>
      <c r="JI18" s="271"/>
      <c r="JJ18" s="1247"/>
      <c r="JK18" s="1247"/>
      <c r="JL18" s="271"/>
      <c r="JM18" s="271"/>
      <c r="JN18" s="1249"/>
      <c r="JO18" s="271"/>
      <c r="JP18" s="271"/>
      <c r="JQ18" s="271"/>
      <c r="JR18" s="271"/>
      <c r="JS18" s="271"/>
      <c r="JT18" s="1249"/>
      <c r="JU18" s="271"/>
      <c r="JV18" s="1247"/>
      <c r="JW18" s="1247"/>
      <c r="JX18" s="271"/>
      <c r="JY18" s="271"/>
      <c r="JZ18" s="1249"/>
      <c r="KA18" s="271"/>
      <c r="KB18" s="271"/>
      <c r="KC18" s="1249"/>
      <c r="KD18" s="271"/>
      <c r="KE18" s="271"/>
      <c r="KF18" s="1249"/>
      <c r="KG18" s="271"/>
      <c r="KH18" s="271"/>
      <c r="KI18" s="1249"/>
      <c r="KJ18" s="271"/>
      <c r="KK18" s="271"/>
      <c r="KL18" s="1249"/>
      <c r="KM18" s="271"/>
      <c r="KN18" s="271"/>
      <c r="KO18" s="1249"/>
      <c r="KP18" s="271"/>
      <c r="KQ18" s="1247"/>
      <c r="KR18" s="1247"/>
      <c r="KS18" s="271"/>
      <c r="KT18" s="271"/>
      <c r="KU18" s="1249"/>
      <c r="KV18" s="271"/>
      <c r="KW18" s="271"/>
      <c r="KX18" s="1249"/>
      <c r="KY18" s="271"/>
      <c r="KZ18" s="271"/>
      <c r="LA18" s="1249"/>
      <c r="LB18" s="271"/>
      <c r="LC18" s="1247"/>
      <c r="LD18" s="1247"/>
      <c r="LE18" s="271"/>
      <c r="LF18" s="271"/>
      <c r="LG18" s="1249"/>
      <c r="LH18" s="271"/>
      <c r="LI18" s="271"/>
      <c r="LJ18" s="1249"/>
      <c r="LK18" s="271"/>
      <c r="LL18" s="271"/>
      <c r="LM18" s="1249"/>
      <c r="LN18" s="271"/>
      <c r="LO18" s="1247"/>
      <c r="LP18" s="1247"/>
      <c r="LQ18" s="271"/>
      <c r="LR18" s="271"/>
      <c r="LS18" s="1249"/>
      <c r="LT18" s="271"/>
      <c r="LU18" s="271"/>
      <c r="LV18" s="1249"/>
      <c r="LW18" s="271"/>
      <c r="LX18" s="271"/>
      <c r="LY18" s="1249"/>
      <c r="LZ18" s="271"/>
      <c r="MA18" s="1247"/>
      <c r="MB18" s="1247"/>
      <c r="MC18" s="271"/>
      <c r="MD18" s="271"/>
      <c r="ME18" s="1249"/>
      <c r="MF18" s="1249"/>
      <c r="ML18" s="271"/>
      <c r="MM18" s="1247"/>
      <c r="MN18" s="1247"/>
      <c r="MO18" s="271"/>
      <c r="MP18" s="271"/>
      <c r="MQ18" s="1249"/>
    </row>
    <row r="19" spans="1:377" s="595" customFormat="1" ht="18.75" hidden="1" customHeight="1" thickBot="1">
      <c r="A19" s="410">
        <v>7</v>
      </c>
      <c r="B19" s="1490"/>
      <c r="C19" s="894" t="s">
        <v>55</v>
      </c>
      <c r="D19" s="894">
        <f>'Appendix A'!A285</f>
        <v>172</v>
      </c>
      <c r="E19" s="893" t="s">
        <v>289</v>
      </c>
      <c r="F19" s="271"/>
      <c r="G19" s="271"/>
      <c r="H19" s="271"/>
      <c r="I19" s="1248">
        <f>'Appendix A'!H285</f>
        <v>1.5325771260483238E-2</v>
      </c>
      <c r="J19" s="1247"/>
      <c r="K19" s="1247"/>
      <c r="L19" s="271"/>
      <c r="M19" s="490"/>
      <c r="N19" s="1247"/>
      <c r="O19" s="1247"/>
      <c r="P19" s="1247"/>
      <c r="Q19" s="893" t="s">
        <v>289</v>
      </c>
      <c r="R19" s="1247"/>
      <c r="S19" s="1247"/>
      <c r="T19" s="271"/>
      <c r="U19" s="271"/>
      <c r="V19" s="1248">
        <f>+$I$19</f>
        <v>1.5325771260483238E-2</v>
      </c>
      <c r="W19" s="1248"/>
      <c r="X19" s="1248"/>
      <c r="Y19" s="1248"/>
      <c r="Z19" s="1248"/>
      <c r="AA19" s="1248"/>
      <c r="AB19" s="1248"/>
      <c r="AC19" s="893" t="s">
        <v>289</v>
      </c>
      <c r="AD19" s="1247"/>
      <c r="AE19" s="1247"/>
      <c r="AF19" s="271"/>
      <c r="AG19" s="271"/>
      <c r="AH19" s="1248">
        <f>+$I$19</f>
        <v>1.5325771260483238E-2</v>
      </c>
      <c r="AI19" s="1248"/>
      <c r="AJ19" s="1248"/>
      <c r="AK19" s="1248"/>
      <c r="AL19" s="1248"/>
      <c r="AM19" s="1248"/>
      <c r="AN19" s="1248"/>
      <c r="AO19" s="893" t="s">
        <v>289</v>
      </c>
      <c r="AP19" s="1247"/>
      <c r="AQ19" s="1247"/>
      <c r="AR19" s="271"/>
      <c r="AS19" s="271"/>
      <c r="AT19" s="1248">
        <f>+$I$19</f>
        <v>1.5325771260483238E-2</v>
      </c>
      <c r="AU19" s="1248"/>
      <c r="AV19" s="1248"/>
      <c r="AW19" s="1248"/>
      <c r="AX19" s="1248"/>
      <c r="AY19" s="1248"/>
      <c r="AZ19" s="1248"/>
      <c r="BA19" s="893" t="s">
        <v>289</v>
      </c>
      <c r="BB19" s="1247"/>
      <c r="BC19" s="1247"/>
      <c r="BD19" s="271"/>
      <c r="BE19" s="271"/>
      <c r="BF19" s="1248">
        <f>+$I$19</f>
        <v>1.5325771260483238E-2</v>
      </c>
      <c r="BG19" s="1248"/>
      <c r="BH19" s="1248"/>
      <c r="BI19" s="1248"/>
      <c r="BJ19" s="1248"/>
      <c r="BK19" s="1248"/>
      <c r="BL19" s="1248"/>
      <c r="BM19" s="893" t="s">
        <v>289</v>
      </c>
      <c r="BN19" s="1247"/>
      <c r="BO19" s="1247"/>
      <c r="BP19" s="271"/>
      <c r="BQ19" s="271"/>
      <c r="BR19" s="1248">
        <f>+$I$19</f>
        <v>1.5325771260483238E-2</v>
      </c>
      <c r="BS19" s="1248"/>
      <c r="BT19" s="1248"/>
      <c r="BU19" s="1248"/>
      <c r="BV19" s="1248"/>
      <c r="BW19" s="1248"/>
      <c r="BX19" s="1248"/>
      <c r="BY19" s="893" t="s">
        <v>289</v>
      </c>
      <c r="BZ19" s="1247"/>
      <c r="CA19" s="1247"/>
      <c r="CB19" s="271"/>
      <c r="CC19" s="271"/>
      <c r="CD19" s="1248">
        <f>+$I$19</f>
        <v>1.5325771260483238E-2</v>
      </c>
      <c r="CE19" s="1248"/>
      <c r="CF19" s="1248"/>
      <c r="CG19" s="1248"/>
      <c r="CH19" s="1248"/>
      <c r="CI19" s="1248"/>
      <c r="CJ19" s="1248"/>
      <c r="CK19" s="893" t="s">
        <v>289</v>
      </c>
      <c r="CL19" s="1247"/>
      <c r="CM19" s="1247"/>
      <c r="CN19" s="271"/>
      <c r="CO19" s="271"/>
      <c r="CP19" s="1248">
        <f>+$I$19</f>
        <v>1.5325771260483238E-2</v>
      </c>
      <c r="CQ19" s="1248"/>
      <c r="CR19" s="1248"/>
      <c r="CS19" s="1248"/>
      <c r="CT19" s="1248"/>
      <c r="CU19" s="1248"/>
      <c r="CV19" s="1248"/>
      <c r="CW19" s="893" t="s">
        <v>289</v>
      </c>
      <c r="CX19" s="1247"/>
      <c r="CY19" s="1247"/>
      <c r="CZ19" s="271"/>
      <c r="DA19" s="271"/>
      <c r="DB19" s="1248">
        <f>+$I$19</f>
        <v>1.5325771260483238E-2</v>
      </c>
      <c r="DC19" s="1248"/>
      <c r="DD19" s="1248"/>
      <c r="DE19" s="1248"/>
      <c r="DF19" s="1248"/>
      <c r="DG19" s="1248"/>
      <c r="DH19" s="1248"/>
      <c r="DI19" s="893" t="s">
        <v>289</v>
      </c>
      <c r="DJ19" s="1247"/>
      <c r="DK19" s="1247"/>
      <c r="DL19" s="271"/>
      <c r="DM19" s="271"/>
      <c r="DN19" s="1248">
        <f>+$I$19</f>
        <v>1.5325771260483238E-2</v>
      </c>
      <c r="DO19" s="1248"/>
      <c r="DP19" s="1248"/>
      <c r="DQ19" s="1248"/>
      <c r="DR19" s="1248"/>
      <c r="DS19" s="1248"/>
      <c r="DT19" s="1248"/>
      <c r="DU19" s="893" t="s">
        <v>289</v>
      </c>
      <c r="DV19" s="1247"/>
      <c r="DW19" s="1247"/>
      <c r="DX19" s="271"/>
      <c r="DY19" s="271"/>
      <c r="DZ19" s="1248">
        <f>+$I$19</f>
        <v>1.5325771260483238E-2</v>
      </c>
      <c r="EA19" s="1248"/>
      <c r="EB19" s="1248"/>
      <c r="EC19" s="1248"/>
      <c r="ED19" s="1248"/>
      <c r="EE19" s="1248"/>
      <c r="EF19" s="1248"/>
      <c r="EG19" s="893" t="s">
        <v>289</v>
      </c>
      <c r="EH19" s="1247"/>
      <c r="EI19" s="1247"/>
      <c r="EJ19" s="271"/>
      <c r="EK19" s="271"/>
      <c r="EL19" s="1248">
        <f>+$I$19</f>
        <v>1.5325771260483238E-2</v>
      </c>
      <c r="EM19" s="1248"/>
      <c r="EN19" s="1248"/>
      <c r="EO19" s="1248"/>
      <c r="EP19" s="1248"/>
      <c r="EQ19" s="1248"/>
      <c r="ER19" s="1248"/>
      <c r="ES19" s="893" t="s">
        <v>289</v>
      </c>
      <c r="ET19" s="1247"/>
      <c r="EU19" s="1247"/>
      <c r="EV19" s="271"/>
      <c r="EW19" s="271"/>
      <c r="EX19" s="1248">
        <f>+$I$19</f>
        <v>1.5325771260483238E-2</v>
      </c>
      <c r="EY19" s="1248"/>
      <c r="EZ19" s="1248"/>
      <c r="FA19" s="1248"/>
      <c r="FB19" s="1248"/>
      <c r="FC19" s="1248"/>
      <c r="FD19" s="1248"/>
      <c r="FE19" s="893" t="s">
        <v>289</v>
      </c>
      <c r="FF19" s="1247"/>
      <c r="FG19" s="1247"/>
      <c r="FH19" s="271"/>
      <c r="FI19" s="271"/>
      <c r="FJ19" s="1248">
        <f>+$I$19</f>
        <v>1.5325771260483238E-2</v>
      </c>
      <c r="FK19" s="271"/>
      <c r="FL19" s="271"/>
      <c r="FM19" s="1248"/>
      <c r="FN19" s="271"/>
      <c r="FO19" s="271"/>
      <c r="FP19" s="1248"/>
      <c r="FQ19" s="893" t="s">
        <v>289</v>
      </c>
      <c r="FR19" s="1247"/>
      <c r="FS19" s="1247"/>
      <c r="FT19" s="271"/>
      <c r="FU19" s="271"/>
      <c r="FV19" s="1248">
        <f>+$I$19</f>
        <v>1.5325771260483238E-2</v>
      </c>
      <c r="FW19" s="271"/>
      <c r="FX19" s="271"/>
      <c r="FY19" s="1248"/>
      <c r="FZ19" s="1248"/>
      <c r="GA19" s="1248"/>
      <c r="GB19" s="1248"/>
      <c r="GC19" s="893" t="s">
        <v>289</v>
      </c>
      <c r="GD19" s="1247"/>
      <c r="GE19" s="1247"/>
      <c r="GF19" s="271"/>
      <c r="GG19" s="271"/>
      <c r="GH19" s="1248">
        <f>+$I$19</f>
        <v>1.5325771260483238E-2</v>
      </c>
      <c r="GI19" s="1247"/>
      <c r="GJ19" s="1248"/>
      <c r="GK19" s="1248"/>
      <c r="GL19" s="1247"/>
      <c r="GM19" s="1247"/>
      <c r="GN19" s="1247"/>
      <c r="GO19" s="893" t="s">
        <v>289</v>
      </c>
      <c r="GP19" s="1247"/>
      <c r="GQ19" s="1247"/>
      <c r="GR19" s="271"/>
      <c r="GS19" s="271"/>
      <c r="GT19" s="1248">
        <f>+$I$19</f>
        <v>1.5325771260483238E-2</v>
      </c>
      <c r="GU19" s="1247"/>
      <c r="GV19" s="1247"/>
      <c r="GW19" s="1247"/>
      <c r="GX19" s="1248"/>
      <c r="GY19" s="1248"/>
      <c r="GZ19" s="1248"/>
      <c r="HA19" s="893" t="s">
        <v>289</v>
      </c>
      <c r="HB19" s="1247"/>
      <c r="HC19" s="1247"/>
      <c r="HD19" s="271"/>
      <c r="HE19" s="271"/>
      <c r="HF19" s="1248">
        <f>+$I$19</f>
        <v>1.5325771260483238E-2</v>
      </c>
      <c r="HG19" s="1247"/>
      <c r="HH19" s="1247"/>
      <c r="HI19" s="1247"/>
      <c r="HJ19" s="1248"/>
      <c r="HK19" s="1248"/>
      <c r="HL19" s="1248"/>
      <c r="HM19" s="893" t="s">
        <v>289</v>
      </c>
      <c r="HN19" s="1247"/>
      <c r="HO19" s="1247"/>
      <c r="HP19" s="271"/>
      <c r="HQ19" s="271"/>
      <c r="HR19" s="1248">
        <f>+$I$19</f>
        <v>1.5325771260483238E-2</v>
      </c>
      <c r="HS19" s="1247"/>
      <c r="HT19" s="1247"/>
      <c r="HU19" s="1247"/>
      <c r="HV19" s="1248"/>
      <c r="HW19" s="1248"/>
      <c r="HX19" s="1248"/>
      <c r="HY19" s="893" t="s">
        <v>289</v>
      </c>
      <c r="HZ19" s="1247"/>
      <c r="IA19" s="1247"/>
      <c r="IB19" s="271"/>
      <c r="IC19" s="271"/>
      <c r="ID19" s="1248">
        <f>+$I$19</f>
        <v>1.5325771260483238E-2</v>
      </c>
      <c r="IE19" s="1248"/>
      <c r="IF19" s="1248"/>
      <c r="IG19" s="1248"/>
      <c r="IH19" s="271"/>
      <c r="II19" s="271"/>
      <c r="IJ19" s="1248"/>
      <c r="IK19" s="893" t="s">
        <v>289</v>
      </c>
      <c r="IL19" s="1247"/>
      <c r="IM19" s="1247"/>
      <c r="IN19" s="271"/>
      <c r="IO19" s="271"/>
      <c r="IP19" s="1248">
        <f>+$I$19</f>
        <v>1.5325771260483238E-2</v>
      </c>
      <c r="IQ19" s="271"/>
      <c r="IR19" s="271"/>
      <c r="IS19" s="1248"/>
      <c r="IT19" s="271"/>
      <c r="IU19" s="271"/>
      <c r="IV19" s="1248"/>
      <c r="IW19" s="893" t="s">
        <v>289</v>
      </c>
      <c r="IX19" s="1247"/>
      <c r="IY19" s="1247"/>
      <c r="IZ19" s="271"/>
      <c r="JA19" s="271"/>
      <c r="JB19" s="1248">
        <f>+$I$19</f>
        <v>1.5325771260483238E-2</v>
      </c>
      <c r="JC19" s="1248"/>
      <c r="JD19" s="1248"/>
      <c r="JE19" s="1248"/>
      <c r="JF19" s="1248"/>
      <c r="JG19" s="1248"/>
      <c r="JH19" s="1248"/>
      <c r="JI19" s="893" t="s">
        <v>289</v>
      </c>
      <c r="JJ19" s="1247"/>
      <c r="JK19" s="1247"/>
      <c r="JL19" s="271"/>
      <c r="JM19" s="271"/>
      <c r="JN19" s="1248"/>
      <c r="JO19" s="271"/>
      <c r="JP19" s="271"/>
      <c r="JQ19" s="271"/>
      <c r="JR19" s="271"/>
      <c r="JS19" s="271"/>
      <c r="JT19" s="1248"/>
      <c r="JU19" s="893" t="s">
        <v>289</v>
      </c>
      <c r="JV19" s="1247"/>
      <c r="JW19" s="1247"/>
      <c r="JX19" s="271"/>
      <c r="JY19" s="271"/>
      <c r="JZ19" s="1248">
        <f>+$I$19</f>
        <v>1.5325771260483238E-2</v>
      </c>
      <c r="KA19" s="271"/>
      <c r="KB19" s="271"/>
      <c r="KC19" s="1248"/>
      <c r="KD19" s="271"/>
      <c r="KE19" s="271"/>
      <c r="KF19" s="1248"/>
      <c r="KG19" s="271"/>
      <c r="KH19" s="271"/>
      <c r="KI19" s="1248">
        <f>+$I$19</f>
        <v>1.5325771260483238E-2</v>
      </c>
      <c r="KJ19" s="271"/>
      <c r="KK19" s="271"/>
      <c r="KL19" s="1248"/>
      <c r="KM19" s="271"/>
      <c r="KN19" s="271"/>
      <c r="KO19" s="1248"/>
      <c r="KP19" s="893" t="s">
        <v>289</v>
      </c>
      <c r="KQ19" s="1247"/>
      <c r="KR19" s="1247"/>
      <c r="KS19" s="271"/>
      <c r="KT19" s="271"/>
      <c r="KU19" s="1248">
        <f>+$I$19</f>
        <v>1.5325771260483238E-2</v>
      </c>
      <c r="KV19" s="271"/>
      <c r="KW19" s="271"/>
      <c r="KX19" s="1248"/>
      <c r="KY19" s="271"/>
      <c r="KZ19" s="271"/>
      <c r="LA19" s="1248"/>
      <c r="LB19" s="893" t="s">
        <v>289</v>
      </c>
      <c r="LC19" s="1247"/>
      <c r="LD19" s="1247"/>
      <c r="LE19" s="271"/>
      <c r="LF19" s="271"/>
      <c r="LG19" s="1248">
        <f>+$I$19</f>
        <v>1.5325771260483238E-2</v>
      </c>
      <c r="LH19" s="271"/>
      <c r="LI19" s="271"/>
      <c r="LJ19" s="1248"/>
      <c r="LK19" s="271"/>
      <c r="LL19" s="271"/>
      <c r="LM19" s="1248"/>
      <c r="LN19" s="893" t="s">
        <v>289</v>
      </c>
      <c r="LO19" s="1247"/>
      <c r="LP19" s="1247"/>
      <c r="LQ19" s="271"/>
      <c r="LR19" s="271"/>
      <c r="LS19" s="1248">
        <f>+$I$19</f>
        <v>1.5325771260483238E-2</v>
      </c>
      <c r="LT19" s="271"/>
      <c r="LU19" s="271"/>
      <c r="LV19" s="1248"/>
      <c r="LW19" s="271"/>
      <c r="LX19" s="271"/>
      <c r="LY19" s="1248"/>
      <c r="LZ19" s="893" t="s">
        <v>289</v>
      </c>
      <c r="MA19" s="1247"/>
      <c r="MB19" s="1247"/>
      <c r="MC19" s="271"/>
      <c r="MD19" s="271"/>
      <c r="ME19" s="1248">
        <f>+$I$19</f>
        <v>1.5325771260483238E-2</v>
      </c>
      <c r="MF19" s="1248"/>
      <c r="ML19" s="893" t="s">
        <v>289</v>
      </c>
      <c r="MM19" s="1247"/>
      <c r="MN19" s="1247"/>
      <c r="MO19" s="271"/>
      <c r="MP19" s="271"/>
      <c r="MQ19" s="1248">
        <f>+$I$19</f>
        <v>1.5325771260483238E-2</v>
      </c>
    </row>
    <row r="20" spans="1:377" s="595" customFormat="1" ht="18.75" hidden="1" thickBot="1">
      <c r="A20" s="410"/>
      <c r="B20" s="1490"/>
      <c r="C20" s="894"/>
      <c r="D20" s="894"/>
      <c r="E20" s="893"/>
      <c r="F20" s="271"/>
      <c r="G20" s="271"/>
      <c r="H20" s="271"/>
      <c r="I20" s="1248"/>
      <c r="J20" s="1247"/>
      <c r="K20" s="1247"/>
      <c r="L20" s="44"/>
      <c r="M20" s="1247"/>
      <c r="N20" s="1247"/>
      <c r="O20" s="1247"/>
      <c r="P20" s="1247"/>
      <c r="Q20" s="893"/>
      <c r="R20" s="1247"/>
      <c r="S20" s="1247"/>
      <c r="T20" s="271"/>
      <c r="U20" s="271"/>
      <c r="V20" s="271"/>
      <c r="W20" s="271"/>
      <c r="X20" s="271"/>
      <c r="Y20" s="271"/>
      <c r="Z20" s="271"/>
      <c r="AA20" s="271"/>
      <c r="AB20" s="271"/>
      <c r="AC20" s="893"/>
      <c r="AD20" s="1247"/>
      <c r="AE20" s="1247"/>
      <c r="AF20" s="271"/>
      <c r="AG20" s="271"/>
      <c r="AH20" s="271"/>
      <c r="AI20" s="271"/>
      <c r="AJ20" s="271"/>
      <c r="AK20" s="271"/>
      <c r="AL20" s="271"/>
      <c r="AM20" s="271"/>
      <c r="AN20" s="271"/>
      <c r="AO20" s="893"/>
      <c r="AP20" s="1247"/>
      <c r="AQ20" s="1247"/>
      <c r="AR20" s="271"/>
      <c r="AS20" s="271"/>
      <c r="AT20" s="271"/>
      <c r="AU20" s="271"/>
      <c r="AV20" s="271"/>
      <c r="AW20" s="271"/>
      <c r="AX20" s="271"/>
      <c r="AY20" s="271"/>
      <c r="AZ20" s="271"/>
      <c r="BA20" s="893"/>
      <c r="BB20" s="1247"/>
      <c r="BC20" s="1247"/>
      <c r="BD20" s="271"/>
      <c r="BE20" s="271"/>
      <c r="BF20" s="271"/>
      <c r="BG20" s="271"/>
      <c r="BH20" s="271"/>
      <c r="BI20" s="271"/>
      <c r="BJ20" s="271"/>
      <c r="BK20" s="271"/>
      <c r="BL20" s="271"/>
      <c r="BM20" s="893"/>
      <c r="BN20" s="1247"/>
      <c r="BO20" s="1247"/>
      <c r="BP20" s="271"/>
      <c r="BQ20" s="271"/>
      <c r="BR20" s="271"/>
      <c r="BS20" s="271"/>
      <c r="BT20" s="271"/>
      <c r="BU20" s="271"/>
      <c r="BV20" s="271"/>
      <c r="BW20" s="271"/>
      <c r="BX20" s="271"/>
      <c r="BY20" s="893"/>
      <c r="BZ20" s="1247"/>
      <c r="CA20" s="1247"/>
      <c r="CB20" s="271"/>
      <c r="CC20" s="271"/>
      <c r="CD20" s="271"/>
      <c r="CE20" s="271"/>
      <c r="CF20" s="271"/>
      <c r="CG20" s="271"/>
      <c r="CH20" s="271"/>
      <c r="CI20" s="271"/>
      <c r="CJ20" s="271"/>
      <c r="CK20" s="893"/>
      <c r="CL20" s="1247"/>
      <c r="CM20" s="1247"/>
      <c r="CN20" s="271"/>
      <c r="CO20" s="271"/>
      <c r="CP20" s="271"/>
      <c r="CQ20" s="271"/>
      <c r="CR20" s="271"/>
      <c r="CS20" s="271"/>
      <c r="CT20" s="271"/>
      <c r="CU20" s="271"/>
      <c r="CV20" s="271"/>
      <c r="CW20" s="893"/>
      <c r="CX20" s="1247"/>
      <c r="CY20" s="1247"/>
      <c r="CZ20" s="271"/>
      <c r="DA20" s="271"/>
      <c r="DB20" s="271"/>
      <c r="DC20" s="271"/>
      <c r="DD20" s="271"/>
      <c r="DE20" s="271"/>
      <c r="DF20" s="271"/>
      <c r="DG20" s="271"/>
      <c r="DH20" s="271"/>
      <c r="DI20" s="893"/>
      <c r="DJ20" s="1247"/>
      <c r="DK20" s="1247"/>
      <c r="DL20" s="271"/>
      <c r="DM20" s="271"/>
      <c r="DN20" s="271"/>
      <c r="DO20" s="271"/>
      <c r="DP20" s="271"/>
      <c r="DQ20" s="271"/>
      <c r="DR20" s="271"/>
      <c r="DS20" s="271"/>
      <c r="DT20" s="271"/>
      <c r="DU20" s="893"/>
      <c r="DV20" s="1247"/>
      <c r="DW20" s="1247"/>
      <c r="DX20" s="271"/>
      <c r="DY20" s="271"/>
      <c r="DZ20" s="271"/>
      <c r="EA20" s="271"/>
      <c r="EB20" s="271"/>
      <c r="EC20" s="271"/>
      <c r="ED20" s="271"/>
      <c r="EE20" s="271"/>
      <c r="EF20" s="271"/>
      <c r="EG20" s="893"/>
      <c r="EH20" s="1247"/>
      <c r="EI20" s="1247"/>
      <c r="EJ20" s="271"/>
      <c r="EK20" s="271"/>
      <c r="EL20" s="271"/>
      <c r="EM20" s="271"/>
      <c r="EN20" s="271"/>
      <c r="EO20" s="271"/>
      <c r="EP20" s="271"/>
      <c r="EQ20" s="271"/>
      <c r="ER20" s="271"/>
      <c r="ES20" s="893"/>
      <c r="ET20" s="1247"/>
      <c r="EU20" s="1247"/>
      <c r="EV20" s="271"/>
      <c r="EW20" s="271"/>
      <c r="EX20" s="271"/>
      <c r="EY20" s="271"/>
      <c r="EZ20" s="271"/>
      <c r="FA20" s="271"/>
      <c r="FB20" s="271"/>
      <c r="FC20" s="271"/>
      <c r="FD20" s="271"/>
      <c r="FE20" s="893"/>
      <c r="FF20" s="1247"/>
      <c r="FG20" s="1247"/>
      <c r="FH20" s="271"/>
      <c r="FI20" s="271"/>
      <c r="FJ20" s="271"/>
      <c r="FK20" s="271"/>
      <c r="FL20" s="271"/>
      <c r="FM20" s="271"/>
      <c r="FN20" s="271"/>
      <c r="FO20" s="271"/>
      <c r="FP20" s="271"/>
      <c r="FQ20" s="893"/>
      <c r="FR20" s="1247"/>
      <c r="FS20" s="1247"/>
      <c r="FT20" s="271"/>
      <c r="FU20" s="271"/>
      <c r="FV20" s="271"/>
      <c r="FW20" s="271"/>
      <c r="FX20" s="271"/>
      <c r="FY20" s="271"/>
      <c r="FZ20" s="271"/>
      <c r="GA20" s="271"/>
      <c r="GB20" s="271"/>
      <c r="GC20" s="893"/>
      <c r="GD20" s="1247"/>
      <c r="GE20" s="1247"/>
      <c r="GF20" s="271"/>
      <c r="GG20" s="271"/>
      <c r="GH20" s="271"/>
      <c r="GI20" s="1247"/>
      <c r="GJ20" s="271"/>
      <c r="GK20" s="271"/>
      <c r="GL20" s="1247"/>
      <c r="GM20" s="1247"/>
      <c r="GN20" s="1247"/>
      <c r="GO20" s="893"/>
      <c r="GP20" s="1247"/>
      <c r="GQ20" s="1247"/>
      <c r="GR20" s="271"/>
      <c r="GS20" s="271"/>
      <c r="GT20" s="271"/>
      <c r="GU20" s="1247"/>
      <c r="GV20" s="1247"/>
      <c r="GW20" s="1247"/>
      <c r="GX20" s="271"/>
      <c r="GY20" s="271"/>
      <c r="GZ20" s="271"/>
      <c r="HA20" s="893"/>
      <c r="HB20" s="1247"/>
      <c r="HC20" s="1247"/>
      <c r="HD20" s="271"/>
      <c r="HE20" s="271"/>
      <c r="HF20" s="271"/>
      <c r="HG20" s="1247"/>
      <c r="HH20" s="1247"/>
      <c r="HI20" s="1247"/>
      <c r="HJ20" s="271"/>
      <c r="HK20" s="271"/>
      <c r="HL20" s="271"/>
      <c r="HM20" s="893"/>
      <c r="HN20" s="1247"/>
      <c r="HO20" s="1247"/>
      <c r="HP20" s="271"/>
      <c r="HQ20" s="271"/>
      <c r="HR20" s="271"/>
      <c r="HS20" s="1247"/>
      <c r="HT20" s="1247"/>
      <c r="HU20" s="1247"/>
      <c r="HV20" s="271"/>
      <c r="HW20" s="271"/>
      <c r="HX20" s="271"/>
      <c r="HY20" s="893"/>
      <c r="HZ20" s="1247"/>
      <c r="IA20" s="1247"/>
      <c r="IB20" s="271"/>
      <c r="IC20" s="271"/>
      <c r="ID20" s="271"/>
      <c r="IE20" s="271"/>
      <c r="IF20" s="271"/>
      <c r="IG20" s="271"/>
      <c r="IH20" s="271"/>
      <c r="II20" s="271"/>
      <c r="IJ20" s="271"/>
      <c r="IK20" s="893"/>
      <c r="IL20" s="1247"/>
      <c r="IM20" s="1247"/>
      <c r="IN20" s="271"/>
      <c r="IO20" s="271"/>
      <c r="IP20" s="271"/>
      <c r="IQ20" s="271"/>
      <c r="IR20" s="271"/>
      <c r="IS20" s="271"/>
      <c r="IT20" s="271"/>
      <c r="IU20" s="271"/>
      <c r="IV20" s="271"/>
      <c r="IW20" s="893"/>
      <c r="IX20" s="1247"/>
      <c r="IY20" s="1247"/>
      <c r="IZ20" s="271"/>
      <c r="JA20" s="271"/>
      <c r="JB20" s="271"/>
      <c r="JC20" s="271"/>
      <c r="JD20" s="271"/>
      <c r="JE20" s="271"/>
      <c r="JF20" s="271"/>
      <c r="JG20" s="271"/>
      <c r="JH20" s="271"/>
      <c r="JI20" s="893"/>
      <c r="JJ20" s="1247"/>
      <c r="JK20" s="1247"/>
      <c r="JL20" s="271"/>
      <c r="JM20" s="271"/>
      <c r="JN20" s="271"/>
      <c r="JO20" s="271"/>
      <c r="JP20" s="271"/>
      <c r="JQ20" s="271"/>
      <c r="JR20" s="271"/>
      <c r="JS20" s="271"/>
      <c r="JT20" s="271"/>
      <c r="JU20" s="893"/>
      <c r="JV20" s="1247"/>
      <c r="JW20" s="1247"/>
      <c r="JX20" s="271"/>
      <c r="JY20" s="271"/>
      <c r="JZ20" s="271"/>
      <c r="KA20" s="271"/>
      <c r="KB20" s="271"/>
      <c r="KC20" s="271"/>
      <c r="KD20" s="271"/>
      <c r="KE20" s="271"/>
      <c r="KF20" s="271"/>
      <c r="KG20" s="271"/>
      <c r="KH20" s="271"/>
      <c r="KI20" s="271"/>
      <c r="KJ20" s="271"/>
      <c r="KK20" s="271"/>
      <c r="KL20" s="271"/>
      <c r="KM20" s="271"/>
      <c r="KN20" s="271"/>
      <c r="KO20" s="271"/>
      <c r="KP20" s="893"/>
      <c r="KQ20" s="1247"/>
      <c r="KR20" s="1247"/>
      <c r="KS20" s="271"/>
      <c r="KT20" s="271"/>
      <c r="KU20" s="271"/>
      <c r="KV20" s="271"/>
      <c r="KW20" s="271"/>
      <c r="KX20" s="271"/>
      <c r="KY20" s="271"/>
      <c r="KZ20" s="271"/>
      <c r="LA20" s="271"/>
      <c r="LB20" s="893"/>
      <c r="LC20" s="1247"/>
      <c r="LD20" s="1247"/>
      <c r="LE20" s="271"/>
      <c r="LF20" s="271"/>
      <c r="LG20" s="271"/>
      <c r="LH20" s="271"/>
      <c r="LI20" s="271"/>
      <c r="LJ20" s="271"/>
      <c r="LK20" s="271"/>
      <c r="LL20" s="271"/>
      <c r="LM20" s="271"/>
      <c r="LN20" s="893"/>
      <c r="LO20" s="1247"/>
      <c r="LP20" s="1247"/>
      <c r="LQ20" s="271"/>
      <c r="LR20" s="271"/>
      <c r="LS20" s="271"/>
      <c r="LT20" s="271"/>
      <c r="LU20" s="271"/>
      <c r="LV20" s="271"/>
      <c r="LW20" s="271"/>
      <c r="LX20" s="271"/>
      <c r="LY20" s="271"/>
      <c r="LZ20" s="893"/>
      <c r="MA20" s="1247"/>
      <c r="MB20" s="1247"/>
      <c r="MC20" s="271"/>
      <c r="MD20" s="271"/>
      <c r="ME20" s="271"/>
      <c r="MF20" s="271"/>
      <c r="ML20" s="893"/>
      <c r="MM20" s="1247"/>
      <c r="MN20" s="1247"/>
      <c r="MO20" s="271"/>
      <c r="MP20" s="271"/>
      <c r="MQ20" s="271"/>
    </row>
    <row r="21" spans="1:377" s="271" customFormat="1" ht="26.25" hidden="1" customHeight="1" thickBot="1">
      <c r="A21" s="894"/>
      <c r="B21" s="893"/>
      <c r="D21" s="417"/>
      <c r="E21" s="417" t="s">
        <v>480</v>
      </c>
      <c r="F21" s="527"/>
      <c r="G21" s="527"/>
      <c r="H21" s="418"/>
      <c r="I21" s="418"/>
      <c r="J21" s="418"/>
      <c r="K21" s="418"/>
      <c r="Q21" s="417" t="str">
        <f>+$E$21</f>
        <v>The FCR resulting from Formula in a given year is used for that year only.</v>
      </c>
      <c r="T21" s="417"/>
      <c r="U21" s="527"/>
      <c r="V21" s="527"/>
      <c r="W21" s="527"/>
      <c r="X21" s="527"/>
      <c r="Y21" s="527"/>
      <c r="Z21" s="527"/>
      <c r="AA21" s="527"/>
      <c r="AB21" s="527"/>
      <c r="AC21" s="417" t="str">
        <f>+$E$21</f>
        <v>The FCR resulting from Formula in a given year is used for that year only.</v>
      </c>
      <c r="AF21" s="417"/>
      <c r="AG21" s="527"/>
      <c r="AH21" s="527"/>
      <c r="AI21" s="527"/>
      <c r="AJ21" s="527"/>
      <c r="AK21" s="527"/>
      <c r="AL21" s="527"/>
      <c r="AM21" s="527"/>
      <c r="AN21" s="527"/>
      <c r="AO21" s="417" t="str">
        <f>+$E$21</f>
        <v>The FCR resulting from Formula in a given year is used for that year only.</v>
      </c>
      <c r="AR21" s="417"/>
      <c r="AS21" s="527"/>
      <c r="AT21" s="527"/>
      <c r="AU21" s="527"/>
      <c r="AV21" s="527"/>
      <c r="AW21" s="527"/>
      <c r="AX21" s="527"/>
      <c r="AY21" s="527"/>
      <c r="AZ21" s="527"/>
      <c r="BA21" s="417" t="str">
        <f>+$E$21</f>
        <v>The FCR resulting from Formula in a given year is used for that year only.</v>
      </c>
      <c r="BD21" s="417"/>
      <c r="BE21" s="527"/>
      <c r="BF21" s="527"/>
      <c r="BG21" s="527"/>
      <c r="BH21" s="527"/>
      <c r="BI21" s="527"/>
      <c r="BJ21" s="527"/>
      <c r="BK21" s="527"/>
      <c r="BL21" s="527"/>
      <c r="BM21" s="417" t="str">
        <f>+$E$21</f>
        <v>The FCR resulting from Formula in a given year is used for that year only.</v>
      </c>
      <c r="BP21" s="417"/>
      <c r="BQ21" s="527"/>
      <c r="BR21" s="527"/>
      <c r="BS21" s="527"/>
      <c r="BT21" s="527"/>
      <c r="BU21" s="527"/>
      <c r="BV21" s="527"/>
      <c r="BW21" s="527"/>
      <c r="BX21" s="527"/>
      <c r="BY21" s="417" t="str">
        <f>+$E$21</f>
        <v>The FCR resulting from Formula in a given year is used for that year only.</v>
      </c>
      <c r="CB21" s="417"/>
      <c r="CC21" s="527"/>
      <c r="CD21" s="527"/>
      <c r="CE21" s="527"/>
      <c r="CF21" s="527"/>
      <c r="CG21" s="527"/>
      <c r="CH21" s="527"/>
      <c r="CI21" s="527"/>
      <c r="CJ21" s="527"/>
      <c r="CK21" s="417" t="str">
        <f>+$E$21</f>
        <v>The FCR resulting from Formula in a given year is used for that year only.</v>
      </c>
      <c r="CN21" s="417"/>
      <c r="CO21" s="527"/>
      <c r="CP21" s="527"/>
      <c r="CQ21" s="527"/>
      <c r="CR21" s="527"/>
      <c r="CS21" s="527"/>
      <c r="CT21" s="527"/>
      <c r="CU21" s="527"/>
      <c r="CV21" s="527"/>
      <c r="CW21" s="417" t="str">
        <f>+$E$21</f>
        <v>The FCR resulting from Formula in a given year is used for that year only.</v>
      </c>
      <c r="CZ21" s="417"/>
      <c r="DA21" s="527"/>
      <c r="DB21" s="527"/>
      <c r="DC21" s="527"/>
      <c r="DD21" s="527"/>
      <c r="DE21" s="527"/>
      <c r="DF21" s="527"/>
      <c r="DG21" s="527"/>
      <c r="DH21" s="527"/>
      <c r="DI21" s="417" t="str">
        <f>+$E$21</f>
        <v>The FCR resulting from Formula in a given year is used for that year only.</v>
      </c>
      <c r="DL21" s="417"/>
      <c r="DM21" s="527"/>
      <c r="DN21" s="527"/>
      <c r="DO21" s="527"/>
      <c r="DP21" s="527"/>
      <c r="DQ21" s="527"/>
      <c r="DR21" s="527"/>
      <c r="DS21" s="527"/>
      <c r="DT21" s="527"/>
      <c r="DU21" s="417" t="str">
        <f>+$E$21</f>
        <v>The FCR resulting from Formula in a given year is used for that year only.</v>
      </c>
      <c r="DX21" s="417"/>
      <c r="DY21" s="527"/>
      <c r="DZ21" s="527"/>
      <c r="EA21" s="527"/>
      <c r="EB21" s="527"/>
      <c r="EC21" s="527"/>
      <c r="ED21" s="527"/>
      <c r="EE21" s="527"/>
      <c r="EF21" s="527"/>
      <c r="EG21" s="417" t="str">
        <f>+$E$21</f>
        <v>The FCR resulting from Formula in a given year is used for that year only.</v>
      </c>
      <c r="EJ21" s="417"/>
      <c r="EK21" s="527"/>
      <c r="EL21" s="527"/>
      <c r="EM21" s="527"/>
      <c r="EN21" s="527"/>
      <c r="EO21" s="527"/>
      <c r="EP21" s="527"/>
      <c r="EQ21" s="527"/>
      <c r="ER21" s="527"/>
      <c r="ES21" s="417" t="str">
        <f>+$E$21</f>
        <v>The FCR resulting from Formula in a given year is used for that year only.</v>
      </c>
      <c r="EV21" s="417"/>
      <c r="EW21" s="527"/>
      <c r="EX21" s="527"/>
      <c r="EY21" s="527"/>
      <c r="EZ21" s="527"/>
      <c r="FA21" s="527"/>
      <c r="FB21" s="527"/>
      <c r="FC21" s="527"/>
      <c r="FD21" s="527"/>
      <c r="FE21" s="417" t="str">
        <f>+$E$21</f>
        <v>The FCR resulting from Formula in a given year is used for that year only.</v>
      </c>
      <c r="FH21" s="417"/>
      <c r="FI21" s="527"/>
      <c r="FJ21" s="527"/>
      <c r="FK21" s="417"/>
      <c r="FL21" s="527"/>
      <c r="FM21" s="527"/>
      <c r="FN21" s="417"/>
      <c r="FO21" s="527"/>
      <c r="FP21" s="527"/>
      <c r="FQ21" s="417" t="str">
        <f>+$E$21</f>
        <v>The FCR resulting from Formula in a given year is used for that year only.</v>
      </c>
      <c r="FT21" s="417"/>
      <c r="FU21" s="527"/>
      <c r="FV21" s="527"/>
      <c r="FW21" s="417"/>
      <c r="FX21" s="527"/>
      <c r="FY21" s="527"/>
      <c r="FZ21" s="527"/>
      <c r="GA21" s="527"/>
      <c r="GB21" s="527"/>
      <c r="GC21" s="417" t="str">
        <f>+$E$21</f>
        <v>The FCR resulting from Formula in a given year is used for that year only.</v>
      </c>
      <c r="GF21" s="417"/>
      <c r="GG21" s="527"/>
      <c r="GH21" s="527"/>
      <c r="GJ21" s="527"/>
      <c r="GK21" s="527"/>
      <c r="GO21" s="417" t="str">
        <f>+$E$21</f>
        <v>The FCR resulting from Formula in a given year is used for that year only.</v>
      </c>
      <c r="GR21" s="417"/>
      <c r="GS21" s="527"/>
      <c r="GT21" s="527"/>
      <c r="GX21" s="527"/>
      <c r="GY21" s="527"/>
      <c r="GZ21" s="527"/>
      <c r="HA21" s="417" t="str">
        <f>+$E$21</f>
        <v>The FCR resulting from Formula in a given year is used for that year only.</v>
      </c>
      <c r="HD21" s="417"/>
      <c r="HE21" s="527"/>
      <c r="HF21" s="527"/>
      <c r="HJ21" s="527"/>
      <c r="HK21" s="527"/>
      <c r="HL21" s="527"/>
      <c r="HM21" s="417" t="str">
        <f>+$E$21</f>
        <v>The FCR resulting from Formula in a given year is used for that year only.</v>
      </c>
      <c r="HP21" s="417"/>
      <c r="HQ21" s="527"/>
      <c r="HR21" s="527"/>
      <c r="HV21" s="527"/>
      <c r="HW21" s="527"/>
      <c r="HX21" s="527"/>
      <c r="HY21" s="417" t="str">
        <f>+$E$21</f>
        <v>The FCR resulting from Formula in a given year is used for that year only.</v>
      </c>
      <c r="IB21" s="417"/>
      <c r="IC21" s="527"/>
      <c r="ID21" s="527"/>
      <c r="IE21" s="527"/>
      <c r="IF21" s="527"/>
      <c r="IG21" s="527"/>
      <c r="IH21" s="417"/>
      <c r="II21" s="527"/>
      <c r="IJ21" s="527"/>
      <c r="IK21" s="417" t="str">
        <f>+$E$21</f>
        <v>The FCR resulting from Formula in a given year is used for that year only.</v>
      </c>
      <c r="IN21" s="417"/>
      <c r="IO21" s="527"/>
      <c r="IP21" s="527"/>
      <c r="IQ21" s="417"/>
      <c r="IR21" s="527"/>
      <c r="IS21" s="527"/>
      <c r="IT21" s="417"/>
      <c r="IU21" s="527"/>
      <c r="IV21" s="527"/>
      <c r="IW21" s="417" t="str">
        <f>+$E$21</f>
        <v>The FCR resulting from Formula in a given year is used for that year only.</v>
      </c>
      <c r="IZ21" s="417"/>
      <c r="JA21" s="527"/>
      <c r="JB21" s="527"/>
      <c r="JC21" s="527"/>
      <c r="JD21" s="527"/>
      <c r="JE21" s="527"/>
      <c r="JF21" s="527"/>
      <c r="JG21" s="527"/>
      <c r="JH21" s="527"/>
      <c r="JI21" s="417" t="str">
        <f>+$E$21</f>
        <v>The FCR resulting from Formula in a given year is used for that year only.</v>
      </c>
      <c r="JL21" s="417"/>
      <c r="JM21" s="527"/>
      <c r="JN21" s="527"/>
      <c r="JO21" s="417"/>
      <c r="JP21" s="417"/>
      <c r="JQ21" s="417"/>
      <c r="JR21" s="417"/>
      <c r="JS21" s="527"/>
      <c r="JT21" s="527"/>
      <c r="JU21" s="417" t="str">
        <f>+$E$21</f>
        <v>The FCR resulting from Formula in a given year is used for that year only.</v>
      </c>
      <c r="JX21" s="417"/>
      <c r="JY21" s="527"/>
      <c r="JZ21" s="527"/>
      <c r="KA21" s="417"/>
      <c r="KB21" s="527"/>
      <c r="KC21" s="527"/>
      <c r="KD21" s="417"/>
      <c r="KE21" s="527"/>
      <c r="KF21" s="527"/>
      <c r="KG21" s="417"/>
      <c r="KH21" s="527"/>
      <c r="KI21" s="527"/>
      <c r="KJ21" s="417"/>
      <c r="KK21" s="527"/>
      <c r="KL21" s="527"/>
      <c r="KM21" s="417"/>
      <c r="KN21" s="527"/>
      <c r="KO21" s="527"/>
      <c r="KP21" s="417" t="str">
        <f>+$E$21</f>
        <v>The FCR resulting from Formula in a given year is used for that year only.</v>
      </c>
      <c r="KS21" s="417"/>
      <c r="KT21" s="527"/>
      <c r="KU21" s="527"/>
      <c r="KV21" s="417"/>
      <c r="KW21" s="527"/>
      <c r="KX21" s="527"/>
      <c r="KY21" s="417"/>
      <c r="KZ21" s="527"/>
      <c r="LA21" s="527"/>
      <c r="LB21" s="417" t="str">
        <f>+$E$21</f>
        <v>The FCR resulting from Formula in a given year is used for that year only.</v>
      </c>
      <c r="LE21" s="417"/>
      <c r="LF21" s="527"/>
      <c r="LG21" s="527"/>
      <c r="LH21" s="417"/>
      <c r="LI21" s="527"/>
      <c r="LJ21" s="527"/>
      <c r="LK21" s="417"/>
      <c r="LL21" s="527"/>
      <c r="LM21" s="527"/>
      <c r="LN21" s="417" t="str">
        <f>+$E$21</f>
        <v>The FCR resulting from Formula in a given year is used for that year only.</v>
      </c>
      <c r="LQ21" s="417"/>
      <c r="LR21" s="527"/>
      <c r="LS21" s="527"/>
      <c r="LT21" s="417"/>
      <c r="LU21" s="527"/>
      <c r="LV21" s="527"/>
      <c r="LW21" s="417"/>
      <c r="LX21" s="527"/>
      <c r="LY21" s="527"/>
      <c r="LZ21" s="417" t="str">
        <f>+$E$21</f>
        <v>The FCR resulting from Formula in a given year is used for that year only.</v>
      </c>
      <c r="MC21" s="417"/>
      <c r="MD21" s="527"/>
      <c r="ME21" s="527"/>
      <c r="MF21" s="527"/>
      <c r="ML21" s="417" t="str">
        <f>+$E$21</f>
        <v>The FCR resulting from Formula in a given year is used for that year only.</v>
      </c>
      <c r="MO21" s="417"/>
      <c r="MP21" s="527"/>
      <c r="MQ21" s="527"/>
    </row>
    <row r="22" spans="1:377" s="595" customFormat="1" ht="18.75" hidden="1" thickBot="1">
      <c r="A22" s="410"/>
      <c r="B22" s="1490"/>
      <c r="D22" s="417"/>
      <c r="E22" s="417" t="s">
        <v>488</v>
      </c>
      <c r="F22" s="527"/>
      <c r="G22" s="527"/>
      <c r="H22" s="418"/>
      <c r="I22" s="418"/>
      <c r="J22" s="418"/>
      <c r="K22" s="418"/>
      <c r="N22" s="1247"/>
      <c r="O22" s="1247"/>
      <c r="P22" s="1247"/>
      <c r="Q22" s="417" t="str">
        <f>+$E$22</f>
        <v>Therefore actual revenues collected in a year do not change based on cost data for subsequent years.</v>
      </c>
      <c r="R22" s="1247"/>
      <c r="S22" s="1247"/>
      <c r="T22" s="417"/>
      <c r="U22" s="527"/>
      <c r="V22" s="527"/>
      <c r="W22" s="527"/>
      <c r="X22" s="527"/>
      <c r="Y22" s="527"/>
      <c r="Z22" s="527"/>
      <c r="AA22" s="527"/>
      <c r="AB22" s="527"/>
      <c r="AC22" s="417" t="str">
        <f>+$E$22</f>
        <v>Therefore actual revenues collected in a year do not change based on cost data for subsequent years.</v>
      </c>
      <c r="AD22" s="1247"/>
      <c r="AE22" s="1247"/>
      <c r="AF22" s="417"/>
      <c r="AG22" s="527"/>
      <c r="AH22" s="527"/>
      <c r="AI22" s="527"/>
      <c r="AJ22" s="527"/>
      <c r="AK22" s="527"/>
      <c r="AL22" s="527"/>
      <c r="AM22" s="527"/>
      <c r="AN22" s="527"/>
      <c r="AO22" s="417" t="str">
        <f>+$E$22</f>
        <v>Therefore actual revenues collected in a year do not change based on cost data for subsequent years.</v>
      </c>
      <c r="AP22" s="1247"/>
      <c r="AQ22" s="1247"/>
      <c r="AR22" s="417"/>
      <c r="AS22" s="527"/>
      <c r="AT22" s="527"/>
      <c r="AU22" s="527"/>
      <c r="AV22" s="527"/>
      <c r="AW22" s="527"/>
      <c r="AX22" s="527"/>
      <c r="AY22" s="527"/>
      <c r="AZ22" s="527"/>
      <c r="BA22" s="417" t="str">
        <f>+$E$22</f>
        <v>Therefore actual revenues collected in a year do not change based on cost data for subsequent years.</v>
      </c>
      <c r="BB22" s="1247"/>
      <c r="BC22" s="1247"/>
      <c r="BD22" s="417"/>
      <c r="BE22" s="527"/>
      <c r="BF22" s="527"/>
      <c r="BG22" s="527"/>
      <c r="BH22" s="527"/>
      <c r="BI22" s="527"/>
      <c r="BJ22" s="527"/>
      <c r="BK22" s="527"/>
      <c r="BL22" s="527"/>
      <c r="BM22" s="417" t="str">
        <f>+$E$22</f>
        <v>Therefore actual revenues collected in a year do not change based on cost data for subsequent years.</v>
      </c>
      <c r="BN22" s="1247"/>
      <c r="BO22" s="1247"/>
      <c r="BP22" s="417"/>
      <c r="BQ22" s="527"/>
      <c r="BR22" s="527"/>
      <c r="BS22" s="527"/>
      <c r="BT22" s="527"/>
      <c r="BU22" s="527"/>
      <c r="BV22" s="527"/>
      <c r="BW22" s="527"/>
      <c r="BX22" s="527"/>
      <c r="BY22" s="417" t="str">
        <f>+$E$22</f>
        <v>Therefore actual revenues collected in a year do not change based on cost data for subsequent years.</v>
      </c>
      <c r="BZ22" s="1247"/>
      <c r="CA22" s="1247"/>
      <c r="CB22" s="417"/>
      <c r="CC22" s="527"/>
      <c r="CD22" s="527"/>
      <c r="CE22" s="527"/>
      <c r="CF22" s="527"/>
      <c r="CG22" s="527"/>
      <c r="CH22" s="527"/>
      <c r="CI22" s="527"/>
      <c r="CJ22" s="527"/>
      <c r="CK22" s="417" t="str">
        <f>+$E$22</f>
        <v>Therefore actual revenues collected in a year do not change based on cost data for subsequent years.</v>
      </c>
      <c r="CL22" s="1247"/>
      <c r="CM22" s="1247"/>
      <c r="CN22" s="417"/>
      <c r="CO22" s="527"/>
      <c r="CP22" s="527"/>
      <c r="CQ22" s="527"/>
      <c r="CR22" s="527"/>
      <c r="CS22" s="527"/>
      <c r="CT22" s="527"/>
      <c r="CU22" s="527"/>
      <c r="CV22" s="527"/>
      <c r="CW22" s="417" t="str">
        <f>+$E$22</f>
        <v>Therefore actual revenues collected in a year do not change based on cost data for subsequent years.</v>
      </c>
      <c r="CX22" s="1247"/>
      <c r="CY22" s="1247"/>
      <c r="CZ22" s="417"/>
      <c r="DA22" s="527"/>
      <c r="DB22" s="527"/>
      <c r="DC22" s="527"/>
      <c r="DD22" s="527"/>
      <c r="DE22" s="527"/>
      <c r="DF22" s="527"/>
      <c r="DG22" s="527"/>
      <c r="DH22" s="527"/>
      <c r="DI22" s="417" t="str">
        <f>+$E$22</f>
        <v>Therefore actual revenues collected in a year do not change based on cost data for subsequent years.</v>
      </c>
      <c r="DJ22" s="1247"/>
      <c r="DK22" s="1247"/>
      <c r="DL22" s="417"/>
      <c r="DM22" s="527"/>
      <c r="DN22" s="527"/>
      <c r="DO22" s="527"/>
      <c r="DP22" s="527"/>
      <c r="DQ22" s="527"/>
      <c r="DR22" s="527"/>
      <c r="DS22" s="527"/>
      <c r="DT22" s="527"/>
      <c r="DU22" s="417" t="str">
        <f>+$E$22</f>
        <v>Therefore actual revenues collected in a year do not change based on cost data for subsequent years.</v>
      </c>
      <c r="DV22" s="1247"/>
      <c r="DW22" s="1247"/>
      <c r="DX22" s="417"/>
      <c r="DY22" s="527"/>
      <c r="DZ22" s="527"/>
      <c r="EA22" s="527"/>
      <c r="EB22" s="527"/>
      <c r="EC22" s="527"/>
      <c r="ED22" s="527"/>
      <c r="EE22" s="527"/>
      <c r="EF22" s="527"/>
      <c r="EG22" s="417" t="str">
        <f>+$E$22</f>
        <v>Therefore actual revenues collected in a year do not change based on cost data for subsequent years.</v>
      </c>
      <c r="EH22" s="1247"/>
      <c r="EI22" s="1247"/>
      <c r="EJ22" s="417"/>
      <c r="EK22" s="527"/>
      <c r="EL22" s="527"/>
      <c r="EM22" s="527"/>
      <c r="EN22" s="527"/>
      <c r="EO22" s="527"/>
      <c r="EP22" s="527"/>
      <c r="EQ22" s="527"/>
      <c r="ER22" s="527"/>
      <c r="ES22" s="417" t="str">
        <f>+$E$22</f>
        <v>Therefore actual revenues collected in a year do not change based on cost data for subsequent years.</v>
      </c>
      <c r="ET22" s="1247"/>
      <c r="EU22" s="1247"/>
      <c r="EV22" s="417"/>
      <c r="EW22" s="527"/>
      <c r="EX22" s="527"/>
      <c r="EY22" s="527"/>
      <c r="EZ22" s="527"/>
      <c r="FA22" s="527"/>
      <c r="FB22" s="527"/>
      <c r="FC22" s="527"/>
      <c r="FD22" s="527"/>
      <c r="FE22" s="417" t="str">
        <f>+$E$22</f>
        <v>Therefore actual revenues collected in a year do not change based on cost data for subsequent years.</v>
      </c>
      <c r="FF22" s="1247"/>
      <c r="FG22" s="1247"/>
      <c r="FH22" s="417"/>
      <c r="FI22" s="527"/>
      <c r="FJ22" s="527"/>
      <c r="FK22" s="417"/>
      <c r="FL22" s="527"/>
      <c r="FM22" s="527"/>
      <c r="FN22" s="417"/>
      <c r="FO22" s="527"/>
      <c r="FP22" s="527"/>
      <c r="FQ22" s="417" t="str">
        <f>+$E$22</f>
        <v>Therefore actual revenues collected in a year do not change based on cost data for subsequent years.</v>
      </c>
      <c r="FR22" s="1247"/>
      <c r="FS22" s="1247"/>
      <c r="FT22" s="417"/>
      <c r="FU22" s="527"/>
      <c r="FV22" s="527"/>
      <c r="FW22" s="417"/>
      <c r="FX22" s="527"/>
      <c r="FY22" s="527"/>
      <c r="FZ22" s="527"/>
      <c r="GA22" s="527"/>
      <c r="GB22" s="527"/>
      <c r="GC22" s="417" t="str">
        <f>+$E$22</f>
        <v>Therefore actual revenues collected in a year do not change based on cost data for subsequent years.</v>
      </c>
      <c r="GD22" s="1247"/>
      <c r="GE22" s="1247"/>
      <c r="GF22" s="417"/>
      <c r="GG22" s="527"/>
      <c r="GH22" s="527"/>
      <c r="GI22" s="1247"/>
      <c r="GJ22" s="527"/>
      <c r="GK22" s="527"/>
      <c r="GL22" s="1247"/>
      <c r="GM22" s="1247"/>
      <c r="GN22" s="1247"/>
      <c r="GO22" s="417" t="str">
        <f>+$E$22</f>
        <v>Therefore actual revenues collected in a year do not change based on cost data for subsequent years.</v>
      </c>
      <c r="GP22" s="1247"/>
      <c r="GQ22" s="1247"/>
      <c r="GR22" s="417"/>
      <c r="GS22" s="527"/>
      <c r="GT22" s="527"/>
      <c r="GU22" s="1247"/>
      <c r="GV22" s="1247"/>
      <c r="GW22" s="1247"/>
      <c r="GX22" s="527"/>
      <c r="GY22" s="527"/>
      <c r="GZ22" s="527"/>
      <c r="HA22" s="417" t="str">
        <f>+$E$22</f>
        <v>Therefore actual revenues collected in a year do not change based on cost data for subsequent years.</v>
      </c>
      <c r="HB22" s="1247"/>
      <c r="HC22" s="1247"/>
      <c r="HD22" s="417"/>
      <c r="HE22" s="527"/>
      <c r="HF22" s="527"/>
      <c r="HG22" s="1247"/>
      <c r="HH22" s="1247"/>
      <c r="HI22" s="1247"/>
      <c r="HJ22" s="527"/>
      <c r="HK22" s="527"/>
      <c r="HL22" s="527"/>
      <c r="HM22" s="417" t="str">
        <f>+$E$22</f>
        <v>Therefore actual revenues collected in a year do not change based on cost data for subsequent years.</v>
      </c>
      <c r="HN22" s="1247"/>
      <c r="HO22" s="1247"/>
      <c r="HP22" s="417"/>
      <c r="HQ22" s="527"/>
      <c r="HR22" s="527"/>
      <c r="HS22" s="1247"/>
      <c r="HT22" s="1247"/>
      <c r="HU22" s="1247"/>
      <c r="HV22" s="527"/>
      <c r="HW22" s="527"/>
      <c r="HX22" s="527"/>
      <c r="HY22" s="417" t="str">
        <f>+$E$22</f>
        <v>Therefore actual revenues collected in a year do not change based on cost data for subsequent years.</v>
      </c>
      <c r="HZ22" s="1247"/>
      <c r="IA22" s="1247"/>
      <c r="IB22" s="417"/>
      <c r="IC22" s="527"/>
      <c r="ID22" s="527"/>
      <c r="IE22" s="527"/>
      <c r="IF22" s="527"/>
      <c r="IG22" s="527"/>
      <c r="IH22" s="417"/>
      <c r="II22" s="527"/>
      <c r="IJ22" s="527"/>
      <c r="IK22" s="417" t="str">
        <f>+$E$22</f>
        <v>Therefore actual revenues collected in a year do not change based on cost data for subsequent years.</v>
      </c>
      <c r="IL22" s="1247"/>
      <c r="IM22" s="1247"/>
      <c r="IN22" s="417"/>
      <c r="IO22" s="527"/>
      <c r="IP22" s="527"/>
      <c r="IQ22" s="417"/>
      <c r="IR22" s="527"/>
      <c r="IS22" s="527"/>
      <c r="IT22" s="417"/>
      <c r="IU22" s="527"/>
      <c r="IV22" s="527"/>
      <c r="IW22" s="417" t="str">
        <f>+$E$22</f>
        <v>Therefore actual revenues collected in a year do not change based on cost data for subsequent years.</v>
      </c>
      <c r="IX22" s="1247"/>
      <c r="IY22" s="1247"/>
      <c r="IZ22" s="417"/>
      <c r="JA22" s="527"/>
      <c r="JB22" s="527"/>
      <c r="JC22" s="527"/>
      <c r="JD22" s="527"/>
      <c r="JE22" s="527"/>
      <c r="JF22" s="527"/>
      <c r="JG22" s="527"/>
      <c r="JH22" s="527"/>
      <c r="JI22" s="417" t="str">
        <f>+$E$22</f>
        <v>Therefore actual revenues collected in a year do not change based on cost data for subsequent years.</v>
      </c>
      <c r="JJ22" s="1247"/>
      <c r="JK22" s="1247"/>
      <c r="JL22" s="417"/>
      <c r="JM22" s="527"/>
      <c r="JN22" s="527"/>
      <c r="JO22" s="417"/>
      <c r="JP22" s="417"/>
      <c r="JQ22" s="417"/>
      <c r="JR22" s="417"/>
      <c r="JS22" s="527"/>
      <c r="JT22" s="527"/>
      <c r="JU22" s="417" t="str">
        <f>+$E$22</f>
        <v>Therefore actual revenues collected in a year do not change based on cost data for subsequent years.</v>
      </c>
      <c r="JV22" s="1247"/>
      <c r="JW22" s="1247"/>
      <c r="JX22" s="417"/>
      <c r="JY22" s="527"/>
      <c r="JZ22" s="527"/>
      <c r="KA22" s="417"/>
      <c r="KB22" s="527"/>
      <c r="KC22" s="527"/>
      <c r="KD22" s="417"/>
      <c r="KE22" s="527"/>
      <c r="KF22" s="527"/>
      <c r="KG22" s="417"/>
      <c r="KH22" s="527"/>
      <c r="KI22" s="527"/>
      <c r="KJ22" s="417"/>
      <c r="KK22" s="527"/>
      <c r="KL22" s="527"/>
      <c r="KM22" s="417"/>
      <c r="KN22" s="527"/>
      <c r="KO22" s="527"/>
      <c r="KP22" s="417" t="str">
        <f>+$E$22</f>
        <v>Therefore actual revenues collected in a year do not change based on cost data for subsequent years.</v>
      </c>
      <c r="KQ22" s="1247"/>
      <c r="KR22" s="1247"/>
      <c r="KS22" s="417"/>
      <c r="KT22" s="527"/>
      <c r="KU22" s="527"/>
      <c r="KV22" s="417"/>
      <c r="KW22" s="527"/>
      <c r="KX22" s="527"/>
      <c r="KY22" s="417"/>
      <c r="KZ22" s="527"/>
      <c r="LA22" s="527"/>
      <c r="LB22" s="417" t="str">
        <f>+$E$22</f>
        <v>Therefore actual revenues collected in a year do not change based on cost data for subsequent years.</v>
      </c>
      <c r="LC22" s="1247"/>
      <c r="LD22" s="1247"/>
      <c r="LE22" s="417"/>
      <c r="LF22" s="527"/>
      <c r="LG22" s="527"/>
      <c r="LH22" s="417"/>
      <c r="LI22" s="527"/>
      <c r="LJ22" s="527"/>
      <c r="LK22" s="417"/>
      <c r="LL22" s="527"/>
      <c r="LM22" s="527"/>
      <c r="LN22" s="417" t="str">
        <f>+$E$22</f>
        <v>Therefore actual revenues collected in a year do not change based on cost data for subsequent years.</v>
      </c>
      <c r="LO22" s="1247"/>
      <c r="LP22" s="1247"/>
      <c r="LQ22" s="417"/>
      <c r="LR22" s="527"/>
      <c r="LS22" s="527"/>
      <c r="LT22" s="417"/>
      <c r="LU22" s="527"/>
      <c r="LV22" s="527"/>
      <c r="LW22" s="417"/>
      <c r="LX22" s="527"/>
      <c r="LY22" s="527"/>
      <c r="LZ22" s="417" t="str">
        <f>+$E$22</f>
        <v>Therefore actual revenues collected in a year do not change based on cost data for subsequent years.</v>
      </c>
      <c r="MA22" s="1247"/>
      <c r="MB22" s="1247"/>
      <c r="MC22" s="417"/>
      <c r="MD22" s="527"/>
      <c r="ME22" s="527"/>
      <c r="MF22" s="527"/>
      <c r="ML22" s="417" t="str">
        <f>+$E$22</f>
        <v>Therefore actual revenues collected in a year do not change based on cost data for subsequent years.</v>
      </c>
      <c r="MM22" s="1247"/>
      <c r="MN22" s="1247"/>
      <c r="MO22" s="417"/>
      <c r="MP22" s="527"/>
      <c r="MQ22" s="527"/>
    </row>
    <row r="23" spans="1:377" s="595" customFormat="1" ht="18.75" hidden="1" thickBot="1">
      <c r="A23" s="410">
        <v>8</v>
      </c>
      <c r="B23" s="1490"/>
      <c r="D23" s="417"/>
      <c r="E23" s="417" t="s">
        <v>654</v>
      </c>
      <c r="F23" s="527"/>
      <c r="G23" s="527"/>
      <c r="H23" s="527"/>
      <c r="I23" s="527"/>
      <c r="J23" s="418"/>
      <c r="K23" s="418"/>
      <c r="N23" s="1247"/>
      <c r="O23" s="1247"/>
      <c r="P23" s="1247"/>
      <c r="Q23" s="417" t="str">
        <f>+$E$23</f>
        <v>Per FERC Order dated December 30, 2011 in Docket No. ER12-296, the ROE for the Northeast Grid Reliability Project is 10.65%,</v>
      </c>
      <c r="R23" s="1247"/>
      <c r="S23" s="1247"/>
      <c r="T23" s="417"/>
      <c r="U23" s="527"/>
      <c r="V23" s="527"/>
      <c r="W23" s="527"/>
      <c r="X23" s="527"/>
      <c r="Y23" s="527"/>
      <c r="Z23" s="527"/>
      <c r="AA23" s="527"/>
      <c r="AB23" s="527"/>
      <c r="AC23" s="417" t="str">
        <f>+$E$23</f>
        <v>Per FERC Order dated December 30, 2011 in Docket No. ER12-296, the ROE for the Northeast Grid Reliability Project is 10.65%,</v>
      </c>
      <c r="AD23" s="1247"/>
      <c r="AE23" s="1247"/>
      <c r="AF23" s="417"/>
      <c r="AG23" s="527"/>
      <c r="AH23" s="527"/>
      <c r="AI23" s="527"/>
      <c r="AJ23" s="527"/>
      <c r="AK23" s="527"/>
      <c r="AL23" s="527"/>
      <c r="AM23" s="527"/>
      <c r="AN23" s="527"/>
      <c r="AO23" s="417" t="str">
        <f>+$E$23</f>
        <v>Per FERC Order dated December 30, 2011 in Docket No. ER12-296, the ROE for the Northeast Grid Reliability Project is 10.65%,</v>
      </c>
      <c r="AP23" s="1247"/>
      <c r="AQ23" s="1247"/>
      <c r="AR23" s="417"/>
      <c r="AS23" s="527"/>
      <c r="AT23" s="527"/>
      <c r="AU23" s="527"/>
      <c r="AV23" s="527"/>
      <c r="AW23" s="527"/>
      <c r="AX23" s="527"/>
      <c r="AY23" s="527"/>
      <c r="AZ23" s="527"/>
      <c r="BA23" s="417" t="str">
        <f>+$E$23</f>
        <v>Per FERC Order dated December 30, 2011 in Docket No. ER12-296, the ROE for the Northeast Grid Reliability Project is 10.65%,</v>
      </c>
      <c r="BB23" s="1247"/>
      <c r="BC23" s="1247"/>
      <c r="BD23" s="417"/>
      <c r="BE23" s="527"/>
      <c r="BF23" s="527"/>
      <c r="BG23" s="527"/>
      <c r="BH23" s="527"/>
      <c r="BI23" s="527"/>
      <c r="BJ23" s="527"/>
      <c r="BK23" s="527"/>
      <c r="BL23" s="527"/>
      <c r="BM23" s="417" t="str">
        <f>+$E$23</f>
        <v>Per FERC Order dated December 30, 2011 in Docket No. ER12-296, the ROE for the Northeast Grid Reliability Project is 10.65%,</v>
      </c>
      <c r="BN23" s="1247"/>
      <c r="BO23" s="1247"/>
      <c r="BP23" s="417"/>
      <c r="BQ23" s="527"/>
      <c r="BR23" s="527"/>
      <c r="BS23" s="527"/>
      <c r="BT23" s="527"/>
      <c r="BU23" s="527"/>
      <c r="BV23" s="527"/>
      <c r="BW23" s="527"/>
      <c r="BX23" s="527"/>
      <c r="BY23" s="417" t="str">
        <f>+$E$23</f>
        <v>Per FERC Order dated December 30, 2011 in Docket No. ER12-296, the ROE for the Northeast Grid Reliability Project is 10.65%,</v>
      </c>
      <c r="BZ23" s="1247"/>
      <c r="CA23" s="1247"/>
      <c r="CB23" s="417"/>
      <c r="CC23" s="527"/>
      <c r="CD23" s="527"/>
      <c r="CE23" s="527"/>
      <c r="CF23" s="527"/>
      <c r="CG23" s="527"/>
      <c r="CH23" s="527"/>
      <c r="CI23" s="527"/>
      <c r="CJ23" s="527"/>
      <c r="CK23" s="417" t="str">
        <f>+$E$23</f>
        <v>Per FERC Order dated December 30, 2011 in Docket No. ER12-296, the ROE for the Northeast Grid Reliability Project is 10.65%,</v>
      </c>
      <c r="CL23" s="1247"/>
      <c r="CM23" s="1247"/>
      <c r="CN23" s="417"/>
      <c r="CO23" s="527"/>
      <c r="CP23" s="527"/>
      <c r="CQ23" s="527"/>
      <c r="CR23" s="527"/>
      <c r="CS23" s="527"/>
      <c r="CT23" s="527"/>
      <c r="CU23" s="527"/>
      <c r="CV23" s="527"/>
      <c r="CW23" s="417" t="str">
        <f>+$E$23</f>
        <v>Per FERC Order dated December 30, 2011 in Docket No. ER12-296, the ROE for the Northeast Grid Reliability Project is 10.65%,</v>
      </c>
      <c r="CX23" s="1247"/>
      <c r="CY23" s="1247"/>
      <c r="CZ23" s="417"/>
      <c r="DA23" s="527"/>
      <c r="DB23" s="527"/>
      <c r="DC23" s="527"/>
      <c r="DD23" s="527"/>
      <c r="DE23" s="527"/>
      <c r="DF23" s="527"/>
      <c r="DG23" s="527"/>
      <c r="DH23" s="527"/>
      <c r="DI23" s="417" t="str">
        <f>+$E$23</f>
        <v>Per FERC Order dated December 30, 2011 in Docket No. ER12-296, the ROE for the Northeast Grid Reliability Project is 10.65%,</v>
      </c>
      <c r="DJ23" s="1247"/>
      <c r="DK23" s="1247"/>
      <c r="DL23" s="417"/>
      <c r="DM23" s="527"/>
      <c r="DN23" s="527"/>
      <c r="DO23" s="527"/>
      <c r="DP23" s="527"/>
      <c r="DQ23" s="527"/>
      <c r="DR23" s="527"/>
      <c r="DS23" s="527"/>
      <c r="DT23" s="527"/>
      <c r="DU23" s="417" t="str">
        <f>+$E$23</f>
        <v>Per FERC Order dated December 30, 2011 in Docket No. ER12-296, the ROE for the Northeast Grid Reliability Project is 10.65%,</v>
      </c>
      <c r="DV23" s="1247"/>
      <c r="DW23" s="1247"/>
      <c r="DX23" s="417"/>
      <c r="DY23" s="527"/>
      <c r="DZ23" s="527"/>
      <c r="EA23" s="527"/>
      <c r="EB23" s="527"/>
      <c r="EC23" s="527"/>
      <c r="ED23" s="527"/>
      <c r="EE23" s="527"/>
      <c r="EF23" s="527"/>
      <c r="EG23" s="417" t="str">
        <f>+$E$23</f>
        <v>Per FERC Order dated December 30, 2011 in Docket No. ER12-296, the ROE for the Northeast Grid Reliability Project is 10.65%,</v>
      </c>
      <c r="EH23" s="1247"/>
      <c r="EI23" s="1247"/>
      <c r="EJ23" s="417"/>
      <c r="EK23" s="527"/>
      <c r="EL23" s="527"/>
      <c r="EM23" s="527"/>
      <c r="EN23" s="527"/>
      <c r="EO23" s="527"/>
      <c r="EP23" s="527"/>
      <c r="EQ23" s="527"/>
      <c r="ER23" s="527"/>
      <c r="ES23" s="417" t="str">
        <f>+$E$23</f>
        <v>Per FERC Order dated December 30, 2011 in Docket No. ER12-296, the ROE for the Northeast Grid Reliability Project is 10.65%,</v>
      </c>
      <c r="ET23" s="1247"/>
      <c r="EU23" s="1247"/>
      <c r="EV23" s="417"/>
      <c r="EW23" s="527"/>
      <c r="EX23" s="527"/>
      <c r="EY23" s="527"/>
      <c r="EZ23" s="527"/>
      <c r="FA23" s="527"/>
      <c r="FB23" s="527"/>
      <c r="FC23" s="527"/>
      <c r="FD23" s="527"/>
      <c r="FE23" s="417" t="str">
        <f>+$E$23</f>
        <v>Per FERC Order dated December 30, 2011 in Docket No. ER12-296, the ROE for the Northeast Grid Reliability Project is 10.65%,</v>
      </c>
      <c r="FF23" s="1247"/>
      <c r="FG23" s="1247"/>
      <c r="FH23" s="417"/>
      <c r="FI23" s="527"/>
      <c r="FJ23" s="527"/>
      <c r="FK23" s="417"/>
      <c r="FL23" s="527"/>
      <c r="FM23" s="527"/>
      <c r="FN23" s="417"/>
      <c r="FO23" s="527"/>
      <c r="FP23" s="527"/>
      <c r="FQ23" s="417" t="str">
        <f>+$E$23</f>
        <v>Per FERC Order dated December 30, 2011 in Docket No. ER12-296, the ROE for the Northeast Grid Reliability Project is 10.65%,</v>
      </c>
      <c r="FR23" s="1247"/>
      <c r="FS23" s="1247"/>
      <c r="FT23" s="417"/>
      <c r="FU23" s="527"/>
      <c r="FV23" s="527"/>
      <c r="FW23" s="417"/>
      <c r="FX23" s="527"/>
      <c r="FY23" s="527"/>
      <c r="FZ23" s="527"/>
      <c r="GA23" s="527"/>
      <c r="GB23" s="527"/>
      <c r="GC23" s="417" t="str">
        <f>+$E$23</f>
        <v>Per FERC Order dated December 30, 2011 in Docket No. ER12-296, the ROE for the Northeast Grid Reliability Project is 10.65%,</v>
      </c>
      <c r="GD23" s="1247"/>
      <c r="GE23" s="1247"/>
      <c r="GF23" s="417"/>
      <c r="GG23" s="527"/>
      <c r="GH23" s="527"/>
      <c r="GI23" s="1247"/>
      <c r="GJ23" s="527"/>
      <c r="GK23" s="527"/>
      <c r="GL23" s="1247"/>
      <c r="GM23" s="1247"/>
      <c r="GN23" s="1247"/>
      <c r="GO23" s="417" t="str">
        <f>+$E$23</f>
        <v>Per FERC Order dated December 30, 2011 in Docket No. ER12-296, the ROE for the Northeast Grid Reliability Project is 10.65%,</v>
      </c>
      <c r="GP23" s="1247"/>
      <c r="GQ23" s="1247"/>
      <c r="GR23" s="417"/>
      <c r="GS23" s="527"/>
      <c r="GT23" s="527"/>
      <c r="GU23" s="1247"/>
      <c r="GV23" s="1247"/>
      <c r="GW23" s="1247"/>
      <c r="GX23" s="527"/>
      <c r="GY23" s="527"/>
      <c r="GZ23" s="527"/>
      <c r="HA23" s="417" t="str">
        <f>+$E$23</f>
        <v>Per FERC Order dated December 30, 2011 in Docket No. ER12-296, the ROE for the Northeast Grid Reliability Project is 10.65%,</v>
      </c>
      <c r="HB23" s="1247"/>
      <c r="HC23" s="1247"/>
      <c r="HD23" s="417"/>
      <c r="HE23" s="527"/>
      <c r="HF23" s="527"/>
      <c r="HG23" s="1247"/>
      <c r="HH23" s="1247"/>
      <c r="HI23" s="1247"/>
      <c r="HJ23" s="527"/>
      <c r="HK23" s="527"/>
      <c r="HL23" s="527"/>
      <c r="HM23" s="417" t="str">
        <f>+$E$23</f>
        <v>Per FERC Order dated December 30, 2011 in Docket No. ER12-296, the ROE for the Northeast Grid Reliability Project is 10.65%,</v>
      </c>
      <c r="HN23" s="1247"/>
      <c r="HO23" s="1247"/>
      <c r="HP23" s="417"/>
      <c r="HQ23" s="527"/>
      <c r="HR23" s="527"/>
      <c r="HS23" s="1247"/>
      <c r="HT23" s="1247"/>
      <c r="HU23" s="1247"/>
      <c r="HV23" s="527"/>
      <c r="HW23" s="527"/>
      <c r="HX23" s="527"/>
      <c r="HY23" s="417" t="str">
        <f>+$E$23</f>
        <v>Per FERC Order dated December 30, 2011 in Docket No. ER12-296, the ROE for the Northeast Grid Reliability Project is 10.65%,</v>
      </c>
      <c r="HZ23" s="1247"/>
      <c r="IA23" s="1247"/>
      <c r="IB23" s="417"/>
      <c r="IC23" s="527"/>
      <c r="ID23" s="527"/>
      <c r="IE23" s="527"/>
      <c r="IF23" s="527"/>
      <c r="IG23" s="527"/>
      <c r="IH23" s="417"/>
      <c r="II23" s="527"/>
      <c r="IJ23" s="527"/>
      <c r="IK23" s="417" t="str">
        <f>+$E$23</f>
        <v>Per FERC Order dated December 30, 2011 in Docket No. ER12-296, the ROE for the Northeast Grid Reliability Project is 10.65%,</v>
      </c>
      <c r="IL23" s="1247"/>
      <c r="IM23" s="1247"/>
      <c r="IN23" s="417"/>
      <c r="IO23" s="527"/>
      <c r="IP23" s="527"/>
      <c r="IQ23" s="417"/>
      <c r="IR23" s="527"/>
      <c r="IS23" s="527"/>
      <c r="IT23" s="417"/>
      <c r="IU23" s="527"/>
      <c r="IV23" s="527"/>
      <c r="IW23" s="417" t="str">
        <f>+$E$23</f>
        <v>Per FERC Order dated December 30, 2011 in Docket No. ER12-296, the ROE for the Northeast Grid Reliability Project is 10.65%,</v>
      </c>
      <c r="IX23" s="1247"/>
      <c r="IY23" s="1247"/>
      <c r="IZ23" s="417"/>
      <c r="JA23" s="527"/>
      <c r="JB23" s="527"/>
      <c r="JC23" s="527"/>
      <c r="JD23" s="527"/>
      <c r="JE23" s="527"/>
      <c r="JF23" s="527"/>
      <c r="JG23" s="527"/>
      <c r="JH23" s="527"/>
      <c r="JI23" s="417" t="str">
        <f>+$E$23</f>
        <v>Per FERC Order dated December 30, 2011 in Docket No. ER12-296, the ROE for the Northeast Grid Reliability Project is 10.65%,</v>
      </c>
      <c r="JJ23" s="1247"/>
      <c r="JK23" s="1247"/>
      <c r="JL23" s="417"/>
      <c r="JM23" s="527"/>
      <c r="JN23" s="527"/>
      <c r="JO23" s="417"/>
      <c r="JP23" s="417"/>
      <c r="JQ23" s="417"/>
      <c r="JR23" s="417"/>
      <c r="JS23" s="527"/>
      <c r="JT23" s="527"/>
      <c r="JU23" s="417" t="str">
        <f>+$E$23</f>
        <v>Per FERC Order dated December 30, 2011 in Docket No. ER12-296, the ROE for the Northeast Grid Reliability Project is 10.65%,</v>
      </c>
      <c r="JV23" s="1247"/>
      <c r="JW23" s="1247"/>
      <c r="JX23" s="417"/>
      <c r="JY23" s="527"/>
      <c r="JZ23" s="527"/>
      <c r="KA23" s="417"/>
      <c r="KB23" s="527"/>
      <c r="KC23" s="527"/>
      <c r="KD23" s="417"/>
      <c r="KE23" s="527"/>
      <c r="KF23" s="527"/>
      <c r="KG23" s="417"/>
      <c r="KH23" s="527"/>
      <c r="KI23" s="527"/>
      <c r="KJ23" s="417"/>
      <c r="KK23" s="527"/>
      <c r="KL23" s="527"/>
      <c r="KM23" s="417"/>
      <c r="KN23" s="527"/>
      <c r="KO23" s="527"/>
      <c r="KP23" s="417" t="str">
        <f>+$E$23</f>
        <v>Per FERC Order dated December 30, 2011 in Docket No. ER12-296, the ROE for the Northeast Grid Reliability Project is 10.65%,</v>
      </c>
      <c r="KQ23" s="1247"/>
      <c r="KR23" s="1247"/>
      <c r="KS23" s="417"/>
      <c r="KT23" s="527"/>
      <c r="KU23" s="527"/>
      <c r="KV23" s="417"/>
      <c r="KW23" s="527"/>
      <c r="KX23" s="527"/>
      <c r="KY23" s="417"/>
      <c r="KZ23" s="527"/>
      <c r="LA23" s="527"/>
      <c r="LB23" s="417" t="str">
        <f>+$E$23</f>
        <v>Per FERC Order dated December 30, 2011 in Docket No. ER12-296, the ROE for the Northeast Grid Reliability Project is 10.65%,</v>
      </c>
      <c r="LC23" s="1247"/>
      <c r="LD23" s="1247"/>
      <c r="LE23" s="417"/>
      <c r="LF23" s="527"/>
      <c r="LG23" s="527"/>
      <c r="LH23" s="417"/>
      <c r="LI23" s="527"/>
      <c r="LJ23" s="527"/>
      <c r="LK23" s="417"/>
      <c r="LL23" s="527"/>
      <c r="LM23" s="527"/>
      <c r="LN23" s="417" t="str">
        <f>+$E$23</f>
        <v>Per FERC Order dated December 30, 2011 in Docket No. ER12-296, the ROE for the Northeast Grid Reliability Project is 10.65%,</v>
      </c>
      <c r="LO23" s="1247"/>
      <c r="LP23" s="1247"/>
      <c r="LQ23" s="417"/>
      <c r="LR23" s="527"/>
      <c r="LS23" s="527"/>
      <c r="LT23" s="417"/>
      <c r="LU23" s="527"/>
      <c r="LV23" s="527"/>
      <c r="LW23" s="417"/>
      <c r="LX23" s="527"/>
      <c r="LY23" s="527"/>
      <c r="LZ23" s="417" t="str">
        <f>+$E$23</f>
        <v>Per FERC Order dated December 30, 2011 in Docket No. ER12-296, the ROE for the Northeast Grid Reliability Project is 10.65%,</v>
      </c>
      <c r="MA23" s="1247"/>
      <c r="MB23" s="1247"/>
      <c r="MC23" s="417"/>
      <c r="MD23" s="527"/>
      <c r="ME23" s="527"/>
      <c r="MF23" s="527"/>
      <c r="ML23" s="417" t="str">
        <f>+$E$23</f>
        <v>Per FERC Order dated December 30, 2011 in Docket No. ER12-296, the ROE for the Northeast Grid Reliability Project is 10.65%,</v>
      </c>
      <c r="MM23" s="1247"/>
      <c r="MN23" s="1247"/>
      <c r="MO23" s="417"/>
      <c r="MP23" s="527"/>
      <c r="MQ23" s="527"/>
    </row>
    <row r="24" spans="1:377" s="595" customFormat="1" ht="18.75" hidden="1" thickBot="1">
      <c r="A24" s="410"/>
      <c r="B24" s="1490"/>
      <c r="D24" s="417"/>
      <c r="E24" s="417" t="s">
        <v>489</v>
      </c>
      <c r="F24" s="527"/>
      <c r="G24" s="527"/>
      <c r="H24" s="527"/>
      <c r="I24" s="527"/>
      <c r="J24" s="418"/>
      <c r="K24" s="418"/>
      <c r="N24" s="1247"/>
      <c r="O24" s="1247"/>
      <c r="P24" s="1247"/>
      <c r="Q24" s="417" t="str">
        <f>+$E$24</f>
        <v>which includes a 25 basis-point transmission ROE adder as authorized by FERC to become effective January 1, 2012.</v>
      </c>
      <c r="R24" s="1247"/>
      <c r="S24" s="1247"/>
      <c r="T24" s="417"/>
      <c r="U24" s="527"/>
      <c r="V24" s="527"/>
      <c r="W24" s="527"/>
      <c r="X24" s="527"/>
      <c r="Y24" s="527"/>
      <c r="Z24" s="527"/>
      <c r="AA24" s="527"/>
      <c r="AB24" s="527"/>
      <c r="AC24" s="417" t="str">
        <f>+$E$24</f>
        <v>which includes a 25 basis-point transmission ROE adder as authorized by FERC to become effective January 1, 2012.</v>
      </c>
      <c r="AD24" s="1247"/>
      <c r="AE24" s="1247"/>
      <c r="AF24" s="417"/>
      <c r="AG24" s="527"/>
      <c r="AH24" s="527"/>
      <c r="AI24" s="527"/>
      <c r="AJ24" s="527"/>
      <c r="AK24" s="527"/>
      <c r="AL24" s="527"/>
      <c r="AM24" s="527"/>
      <c r="AN24" s="527"/>
      <c r="AO24" s="417" t="str">
        <f>+$E$24</f>
        <v>which includes a 25 basis-point transmission ROE adder as authorized by FERC to become effective January 1, 2012.</v>
      </c>
      <c r="AP24" s="1247"/>
      <c r="AQ24" s="1247"/>
      <c r="AR24" s="417"/>
      <c r="AS24" s="527"/>
      <c r="AT24" s="527"/>
      <c r="AU24" s="527"/>
      <c r="AV24" s="527"/>
      <c r="AW24" s="527"/>
      <c r="AX24" s="527"/>
      <c r="AY24" s="527"/>
      <c r="AZ24" s="527"/>
      <c r="BA24" s="417" t="str">
        <f>+$E$24</f>
        <v>which includes a 25 basis-point transmission ROE adder as authorized by FERC to become effective January 1, 2012.</v>
      </c>
      <c r="BB24" s="1247"/>
      <c r="BC24" s="1247"/>
      <c r="BD24" s="417"/>
      <c r="BE24" s="527"/>
      <c r="BF24" s="527"/>
      <c r="BG24" s="527"/>
      <c r="BH24" s="527"/>
      <c r="BI24" s="527"/>
      <c r="BJ24" s="527"/>
      <c r="BK24" s="527"/>
      <c r="BL24" s="527"/>
      <c r="BM24" s="417" t="str">
        <f>+$E$24</f>
        <v>which includes a 25 basis-point transmission ROE adder as authorized by FERC to become effective January 1, 2012.</v>
      </c>
      <c r="BN24" s="1247"/>
      <c r="BO24" s="1247"/>
      <c r="BP24" s="417"/>
      <c r="BQ24" s="527"/>
      <c r="BR24" s="527"/>
      <c r="BS24" s="527"/>
      <c r="BT24" s="527"/>
      <c r="BU24" s="527"/>
      <c r="BV24" s="527"/>
      <c r="BW24" s="527"/>
      <c r="BX24" s="527"/>
      <c r="BY24" s="417" t="str">
        <f>+$E$24</f>
        <v>which includes a 25 basis-point transmission ROE adder as authorized by FERC to become effective January 1, 2012.</v>
      </c>
      <c r="BZ24" s="1247"/>
      <c r="CA24" s="1247"/>
      <c r="CB24" s="417"/>
      <c r="CC24" s="527"/>
      <c r="CD24" s="527"/>
      <c r="CE24" s="527"/>
      <c r="CF24" s="527"/>
      <c r="CG24" s="527"/>
      <c r="CH24" s="527"/>
      <c r="CI24" s="527"/>
      <c r="CJ24" s="527"/>
      <c r="CK24" s="417" t="str">
        <f>+$E$24</f>
        <v>which includes a 25 basis-point transmission ROE adder as authorized by FERC to become effective January 1, 2012.</v>
      </c>
      <c r="CL24" s="1247"/>
      <c r="CM24" s="1247"/>
      <c r="CN24" s="417"/>
      <c r="CO24" s="527"/>
      <c r="CP24" s="527"/>
      <c r="CQ24" s="527"/>
      <c r="CR24" s="527"/>
      <c r="CS24" s="527"/>
      <c r="CT24" s="527"/>
      <c r="CU24" s="527"/>
      <c r="CV24" s="527"/>
      <c r="CW24" s="417" t="str">
        <f>+$E$24</f>
        <v>which includes a 25 basis-point transmission ROE adder as authorized by FERC to become effective January 1, 2012.</v>
      </c>
      <c r="CX24" s="1247"/>
      <c r="CY24" s="1247"/>
      <c r="CZ24" s="417"/>
      <c r="DA24" s="527"/>
      <c r="DB24" s="527"/>
      <c r="DC24" s="527"/>
      <c r="DD24" s="527"/>
      <c r="DE24" s="527"/>
      <c r="DF24" s="527"/>
      <c r="DG24" s="527"/>
      <c r="DH24" s="527"/>
      <c r="DI24" s="417" t="str">
        <f>+$E$24</f>
        <v>which includes a 25 basis-point transmission ROE adder as authorized by FERC to become effective January 1, 2012.</v>
      </c>
      <c r="DJ24" s="1247"/>
      <c r="DK24" s="1247"/>
      <c r="DL24" s="417"/>
      <c r="DM24" s="527"/>
      <c r="DN24" s="527"/>
      <c r="DO24" s="527"/>
      <c r="DP24" s="527"/>
      <c r="DQ24" s="527"/>
      <c r="DR24" s="527"/>
      <c r="DS24" s="527"/>
      <c r="DT24" s="527"/>
      <c r="DU24" s="417" t="str">
        <f>+$E$24</f>
        <v>which includes a 25 basis-point transmission ROE adder as authorized by FERC to become effective January 1, 2012.</v>
      </c>
      <c r="DV24" s="1247"/>
      <c r="DW24" s="1247"/>
      <c r="DX24" s="417"/>
      <c r="DY24" s="527"/>
      <c r="DZ24" s="527"/>
      <c r="EA24" s="527"/>
      <c r="EB24" s="527"/>
      <c r="EC24" s="527"/>
      <c r="ED24" s="527"/>
      <c r="EE24" s="527"/>
      <c r="EF24" s="527"/>
      <c r="EG24" s="417" t="str">
        <f>+$E$24</f>
        <v>which includes a 25 basis-point transmission ROE adder as authorized by FERC to become effective January 1, 2012.</v>
      </c>
      <c r="EH24" s="1247"/>
      <c r="EI24" s="1247"/>
      <c r="EJ24" s="417"/>
      <c r="EK24" s="527"/>
      <c r="EL24" s="527"/>
      <c r="EM24" s="527"/>
      <c r="EN24" s="527"/>
      <c r="EO24" s="527"/>
      <c r="EP24" s="527"/>
      <c r="EQ24" s="527"/>
      <c r="ER24" s="527"/>
      <c r="ES24" s="417" t="str">
        <f>+$E$24</f>
        <v>which includes a 25 basis-point transmission ROE adder as authorized by FERC to become effective January 1, 2012.</v>
      </c>
      <c r="ET24" s="1247"/>
      <c r="EU24" s="1247"/>
      <c r="EV24" s="417"/>
      <c r="EW24" s="527"/>
      <c r="EX24" s="527"/>
      <c r="EY24" s="527"/>
      <c r="EZ24" s="527"/>
      <c r="FA24" s="527"/>
      <c r="FB24" s="527"/>
      <c r="FC24" s="527"/>
      <c r="FD24" s="527"/>
      <c r="FE24" s="417" t="str">
        <f>+$E$24</f>
        <v>which includes a 25 basis-point transmission ROE adder as authorized by FERC to become effective January 1, 2012.</v>
      </c>
      <c r="FF24" s="1247"/>
      <c r="FG24" s="1247"/>
      <c r="FH24" s="417"/>
      <c r="FI24" s="527"/>
      <c r="FJ24" s="527"/>
      <c r="FK24" s="417"/>
      <c r="FL24" s="527"/>
      <c r="FM24" s="527"/>
      <c r="FN24" s="417"/>
      <c r="FO24" s="527"/>
      <c r="FP24" s="527"/>
      <c r="FQ24" s="417" t="str">
        <f>+$E$24</f>
        <v>which includes a 25 basis-point transmission ROE adder as authorized by FERC to become effective January 1, 2012.</v>
      </c>
      <c r="FR24" s="1247"/>
      <c r="FS24" s="1247"/>
      <c r="FT24" s="417"/>
      <c r="FU24" s="527"/>
      <c r="FV24" s="527"/>
      <c r="FW24" s="417"/>
      <c r="FX24" s="527"/>
      <c r="FY24" s="527"/>
      <c r="FZ24" s="527"/>
      <c r="GA24" s="527"/>
      <c r="GB24" s="527"/>
      <c r="GC24" s="417" t="str">
        <f>+$E$24</f>
        <v>which includes a 25 basis-point transmission ROE adder as authorized by FERC to become effective January 1, 2012.</v>
      </c>
      <c r="GD24" s="1247"/>
      <c r="GE24" s="1247"/>
      <c r="GF24" s="417"/>
      <c r="GG24" s="527"/>
      <c r="GH24" s="527"/>
      <c r="GI24" s="1247"/>
      <c r="GJ24" s="527"/>
      <c r="GK24" s="527"/>
      <c r="GL24" s="1247"/>
      <c r="GM24" s="1247"/>
      <c r="GN24" s="1247"/>
      <c r="GO24" s="417" t="str">
        <f>+$E$24</f>
        <v>which includes a 25 basis-point transmission ROE adder as authorized by FERC to become effective January 1, 2012.</v>
      </c>
      <c r="GP24" s="1247"/>
      <c r="GQ24" s="1247"/>
      <c r="GR24" s="417"/>
      <c r="GS24" s="527"/>
      <c r="GT24" s="527"/>
      <c r="GU24" s="1247"/>
      <c r="GV24" s="1247"/>
      <c r="GW24" s="1247"/>
      <c r="GX24" s="527"/>
      <c r="GY24" s="527"/>
      <c r="GZ24" s="527"/>
      <c r="HA24" s="417" t="str">
        <f>+$E$24</f>
        <v>which includes a 25 basis-point transmission ROE adder as authorized by FERC to become effective January 1, 2012.</v>
      </c>
      <c r="HB24" s="1247"/>
      <c r="HC24" s="1247"/>
      <c r="HD24" s="417"/>
      <c r="HE24" s="527"/>
      <c r="HF24" s="527"/>
      <c r="HG24" s="1247"/>
      <c r="HH24" s="1247"/>
      <c r="HI24" s="1247"/>
      <c r="HJ24" s="527"/>
      <c r="HK24" s="527"/>
      <c r="HL24" s="527"/>
      <c r="HM24" s="417" t="str">
        <f>+$E$24</f>
        <v>which includes a 25 basis-point transmission ROE adder as authorized by FERC to become effective January 1, 2012.</v>
      </c>
      <c r="HN24" s="1247"/>
      <c r="HO24" s="1247"/>
      <c r="HP24" s="417"/>
      <c r="HQ24" s="527"/>
      <c r="HR24" s="527"/>
      <c r="HS24" s="1247"/>
      <c r="HT24" s="1247"/>
      <c r="HU24" s="1247"/>
      <c r="HV24" s="527"/>
      <c r="HW24" s="527"/>
      <c r="HX24" s="527"/>
      <c r="HY24" s="417" t="str">
        <f>+$E$24</f>
        <v>which includes a 25 basis-point transmission ROE adder as authorized by FERC to become effective January 1, 2012.</v>
      </c>
      <c r="HZ24" s="1247"/>
      <c r="IA24" s="1247"/>
      <c r="IB24" s="417"/>
      <c r="IC24" s="527"/>
      <c r="ID24" s="527"/>
      <c r="IE24" s="527"/>
      <c r="IF24" s="527"/>
      <c r="IG24" s="527"/>
      <c r="IH24" s="417"/>
      <c r="II24" s="527"/>
      <c r="IJ24" s="527"/>
      <c r="IK24" s="417" t="str">
        <f>+$E$24</f>
        <v>which includes a 25 basis-point transmission ROE adder as authorized by FERC to become effective January 1, 2012.</v>
      </c>
      <c r="IL24" s="1247"/>
      <c r="IM24" s="1247"/>
      <c r="IN24" s="417"/>
      <c r="IO24" s="527"/>
      <c r="IP24" s="527"/>
      <c r="IQ24" s="417"/>
      <c r="IR24" s="527"/>
      <c r="IS24" s="527"/>
      <c r="IT24" s="417"/>
      <c r="IU24" s="527"/>
      <c r="IV24" s="527"/>
      <c r="IW24" s="417" t="str">
        <f>+$E$24</f>
        <v>which includes a 25 basis-point transmission ROE adder as authorized by FERC to become effective January 1, 2012.</v>
      </c>
      <c r="IX24" s="1247"/>
      <c r="IY24" s="1247"/>
      <c r="IZ24" s="417"/>
      <c r="JA24" s="527"/>
      <c r="JB24" s="527"/>
      <c r="JC24" s="527"/>
      <c r="JD24" s="527"/>
      <c r="JE24" s="527"/>
      <c r="JF24" s="527"/>
      <c r="JG24" s="527"/>
      <c r="JH24" s="527"/>
      <c r="JI24" s="417" t="str">
        <f>+$E$24</f>
        <v>which includes a 25 basis-point transmission ROE adder as authorized by FERC to become effective January 1, 2012.</v>
      </c>
      <c r="JJ24" s="1247"/>
      <c r="JK24" s="1247"/>
      <c r="JL24" s="417"/>
      <c r="JM24" s="527"/>
      <c r="JN24" s="527"/>
      <c r="JO24" s="417"/>
      <c r="JP24" s="417"/>
      <c r="JQ24" s="417"/>
      <c r="JR24" s="417"/>
      <c r="JS24" s="527"/>
      <c r="JT24" s="527"/>
      <c r="JU24" s="417" t="str">
        <f>+$E$24</f>
        <v>which includes a 25 basis-point transmission ROE adder as authorized by FERC to become effective January 1, 2012.</v>
      </c>
      <c r="JV24" s="1247"/>
      <c r="JW24" s="1247"/>
      <c r="JX24" s="417"/>
      <c r="JY24" s="527"/>
      <c r="JZ24" s="527"/>
      <c r="KA24" s="417"/>
      <c r="KB24" s="527"/>
      <c r="KC24" s="527"/>
      <c r="KD24" s="417"/>
      <c r="KE24" s="527"/>
      <c r="KF24" s="527"/>
      <c r="KG24" s="417"/>
      <c r="KH24" s="527"/>
      <c r="KI24" s="527"/>
      <c r="KJ24" s="417"/>
      <c r="KK24" s="527"/>
      <c r="KL24" s="527"/>
      <c r="KM24" s="417"/>
      <c r="KN24" s="527"/>
      <c r="KO24" s="527"/>
      <c r="KP24" s="417" t="str">
        <f>+$E$24</f>
        <v>which includes a 25 basis-point transmission ROE adder as authorized by FERC to become effective January 1, 2012.</v>
      </c>
      <c r="KQ24" s="1247"/>
      <c r="KR24" s="1247"/>
      <c r="KS24" s="417"/>
      <c r="KT24" s="527"/>
      <c r="KU24" s="527"/>
      <c r="KV24" s="417"/>
      <c r="KW24" s="527"/>
      <c r="KX24" s="527"/>
      <c r="KY24" s="417"/>
      <c r="KZ24" s="527"/>
      <c r="LA24" s="527"/>
      <c r="LB24" s="417" t="str">
        <f>+$E$24</f>
        <v>which includes a 25 basis-point transmission ROE adder as authorized by FERC to become effective January 1, 2012.</v>
      </c>
      <c r="LC24" s="1247"/>
      <c r="LD24" s="1247"/>
      <c r="LE24" s="417"/>
      <c r="LF24" s="527"/>
      <c r="LG24" s="527"/>
      <c r="LH24" s="417"/>
      <c r="LI24" s="527"/>
      <c r="LJ24" s="527"/>
      <c r="LK24" s="417"/>
      <c r="LL24" s="527"/>
      <c r="LM24" s="527"/>
      <c r="LN24" s="417" t="str">
        <f>+$E$24</f>
        <v>which includes a 25 basis-point transmission ROE adder as authorized by FERC to become effective January 1, 2012.</v>
      </c>
      <c r="LO24" s="1247"/>
      <c r="LP24" s="1247"/>
      <c r="LQ24" s="417"/>
      <c r="LR24" s="527"/>
      <c r="LS24" s="527"/>
      <c r="LT24" s="417"/>
      <c r="LU24" s="527"/>
      <c r="LV24" s="527"/>
      <c r="LW24" s="417"/>
      <c r="LX24" s="527"/>
      <c r="LY24" s="527"/>
      <c r="LZ24" s="417" t="str">
        <f>+$E$24</f>
        <v>which includes a 25 basis-point transmission ROE adder as authorized by FERC to become effective January 1, 2012.</v>
      </c>
      <c r="MA24" s="1247"/>
      <c r="MB24" s="1247"/>
      <c r="MC24" s="417"/>
      <c r="MD24" s="527"/>
      <c r="ME24" s="527"/>
      <c r="MF24" s="527"/>
      <c r="ML24" s="417" t="str">
        <f>+$E$24</f>
        <v>which includes a 25 basis-point transmission ROE adder as authorized by FERC to become effective January 1, 2012.</v>
      </c>
      <c r="MM24" s="1247"/>
      <c r="MN24" s="1247"/>
      <c r="MO24" s="417"/>
      <c r="MP24" s="527"/>
      <c r="MQ24" s="527"/>
    </row>
    <row r="25" spans="1:377" s="595" customFormat="1" ht="18.75" hidden="1" customHeight="1" thickBot="1">
      <c r="A25" s="410">
        <v>9</v>
      </c>
      <c r="B25" s="1490"/>
      <c r="D25" s="528"/>
      <c r="E25" s="274" t="s">
        <v>499</v>
      </c>
      <c r="F25" s="274"/>
      <c r="G25" s="529"/>
      <c r="H25" s="529"/>
      <c r="I25" s="529"/>
      <c r="J25" s="419"/>
      <c r="K25" s="529"/>
      <c r="N25" s="1247"/>
      <c r="O25" s="1247"/>
      <c r="P25" s="1247"/>
      <c r="Q25" s="417" t="str">
        <f>+$E$25</f>
        <v xml:space="preserve">For abandoned plant lines 12, 14, 15, and 16 will be from Attachment 5 - Abandoned Transmission Projects, Line 17 is the </v>
      </c>
      <c r="R25" s="1247"/>
      <c r="S25" s="1247"/>
      <c r="T25" s="528"/>
      <c r="U25" s="274"/>
      <c r="V25" s="529"/>
      <c r="W25" s="529"/>
      <c r="X25" s="529"/>
      <c r="Y25" s="529"/>
      <c r="Z25" s="529"/>
      <c r="AA25" s="529"/>
      <c r="AB25" s="529"/>
      <c r="AC25" s="417" t="str">
        <f>+$E$25</f>
        <v xml:space="preserve">For abandoned plant lines 12, 14, 15, and 16 will be from Attachment 5 - Abandoned Transmission Projects, Line 17 is the </v>
      </c>
      <c r="AD25" s="1247"/>
      <c r="AE25" s="1247"/>
      <c r="AF25" s="528"/>
      <c r="AG25" s="274"/>
      <c r="AH25" s="529"/>
      <c r="AI25" s="529"/>
      <c r="AJ25" s="529"/>
      <c r="AK25" s="529"/>
      <c r="AL25" s="529"/>
      <c r="AM25" s="529"/>
      <c r="AN25" s="529"/>
      <c r="AO25" s="417" t="str">
        <f>+$E$25</f>
        <v xml:space="preserve">For abandoned plant lines 12, 14, 15, and 16 will be from Attachment 5 - Abandoned Transmission Projects, Line 17 is the </v>
      </c>
      <c r="AP25" s="1247"/>
      <c r="AQ25" s="1247"/>
      <c r="AR25" s="528"/>
      <c r="AS25" s="274"/>
      <c r="AT25" s="529"/>
      <c r="AU25" s="529"/>
      <c r="AV25" s="529"/>
      <c r="AW25" s="529"/>
      <c r="AX25" s="529"/>
      <c r="AY25" s="529"/>
      <c r="AZ25" s="529"/>
      <c r="BA25" s="417" t="str">
        <f>+$E$25</f>
        <v xml:space="preserve">For abandoned plant lines 12, 14, 15, and 16 will be from Attachment 5 - Abandoned Transmission Projects, Line 17 is the </v>
      </c>
      <c r="BB25" s="1247"/>
      <c r="BC25" s="1247"/>
      <c r="BD25" s="528"/>
      <c r="BE25" s="274"/>
      <c r="BF25" s="529"/>
      <c r="BG25" s="529"/>
      <c r="BH25" s="529"/>
      <c r="BI25" s="529"/>
      <c r="BJ25" s="529"/>
      <c r="BK25" s="529"/>
      <c r="BL25" s="529"/>
      <c r="BM25" s="417" t="str">
        <f>+$E$25</f>
        <v xml:space="preserve">For abandoned plant lines 12, 14, 15, and 16 will be from Attachment 5 - Abandoned Transmission Projects, Line 17 is the </v>
      </c>
      <c r="BN25" s="1247"/>
      <c r="BO25" s="1247"/>
      <c r="BP25" s="528"/>
      <c r="BQ25" s="274"/>
      <c r="BR25" s="529"/>
      <c r="BS25" s="529"/>
      <c r="BT25" s="529"/>
      <c r="BU25" s="529"/>
      <c r="BV25" s="529"/>
      <c r="BW25" s="529"/>
      <c r="BX25" s="529"/>
      <c r="BY25" s="417" t="str">
        <f>+$E$25</f>
        <v xml:space="preserve">For abandoned plant lines 12, 14, 15, and 16 will be from Attachment 5 - Abandoned Transmission Projects, Line 17 is the </v>
      </c>
      <c r="BZ25" s="1247"/>
      <c r="CA25" s="1247"/>
      <c r="CB25" s="528"/>
      <c r="CC25" s="274"/>
      <c r="CD25" s="529"/>
      <c r="CE25" s="529"/>
      <c r="CF25" s="529"/>
      <c r="CG25" s="529"/>
      <c r="CH25" s="529"/>
      <c r="CI25" s="529"/>
      <c r="CJ25" s="529"/>
      <c r="CK25" s="417" t="str">
        <f>+$E$25</f>
        <v xml:space="preserve">For abandoned plant lines 12, 14, 15, and 16 will be from Attachment 5 - Abandoned Transmission Projects, Line 17 is the </v>
      </c>
      <c r="CL25" s="1247"/>
      <c r="CM25" s="1247"/>
      <c r="CN25" s="528"/>
      <c r="CO25" s="274"/>
      <c r="CP25" s="529"/>
      <c r="CQ25" s="529"/>
      <c r="CR25" s="529"/>
      <c r="CS25" s="529"/>
      <c r="CT25" s="529"/>
      <c r="CU25" s="529"/>
      <c r="CV25" s="529"/>
      <c r="CW25" s="417" t="str">
        <f>+$E$25</f>
        <v xml:space="preserve">For abandoned plant lines 12, 14, 15, and 16 will be from Attachment 5 - Abandoned Transmission Projects, Line 17 is the </v>
      </c>
      <c r="CX25" s="1247"/>
      <c r="CY25" s="1247"/>
      <c r="CZ25" s="528"/>
      <c r="DA25" s="274"/>
      <c r="DB25" s="529"/>
      <c r="DC25" s="529"/>
      <c r="DD25" s="529"/>
      <c r="DE25" s="529"/>
      <c r="DF25" s="529"/>
      <c r="DG25" s="529"/>
      <c r="DH25" s="529"/>
      <c r="DI25" s="417" t="str">
        <f>+$E$25</f>
        <v xml:space="preserve">For abandoned plant lines 12, 14, 15, and 16 will be from Attachment 5 - Abandoned Transmission Projects, Line 17 is the </v>
      </c>
      <c r="DJ25" s="1247"/>
      <c r="DK25" s="1247"/>
      <c r="DL25" s="528"/>
      <c r="DM25" s="274"/>
      <c r="DN25" s="529"/>
      <c r="DO25" s="529"/>
      <c r="DP25" s="529"/>
      <c r="DQ25" s="529"/>
      <c r="DR25" s="529"/>
      <c r="DS25" s="529"/>
      <c r="DT25" s="529"/>
      <c r="DU25" s="417" t="str">
        <f>+$E$25</f>
        <v xml:space="preserve">For abandoned plant lines 12, 14, 15, and 16 will be from Attachment 5 - Abandoned Transmission Projects, Line 17 is the </v>
      </c>
      <c r="DV25" s="1247"/>
      <c r="DW25" s="1247"/>
      <c r="DX25" s="528"/>
      <c r="DY25" s="274"/>
      <c r="DZ25" s="529"/>
      <c r="EA25" s="529"/>
      <c r="EB25" s="529"/>
      <c r="EC25" s="529"/>
      <c r="ED25" s="529"/>
      <c r="EE25" s="529"/>
      <c r="EF25" s="529"/>
      <c r="EG25" s="417" t="str">
        <f>+$E$25</f>
        <v xml:space="preserve">For abandoned plant lines 12, 14, 15, and 16 will be from Attachment 5 - Abandoned Transmission Projects, Line 17 is the </v>
      </c>
      <c r="EH25" s="1247"/>
      <c r="EI25" s="1247"/>
      <c r="EJ25" s="528"/>
      <c r="EK25" s="274"/>
      <c r="EL25" s="529"/>
      <c r="EM25" s="529"/>
      <c r="EN25" s="529"/>
      <c r="EO25" s="529"/>
      <c r="EP25" s="529"/>
      <c r="EQ25" s="529"/>
      <c r="ER25" s="529"/>
      <c r="ES25" s="417" t="str">
        <f>+$E$25</f>
        <v xml:space="preserve">For abandoned plant lines 12, 14, 15, and 16 will be from Attachment 5 - Abandoned Transmission Projects, Line 17 is the </v>
      </c>
      <c r="ET25" s="1247"/>
      <c r="EU25" s="1247"/>
      <c r="EV25" s="528"/>
      <c r="EW25" s="274"/>
      <c r="EX25" s="529"/>
      <c r="EY25" s="529"/>
      <c r="EZ25" s="529"/>
      <c r="FA25" s="529"/>
      <c r="FB25" s="529"/>
      <c r="FC25" s="529"/>
      <c r="FD25" s="529"/>
      <c r="FE25" s="417" t="str">
        <f>+$E$25</f>
        <v xml:space="preserve">For abandoned plant lines 12, 14, 15, and 16 will be from Attachment 5 - Abandoned Transmission Projects, Line 17 is the </v>
      </c>
      <c r="FF25" s="1247"/>
      <c r="FG25" s="1247"/>
      <c r="FH25" s="528"/>
      <c r="FI25" s="274"/>
      <c r="FJ25" s="529"/>
      <c r="FK25" s="528"/>
      <c r="FL25" s="274"/>
      <c r="FM25" s="529"/>
      <c r="FN25" s="528"/>
      <c r="FO25" s="274"/>
      <c r="FP25" s="529"/>
      <c r="FQ25" s="417" t="str">
        <f>+$E$25</f>
        <v xml:space="preserve">For abandoned plant lines 12, 14, 15, and 16 will be from Attachment 5 - Abandoned Transmission Projects, Line 17 is the </v>
      </c>
      <c r="FR25" s="1247"/>
      <c r="FS25" s="1247"/>
      <c r="FT25" s="528"/>
      <c r="FU25" s="274"/>
      <c r="FV25" s="529"/>
      <c r="FW25" s="528"/>
      <c r="FX25" s="274"/>
      <c r="FY25" s="529"/>
      <c r="FZ25" s="529"/>
      <c r="GA25" s="529"/>
      <c r="GB25" s="529"/>
      <c r="GC25" s="417" t="str">
        <f>+$E$25</f>
        <v xml:space="preserve">For abandoned plant lines 12, 14, 15, and 16 will be from Attachment 5 - Abandoned Transmission Projects, Line 17 is the </v>
      </c>
      <c r="GD25" s="1247"/>
      <c r="GE25" s="1247"/>
      <c r="GF25" s="528"/>
      <c r="GG25" s="274"/>
      <c r="GH25" s="529"/>
      <c r="GI25" s="1247"/>
      <c r="GJ25" s="529"/>
      <c r="GK25" s="529"/>
      <c r="GL25" s="1247"/>
      <c r="GM25" s="1247"/>
      <c r="GN25" s="1247"/>
      <c r="GO25" s="417" t="str">
        <f>+$E$25</f>
        <v xml:space="preserve">For abandoned plant lines 12, 14, 15, and 16 will be from Attachment 5 - Abandoned Transmission Projects, Line 17 is the </v>
      </c>
      <c r="GP25" s="1247"/>
      <c r="GQ25" s="1247"/>
      <c r="GR25" s="528"/>
      <c r="GS25" s="274"/>
      <c r="GT25" s="529"/>
      <c r="GU25" s="1247"/>
      <c r="GV25" s="1247"/>
      <c r="GW25" s="1247"/>
      <c r="GX25" s="529"/>
      <c r="GY25" s="529"/>
      <c r="GZ25" s="529"/>
      <c r="HA25" s="417" t="str">
        <f>+$E$25</f>
        <v xml:space="preserve">For abandoned plant lines 12, 14, 15, and 16 will be from Attachment 5 - Abandoned Transmission Projects, Line 17 is the </v>
      </c>
      <c r="HB25" s="1247"/>
      <c r="HC25" s="1247"/>
      <c r="HD25" s="528"/>
      <c r="HE25" s="274"/>
      <c r="HF25" s="529"/>
      <c r="HG25" s="1247"/>
      <c r="HH25" s="1247"/>
      <c r="HI25" s="1247"/>
      <c r="HJ25" s="529"/>
      <c r="HK25" s="529"/>
      <c r="HL25" s="529"/>
      <c r="HM25" s="417" t="str">
        <f>+$E$25</f>
        <v xml:space="preserve">For abandoned plant lines 12, 14, 15, and 16 will be from Attachment 5 - Abandoned Transmission Projects, Line 17 is the </v>
      </c>
      <c r="HN25" s="1247"/>
      <c r="HO25" s="1247"/>
      <c r="HP25" s="528"/>
      <c r="HQ25" s="274"/>
      <c r="HR25" s="529"/>
      <c r="HS25" s="1247"/>
      <c r="HT25" s="1247"/>
      <c r="HU25" s="1247"/>
      <c r="HV25" s="529"/>
      <c r="HW25" s="529"/>
      <c r="HX25" s="529"/>
      <c r="HY25" s="417" t="str">
        <f>+$E$25</f>
        <v xml:space="preserve">For abandoned plant lines 12, 14, 15, and 16 will be from Attachment 5 - Abandoned Transmission Projects, Line 17 is the </v>
      </c>
      <c r="HZ25" s="1247"/>
      <c r="IA25" s="1247"/>
      <c r="IB25" s="528"/>
      <c r="IC25" s="274"/>
      <c r="ID25" s="529"/>
      <c r="IE25" s="529"/>
      <c r="IF25" s="529"/>
      <c r="IG25" s="529"/>
      <c r="IH25" s="528"/>
      <c r="II25" s="274"/>
      <c r="IJ25" s="529"/>
      <c r="IK25" s="417" t="str">
        <f>+$E$25</f>
        <v xml:space="preserve">For abandoned plant lines 12, 14, 15, and 16 will be from Attachment 5 - Abandoned Transmission Projects, Line 17 is the </v>
      </c>
      <c r="IL25" s="1247"/>
      <c r="IM25" s="1247"/>
      <c r="IN25" s="528"/>
      <c r="IO25" s="274"/>
      <c r="IP25" s="529"/>
      <c r="IQ25" s="528"/>
      <c r="IR25" s="274"/>
      <c r="IS25" s="529"/>
      <c r="IT25" s="528"/>
      <c r="IU25" s="274"/>
      <c r="IV25" s="529"/>
      <c r="IW25" s="417" t="str">
        <f>+$E$25</f>
        <v xml:space="preserve">For abandoned plant lines 12, 14, 15, and 16 will be from Attachment 5 - Abandoned Transmission Projects, Line 17 is the </v>
      </c>
      <c r="IX25" s="1247"/>
      <c r="IY25" s="1247"/>
      <c r="IZ25" s="528"/>
      <c r="JA25" s="274"/>
      <c r="JB25" s="529"/>
      <c r="JC25" s="529"/>
      <c r="JD25" s="529"/>
      <c r="JE25" s="529"/>
      <c r="JF25" s="529"/>
      <c r="JG25" s="529"/>
      <c r="JH25" s="529"/>
      <c r="JI25" s="417" t="str">
        <f>+$E$25</f>
        <v xml:space="preserve">For abandoned plant lines 12, 14, 15, and 16 will be from Attachment 5 - Abandoned Transmission Projects, Line 17 is the </v>
      </c>
      <c r="JJ25" s="1247"/>
      <c r="JK25" s="1247"/>
      <c r="JL25" s="528"/>
      <c r="JM25" s="274"/>
      <c r="JN25" s="529"/>
      <c r="JO25" s="528"/>
      <c r="JP25" s="528"/>
      <c r="JQ25" s="528"/>
      <c r="JR25" s="528"/>
      <c r="JS25" s="274"/>
      <c r="JT25" s="529"/>
      <c r="JU25" s="417" t="str">
        <f>+$E$25</f>
        <v xml:space="preserve">For abandoned plant lines 12, 14, 15, and 16 will be from Attachment 5 - Abandoned Transmission Projects, Line 17 is the </v>
      </c>
      <c r="JV25" s="1247"/>
      <c r="JW25" s="1247"/>
      <c r="JX25" s="528"/>
      <c r="JY25" s="274"/>
      <c r="JZ25" s="529"/>
      <c r="KA25" s="528"/>
      <c r="KB25" s="274"/>
      <c r="KC25" s="529"/>
      <c r="KD25" s="528"/>
      <c r="KE25" s="274"/>
      <c r="KF25" s="529"/>
      <c r="KG25" s="528"/>
      <c r="KH25" s="274"/>
      <c r="KI25" s="529"/>
      <c r="KJ25" s="528"/>
      <c r="KK25" s="274"/>
      <c r="KL25" s="529"/>
      <c r="KM25" s="528"/>
      <c r="KN25" s="274"/>
      <c r="KO25" s="529"/>
      <c r="KP25" s="417" t="str">
        <f>+$E$25</f>
        <v xml:space="preserve">For abandoned plant lines 12, 14, 15, and 16 will be from Attachment 5 - Abandoned Transmission Projects, Line 17 is the </v>
      </c>
      <c r="KQ25" s="1247"/>
      <c r="KR25" s="1247"/>
      <c r="KS25" s="528"/>
      <c r="KT25" s="274"/>
      <c r="KU25" s="529"/>
      <c r="KV25" s="528"/>
      <c r="KW25" s="274"/>
      <c r="KX25" s="529"/>
      <c r="KY25" s="528"/>
      <c r="KZ25" s="274"/>
      <c r="LA25" s="529"/>
      <c r="LB25" s="417" t="str">
        <f>+$E$25</f>
        <v xml:space="preserve">For abandoned plant lines 12, 14, 15, and 16 will be from Attachment 5 - Abandoned Transmission Projects, Line 17 is the </v>
      </c>
      <c r="LC25" s="1247"/>
      <c r="LD25" s="1247"/>
      <c r="LE25" s="528"/>
      <c r="LF25" s="274"/>
      <c r="LG25" s="529"/>
      <c r="LH25" s="528"/>
      <c r="LI25" s="274"/>
      <c r="LJ25" s="529"/>
      <c r="LK25" s="528"/>
      <c r="LL25" s="274"/>
      <c r="LM25" s="529"/>
      <c r="LN25" s="417" t="str">
        <f>+$E$25</f>
        <v xml:space="preserve">For abandoned plant lines 12, 14, 15, and 16 will be from Attachment 5 - Abandoned Transmission Projects, Line 17 is the </v>
      </c>
      <c r="LO25" s="1247"/>
      <c r="LP25" s="1247"/>
      <c r="LQ25" s="528"/>
      <c r="LR25" s="274"/>
      <c r="LS25" s="529"/>
      <c r="LT25" s="528"/>
      <c r="LU25" s="274"/>
      <c r="LV25" s="529"/>
      <c r="LW25" s="528"/>
      <c r="LX25" s="274"/>
      <c r="LY25" s="529"/>
      <c r="LZ25" s="417" t="str">
        <f>+$E$25</f>
        <v xml:space="preserve">For abandoned plant lines 12, 14, 15, and 16 will be from Attachment 5 - Abandoned Transmission Projects, Line 17 is the </v>
      </c>
      <c r="MA25" s="1247"/>
      <c r="MB25" s="1247"/>
      <c r="MC25" s="528"/>
      <c r="MD25" s="274"/>
      <c r="ME25" s="529"/>
      <c r="MF25" s="529"/>
      <c r="ML25" s="417" t="str">
        <f>+$E$25</f>
        <v xml:space="preserve">For abandoned plant lines 12, 14, 15, and 16 will be from Attachment 5 - Abandoned Transmission Projects, Line 17 is the </v>
      </c>
      <c r="MM25" s="1247"/>
      <c r="MN25" s="1247"/>
      <c r="MO25" s="528"/>
      <c r="MP25" s="274"/>
      <c r="MQ25" s="529"/>
    </row>
    <row r="26" spans="1:377" s="598" customFormat="1" ht="25.15" hidden="1" customHeight="1" thickBot="1">
      <c r="A26" s="416"/>
      <c r="B26" s="298"/>
      <c r="D26" s="272"/>
      <c r="E26" s="527" t="s">
        <v>490</v>
      </c>
      <c r="F26" s="273"/>
      <c r="G26" s="273"/>
      <c r="H26" s="273"/>
      <c r="I26" s="273"/>
      <c r="J26" s="273"/>
      <c r="K26" s="273"/>
      <c r="Q26" s="417" t="str">
        <f>+$E$26</f>
        <v>13 month average balance from Attach  6a, and Line 19 will be number of months to be amortized in year plus one.</v>
      </c>
      <c r="T26" s="272"/>
      <c r="U26" s="273"/>
      <c r="V26" s="273"/>
      <c r="W26" s="273"/>
      <c r="X26" s="273"/>
      <c r="Y26" s="273"/>
      <c r="Z26" s="273"/>
      <c r="AA26" s="273"/>
      <c r="AB26" s="273"/>
      <c r="AC26" s="417" t="str">
        <f>+$E$26</f>
        <v>13 month average balance from Attach  6a, and Line 19 will be number of months to be amortized in year plus one.</v>
      </c>
      <c r="AF26" s="272"/>
      <c r="AG26" s="273"/>
      <c r="AH26" s="273"/>
      <c r="AI26" s="273"/>
      <c r="AJ26" s="273"/>
      <c r="AK26" s="273"/>
      <c r="AL26" s="273"/>
      <c r="AM26" s="273"/>
      <c r="AN26" s="273"/>
      <c r="AO26" s="417" t="str">
        <f>+$E$26</f>
        <v>13 month average balance from Attach  6a, and Line 19 will be number of months to be amortized in year plus one.</v>
      </c>
      <c r="AR26" s="272"/>
      <c r="AS26" s="273"/>
      <c r="AT26" s="273"/>
      <c r="AU26" s="273"/>
      <c r="AV26" s="273"/>
      <c r="AW26" s="273"/>
      <c r="AX26" s="273"/>
      <c r="AY26" s="273"/>
      <c r="AZ26" s="273"/>
      <c r="BA26" s="417" t="str">
        <f>+$E$26</f>
        <v>13 month average balance from Attach  6a, and Line 19 will be number of months to be amortized in year plus one.</v>
      </c>
      <c r="BD26" s="272"/>
      <c r="BE26" s="273"/>
      <c r="BF26" s="273"/>
      <c r="BG26" s="273"/>
      <c r="BH26" s="273"/>
      <c r="BI26" s="273"/>
      <c r="BJ26" s="273"/>
      <c r="BK26" s="273"/>
      <c r="BL26" s="273"/>
      <c r="BM26" s="417" t="str">
        <f>+$E$26</f>
        <v>13 month average balance from Attach  6a, and Line 19 will be number of months to be amortized in year plus one.</v>
      </c>
      <c r="BP26" s="272"/>
      <c r="BQ26" s="273"/>
      <c r="BR26" s="273"/>
      <c r="BS26" s="273"/>
      <c r="BT26" s="273"/>
      <c r="BU26" s="273"/>
      <c r="BV26" s="273"/>
      <c r="BW26" s="273"/>
      <c r="BX26" s="273"/>
      <c r="BY26" s="417" t="str">
        <f>+$E$26</f>
        <v>13 month average balance from Attach  6a, and Line 19 will be number of months to be amortized in year plus one.</v>
      </c>
      <c r="CB26" s="272"/>
      <c r="CC26" s="273"/>
      <c r="CD26" s="273"/>
      <c r="CE26" s="273"/>
      <c r="CF26" s="273"/>
      <c r="CG26" s="273"/>
      <c r="CH26" s="273"/>
      <c r="CI26" s="273"/>
      <c r="CJ26" s="273"/>
      <c r="CK26" s="417" t="str">
        <f>+$E$26</f>
        <v>13 month average balance from Attach  6a, and Line 19 will be number of months to be amortized in year plus one.</v>
      </c>
      <c r="CN26" s="272"/>
      <c r="CO26" s="273"/>
      <c r="CP26" s="273"/>
      <c r="CQ26" s="273"/>
      <c r="CR26" s="273"/>
      <c r="CS26" s="273"/>
      <c r="CT26" s="273"/>
      <c r="CU26" s="273"/>
      <c r="CV26" s="273"/>
      <c r="CW26" s="417" t="str">
        <f>+$E$26</f>
        <v>13 month average balance from Attach  6a, and Line 19 will be number of months to be amortized in year plus one.</v>
      </c>
      <c r="CZ26" s="272"/>
      <c r="DA26" s="273"/>
      <c r="DB26" s="273"/>
      <c r="DC26" s="273"/>
      <c r="DD26" s="273"/>
      <c r="DE26" s="273"/>
      <c r="DF26" s="273"/>
      <c r="DG26" s="273"/>
      <c r="DH26" s="273"/>
      <c r="DI26" s="417" t="str">
        <f>+$E$26</f>
        <v>13 month average balance from Attach  6a, and Line 19 will be number of months to be amortized in year plus one.</v>
      </c>
      <c r="DL26" s="272"/>
      <c r="DM26" s="273"/>
      <c r="DN26" s="273"/>
      <c r="DO26" s="273"/>
      <c r="DP26" s="273"/>
      <c r="DQ26" s="273"/>
      <c r="DR26" s="273"/>
      <c r="DS26" s="273"/>
      <c r="DT26" s="273"/>
      <c r="DU26" s="417" t="str">
        <f>+$E$26</f>
        <v>13 month average balance from Attach  6a, and Line 19 will be number of months to be amortized in year plus one.</v>
      </c>
      <c r="DX26" s="272"/>
      <c r="DY26" s="273"/>
      <c r="DZ26" s="273"/>
      <c r="EA26" s="273"/>
      <c r="EB26" s="273"/>
      <c r="EC26" s="273"/>
      <c r="ED26" s="273"/>
      <c r="EE26" s="273"/>
      <c r="EF26" s="273"/>
      <c r="EG26" s="417" t="str">
        <f>+$E$26</f>
        <v>13 month average balance from Attach  6a, and Line 19 will be number of months to be amortized in year plus one.</v>
      </c>
      <c r="EJ26" s="272"/>
      <c r="EK26" s="273"/>
      <c r="EL26" s="273"/>
      <c r="EM26" s="273"/>
      <c r="EN26" s="273"/>
      <c r="EO26" s="273"/>
      <c r="EP26" s="273"/>
      <c r="EQ26" s="273"/>
      <c r="ER26" s="273"/>
      <c r="ES26" s="417" t="str">
        <f>+$E$26</f>
        <v>13 month average balance from Attach  6a, and Line 19 will be number of months to be amortized in year plus one.</v>
      </c>
      <c r="EV26" s="272"/>
      <c r="EW26" s="273"/>
      <c r="EX26" s="273"/>
      <c r="EY26" s="273"/>
      <c r="EZ26" s="273"/>
      <c r="FA26" s="273"/>
      <c r="FB26" s="273"/>
      <c r="FC26" s="273"/>
      <c r="FD26" s="273"/>
      <c r="FE26" s="417" t="str">
        <f>+$E$26</f>
        <v>13 month average balance from Attach  6a, and Line 19 will be number of months to be amortized in year plus one.</v>
      </c>
      <c r="FH26" s="272"/>
      <c r="FI26" s="273"/>
      <c r="FJ26" s="273"/>
      <c r="FK26" s="272"/>
      <c r="FL26" s="273"/>
      <c r="FM26" s="273"/>
      <c r="FN26" s="272"/>
      <c r="FO26" s="273"/>
      <c r="FP26" s="273"/>
      <c r="FQ26" s="417" t="str">
        <f>+$E$26</f>
        <v>13 month average balance from Attach  6a, and Line 19 will be number of months to be amortized in year plus one.</v>
      </c>
      <c r="FT26" s="272"/>
      <c r="FU26" s="273"/>
      <c r="FV26" s="273"/>
      <c r="FW26" s="272"/>
      <c r="FX26" s="273"/>
      <c r="FY26" s="273"/>
      <c r="FZ26" s="273"/>
      <c r="GA26" s="273"/>
      <c r="GB26" s="273"/>
      <c r="GC26" s="417" t="str">
        <f>+$E$26</f>
        <v>13 month average balance from Attach  6a, and Line 19 will be number of months to be amortized in year plus one.</v>
      </c>
      <c r="GF26" s="272"/>
      <c r="GG26" s="273"/>
      <c r="GH26" s="273"/>
      <c r="GJ26" s="273"/>
      <c r="GK26" s="273"/>
      <c r="GO26" s="417" t="str">
        <f>+$E$26</f>
        <v>13 month average balance from Attach  6a, and Line 19 will be number of months to be amortized in year plus one.</v>
      </c>
      <c r="GR26" s="272"/>
      <c r="GS26" s="273"/>
      <c r="GT26" s="273"/>
      <c r="GX26" s="273"/>
      <c r="GY26" s="273"/>
      <c r="GZ26" s="273"/>
      <c r="HA26" s="417" t="str">
        <f>+$E$26</f>
        <v>13 month average balance from Attach  6a, and Line 19 will be number of months to be amortized in year plus one.</v>
      </c>
      <c r="HD26" s="272"/>
      <c r="HE26" s="273"/>
      <c r="HF26" s="273"/>
      <c r="HJ26" s="273"/>
      <c r="HK26" s="273"/>
      <c r="HL26" s="273"/>
      <c r="HM26" s="417" t="str">
        <f>+$E$26</f>
        <v>13 month average balance from Attach  6a, and Line 19 will be number of months to be amortized in year plus one.</v>
      </c>
      <c r="HP26" s="272"/>
      <c r="HQ26" s="273"/>
      <c r="HR26" s="273"/>
      <c r="HV26" s="273"/>
      <c r="HW26" s="273"/>
      <c r="HX26" s="273"/>
      <c r="HY26" s="417" t="str">
        <f>+$E$26</f>
        <v>13 month average balance from Attach  6a, and Line 19 will be number of months to be amortized in year plus one.</v>
      </c>
      <c r="IB26" s="272"/>
      <c r="IC26" s="273"/>
      <c r="ID26" s="273"/>
      <c r="IE26" s="273"/>
      <c r="IF26" s="273"/>
      <c r="IG26" s="273"/>
      <c r="IH26" s="272"/>
      <c r="II26" s="273"/>
      <c r="IJ26" s="273"/>
      <c r="IK26" s="417" t="str">
        <f>+$E$26</f>
        <v>13 month average balance from Attach  6a, and Line 19 will be number of months to be amortized in year plus one.</v>
      </c>
      <c r="IN26" s="272"/>
      <c r="IO26" s="273"/>
      <c r="IP26" s="273"/>
      <c r="IQ26" s="272"/>
      <c r="IR26" s="273"/>
      <c r="IS26" s="273"/>
      <c r="IT26" s="272"/>
      <c r="IU26" s="273"/>
      <c r="IV26" s="273"/>
      <c r="IW26" s="417" t="str">
        <f>+$E$26</f>
        <v>13 month average balance from Attach  6a, and Line 19 will be number of months to be amortized in year plus one.</v>
      </c>
      <c r="IZ26" s="272"/>
      <c r="JA26" s="273"/>
      <c r="JB26" s="273"/>
      <c r="JC26" s="273"/>
      <c r="JD26" s="273"/>
      <c r="JE26" s="273"/>
      <c r="JF26" s="273"/>
      <c r="JG26" s="273"/>
      <c r="JH26" s="273"/>
      <c r="JI26" s="417" t="str">
        <f>+$E$26</f>
        <v>13 month average balance from Attach  6a, and Line 19 will be number of months to be amortized in year plus one.</v>
      </c>
      <c r="JL26" s="272"/>
      <c r="JM26" s="273"/>
      <c r="JN26" s="273"/>
      <c r="JO26" s="272"/>
      <c r="JP26" s="272"/>
      <c r="JQ26" s="272"/>
      <c r="JR26" s="272"/>
      <c r="JS26" s="273"/>
      <c r="JT26" s="273"/>
      <c r="JU26" s="417" t="str">
        <f>+$E$26</f>
        <v>13 month average balance from Attach  6a, and Line 19 will be number of months to be amortized in year plus one.</v>
      </c>
      <c r="JX26" s="272"/>
      <c r="JY26" s="273"/>
      <c r="JZ26" s="273"/>
      <c r="KA26" s="272"/>
      <c r="KB26" s="273"/>
      <c r="KC26" s="273"/>
      <c r="KD26" s="272"/>
      <c r="KE26" s="273"/>
      <c r="KF26" s="273"/>
      <c r="KG26" s="272"/>
      <c r="KH26" s="273"/>
      <c r="KI26" s="273"/>
      <c r="KJ26" s="272"/>
      <c r="KK26" s="273"/>
      <c r="KL26" s="273"/>
      <c r="KM26" s="272"/>
      <c r="KN26" s="273"/>
      <c r="KO26" s="273"/>
      <c r="KP26" s="417" t="str">
        <f>+$E$26</f>
        <v>13 month average balance from Attach  6a, and Line 19 will be number of months to be amortized in year plus one.</v>
      </c>
      <c r="KS26" s="272"/>
      <c r="KT26" s="273"/>
      <c r="KU26" s="273"/>
      <c r="KV26" s="272"/>
      <c r="KW26" s="273"/>
      <c r="KX26" s="273"/>
      <c r="KY26" s="272"/>
      <c r="KZ26" s="273"/>
      <c r="LA26" s="273"/>
      <c r="LB26" s="417" t="str">
        <f>+$E$26</f>
        <v>13 month average balance from Attach  6a, and Line 19 will be number of months to be amortized in year plus one.</v>
      </c>
      <c r="LE26" s="272"/>
      <c r="LF26" s="273"/>
      <c r="LG26" s="273"/>
      <c r="LH26" s="272"/>
      <c r="LI26" s="273"/>
      <c r="LJ26" s="273"/>
      <c r="LK26" s="272"/>
      <c r="LL26" s="273"/>
      <c r="LM26" s="273"/>
      <c r="LN26" s="417" t="str">
        <f>+$E$26</f>
        <v>13 month average balance from Attach  6a, and Line 19 will be number of months to be amortized in year plus one.</v>
      </c>
      <c r="LQ26" s="272"/>
      <c r="LR26" s="273"/>
      <c r="LS26" s="273"/>
      <c r="LT26" s="272"/>
      <c r="LU26" s="273"/>
      <c r="LV26" s="273"/>
      <c r="LW26" s="272"/>
      <c r="LX26" s="273"/>
      <c r="LY26" s="273"/>
      <c r="LZ26" s="417" t="str">
        <f>+$E$26</f>
        <v>13 month average balance from Attach  6a, and Line 19 will be number of months to be amortized in year plus one.</v>
      </c>
      <c r="MC26" s="272"/>
      <c r="MD26" s="273"/>
      <c r="ME26" s="273"/>
      <c r="MF26" s="273"/>
      <c r="ML26" s="417" t="str">
        <f>+$E$26</f>
        <v>13 month average balance from Attach  6a, and Line 19 will be number of months to be amortized in year plus one.</v>
      </c>
      <c r="MO26" s="272"/>
      <c r="MP26" s="273"/>
      <c r="MQ26" s="273"/>
    </row>
    <row r="27" spans="1:377" s="598" customFormat="1" ht="25.15" hidden="1" customHeight="1" thickBot="1">
      <c r="A27" s="416"/>
      <c r="B27" s="298"/>
      <c r="D27" s="272"/>
      <c r="E27" s="527"/>
      <c r="F27" s="273"/>
      <c r="G27" s="273"/>
      <c r="H27" s="273"/>
      <c r="I27" s="273"/>
      <c r="J27" s="273"/>
      <c r="K27" s="273"/>
      <c r="Q27" s="417"/>
      <c r="T27" s="272"/>
      <c r="U27" s="273"/>
      <c r="V27" s="273"/>
      <c r="W27" s="273"/>
      <c r="X27" s="273"/>
      <c r="Y27" s="273"/>
      <c r="Z27" s="273"/>
      <c r="AA27" s="273"/>
      <c r="AB27" s="273"/>
      <c r="AC27" s="417"/>
      <c r="AF27" s="272"/>
      <c r="AG27" s="273"/>
      <c r="AH27" s="273"/>
      <c r="AI27" s="273"/>
      <c r="AJ27" s="273"/>
      <c r="AK27" s="273"/>
      <c r="AL27" s="273"/>
      <c r="AM27" s="273"/>
      <c r="AN27" s="273"/>
      <c r="AO27" s="417"/>
      <c r="AR27" s="272"/>
      <c r="AS27" s="273"/>
      <c r="AT27" s="273"/>
      <c r="AU27" s="273"/>
      <c r="AV27" s="273"/>
      <c r="AW27" s="273"/>
      <c r="AX27" s="273"/>
      <c r="AY27" s="273"/>
      <c r="AZ27" s="273"/>
      <c r="BA27" s="417"/>
      <c r="BD27" s="272"/>
      <c r="BE27" s="273"/>
      <c r="BF27" s="273"/>
      <c r="BG27" s="273"/>
      <c r="BH27" s="273"/>
      <c r="BI27" s="273"/>
      <c r="BJ27" s="273"/>
      <c r="BK27" s="273"/>
      <c r="BL27" s="273"/>
      <c r="BM27" s="417"/>
      <c r="BP27" s="272"/>
      <c r="BQ27" s="273"/>
      <c r="BR27" s="273"/>
      <c r="BS27" s="273"/>
      <c r="BT27" s="273"/>
      <c r="BU27" s="273"/>
      <c r="BV27" s="273"/>
      <c r="BW27" s="273"/>
      <c r="BX27" s="273"/>
      <c r="BY27" s="417"/>
      <c r="CB27" s="272"/>
      <c r="CC27" s="273"/>
      <c r="CD27" s="273"/>
      <c r="CE27" s="273"/>
      <c r="CF27" s="273"/>
      <c r="CG27" s="273"/>
      <c r="CH27" s="273"/>
      <c r="CI27" s="273"/>
      <c r="CJ27" s="273"/>
      <c r="CK27" s="417"/>
      <c r="CN27" s="272"/>
      <c r="CO27" s="273"/>
      <c r="CP27" s="273"/>
      <c r="CQ27" s="273"/>
      <c r="CR27" s="273"/>
      <c r="CS27" s="273"/>
      <c r="CT27" s="273"/>
      <c r="CU27" s="273"/>
      <c r="CV27" s="273"/>
      <c r="CW27" s="417"/>
      <c r="CZ27" s="272"/>
      <c r="DA27" s="273"/>
      <c r="DB27" s="273"/>
      <c r="DC27" s="273"/>
      <c r="DD27" s="273"/>
      <c r="DE27" s="273"/>
      <c r="DF27" s="273"/>
      <c r="DG27" s="273"/>
      <c r="DH27" s="273"/>
      <c r="DI27" s="417"/>
      <c r="DL27" s="272"/>
      <c r="DM27" s="273"/>
      <c r="DN27" s="273"/>
      <c r="DO27" s="273"/>
      <c r="DP27" s="273"/>
      <c r="DQ27" s="273"/>
      <c r="DR27" s="273"/>
      <c r="DS27" s="273"/>
      <c r="DT27" s="273"/>
      <c r="DU27" s="417"/>
      <c r="DX27" s="272"/>
      <c r="DY27" s="273"/>
      <c r="DZ27" s="273"/>
      <c r="EA27" s="273"/>
      <c r="EB27" s="273"/>
      <c r="EC27" s="273"/>
      <c r="ED27" s="273"/>
      <c r="EE27" s="273"/>
      <c r="EF27" s="273"/>
      <c r="EG27" s="417"/>
      <c r="EJ27" s="272"/>
      <c r="EK27" s="273"/>
      <c r="EL27" s="273"/>
      <c r="EM27" s="273"/>
      <c r="EN27" s="273"/>
      <c r="EO27" s="273"/>
      <c r="EP27" s="273"/>
      <c r="EQ27" s="273"/>
      <c r="ER27" s="273"/>
      <c r="ES27" s="417"/>
      <c r="EV27" s="272"/>
      <c r="EW27" s="273"/>
      <c r="EX27" s="273"/>
      <c r="EY27" s="273"/>
      <c r="EZ27" s="273"/>
      <c r="FA27" s="273"/>
      <c r="FB27" s="273"/>
      <c r="FC27" s="273"/>
      <c r="FD27" s="273"/>
      <c r="FE27" s="417"/>
      <c r="FH27" s="272"/>
      <c r="FI27" s="273"/>
      <c r="FJ27" s="273"/>
      <c r="FK27" s="272"/>
      <c r="FL27" s="273"/>
      <c r="FM27" s="273"/>
      <c r="FN27" s="272"/>
      <c r="FO27" s="273"/>
      <c r="FP27" s="273"/>
      <c r="FQ27" s="272"/>
      <c r="FR27" s="273"/>
      <c r="FS27" s="273"/>
      <c r="FT27" s="273"/>
      <c r="FU27" s="273"/>
      <c r="FV27" s="273"/>
      <c r="FW27" s="272"/>
      <c r="FX27" s="273"/>
      <c r="FY27" s="273"/>
      <c r="FZ27" s="273"/>
      <c r="GA27" s="273"/>
      <c r="GB27" s="273"/>
      <c r="GC27" s="273"/>
      <c r="GD27" s="273"/>
      <c r="GE27" s="273"/>
      <c r="GG27" s="273"/>
      <c r="GH27" s="273"/>
      <c r="GI27" s="273" t="s">
        <v>1031</v>
      </c>
      <c r="GJ27" s="273"/>
      <c r="GK27" s="273"/>
      <c r="GL27" s="273"/>
      <c r="GM27" s="273"/>
      <c r="GN27" s="273"/>
      <c r="GO27" s="272"/>
      <c r="GP27" s="273"/>
      <c r="GQ27" s="273"/>
      <c r="GX27" s="273"/>
      <c r="GY27" s="273"/>
      <c r="GZ27" s="273"/>
      <c r="HA27" s="273"/>
      <c r="HB27" s="273"/>
      <c r="HC27" s="273"/>
      <c r="HD27" s="272"/>
      <c r="HE27" s="273"/>
      <c r="HF27" s="273"/>
      <c r="HJ27" s="273"/>
      <c r="HK27" s="273"/>
      <c r="HL27" s="273"/>
      <c r="HM27" s="417"/>
      <c r="HP27" s="272"/>
      <c r="HQ27" s="273"/>
      <c r="HR27" s="273"/>
      <c r="HV27" s="273"/>
      <c r="HW27" s="273"/>
      <c r="HX27" s="273"/>
      <c r="HY27" s="417"/>
      <c r="IB27" s="272"/>
      <c r="IC27" s="273"/>
      <c r="ID27" s="273"/>
      <c r="IE27" s="273"/>
      <c r="IF27" s="273"/>
      <c r="IG27" s="273"/>
      <c r="IH27" s="272"/>
      <c r="II27" s="273"/>
      <c r="IJ27" s="273"/>
      <c r="IK27" s="272"/>
      <c r="IL27" s="273"/>
      <c r="IM27" s="273"/>
      <c r="IN27" s="272"/>
      <c r="IO27" s="273"/>
      <c r="IP27" s="273"/>
      <c r="IQ27" s="272"/>
      <c r="IR27" s="273"/>
      <c r="IS27" s="273"/>
      <c r="IT27" s="272"/>
      <c r="IU27" s="273"/>
      <c r="IV27" s="273"/>
      <c r="IW27" s="272"/>
      <c r="IX27" s="273"/>
      <c r="IY27" s="273"/>
      <c r="IZ27" s="272"/>
      <c r="JA27" s="273"/>
      <c r="JB27" s="273"/>
      <c r="JC27" s="272"/>
      <c r="JD27" s="273"/>
      <c r="JE27" s="273"/>
      <c r="JF27" s="272"/>
      <c r="JG27" s="273"/>
      <c r="JH27" s="273"/>
      <c r="JI27" s="272"/>
      <c r="JJ27" s="273" t="s">
        <v>1017</v>
      </c>
      <c r="JK27" s="273"/>
      <c r="JL27" s="272"/>
      <c r="JM27" s="273" t="s">
        <v>1017</v>
      </c>
      <c r="JN27" s="273"/>
      <c r="JO27" s="272"/>
      <c r="JP27" s="273" t="s">
        <v>1017</v>
      </c>
      <c r="JQ27" s="273"/>
      <c r="JR27" s="272"/>
      <c r="JS27" s="273" t="s">
        <v>1017</v>
      </c>
      <c r="JT27" s="273"/>
      <c r="JU27" s="272"/>
      <c r="JV27" s="273" t="s">
        <v>1017</v>
      </c>
      <c r="JW27" s="273"/>
      <c r="JX27" s="272"/>
      <c r="JY27" s="273" t="s">
        <v>1017</v>
      </c>
      <c r="JZ27" s="273"/>
      <c r="KA27" s="272"/>
      <c r="KB27" s="273" t="s">
        <v>1017</v>
      </c>
      <c r="KC27" s="273"/>
      <c r="KD27" s="272"/>
      <c r="KE27" s="273" t="s">
        <v>1017</v>
      </c>
      <c r="KF27" s="273"/>
      <c r="KG27" s="272"/>
      <c r="KH27" s="273" t="s">
        <v>1017</v>
      </c>
      <c r="KI27" s="273"/>
      <c r="KJ27" s="272"/>
      <c r="KK27" s="273" t="s">
        <v>1017</v>
      </c>
      <c r="KL27" s="273"/>
      <c r="KM27" s="272"/>
      <c r="KN27" s="273" t="s">
        <v>1017</v>
      </c>
      <c r="KO27" s="273"/>
      <c r="KP27" s="272"/>
      <c r="KQ27" s="273" t="s">
        <v>1017</v>
      </c>
      <c r="KR27" s="273"/>
      <c r="KS27" s="272"/>
      <c r="KT27" s="273" t="s">
        <v>1017</v>
      </c>
      <c r="KU27" s="273"/>
      <c r="KV27" s="272"/>
      <c r="KW27" s="273" t="s">
        <v>1017</v>
      </c>
      <c r="KX27" s="273"/>
      <c r="KY27" s="272"/>
      <c r="KZ27" s="273" t="s">
        <v>1017</v>
      </c>
      <c r="LA27" s="273"/>
      <c r="LB27" s="272"/>
      <c r="LC27" s="273" t="s">
        <v>1017</v>
      </c>
      <c r="LD27" s="273"/>
      <c r="LE27" s="272"/>
      <c r="LF27" s="273" t="s">
        <v>1017</v>
      </c>
      <c r="LG27" s="273"/>
      <c r="LH27" s="272"/>
      <c r="LI27" s="273" t="s">
        <v>1017</v>
      </c>
      <c r="LJ27" s="273"/>
      <c r="LK27" s="272"/>
      <c r="LL27" s="273" t="s">
        <v>1017</v>
      </c>
      <c r="LM27" s="273"/>
      <c r="LN27" s="272"/>
      <c r="LO27" s="273" t="s">
        <v>1017</v>
      </c>
      <c r="LP27" s="273"/>
      <c r="LQ27" s="272"/>
      <c r="LR27" s="273" t="s">
        <v>1017</v>
      </c>
      <c r="LS27" s="273"/>
      <c r="LT27" s="272"/>
      <c r="LU27" s="273" t="s">
        <v>1017</v>
      </c>
      <c r="LV27" s="273"/>
      <c r="LW27" s="272"/>
      <c r="LX27" s="273" t="s">
        <v>1017</v>
      </c>
      <c r="LY27" s="273"/>
      <c r="LZ27" s="272"/>
      <c r="MA27" s="273" t="s">
        <v>1017</v>
      </c>
      <c r="MB27" s="273"/>
      <c r="MC27" s="272"/>
      <c r="MD27" s="273" t="s">
        <v>1017</v>
      </c>
      <c r="ME27" s="273"/>
      <c r="MF27" s="272"/>
      <c r="MG27" s="273" t="s">
        <v>1017</v>
      </c>
      <c r="MH27" s="273"/>
      <c r="MI27" s="272"/>
      <c r="MJ27" s="273" t="s">
        <v>1017</v>
      </c>
      <c r="MK27" s="273"/>
      <c r="ML27" s="272"/>
      <c r="MM27" s="273" t="s">
        <v>1017</v>
      </c>
      <c r="MN27" s="273"/>
      <c r="MO27" s="272"/>
      <c r="MP27" s="273" t="s">
        <v>1017</v>
      </c>
      <c r="MQ27" s="273"/>
      <c r="MR27" s="272"/>
      <c r="MS27" s="273" t="s">
        <v>1017</v>
      </c>
      <c r="MT27" s="273"/>
      <c r="MU27" s="272"/>
      <c r="MV27" s="273" t="s">
        <v>1017</v>
      </c>
      <c r="MW27" s="273"/>
      <c r="MX27" s="272"/>
      <c r="MY27" s="273" t="s">
        <v>1017</v>
      </c>
      <c r="MZ27" s="273"/>
      <c r="NA27" s="272"/>
      <c r="NB27" s="273" t="s">
        <v>1017</v>
      </c>
      <c r="NC27" s="273"/>
      <c r="ND27" s="272"/>
      <c r="NE27" s="273" t="s">
        <v>1017</v>
      </c>
      <c r="NF27" s="273"/>
      <c r="NG27" s="272"/>
      <c r="NH27" s="273" t="s">
        <v>1017</v>
      </c>
      <c r="NI27" s="273"/>
      <c r="NJ27" s="272"/>
    </row>
    <row r="28" spans="1:377" s="595" customFormat="1" ht="93.75" customHeight="1" thickBot="1">
      <c r="A28" s="511">
        <v>10</v>
      </c>
      <c r="B28" s="542"/>
      <c r="C28" s="526" t="s">
        <v>321</v>
      </c>
      <c r="D28" s="922"/>
      <c r="E28" s="1587" t="s">
        <v>914</v>
      </c>
      <c r="F28" s="1588"/>
      <c r="G28" s="1589"/>
      <c r="H28" s="1587" t="s">
        <v>1883</v>
      </c>
      <c r="I28" s="1588"/>
      <c r="J28" s="1589"/>
      <c r="K28" s="1587" t="s">
        <v>1884</v>
      </c>
      <c r="L28" s="1588"/>
      <c r="M28" s="1589"/>
      <c r="N28" s="1587" t="s">
        <v>915</v>
      </c>
      <c r="O28" s="1588"/>
      <c r="P28" s="1589"/>
      <c r="Q28" s="1587" t="s">
        <v>1885</v>
      </c>
      <c r="R28" s="1588"/>
      <c r="S28" s="1589"/>
      <c r="T28" s="1587" t="s">
        <v>1886</v>
      </c>
      <c r="U28" s="1588"/>
      <c r="V28" s="1589"/>
      <c r="W28" s="1587" t="s">
        <v>1887</v>
      </c>
      <c r="X28" s="1588"/>
      <c r="Y28" s="1589"/>
      <c r="Z28" s="1587" t="s">
        <v>1888</v>
      </c>
      <c r="AA28" s="1588"/>
      <c r="AB28" s="1589"/>
      <c r="AC28" s="1587" t="s">
        <v>1889</v>
      </c>
      <c r="AD28" s="1588"/>
      <c r="AE28" s="1589"/>
      <c r="AF28" s="1587" t="s">
        <v>855</v>
      </c>
      <c r="AG28" s="1588"/>
      <c r="AH28" s="1589"/>
      <c r="AI28" s="1587" t="s">
        <v>916</v>
      </c>
      <c r="AJ28" s="1588"/>
      <c r="AK28" s="1589"/>
      <c r="AL28" s="1587" t="s">
        <v>917</v>
      </c>
      <c r="AM28" s="1588"/>
      <c r="AN28" s="1589"/>
      <c r="AO28" s="1587" t="s">
        <v>918</v>
      </c>
      <c r="AP28" s="1588"/>
      <c r="AQ28" s="1589"/>
      <c r="AR28" s="1587" t="s">
        <v>919</v>
      </c>
      <c r="AS28" s="1588"/>
      <c r="AT28" s="1589"/>
      <c r="AU28" s="1587" t="s">
        <v>920</v>
      </c>
      <c r="AV28" s="1588"/>
      <c r="AW28" s="1589"/>
      <c r="AX28" s="1587" t="s">
        <v>921</v>
      </c>
      <c r="AY28" s="1588"/>
      <c r="AZ28" s="1589"/>
      <c r="BA28" s="1587" t="s">
        <v>922</v>
      </c>
      <c r="BB28" s="1588"/>
      <c r="BC28" s="1589"/>
      <c r="BD28" s="1587" t="s">
        <v>933</v>
      </c>
      <c r="BE28" s="1588"/>
      <c r="BF28" s="1589"/>
      <c r="BG28" s="1587" t="s">
        <v>923</v>
      </c>
      <c r="BH28" s="1588"/>
      <c r="BI28" s="1589"/>
      <c r="BJ28" s="1587" t="s">
        <v>934</v>
      </c>
      <c r="BK28" s="1588"/>
      <c r="BL28" s="1589"/>
      <c r="BM28" s="1587" t="s">
        <v>924</v>
      </c>
      <c r="BN28" s="1588"/>
      <c r="BO28" s="1589"/>
      <c r="BP28" s="1587" t="s">
        <v>925</v>
      </c>
      <c r="BQ28" s="1588"/>
      <c r="BR28" s="1589"/>
      <c r="BS28" s="1587" t="s">
        <v>926</v>
      </c>
      <c r="BT28" s="1588"/>
      <c r="BU28" s="1589"/>
      <c r="BV28" s="1587" t="s">
        <v>1890</v>
      </c>
      <c r="BW28" s="1588"/>
      <c r="BX28" s="1589"/>
      <c r="BY28" s="1587" t="s">
        <v>1891</v>
      </c>
      <c r="BZ28" s="1588"/>
      <c r="CA28" s="1589"/>
      <c r="CB28" s="1587" t="s">
        <v>1892</v>
      </c>
      <c r="CC28" s="1588"/>
      <c r="CD28" s="1589"/>
      <c r="CE28" s="1587" t="s">
        <v>927</v>
      </c>
      <c r="CF28" s="1588"/>
      <c r="CG28" s="1589"/>
      <c r="CH28" s="1587" t="s">
        <v>944</v>
      </c>
      <c r="CI28" s="1588"/>
      <c r="CJ28" s="1589"/>
      <c r="CK28" s="1587" t="s">
        <v>935</v>
      </c>
      <c r="CL28" s="1588"/>
      <c r="CM28" s="1589"/>
      <c r="CN28" s="1587" t="s">
        <v>945</v>
      </c>
      <c r="CO28" s="1588"/>
      <c r="CP28" s="1589"/>
      <c r="CQ28" s="1587" t="s">
        <v>1893</v>
      </c>
      <c r="CR28" s="1588"/>
      <c r="CS28" s="1589"/>
      <c r="CT28" s="1587" t="s">
        <v>1953</v>
      </c>
      <c r="CU28" s="1588"/>
      <c r="CV28" s="1589"/>
      <c r="CW28" s="1587" t="s">
        <v>1954</v>
      </c>
      <c r="CX28" s="1588"/>
      <c r="CY28" s="1589"/>
      <c r="CZ28" s="1587" t="s">
        <v>1955</v>
      </c>
      <c r="DA28" s="1588"/>
      <c r="DB28" s="1589"/>
      <c r="DC28" s="1587" t="s">
        <v>1956</v>
      </c>
      <c r="DD28" s="1588"/>
      <c r="DE28" s="1589"/>
      <c r="DF28" s="1587" t="s">
        <v>1572</v>
      </c>
      <c r="DG28" s="1588"/>
      <c r="DH28" s="1589"/>
      <c r="DI28" s="1587" t="s">
        <v>946</v>
      </c>
      <c r="DJ28" s="1588"/>
      <c r="DK28" s="1589"/>
      <c r="DL28" s="1587" t="s">
        <v>1957</v>
      </c>
      <c r="DM28" s="1588"/>
      <c r="DN28" s="1589"/>
      <c r="DO28" s="1587" t="s">
        <v>928</v>
      </c>
      <c r="DP28" s="1588"/>
      <c r="DQ28" s="1589"/>
      <c r="DR28" s="1587" t="s">
        <v>1958</v>
      </c>
      <c r="DS28" s="1588"/>
      <c r="DT28" s="1589"/>
      <c r="DU28" s="1587" t="s">
        <v>992</v>
      </c>
      <c r="DV28" s="1588"/>
      <c r="DW28" s="1589"/>
      <c r="DX28" s="1587" t="s">
        <v>1894</v>
      </c>
      <c r="DY28" s="1588"/>
      <c r="DZ28" s="1589"/>
      <c r="EA28" s="1587" t="s">
        <v>1895</v>
      </c>
      <c r="EB28" s="1588"/>
      <c r="EC28" s="1589"/>
      <c r="ED28" s="1587" t="s">
        <v>1896</v>
      </c>
      <c r="EE28" s="1588"/>
      <c r="EF28" s="1589"/>
      <c r="EG28" s="1587" t="s">
        <v>1897</v>
      </c>
      <c r="EH28" s="1588"/>
      <c r="EI28" s="1589"/>
      <c r="EJ28" s="1587" t="s">
        <v>947</v>
      </c>
      <c r="EK28" s="1588"/>
      <c r="EL28" s="1589"/>
      <c r="EM28" s="1587" t="s">
        <v>993</v>
      </c>
      <c r="EN28" s="1588"/>
      <c r="EO28" s="1589"/>
      <c r="EP28" s="1587" t="s">
        <v>1898</v>
      </c>
      <c r="EQ28" s="1588"/>
      <c r="ER28" s="1589"/>
      <c r="ES28" s="1587" t="s">
        <v>1899</v>
      </c>
      <c r="ET28" s="1588"/>
      <c r="EU28" s="1589"/>
      <c r="EV28" s="1587" t="s">
        <v>1959</v>
      </c>
      <c r="EW28" s="1588"/>
      <c r="EX28" s="1589"/>
      <c r="EY28" s="1587" t="s">
        <v>1900</v>
      </c>
      <c r="EZ28" s="1588"/>
      <c r="FA28" s="1589"/>
      <c r="FB28" s="1587" t="s">
        <v>994</v>
      </c>
      <c r="FC28" s="1588"/>
      <c r="FD28" s="1589"/>
      <c r="FE28" s="1587" t="s">
        <v>1901</v>
      </c>
      <c r="FF28" s="1588"/>
      <c r="FG28" s="1589"/>
      <c r="FH28" s="1587" t="s">
        <v>1902</v>
      </c>
      <c r="FI28" s="1588"/>
      <c r="FJ28" s="1589"/>
      <c r="FK28" s="1587" t="s">
        <v>929</v>
      </c>
      <c r="FL28" s="1588"/>
      <c r="FM28" s="1589"/>
      <c r="FN28" s="1587" t="s">
        <v>995</v>
      </c>
      <c r="FO28" s="1588"/>
      <c r="FP28" s="1589"/>
      <c r="FQ28" s="1587" t="s">
        <v>1903</v>
      </c>
      <c r="FR28" s="1588"/>
      <c r="FS28" s="1589"/>
      <c r="FT28" s="1587" t="s">
        <v>1904</v>
      </c>
      <c r="FU28" s="1588"/>
      <c r="FV28" s="1589"/>
      <c r="FW28" s="1587" t="s">
        <v>996</v>
      </c>
      <c r="FX28" s="1588"/>
      <c r="FY28" s="1589"/>
      <c r="FZ28" s="1587" t="s">
        <v>1905</v>
      </c>
      <c r="GA28" s="1588"/>
      <c r="GB28" s="1589"/>
      <c r="GC28" s="1587" t="s">
        <v>930</v>
      </c>
      <c r="GD28" s="1588"/>
      <c r="GE28" s="1589"/>
      <c r="GF28" s="1587" t="s">
        <v>971</v>
      </c>
      <c r="GG28" s="1588"/>
      <c r="GH28" s="1589"/>
      <c r="GI28" s="1587" t="s">
        <v>972</v>
      </c>
      <c r="GJ28" s="1588"/>
      <c r="GK28" s="1589"/>
      <c r="GL28" s="1587" t="s">
        <v>973</v>
      </c>
      <c r="GM28" s="1588"/>
      <c r="GN28" s="1589"/>
      <c r="GO28" s="1587" t="s">
        <v>1906</v>
      </c>
      <c r="GP28" s="1588"/>
      <c r="GQ28" s="1589"/>
      <c r="GR28" s="1587" t="s">
        <v>997</v>
      </c>
      <c r="GS28" s="1588"/>
      <c r="GT28" s="1589"/>
      <c r="GU28" s="1587" t="s">
        <v>1907</v>
      </c>
      <c r="GV28" s="1588"/>
      <c r="GW28" s="1589"/>
      <c r="GX28" s="1587" t="s">
        <v>1908</v>
      </c>
      <c r="GY28" s="1588"/>
      <c r="GZ28" s="1589"/>
      <c r="HA28" s="1587" t="s">
        <v>1909</v>
      </c>
      <c r="HB28" s="1588"/>
      <c r="HC28" s="1589"/>
      <c r="HD28" s="1587" t="s">
        <v>1910</v>
      </c>
      <c r="HE28" s="1588"/>
      <c r="HF28" s="1589"/>
      <c r="HG28" s="1587" t="s">
        <v>1911</v>
      </c>
      <c r="HH28" s="1588"/>
      <c r="HI28" s="1589"/>
      <c r="HJ28" s="1587" t="s">
        <v>1912</v>
      </c>
      <c r="HK28" s="1588"/>
      <c r="HL28" s="1589"/>
      <c r="HM28" s="1587" t="s">
        <v>1913</v>
      </c>
      <c r="HN28" s="1588"/>
      <c r="HO28" s="1589"/>
      <c r="HP28" s="1587" t="s">
        <v>1914</v>
      </c>
      <c r="HQ28" s="1588"/>
      <c r="HR28" s="1589"/>
      <c r="HS28" s="1587" t="s">
        <v>1915</v>
      </c>
      <c r="HT28" s="1588"/>
      <c r="HU28" s="1589"/>
      <c r="HV28" s="1587" t="s">
        <v>1916</v>
      </c>
      <c r="HW28" s="1588"/>
      <c r="HX28" s="1589"/>
      <c r="HY28" s="1587" t="s">
        <v>1917</v>
      </c>
      <c r="HZ28" s="1588"/>
      <c r="IA28" s="1589"/>
      <c r="IB28" s="1587" t="s">
        <v>931</v>
      </c>
      <c r="IC28" s="1588"/>
      <c r="ID28" s="1589"/>
      <c r="IE28" s="1587" t="s">
        <v>1918</v>
      </c>
      <c r="IF28" s="1588"/>
      <c r="IG28" s="1589"/>
      <c r="IH28" s="1587" t="s">
        <v>1919</v>
      </c>
      <c r="II28" s="1588"/>
      <c r="IJ28" s="1589"/>
      <c r="IK28" s="1587" t="s">
        <v>932</v>
      </c>
      <c r="IL28" s="1588"/>
      <c r="IM28" s="1589"/>
      <c r="IN28" s="1587" t="s">
        <v>1920</v>
      </c>
      <c r="IO28" s="1588"/>
      <c r="IP28" s="1589"/>
      <c r="IQ28" s="1587" t="s">
        <v>1921</v>
      </c>
      <c r="IR28" s="1588"/>
      <c r="IS28" s="1589"/>
      <c r="IT28" s="1587" t="s">
        <v>1961</v>
      </c>
      <c r="IU28" s="1588"/>
      <c r="IV28" s="1589"/>
      <c r="IW28" s="1587" t="s">
        <v>998</v>
      </c>
      <c r="IX28" s="1588"/>
      <c r="IY28" s="1589"/>
      <c r="IZ28" s="1587" t="s">
        <v>1922</v>
      </c>
      <c r="JA28" s="1588"/>
      <c r="JB28" s="1589"/>
      <c r="JC28" s="1587" t="s">
        <v>1923</v>
      </c>
      <c r="JD28" s="1588"/>
      <c r="JE28" s="1589"/>
      <c r="JF28" s="1587" t="s">
        <v>1925</v>
      </c>
      <c r="JG28" s="1588"/>
      <c r="JH28" s="1589"/>
      <c r="JI28" s="1587" t="s">
        <v>1924</v>
      </c>
      <c r="JJ28" s="1588"/>
      <c r="JK28" s="1589"/>
      <c r="JL28" s="1587" t="s">
        <v>1960</v>
      </c>
      <c r="JM28" s="1588"/>
      <c r="JN28" s="1589"/>
      <c r="JO28" s="1587" t="s">
        <v>1926</v>
      </c>
      <c r="JP28" s="1588"/>
      <c r="JQ28" s="1589"/>
      <c r="JR28" s="1587" t="s">
        <v>1019</v>
      </c>
      <c r="JS28" s="1588"/>
      <c r="JT28" s="1589"/>
      <c r="JU28" s="1587" t="s">
        <v>1927</v>
      </c>
      <c r="JV28" s="1588"/>
      <c r="JW28" s="1589"/>
      <c r="JX28" s="1587" t="s">
        <v>1928</v>
      </c>
      <c r="JY28" s="1588"/>
      <c r="JZ28" s="1589"/>
      <c r="KA28" s="1587" t="s">
        <v>1484</v>
      </c>
      <c r="KB28" s="1588"/>
      <c r="KC28" s="1589"/>
      <c r="KD28" s="1587" t="s">
        <v>1929</v>
      </c>
      <c r="KE28" s="1588"/>
      <c r="KF28" s="1588"/>
      <c r="KG28" s="1587" t="s">
        <v>1485</v>
      </c>
      <c r="KH28" s="1588"/>
      <c r="KI28" s="1589"/>
      <c r="KJ28" s="1587" t="s">
        <v>1048</v>
      </c>
      <c r="KK28" s="1588"/>
      <c r="KL28" s="1589"/>
      <c r="KM28" s="1587" t="s">
        <v>1930</v>
      </c>
      <c r="KN28" s="1588"/>
      <c r="KO28" s="1589"/>
      <c r="KP28" s="1587" t="s">
        <v>1020</v>
      </c>
      <c r="KQ28" s="1588"/>
      <c r="KR28" s="1589"/>
      <c r="KS28" s="1587" t="s">
        <v>1931</v>
      </c>
      <c r="KT28" s="1588"/>
      <c r="KU28" s="1589"/>
      <c r="KV28" s="1587" t="s">
        <v>1932</v>
      </c>
      <c r="KW28" s="1588"/>
      <c r="KX28" s="1589"/>
      <c r="KY28" s="1587" t="s">
        <v>1933</v>
      </c>
      <c r="KZ28" s="1588"/>
      <c r="LA28" s="1589"/>
      <c r="LB28" s="1587" t="s">
        <v>1934</v>
      </c>
      <c r="LC28" s="1588"/>
      <c r="LD28" s="1589"/>
      <c r="LE28" s="1587" t="s">
        <v>1935</v>
      </c>
      <c r="LF28" s="1588"/>
      <c r="LG28" s="1589"/>
      <c r="LH28" s="1587" t="s">
        <v>1936</v>
      </c>
      <c r="LI28" s="1588"/>
      <c r="LJ28" s="1589"/>
      <c r="LK28" s="1587" t="s">
        <v>1937</v>
      </c>
      <c r="LL28" s="1588"/>
      <c r="LM28" s="1589"/>
      <c r="LN28" s="1587" t="s">
        <v>1023</v>
      </c>
      <c r="LO28" s="1588"/>
      <c r="LP28" s="1589"/>
      <c r="LQ28" s="1587" t="s">
        <v>1938</v>
      </c>
      <c r="LR28" s="1588"/>
      <c r="LS28" s="1589"/>
      <c r="LT28" s="1587" t="s">
        <v>1939</v>
      </c>
      <c r="LU28" s="1588"/>
      <c r="LV28" s="1589"/>
      <c r="LW28" s="1587" t="s">
        <v>1940</v>
      </c>
      <c r="LX28" s="1588"/>
      <c r="LY28" s="1589"/>
      <c r="LZ28" s="1587" t="s">
        <v>1941</v>
      </c>
      <c r="MA28" s="1588"/>
      <c r="MB28" s="1589"/>
      <c r="MC28" s="1587" t="s">
        <v>1573</v>
      </c>
      <c r="MD28" s="1588"/>
      <c r="ME28" s="1589"/>
      <c r="MF28" s="1587" t="s">
        <v>1942</v>
      </c>
      <c r="MG28" s="1588"/>
      <c r="MH28" s="1589"/>
      <c r="MI28" s="1587" t="s">
        <v>1943</v>
      </c>
      <c r="MJ28" s="1588"/>
      <c r="MK28" s="1589"/>
      <c r="ML28" s="1587" t="s">
        <v>1944</v>
      </c>
      <c r="MM28" s="1588"/>
      <c r="MN28" s="1589"/>
      <c r="MO28" s="1587" t="s">
        <v>1945</v>
      </c>
      <c r="MP28" s="1588"/>
      <c r="MQ28" s="1589"/>
      <c r="MR28" s="1587" t="s">
        <v>1946</v>
      </c>
      <c r="MS28" s="1588"/>
      <c r="MT28" s="1589"/>
      <c r="MU28" s="1587" t="s">
        <v>1947</v>
      </c>
      <c r="MV28" s="1588"/>
      <c r="MW28" s="1589"/>
      <c r="MX28" s="1587" t="s">
        <v>1948</v>
      </c>
      <c r="MY28" s="1588"/>
      <c r="MZ28" s="1589"/>
      <c r="NA28" s="1587" t="s">
        <v>1033</v>
      </c>
      <c r="NB28" s="1588"/>
      <c r="NC28" s="1589"/>
      <c r="ND28" s="1587" t="s">
        <v>1878</v>
      </c>
      <c r="NE28" s="1588"/>
      <c r="NF28" s="1589"/>
      <c r="NG28" s="1587" t="s">
        <v>1521</v>
      </c>
      <c r="NH28" s="1588"/>
      <c r="NI28" s="1589"/>
      <c r="NJ28" s="540"/>
      <c r="NK28" s="923"/>
      <c r="NL28" s="924"/>
      <c r="NM28" s="598"/>
    </row>
    <row r="29" spans="1:377" ht="54.75" customHeight="1">
      <c r="A29" s="296">
        <f t="shared" ref="A29:A34" si="0">+A28+1</f>
        <v>11</v>
      </c>
      <c r="B29" s="522" t="s">
        <v>450</v>
      </c>
      <c r="C29" s="523" t="s">
        <v>419</v>
      </c>
      <c r="D29" s="519" t="s">
        <v>49</v>
      </c>
      <c r="E29" s="1051" t="s">
        <v>844</v>
      </c>
      <c r="F29" s="551"/>
      <c r="G29" s="552"/>
      <c r="H29" s="1051" t="s">
        <v>844</v>
      </c>
      <c r="I29" s="551"/>
      <c r="J29" s="552"/>
      <c r="K29" s="1051" t="s">
        <v>844</v>
      </c>
      <c r="L29" s="551"/>
      <c r="M29" s="552"/>
      <c r="N29" s="1051" t="s">
        <v>844</v>
      </c>
      <c r="O29" s="551"/>
      <c r="P29" s="552"/>
      <c r="Q29" s="1052" t="s">
        <v>844</v>
      </c>
      <c r="R29" s="553"/>
      <c r="S29" s="554"/>
      <c r="T29" s="1052" t="s">
        <v>844</v>
      </c>
      <c r="U29" s="553"/>
      <c r="V29" s="554"/>
      <c r="W29" s="1051" t="s">
        <v>844</v>
      </c>
      <c r="X29" s="551"/>
      <c r="Y29" s="552"/>
      <c r="Z29" s="1051" t="s">
        <v>844</v>
      </c>
      <c r="AA29" s="551"/>
      <c r="AB29" s="552"/>
      <c r="AC29" s="1051" t="s">
        <v>844</v>
      </c>
      <c r="AD29" s="551"/>
      <c r="AE29" s="552"/>
      <c r="AF29" s="1051" t="s">
        <v>844</v>
      </c>
      <c r="AG29" s="551"/>
      <c r="AH29" s="552"/>
      <c r="AI29" s="1051" t="s">
        <v>844</v>
      </c>
      <c r="AJ29" s="551"/>
      <c r="AK29" s="552"/>
      <c r="AL29" s="1051" t="s">
        <v>844</v>
      </c>
      <c r="AM29" s="551"/>
      <c r="AN29" s="552"/>
      <c r="AO29" s="1051" t="s">
        <v>844</v>
      </c>
      <c r="AP29" s="551"/>
      <c r="AQ29" s="552"/>
      <c r="AR29" s="1051" t="s">
        <v>844</v>
      </c>
      <c r="AS29" s="551"/>
      <c r="AT29" s="552"/>
      <c r="AU29" s="1051" t="s">
        <v>844</v>
      </c>
      <c r="AV29" s="551"/>
      <c r="AW29" s="552"/>
      <c r="AX29" s="1051" t="s">
        <v>844</v>
      </c>
      <c r="AY29" s="551"/>
      <c r="AZ29" s="552"/>
      <c r="BA29" s="1051" t="s">
        <v>844</v>
      </c>
      <c r="BB29" s="551"/>
      <c r="BC29" s="552"/>
      <c r="BD29" s="1051" t="s">
        <v>844</v>
      </c>
      <c r="BE29" s="551"/>
      <c r="BF29" s="552"/>
      <c r="BG29" s="1051" t="s">
        <v>844</v>
      </c>
      <c r="BH29" s="551"/>
      <c r="BI29" s="552"/>
      <c r="BJ29" s="1051" t="s">
        <v>844</v>
      </c>
      <c r="BK29" s="551"/>
      <c r="BL29" s="552"/>
      <c r="BM29" s="1051" t="s">
        <v>844</v>
      </c>
      <c r="BN29" s="551"/>
      <c r="BO29" s="552"/>
      <c r="BP29" s="1051" t="s">
        <v>844</v>
      </c>
      <c r="BQ29" s="551"/>
      <c r="BR29" s="552"/>
      <c r="BS29" s="1051" t="s">
        <v>844</v>
      </c>
      <c r="BT29" s="551"/>
      <c r="BU29" s="552"/>
      <c r="BV29" s="1051" t="s">
        <v>844</v>
      </c>
      <c r="BW29" s="551"/>
      <c r="BX29" s="552"/>
      <c r="BY29" s="1051" t="s">
        <v>844</v>
      </c>
      <c r="BZ29" s="551"/>
      <c r="CA29" s="552"/>
      <c r="CB29" s="1051" t="s">
        <v>844</v>
      </c>
      <c r="CC29" s="551"/>
      <c r="CD29" s="552"/>
      <c r="CE29" s="1051" t="s">
        <v>844</v>
      </c>
      <c r="CF29" s="551"/>
      <c r="CG29" s="552"/>
      <c r="CH29" s="1051" t="s">
        <v>844</v>
      </c>
      <c r="CI29" s="551"/>
      <c r="CJ29" s="552"/>
      <c r="CK29" s="1051" t="s">
        <v>844</v>
      </c>
      <c r="CL29" s="551"/>
      <c r="CM29" s="552"/>
      <c r="CN29" s="1051" t="s">
        <v>844</v>
      </c>
      <c r="CO29" s="551"/>
      <c r="CP29" s="552"/>
      <c r="CQ29" s="1051" t="s">
        <v>844</v>
      </c>
      <c r="CR29" s="551"/>
      <c r="CS29" s="552"/>
      <c r="CT29" s="1051" t="s">
        <v>844</v>
      </c>
      <c r="CU29" s="551"/>
      <c r="CV29" s="552"/>
      <c r="CW29" s="1051" t="s">
        <v>844</v>
      </c>
      <c r="CX29" s="551"/>
      <c r="CY29" s="552"/>
      <c r="CZ29" s="1051" t="s">
        <v>844</v>
      </c>
      <c r="DA29" s="551"/>
      <c r="DB29" s="552"/>
      <c r="DC29" s="1051" t="s">
        <v>844</v>
      </c>
      <c r="DD29" s="551"/>
      <c r="DE29" s="552"/>
      <c r="DF29" s="1051" t="s">
        <v>844</v>
      </c>
      <c r="DG29" s="551"/>
      <c r="DH29" s="552"/>
      <c r="DI29" s="1051" t="s">
        <v>844</v>
      </c>
      <c r="DJ29" s="551"/>
      <c r="DK29" s="552"/>
      <c r="DL29" s="1051" t="s">
        <v>844</v>
      </c>
      <c r="DM29" s="551"/>
      <c r="DN29" s="552"/>
      <c r="DO29" s="1051" t="s">
        <v>844</v>
      </c>
      <c r="DP29" s="551"/>
      <c r="DQ29" s="552"/>
      <c r="DR29" s="1051" t="s">
        <v>844</v>
      </c>
      <c r="DS29" s="551"/>
      <c r="DT29" s="552"/>
      <c r="DU29" s="1051" t="s">
        <v>844</v>
      </c>
      <c r="DV29" s="551"/>
      <c r="DW29" s="552"/>
      <c r="DX29" s="1051" t="s">
        <v>844</v>
      </c>
      <c r="DY29" s="551"/>
      <c r="DZ29" s="552"/>
      <c r="EA29" s="1051" t="s">
        <v>844</v>
      </c>
      <c r="EB29" s="551"/>
      <c r="EC29" s="552"/>
      <c r="ED29" s="1051" t="s">
        <v>844</v>
      </c>
      <c r="EE29" s="551"/>
      <c r="EF29" s="552"/>
      <c r="EG29" s="1051" t="s">
        <v>844</v>
      </c>
      <c r="EH29" s="551"/>
      <c r="EI29" s="552"/>
      <c r="EJ29" s="1051" t="s">
        <v>844</v>
      </c>
      <c r="EK29" s="551"/>
      <c r="EL29" s="552"/>
      <c r="EM29" s="1051" t="s">
        <v>844</v>
      </c>
      <c r="EN29" s="551"/>
      <c r="EO29" s="552"/>
      <c r="EP29" s="1051" t="s">
        <v>844</v>
      </c>
      <c r="EQ29" s="551"/>
      <c r="ER29" s="552"/>
      <c r="ES29" s="1051" t="s">
        <v>844</v>
      </c>
      <c r="ET29" s="551"/>
      <c r="EU29" s="552"/>
      <c r="EV29" s="1051" t="s">
        <v>844</v>
      </c>
      <c r="EW29" s="551"/>
      <c r="EX29" s="552"/>
      <c r="EY29" s="1051" t="s">
        <v>844</v>
      </c>
      <c r="EZ29" s="551"/>
      <c r="FA29" s="552"/>
      <c r="FB29" s="1051" t="s">
        <v>844</v>
      </c>
      <c r="FC29" s="551"/>
      <c r="FD29" s="552"/>
      <c r="FE29" s="1051" t="s">
        <v>844</v>
      </c>
      <c r="FF29" s="551"/>
      <c r="FG29" s="552"/>
      <c r="FH29" s="1051" t="s">
        <v>844</v>
      </c>
      <c r="FI29" s="551"/>
      <c r="FJ29" s="552"/>
      <c r="FK29" s="1051" t="s">
        <v>844</v>
      </c>
      <c r="FL29" s="551"/>
      <c r="FM29" s="552"/>
      <c r="FN29" s="1051" t="s">
        <v>844</v>
      </c>
      <c r="FO29" s="551"/>
      <c r="FP29" s="552"/>
      <c r="FQ29" s="1051" t="s">
        <v>844</v>
      </c>
      <c r="FR29" s="551"/>
      <c r="FS29" s="552"/>
      <c r="FT29" s="1051" t="s">
        <v>844</v>
      </c>
      <c r="FU29" s="551"/>
      <c r="FV29" s="552"/>
      <c r="FW29" s="1051" t="s">
        <v>844</v>
      </c>
      <c r="FX29" s="551"/>
      <c r="FY29" s="552"/>
      <c r="FZ29" s="1051" t="s">
        <v>844</v>
      </c>
      <c r="GA29" s="551"/>
      <c r="GB29" s="552"/>
      <c r="GC29" s="1051" t="s">
        <v>844</v>
      </c>
      <c r="GD29" s="551"/>
      <c r="GE29" s="552"/>
      <c r="GF29" s="1051" t="s">
        <v>844</v>
      </c>
      <c r="GG29" s="551"/>
      <c r="GH29" s="552"/>
      <c r="GI29" s="1051" t="s">
        <v>844</v>
      </c>
      <c r="GJ29" s="551"/>
      <c r="GK29" s="551"/>
      <c r="GL29" s="1051" t="s">
        <v>844</v>
      </c>
      <c r="GM29" s="551"/>
      <c r="GN29" s="552"/>
      <c r="GO29" s="1051" t="s">
        <v>844</v>
      </c>
      <c r="GP29" s="551"/>
      <c r="GQ29" s="552"/>
      <c r="GR29" s="1051" t="s">
        <v>844</v>
      </c>
      <c r="GS29" s="551"/>
      <c r="GT29" s="552"/>
      <c r="GU29" s="1051" t="s">
        <v>844</v>
      </c>
      <c r="GV29" s="551"/>
      <c r="GW29" s="552"/>
      <c r="GX29" s="1051" t="s">
        <v>844</v>
      </c>
      <c r="GY29" s="551"/>
      <c r="GZ29" s="551"/>
      <c r="HA29" s="1051" t="s">
        <v>844</v>
      </c>
      <c r="HB29" s="551"/>
      <c r="HC29" s="551"/>
      <c r="HD29" s="1051" t="s">
        <v>844</v>
      </c>
      <c r="HE29" s="551"/>
      <c r="HF29" s="551"/>
      <c r="HG29" s="1051" t="s">
        <v>844</v>
      </c>
      <c r="HH29" s="551"/>
      <c r="HI29" s="552"/>
      <c r="HJ29" s="1051" t="s">
        <v>844</v>
      </c>
      <c r="HK29" s="551"/>
      <c r="HL29" s="552"/>
      <c r="HM29" s="1051" t="s">
        <v>844</v>
      </c>
      <c r="HN29" s="551"/>
      <c r="HO29" s="552"/>
      <c r="HP29" s="1051" t="s">
        <v>844</v>
      </c>
      <c r="HQ29" s="551"/>
      <c r="HR29" s="552"/>
      <c r="HS29" s="1051" t="s">
        <v>844</v>
      </c>
      <c r="HT29" s="551"/>
      <c r="HU29" s="552"/>
      <c r="HV29" s="1051" t="s">
        <v>844</v>
      </c>
      <c r="HW29" s="551"/>
      <c r="HX29" s="552"/>
      <c r="HY29" s="1051" t="s">
        <v>844</v>
      </c>
      <c r="HZ29" s="551"/>
      <c r="IA29" s="552"/>
      <c r="IB29" s="1051" t="s">
        <v>844</v>
      </c>
      <c r="IC29" s="551"/>
      <c r="ID29" s="552"/>
      <c r="IE29" s="1051" t="s">
        <v>844</v>
      </c>
      <c r="IF29" s="551"/>
      <c r="IG29" s="552"/>
      <c r="IH29" s="1051" t="s">
        <v>844</v>
      </c>
      <c r="II29" s="551"/>
      <c r="IJ29" s="552"/>
      <c r="IK29" s="1051" t="s">
        <v>844</v>
      </c>
      <c r="IL29" s="551"/>
      <c r="IM29" s="552"/>
      <c r="IN29" s="1051" t="s">
        <v>844</v>
      </c>
      <c r="IO29" s="551"/>
      <c r="IP29" s="552"/>
      <c r="IQ29" s="1051" t="s">
        <v>844</v>
      </c>
      <c r="IR29" s="551"/>
      <c r="IS29" s="552"/>
      <c r="IT29" s="1051" t="s">
        <v>844</v>
      </c>
      <c r="IU29" s="551"/>
      <c r="IV29" s="552"/>
      <c r="IW29" s="1051" t="s">
        <v>844</v>
      </c>
      <c r="IX29" s="551"/>
      <c r="IY29" s="552"/>
      <c r="IZ29" s="1051" t="s">
        <v>844</v>
      </c>
      <c r="JA29" s="551"/>
      <c r="JB29" s="552"/>
      <c r="JC29" s="1051" t="s">
        <v>844</v>
      </c>
      <c r="JD29" s="551"/>
      <c r="JE29" s="552"/>
      <c r="JF29" s="1051" t="s">
        <v>844</v>
      </c>
      <c r="JG29" s="551"/>
      <c r="JH29" s="552"/>
      <c r="JI29" s="1051" t="s">
        <v>844</v>
      </c>
      <c r="JJ29" s="551"/>
      <c r="JK29" s="552"/>
      <c r="JL29" s="1051" t="s">
        <v>844</v>
      </c>
      <c r="JM29" s="551"/>
      <c r="JN29" s="552"/>
      <c r="JO29" s="1051" t="s">
        <v>844</v>
      </c>
      <c r="JP29" s="551"/>
      <c r="JQ29" s="552"/>
      <c r="JR29" s="1051" t="s">
        <v>844</v>
      </c>
      <c r="JS29" s="551"/>
      <c r="JT29" s="552"/>
      <c r="JU29" s="1051" t="s">
        <v>844</v>
      </c>
      <c r="JV29" s="551"/>
      <c r="JW29" s="552"/>
      <c r="JX29" s="1051" t="s">
        <v>844</v>
      </c>
      <c r="JY29" s="551"/>
      <c r="JZ29" s="552"/>
      <c r="KA29" s="1051" t="s">
        <v>844</v>
      </c>
      <c r="KB29" s="551"/>
      <c r="KC29" s="552"/>
      <c r="KD29" s="1051" t="s">
        <v>844</v>
      </c>
      <c r="KE29" s="551"/>
      <c r="KF29" s="551"/>
      <c r="KG29" s="1051" t="s">
        <v>844</v>
      </c>
      <c r="KH29" s="551"/>
      <c r="KI29" s="552"/>
      <c r="KJ29" s="1051" t="s">
        <v>844</v>
      </c>
      <c r="KK29" s="551"/>
      <c r="KL29" s="552"/>
      <c r="KM29" s="1051" t="s">
        <v>844</v>
      </c>
      <c r="KN29" s="551"/>
      <c r="KO29" s="552"/>
      <c r="KP29" s="1051" t="s">
        <v>844</v>
      </c>
      <c r="KQ29" s="551"/>
      <c r="KR29" s="552"/>
      <c r="KS29" s="1051" t="s">
        <v>844</v>
      </c>
      <c r="KT29" s="551"/>
      <c r="KU29" s="552"/>
      <c r="KV29" s="1051" t="s">
        <v>844</v>
      </c>
      <c r="KW29" s="551"/>
      <c r="KX29" s="552"/>
      <c r="KY29" s="1051" t="s">
        <v>844</v>
      </c>
      <c r="KZ29" s="551"/>
      <c r="LA29" s="552"/>
      <c r="LB29" s="1051" t="s">
        <v>844</v>
      </c>
      <c r="LC29" s="551"/>
      <c r="LD29" s="552"/>
      <c r="LE29" s="1051" t="s">
        <v>844</v>
      </c>
      <c r="LF29" s="551"/>
      <c r="LG29" s="552"/>
      <c r="LH29" s="1051" t="s">
        <v>844</v>
      </c>
      <c r="LI29" s="551"/>
      <c r="LJ29" s="552"/>
      <c r="LK29" s="1051" t="s">
        <v>844</v>
      </c>
      <c r="LL29" s="551"/>
      <c r="LM29" s="552"/>
      <c r="LN29" s="1051" t="s">
        <v>844</v>
      </c>
      <c r="LO29" s="551"/>
      <c r="LP29" s="552"/>
      <c r="LQ29" s="1051" t="s">
        <v>844</v>
      </c>
      <c r="LR29" s="551"/>
      <c r="LS29" s="552"/>
      <c r="LT29" s="1051" t="s">
        <v>844</v>
      </c>
      <c r="LU29" s="551"/>
      <c r="LV29" s="552"/>
      <c r="LW29" s="1051" t="s">
        <v>844</v>
      </c>
      <c r="LX29" s="551"/>
      <c r="LY29" s="552"/>
      <c r="LZ29" s="1051" t="s">
        <v>844</v>
      </c>
      <c r="MA29" s="551"/>
      <c r="MB29" s="552"/>
      <c r="MC29" s="1051" t="s">
        <v>844</v>
      </c>
      <c r="MD29" s="551"/>
      <c r="ME29" s="552"/>
      <c r="MF29" s="1051" t="s">
        <v>844</v>
      </c>
      <c r="MG29" s="551"/>
      <c r="MH29" s="552"/>
      <c r="MI29" s="1051" t="s">
        <v>844</v>
      </c>
      <c r="MJ29" s="551"/>
      <c r="MK29" s="552"/>
      <c r="ML29" s="1051" t="s">
        <v>844</v>
      </c>
      <c r="MM29" s="551"/>
      <c r="MN29" s="552"/>
      <c r="MO29" s="1051" t="s">
        <v>844</v>
      </c>
      <c r="MP29" s="551"/>
      <c r="MQ29" s="552"/>
      <c r="MR29" s="1051" t="s">
        <v>844</v>
      </c>
      <c r="MS29" s="551"/>
      <c r="MT29" s="552"/>
      <c r="MU29" s="1051" t="s">
        <v>844</v>
      </c>
      <c r="MV29" s="551"/>
      <c r="MW29" s="552"/>
      <c r="MX29" s="1051" t="s">
        <v>844</v>
      </c>
      <c r="MY29" s="551"/>
      <c r="MZ29" s="552"/>
      <c r="NA29" s="1051" t="s">
        <v>844</v>
      </c>
      <c r="NB29" s="551"/>
      <c r="NC29" s="552"/>
      <c r="ND29" s="1051" t="s">
        <v>844</v>
      </c>
      <c r="NE29" s="551"/>
      <c r="NF29" s="552"/>
      <c r="NG29" s="1051" t="s">
        <v>844</v>
      </c>
      <c r="NH29" s="551"/>
      <c r="NI29" s="552"/>
      <c r="NJ29" s="518"/>
      <c r="NK29" s="524"/>
      <c r="NL29" s="517"/>
      <c r="NM29" s="497"/>
    </row>
    <row r="30" spans="1:377" ht="22.15" customHeight="1">
      <c r="A30" s="296">
        <f t="shared" si="0"/>
        <v>12</v>
      </c>
      <c r="B30" s="516" t="s">
        <v>451</v>
      </c>
      <c r="C30" s="523" t="s">
        <v>319</v>
      </c>
      <c r="D30" s="519"/>
      <c r="E30" s="1053">
        <v>47</v>
      </c>
      <c r="F30" s="555"/>
      <c r="G30" s="556"/>
      <c r="H30" s="1053">
        <v>47</v>
      </c>
      <c r="I30" s="555"/>
      <c r="J30" s="557"/>
      <c r="K30" s="1053">
        <v>47</v>
      </c>
      <c r="L30" s="555"/>
      <c r="M30" s="557"/>
      <c r="N30" s="1053">
        <v>47</v>
      </c>
      <c r="O30" s="555"/>
      <c r="P30" s="557"/>
      <c r="Q30" s="1053">
        <v>47</v>
      </c>
      <c r="R30" s="558"/>
      <c r="S30" s="556"/>
      <c r="T30" s="1053">
        <v>47</v>
      </c>
      <c r="U30" s="558"/>
      <c r="V30" s="556"/>
      <c r="W30" s="1053">
        <v>47</v>
      </c>
      <c r="X30" s="555"/>
      <c r="Y30" s="556"/>
      <c r="Z30" s="1053">
        <v>47</v>
      </c>
      <c r="AA30" s="555"/>
      <c r="AB30" s="556"/>
      <c r="AC30" s="1053">
        <v>47</v>
      </c>
      <c r="AD30" s="555"/>
      <c r="AE30" s="556"/>
      <c r="AF30" s="1053">
        <v>47</v>
      </c>
      <c r="AG30" s="555"/>
      <c r="AH30" s="556"/>
      <c r="AI30" s="1053">
        <v>47</v>
      </c>
      <c r="AJ30" s="555"/>
      <c r="AK30" s="556"/>
      <c r="AL30" s="1053">
        <v>47</v>
      </c>
      <c r="AM30" s="555"/>
      <c r="AN30" s="556"/>
      <c r="AO30" s="1053">
        <v>47</v>
      </c>
      <c r="AP30" s="555"/>
      <c r="AQ30" s="556"/>
      <c r="AR30" s="1053">
        <v>47</v>
      </c>
      <c r="AS30" s="555"/>
      <c r="AT30" s="556"/>
      <c r="AU30" s="1053">
        <v>47</v>
      </c>
      <c r="AV30" s="555"/>
      <c r="AW30" s="556"/>
      <c r="AX30" s="1053">
        <v>47</v>
      </c>
      <c r="AY30" s="555"/>
      <c r="AZ30" s="556"/>
      <c r="BA30" s="1053">
        <v>47</v>
      </c>
      <c r="BB30" s="555"/>
      <c r="BC30" s="556"/>
      <c r="BD30" s="1053">
        <v>47</v>
      </c>
      <c r="BE30" s="555"/>
      <c r="BF30" s="556"/>
      <c r="BG30" s="1053">
        <v>47</v>
      </c>
      <c r="BH30" s="555"/>
      <c r="BI30" s="556"/>
      <c r="BJ30" s="1053">
        <v>47</v>
      </c>
      <c r="BK30" s="555"/>
      <c r="BL30" s="556"/>
      <c r="BM30" s="1053">
        <v>47</v>
      </c>
      <c r="BN30" s="555"/>
      <c r="BO30" s="556"/>
      <c r="BP30" s="1053">
        <v>47</v>
      </c>
      <c r="BQ30" s="555"/>
      <c r="BR30" s="556"/>
      <c r="BS30" s="1053">
        <v>47</v>
      </c>
      <c r="BT30" s="555"/>
      <c r="BU30" s="556"/>
      <c r="BV30" s="1053">
        <v>47</v>
      </c>
      <c r="BW30" s="555"/>
      <c r="BX30" s="556"/>
      <c r="BY30" s="1053">
        <v>47</v>
      </c>
      <c r="BZ30" s="555"/>
      <c r="CA30" s="556"/>
      <c r="CB30" s="1053">
        <v>47</v>
      </c>
      <c r="CC30" s="555"/>
      <c r="CD30" s="556"/>
      <c r="CE30" s="1053">
        <v>47</v>
      </c>
      <c r="CF30" s="555"/>
      <c r="CG30" s="556"/>
      <c r="CH30" s="1053">
        <v>47</v>
      </c>
      <c r="CI30" s="555"/>
      <c r="CJ30" s="556"/>
      <c r="CK30" s="1053">
        <v>47</v>
      </c>
      <c r="CL30" s="555"/>
      <c r="CM30" s="556"/>
      <c r="CN30" s="1053">
        <v>47</v>
      </c>
      <c r="CO30" s="555"/>
      <c r="CP30" s="556"/>
      <c r="CQ30" s="1053">
        <v>47</v>
      </c>
      <c r="CR30" s="555"/>
      <c r="CS30" s="556"/>
      <c r="CT30" s="1053">
        <v>47</v>
      </c>
      <c r="CU30" s="555"/>
      <c r="CV30" s="556"/>
      <c r="CW30" s="1053">
        <v>47</v>
      </c>
      <c r="CX30" s="555"/>
      <c r="CY30" s="556"/>
      <c r="CZ30" s="1053">
        <v>47</v>
      </c>
      <c r="DA30" s="555"/>
      <c r="DB30" s="556"/>
      <c r="DC30" s="1053">
        <v>47</v>
      </c>
      <c r="DD30" s="555"/>
      <c r="DE30" s="556"/>
      <c r="DF30" s="1053">
        <v>47</v>
      </c>
      <c r="DG30" s="555"/>
      <c r="DH30" s="556"/>
      <c r="DI30" s="1053">
        <v>47</v>
      </c>
      <c r="DJ30" s="555"/>
      <c r="DK30" s="556"/>
      <c r="DL30" s="1053">
        <v>47</v>
      </c>
      <c r="DM30" s="555"/>
      <c r="DN30" s="556"/>
      <c r="DO30" s="1053">
        <v>47</v>
      </c>
      <c r="DP30" s="555"/>
      <c r="DQ30" s="556"/>
      <c r="DR30" s="1053">
        <v>47</v>
      </c>
      <c r="DS30" s="555"/>
      <c r="DT30" s="556"/>
      <c r="DU30" s="1053">
        <v>47</v>
      </c>
      <c r="DV30" s="555"/>
      <c r="DW30" s="556"/>
      <c r="DX30" s="1053">
        <v>47</v>
      </c>
      <c r="DY30" s="555"/>
      <c r="DZ30" s="556"/>
      <c r="EA30" s="1053">
        <v>47</v>
      </c>
      <c r="EB30" s="555"/>
      <c r="EC30" s="556"/>
      <c r="ED30" s="1053">
        <v>47</v>
      </c>
      <c r="EE30" s="555"/>
      <c r="EF30" s="556"/>
      <c r="EG30" s="1053">
        <v>47</v>
      </c>
      <c r="EH30" s="555"/>
      <c r="EI30" s="556"/>
      <c r="EJ30" s="1053">
        <v>47</v>
      </c>
      <c r="EK30" s="555"/>
      <c r="EL30" s="556"/>
      <c r="EM30" s="1053">
        <v>47</v>
      </c>
      <c r="EN30" s="555"/>
      <c r="EO30" s="556"/>
      <c r="EP30" s="1053">
        <v>47</v>
      </c>
      <c r="EQ30" s="555"/>
      <c r="ER30" s="556"/>
      <c r="ES30" s="1053">
        <v>47</v>
      </c>
      <c r="ET30" s="555"/>
      <c r="EU30" s="556"/>
      <c r="EV30" s="1053">
        <v>47</v>
      </c>
      <c r="EW30" s="555"/>
      <c r="EX30" s="556"/>
      <c r="EY30" s="1053">
        <v>47</v>
      </c>
      <c r="EZ30" s="555"/>
      <c r="FA30" s="556"/>
      <c r="FB30" s="1053">
        <v>47</v>
      </c>
      <c r="FC30" s="555"/>
      <c r="FD30" s="556"/>
      <c r="FE30" s="1053">
        <v>47</v>
      </c>
      <c r="FF30" s="555"/>
      <c r="FG30" s="556"/>
      <c r="FH30" s="1053">
        <v>47</v>
      </c>
      <c r="FI30" s="555"/>
      <c r="FJ30" s="556"/>
      <c r="FK30" s="1053">
        <v>47</v>
      </c>
      <c r="FL30" s="555"/>
      <c r="FM30" s="556"/>
      <c r="FN30" s="1053">
        <v>47</v>
      </c>
      <c r="FO30" s="555"/>
      <c r="FP30" s="556"/>
      <c r="FQ30" s="1053">
        <v>47</v>
      </c>
      <c r="FR30" s="555"/>
      <c r="FS30" s="556"/>
      <c r="FT30" s="1053">
        <v>47</v>
      </c>
      <c r="FU30" s="555"/>
      <c r="FV30" s="556"/>
      <c r="FW30" s="1053">
        <v>47</v>
      </c>
      <c r="FX30" s="555"/>
      <c r="FY30" s="556"/>
      <c r="FZ30" s="1053">
        <v>47</v>
      </c>
      <c r="GA30" s="555"/>
      <c r="GB30" s="556"/>
      <c r="GC30" s="1053">
        <v>47</v>
      </c>
      <c r="GD30" s="555"/>
      <c r="GE30" s="556"/>
      <c r="GF30" s="1053">
        <v>47</v>
      </c>
      <c r="GG30" s="555"/>
      <c r="GH30" s="556"/>
      <c r="GI30" s="1053">
        <v>47</v>
      </c>
      <c r="GJ30" s="1242"/>
      <c r="GK30" s="1242"/>
      <c r="GL30" s="1053">
        <v>47</v>
      </c>
      <c r="GM30" s="555"/>
      <c r="GN30" s="556"/>
      <c r="GO30" s="1053">
        <v>47</v>
      </c>
      <c r="GP30" s="555"/>
      <c r="GQ30" s="556"/>
      <c r="GR30" s="1053">
        <v>47</v>
      </c>
      <c r="GS30" s="555"/>
      <c r="GT30" s="556"/>
      <c r="GU30" s="1053">
        <v>47</v>
      </c>
      <c r="GV30" s="555"/>
      <c r="GW30" s="556"/>
      <c r="GX30" s="1053">
        <v>47</v>
      </c>
      <c r="GY30" s="1242"/>
      <c r="GZ30" s="1242"/>
      <c r="HA30" s="1053">
        <v>47</v>
      </c>
      <c r="HB30" s="1242"/>
      <c r="HC30" s="1242"/>
      <c r="HD30" s="1053">
        <v>47</v>
      </c>
      <c r="HE30" s="1242"/>
      <c r="HF30" s="1242"/>
      <c r="HG30" s="1053">
        <v>47</v>
      </c>
      <c r="HH30" s="555"/>
      <c r="HI30" s="556"/>
      <c r="HJ30" s="1053">
        <v>47</v>
      </c>
      <c r="HK30" s="555"/>
      <c r="HL30" s="556"/>
      <c r="HM30" s="1053">
        <v>47</v>
      </c>
      <c r="HN30" s="555"/>
      <c r="HO30" s="556"/>
      <c r="HP30" s="1053">
        <v>47</v>
      </c>
      <c r="HQ30" s="555"/>
      <c r="HR30" s="556"/>
      <c r="HS30" s="1053">
        <v>47</v>
      </c>
      <c r="HT30" s="555"/>
      <c r="HU30" s="556"/>
      <c r="HV30" s="1053">
        <v>47</v>
      </c>
      <c r="HW30" s="555"/>
      <c r="HX30" s="556"/>
      <c r="HY30" s="1053">
        <v>47</v>
      </c>
      <c r="HZ30" s="555"/>
      <c r="IA30" s="556"/>
      <c r="IB30" s="1053">
        <v>47</v>
      </c>
      <c r="IC30" s="555"/>
      <c r="ID30" s="556"/>
      <c r="IE30" s="1053">
        <v>47</v>
      </c>
      <c r="IF30" s="555"/>
      <c r="IG30" s="556"/>
      <c r="IH30" s="1053">
        <v>47</v>
      </c>
      <c r="II30" s="555"/>
      <c r="IJ30" s="556"/>
      <c r="IK30" s="1053">
        <v>47</v>
      </c>
      <c r="IL30" s="555"/>
      <c r="IM30" s="556"/>
      <c r="IN30" s="1053">
        <v>47</v>
      </c>
      <c r="IO30" s="555"/>
      <c r="IP30" s="556"/>
      <c r="IQ30" s="1053">
        <v>47</v>
      </c>
      <c r="IR30" s="555"/>
      <c r="IS30" s="556"/>
      <c r="IT30" s="1053">
        <v>47</v>
      </c>
      <c r="IU30" s="555"/>
      <c r="IV30" s="556"/>
      <c r="IW30" s="1053">
        <v>47</v>
      </c>
      <c r="IX30" s="555"/>
      <c r="IY30" s="556"/>
      <c r="IZ30" s="1053">
        <v>47</v>
      </c>
      <c r="JA30" s="555"/>
      <c r="JB30" s="556"/>
      <c r="JC30" s="1053">
        <v>47</v>
      </c>
      <c r="JD30" s="555"/>
      <c r="JE30" s="556"/>
      <c r="JF30" s="1053">
        <v>47</v>
      </c>
      <c r="JG30" s="555"/>
      <c r="JH30" s="556"/>
      <c r="JI30" s="1053">
        <v>47</v>
      </c>
      <c r="JJ30" s="555"/>
      <c r="JK30" s="556"/>
      <c r="JL30" s="1053">
        <v>47</v>
      </c>
      <c r="JM30" s="555"/>
      <c r="JN30" s="556"/>
      <c r="JO30" s="1053">
        <v>47</v>
      </c>
      <c r="JP30" s="555"/>
      <c r="JQ30" s="556"/>
      <c r="JR30" s="1053">
        <v>47</v>
      </c>
      <c r="JS30" s="555"/>
      <c r="JT30" s="556"/>
      <c r="JU30" s="1053">
        <v>47</v>
      </c>
      <c r="JV30" s="555"/>
      <c r="JW30" s="556"/>
      <c r="JX30" s="1053">
        <v>47</v>
      </c>
      <c r="JY30" s="555"/>
      <c r="JZ30" s="556"/>
      <c r="KA30" s="1053">
        <v>47</v>
      </c>
      <c r="KB30" s="555"/>
      <c r="KC30" s="556"/>
      <c r="KD30" s="1053">
        <v>47</v>
      </c>
      <c r="KE30" s="555"/>
      <c r="KF30" s="1242"/>
      <c r="KG30" s="1053">
        <v>47</v>
      </c>
      <c r="KH30" s="1242"/>
      <c r="KI30" s="556"/>
      <c r="KJ30" s="1053">
        <v>47</v>
      </c>
      <c r="KK30" s="555"/>
      <c r="KL30" s="556"/>
      <c r="KM30" s="1053">
        <v>47</v>
      </c>
      <c r="KN30" s="555"/>
      <c r="KO30" s="556"/>
      <c r="KP30" s="1053">
        <v>47</v>
      </c>
      <c r="KQ30" s="555"/>
      <c r="KR30" s="556"/>
      <c r="KS30" s="1053">
        <v>47</v>
      </c>
      <c r="KT30" s="555"/>
      <c r="KU30" s="556"/>
      <c r="KV30" s="1053">
        <v>47</v>
      </c>
      <c r="KW30" s="555"/>
      <c r="KX30" s="556"/>
      <c r="KY30" s="1053">
        <v>47</v>
      </c>
      <c r="KZ30" s="555"/>
      <c r="LA30" s="556"/>
      <c r="LB30" s="1053">
        <v>47</v>
      </c>
      <c r="LC30" s="555"/>
      <c r="LD30" s="556"/>
      <c r="LE30" s="1053">
        <v>47</v>
      </c>
      <c r="LF30" s="555"/>
      <c r="LG30" s="556"/>
      <c r="LH30" s="1053">
        <v>47</v>
      </c>
      <c r="LI30" s="555"/>
      <c r="LJ30" s="556"/>
      <c r="LK30" s="1053">
        <v>47</v>
      </c>
      <c r="LL30" s="555"/>
      <c r="LM30" s="556"/>
      <c r="LN30" s="1053">
        <v>47</v>
      </c>
      <c r="LO30" s="555"/>
      <c r="LP30" s="556"/>
      <c r="LQ30" s="1053">
        <v>47</v>
      </c>
      <c r="LR30" s="555"/>
      <c r="LS30" s="556"/>
      <c r="LT30" s="1053">
        <v>47</v>
      </c>
      <c r="LU30" s="555"/>
      <c r="LV30" s="556"/>
      <c r="LW30" s="1053">
        <v>47</v>
      </c>
      <c r="LX30" s="555"/>
      <c r="LY30" s="556"/>
      <c r="LZ30" s="1053">
        <v>47</v>
      </c>
      <c r="MA30" s="555"/>
      <c r="MB30" s="556"/>
      <c r="MC30" s="1053">
        <v>47</v>
      </c>
      <c r="MD30" s="555"/>
      <c r="ME30" s="556"/>
      <c r="MF30" s="1053">
        <v>47</v>
      </c>
      <c r="MG30" s="555"/>
      <c r="MH30" s="556"/>
      <c r="MI30" s="1053">
        <v>47</v>
      </c>
      <c r="MJ30" s="555"/>
      <c r="MK30" s="556"/>
      <c r="ML30" s="1053">
        <v>47</v>
      </c>
      <c r="MM30" s="555"/>
      <c r="MN30" s="556"/>
      <c r="MO30" s="1053">
        <v>47</v>
      </c>
      <c r="MP30" s="555"/>
      <c r="MQ30" s="556"/>
      <c r="MR30" s="1053">
        <v>47</v>
      </c>
      <c r="MS30" s="555"/>
      <c r="MT30" s="556"/>
      <c r="MU30" s="1053">
        <v>47</v>
      </c>
      <c r="MV30" s="555"/>
      <c r="MW30" s="556"/>
      <c r="MX30" s="1053">
        <v>47</v>
      </c>
      <c r="MY30" s="555"/>
      <c r="MZ30" s="556"/>
      <c r="NA30" s="1053">
        <v>47</v>
      </c>
      <c r="NB30" s="555"/>
      <c r="NC30" s="556"/>
      <c r="ND30" s="1053">
        <v>47</v>
      </c>
      <c r="NE30" s="555"/>
      <c r="NF30" s="556"/>
      <c r="NG30" s="1053">
        <v>47</v>
      </c>
      <c r="NH30" s="555"/>
      <c r="NI30" s="556"/>
      <c r="NJ30" s="518"/>
      <c r="NK30" s="524"/>
      <c r="NL30" s="517"/>
      <c r="NM30" s="497"/>
    </row>
    <row r="31" spans="1:377" ht="72">
      <c r="A31" s="296">
        <f t="shared" si="0"/>
        <v>13</v>
      </c>
      <c r="B31" s="522" t="s">
        <v>452</v>
      </c>
      <c r="C31" s="523" t="s">
        <v>320</v>
      </c>
      <c r="D31" s="519" t="s">
        <v>49</v>
      </c>
      <c r="E31" s="1052" t="s">
        <v>845</v>
      </c>
      <c r="F31" s="553"/>
      <c r="G31" s="554"/>
      <c r="H31" s="1052" t="s">
        <v>845</v>
      </c>
      <c r="I31" s="553"/>
      <c r="J31" s="559"/>
      <c r="K31" s="1052" t="s">
        <v>845</v>
      </c>
      <c r="L31" s="553"/>
      <c r="M31" s="559"/>
      <c r="N31" s="1052" t="s">
        <v>845</v>
      </c>
      <c r="O31" s="553"/>
      <c r="P31" s="559"/>
      <c r="Q31" s="1052" t="s">
        <v>845</v>
      </c>
      <c r="R31" s="553"/>
      <c r="S31" s="554"/>
      <c r="T31" s="1052" t="s">
        <v>845</v>
      </c>
      <c r="U31" s="553"/>
      <c r="V31" s="554"/>
      <c r="W31" s="1052" t="s">
        <v>845</v>
      </c>
      <c r="X31" s="553"/>
      <c r="Y31" s="554"/>
      <c r="Z31" s="1052" t="s">
        <v>845</v>
      </c>
      <c r="AA31" s="553"/>
      <c r="AB31" s="554"/>
      <c r="AC31" s="1052" t="s">
        <v>845</v>
      </c>
      <c r="AD31" s="553"/>
      <c r="AE31" s="554"/>
      <c r="AF31" s="1052" t="s">
        <v>845</v>
      </c>
      <c r="AG31" s="553"/>
      <c r="AH31" s="554"/>
      <c r="AI31" s="1052" t="s">
        <v>845</v>
      </c>
      <c r="AJ31" s="553"/>
      <c r="AK31" s="554"/>
      <c r="AL31" s="1052" t="s">
        <v>845</v>
      </c>
      <c r="AM31" s="553"/>
      <c r="AN31" s="554"/>
      <c r="AO31" s="1052" t="s">
        <v>845</v>
      </c>
      <c r="AP31" s="553"/>
      <c r="AQ31" s="554"/>
      <c r="AR31" s="1052" t="s">
        <v>845</v>
      </c>
      <c r="AS31" s="553"/>
      <c r="AT31" s="554"/>
      <c r="AU31" s="1052" t="s">
        <v>845</v>
      </c>
      <c r="AV31" s="553"/>
      <c r="AW31" s="554"/>
      <c r="AX31" s="1052" t="s">
        <v>845</v>
      </c>
      <c r="AY31" s="553"/>
      <c r="AZ31" s="554"/>
      <c r="BA31" s="1052" t="s">
        <v>845</v>
      </c>
      <c r="BB31" s="553"/>
      <c r="BC31" s="554"/>
      <c r="BD31" s="1052" t="s">
        <v>845</v>
      </c>
      <c r="BE31" s="553"/>
      <c r="BF31" s="554"/>
      <c r="BG31" s="1052" t="s">
        <v>845</v>
      </c>
      <c r="BH31" s="553"/>
      <c r="BI31" s="554"/>
      <c r="BJ31" s="1052" t="s">
        <v>845</v>
      </c>
      <c r="BK31" s="553"/>
      <c r="BL31" s="554"/>
      <c r="BM31" s="1052" t="s">
        <v>845</v>
      </c>
      <c r="BN31" s="553"/>
      <c r="BO31" s="554"/>
      <c r="BP31" s="1052" t="s">
        <v>845</v>
      </c>
      <c r="BQ31" s="553"/>
      <c r="BR31" s="554"/>
      <c r="BS31" s="1052" t="s">
        <v>845</v>
      </c>
      <c r="BT31" s="553"/>
      <c r="BU31" s="554"/>
      <c r="BV31" s="1052" t="s">
        <v>845</v>
      </c>
      <c r="BW31" s="553"/>
      <c r="BX31" s="554"/>
      <c r="BY31" s="1052" t="s">
        <v>845</v>
      </c>
      <c r="BZ31" s="553"/>
      <c r="CA31" s="554"/>
      <c r="CB31" s="1052" t="s">
        <v>845</v>
      </c>
      <c r="CC31" s="553"/>
      <c r="CD31" s="554"/>
      <c r="CE31" s="1052" t="s">
        <v>845</v>
      </c>
      <c r="CF31" s="553"/>
      <c r="CG31" s="554"/>
      <c r="CH31" s="1052" t="s">
        <v>845</v>
      </c>
      <c r="CI31" s="553"/>
      <c r="CJ31" s="554"/>
      <c r="CK31" s="1052" t="s">
        <v>845</v>
      </c>
      <c r="CL31" s="553"/>
      <c r="CM31" s="554"/>
      <c r="CN31" s="1052" t="s">
        <v>845</v>
      </c>
      <c r="CO31" s="553"/>
      <c r="CP31" s="554"/>
      <c r="CQ31" s="1052" t="s">
        <v>845</v>
      </c>
      <c r="CR31" s="553"/>
      <c r="CS31" s="554"/>
      <c r="CT31" s="1052" t="s">
        <v>845</v>
      </c>
      <c r="CU31" s="553"/>
      <c r="CV31" s="554"/>
      <c r="CW31" s="1052" t="s">
        <v>845</v>
      </c>
      <c r="CX31" s="553"/>
      <c r="CY31" s="554"/>
      <c r="CZ31" s="1052" t="s">
        <v>845</v>
      </c>
      <c r="DA31" s="553"/>
      <c r="DB31" s="554"/>
      <c r="DC31" s="1052" t="s">
        <v>845</v>
      </c>
      <c r="DD31" s="553"/>
      <c r="DE31" s="554"/>
      <c r="DF31" s="1052" t="s">
        <v>845</v>
      </c>
      <c r="DG31" s="553"/>
      <c r="DH31" s="554"/>
      <c r="DI31" s="1052" t="s">
        <v>845</v>
      </c>
      <c r="DJ31" s="553"/>
      <c r="DK31" s="554"/>
      <c r="DL31" s="1052" t="s">
        <v>845</v>
      </c>
      <c r="DM31" s="553"/>
      <c r="DN31" s="554"/>
      <c r="DO31" s="1052" t="s">
        <v>845</v>
      </c>
      <c r="DP31" s="553"/>
      <c r="DQ31" s="554"/>
      <c r="DR31" s="1052" t="s">
        <v>845</v>
      </c>
      <c r="DS31" s="553"/>
      <c r="DT31" s="554"/>
      <c r="DU31" s="1052" t="s">
        <v>845</v>
      </c>
      <c r="DV31" s="553"/>
      <c r="DW31" s="554"/>
      <c r="DX31" s="1052" t="s">
        <v>845</v>
      </c>
      <c r="DY31" s="553"/>
      <c r="DZ31" s="554"/>
      <c r="EA31" s="1052" t="s">
        <v>845</v>
      </c>
      <c r="EB31" s="553"/>
      <c r="EC31" s="554"/>
      <c r="ED31" s="1052" t="s">
        <v>845</v>
      </c>
      <c r="EE31" s="553"/>
      <c r="EF31" s="554"/>
      <c r="EG31" s="1052" t="s">
        <v>845</v>
      </c>
      <c r="EH31" s="553"/>
      <c r="EI31" s="554"/>
      <c r="EJ31" s="1052" t="s">
        <v>845</v>
      </c>
      <c r="EK31" s="553"/>
      <c r="EL31" s="554"/>
      <c r="EM31" s="1052" t="s">
        <v>845</v>
      </c>
      <c r="EN31" s="553"/>
      <c r="EO31" s="554"/>
      <c r="EP31" s="1052" t="s">
        <v>845</v>
      </c>
      <c r="EQ31" s="553"/>
      <c r="ER31" s="554"/>
      <c r="ES31" s="1052" t="s">
        <v>845</v>
      </c>
      <c r="ET31" s="553"/>
      <c r="EU31" s="554"/>
      <c r="EV31" s="1052" t="s">
        <v>845</v>
      </c>
      <c r="EW31" s="553"/>
      <c r="EX31" s="554"/>
      <c r="EY31" s="1052" t="s">
        <v>845</v>
      </c>
      <c r="EZ31" s="553"/>
      <c r="FA31" s="554"/>
      <c r="FB31" s="1052" t="s">
        <v>845</v>
      </c>
      <c r="FC31" s="553"/>
      <c r="FD31" s="554"/>
      <c r="FE31" s="1052" t="s">
        <v>845</v>
      </c>
      <c r="FF31" s="553"/>
      <c r="FG31" s="554"/>
      <c r="FH31" s="1052" t="s">
        <v>845</v>
      </c>
      <c r="FI31" s="553"/>
      <c r="FJ31" s="554"/>
      <c r="FK31" s="1052" t="s">
        <v>845</v>
      </c>
      <c r="FL31" s="553"/>
      <c r="FM31" s="554"/>
      <c r="FN31" s="1052" t="s">
        <v>845</v>
      </c>
      <c r="FO31" s="553"/>
      <c r="FP31" s="554"/>
      <c r="FQ31" s="1052" t="s">
        <v>845</v>
      </c>
      <c r="FR31" s="553"/>
      <c r="FS31" s="554"/>
      <c r="FT31" s="1052" t="s">
        <v>845</v>
      </c>
      <c r="FU31" s="553"/>
      <c r="FV31" s="554"/>
      <c r="FW31" s="1052" t="s">
        <v>845</v>
      </c>
      <c r="FX31" s="553"/>
      <c r="FY31" s="554"/>
      <c r="FZ31" s="1052" t="s">
        <v>845</v>
      </c>
      <c r="GA31" s="553"/>
      <c r="GB31" s="554"/>
      <c r="GC31" s="1052" t="s">
        <v>845</v>
      </c>
      <c r="GD31" s="553"/>
      <c r="GE31" s="554"/>
      <c r="GF31" s="1052" t="s">
        <v>845</v>
      </c>
      <c r="GG31" s="553"/>
      <c r="GH31" s="554"/>
      <c r="GI31" s="1052" t="s">
        <v>845</v>
      </c>
      <c r="GJ31" s="553"/>
      <c r="GK31" s="553"/>
      <c r="GL31" s="1052" t="s">
        <v>845</v>
      </c>
      <c r="GM31" s="553"/>
      <c r="GN31" s="554"/>
      <c r="GO31" s="1052" t="s">
        <v>845</v>
      </c>
      <c r="GP31" s="553"/>
      <c r="GQ31" s="554"/>
      <c r="GR31" s="1052" t="s">
        <v>845</v>
      </c>
      <c r="GS31" s="553"/>
      <c r="GT31" s="554"/>
      <c r="GU31" s="1052" t="s">
        <v>845</v>
      </c>
      <c r="GV31" s="553"/>
      <c r="GW31" s="554"/>
      <c r="GX31" s="1052" t="s">
        <v>845</v>
      </c>
      <c r="GY31" s="553"/>
      <c r="GZ31" s="553"/>
      <c r="HA31" s="1052" t="s">
        <v>845</v>
      </c>
      <c r="HB31" s="553"/>
      <c r="HC31" s="553"/>
      <c r="HD31" s="1052" t="s">
        <v>845</v>
      </c>
      <c r="HE31" s="553"/>
      <c r="HF31" s="553"/>
      <c r="HG31" s="1052" t="s">
        <v>845</v>
      </c>
      <c r="HH31" s="553"/>
      <c r="HI31" s="554"/>
      <c r="HJ31" s="1052" t="s">
        <v>845</v>
      </c>
      <c r="HK31" s="553"/>
      <c r="HL31" s="554"/>
      <c r="HM31" s="1052" t="s">
        <v>845</v>
      </c>
      <c r="HN31" s="553"/>
      <c r="HO31" s="554"/>
      <c r="HP31" s="1052" t="s">
        <v>845</v>
      </c>
      <c r="HQ31" s="553"/>
      <c r="HR31" s="554"/>
      <c r="HS31" s="1052" t="s">
        <v>845</v>
      </c>
      <c r="HT31" s="553"/>
      <c r="HU31" s="554"/>
      <c r="HV31" s="1052" t="s">
        <v>845</v>
      </c>
      <c r="HW31" s="553"/>
      <c r="HX31" s="554"/>
      <c r="HY31" s="1052" t="s">
        <v>845</v>
      </c>
      <c r="HZ31" s="553"/>
      <c r="IA31" s="554"/>
      <c r="IB31" s="1052" t="s">
        <v>845</v>
      </c>
      <c r="IC31" s="553"/>
      <c r="ID31" s="554"/>
      <c r="IE31" s="1052" t="s">
        <v>845</v>
      </c>
      <c r="IF31" s="553"/>
      <c r="IG31" s="554"/>
      <c r="IH31" s="1052" t="s">
        <v>845</v>
      </c>
      <c r="II31" s="553"/>
      <c r="IJ31" s="554"/>
      <c r="IK31" s="1052" t="s">
        <v>845</v>
      </c>
      <c r="IL31" s="553"/>
      <c r="IM31" s="554"/>
      <c r="IN31" s="1052" t="s">
        <v>845</v>
      </c>
      <c r="IO31" s="553"/>
      <c r="IP31" s="554"/>
      <c r="IQ31" s="1052" t="s">
        <v>845</v>
      </c>
      <c r="IR31" s="553"/>
      <c r="IS31" s="554"/>
      <c r="IT31" s="1052" t="s">
        <v>845</v>
      </c>
      <c r="IU31" s="553"/>
      <c r="IV31" s="554"/>
      <c r="IW31" s="1052" t="s">
        <v>845</v>
      </c>
      <c r="IX31" s="553"/>
      <c r="IY31" s="554"/>
      <c r="IZ31" s="1052" t="s">
        <v>845</v>
      </c>
      <c r="JA31" s="553"/>
      <c r="JB31" s="554"/>
      <c r="JC31" s="1052" t="s">
        <v>845</v>
      </c>
      <c r="JD31" s="553"/>
      <c r="JE31" s="554"/>
      <c r="JF31" s="1052" t="s">
        <v>845</v>
      </c>
      <c r="JG31" s="553"/>
      <c r="JH31" s="554"/>
      <c r="JI31" s="1052" t="s">
        <v>845</v>
      </c>
      <c r="JJ31" s="553"/>
      <c r="JK31" s="554"/>
      <c r="JL31" s="1052" t="s">
        <v>845</v>
      </c>
      <c r="JM31" s="553"/>
      <c r="JN31" s="554"/>
      <c r="JO31" s="1052" t="s">
        <v>845</v>
      </c>
      <c r="JP31" s="553"/>
      <c r="JQ31" s="554"/>
      <c r="JR31" s="1052" t="s">
        <v>845</v>
      </c>
      <c r="JS31" s="553"/>
      <c r="JT31" s="554"/>
      <c r="JU31" s="1052" t="s">
        <v>845</v>
      </c>
      <c r="JV31" s="553"/>
      <c r="JW31" s="554"/>
      <c r="JX31" s="1052" t="s">
        <v>845</v>
      </c>
      <c r="JY31" s="553"/>
      <c r="JZ31" s="554"/>
      <c r="KA31" s="1052" t="s">
        <v>845</v>
      </c>
      <c r="KB31" s="553"/>
      <c r="KC31" s="554"/>
      <c r="KD31" s="1052" t="s">
        <v>845</v>
      </c>
      <c r="KE31" s="553"/>
      <c r="KF31" s="553"/>
      <c r="KG31" s="1052" t="s">
        <v>845</v>
      </c>
      <c r="KH31" s="553"/>
      <c r="KI31" s="554"/>
      <c r="KJ31" s="1052" t="s">
        <v>845</v>
      </c>
      <c r="KK31" s="553"/>
      <c r="KL31" s="554"/>
      <c r="KM31" s="1052" t="s">
        <v>845</v>
      </c>
      <c r="KN31" s="553"/>
      <c r="KO31" s="554"/>
      <c r="KP31" s="1052" t="s">
        <v>845</v>
      </c>
      <c r="KQ31" s="553"/>
      <c r="KR31" s="554"/>
      <c r="KS31" s="1052" t="s">
        <v>845</v>
      </c>
      <c r="KT31" s="553"/>
      <c r="KU31" s="554"/>
      <c r="KV31" s="1052" t="s">
        <v>845</v>
      </c>
      <c r="KW31" s="553"/>
      <c r="KX31" s="554"/>
      <c r="KY31" s="1052" t="s">
        <v>845</v>
      </c>
      <c r="KZ31" s="553"/>
      <c r="LA31" s="554"/>
      <c r="LB31" s="1052" t="s">
        <v>845</v>
      </c>
      <c r="LC31" s="553"/>
      <c r="LD31" s="554"/>
      <c r="LE31" s="1052" t="s">
        <v>845</v>
      </c>
      <c r="LF31" s="553"/>
      <c r="LG31" s="554"/>
      <c r="LH31" s="1052" t="s">
        <v>845</v>
      </c>
      <c r="LI31" s="553"/>
      <c r="LJ31" s="554"/>
      <c r="LK31" s="1052" t="s">
        <v>845</v>
      </c>
      <c r="LL31" s="553"/>
      <c r="LM31" s="554"/>
      <c r="LN31" s="1052" t="s">
        <v>845</v>
      </c>
      <c r="LO31" s="553"/>
      <c r="LP31" s="554"/>
      <c r="LQ31" s="1052" t="s">
        <v>845</v>
      </c>
      <c r="LR31" s="553"/>
      <c r="LS31" s="554"/>
      <c r="LT31" s="1052" t="s">
        <v>845</v>
      </c>
      <c r="LU31" s="553"/>
      <c r="LV31" s="554"/>
      <c r="LW31" s="1052" t="s">
        <v>845</v>
      </c>
      <c r="LX31" s="553"/>
      <c r="LY31" s="554"/>
      <c r="LZ31" s="1052" t="s">
        <v>845</v>
      </c>
      <c r="MA31" s="553"/>
      <c r="MB31" s="554"/>
      <c r="MC31" s="1052" t="s">
        <v>845</v>
      </c>
      <c r="MD31" s="553"/>
      <c r="ME31" s="554"/>
      <c r="MF31" s="1052" t="s">
        <v>845</v>
      </c>
      <c r="MG31" s="553"/>
      <c r="MH31" s="554"/>
      <c r="MI31" s="1052" t="s">
        <v>845</v>
      </c>
      <c r="MJ31" s="553"/>
      <c r="MK31" s="554"/>
      <c r="ML31" s="1052" t="s">
        <v>845</v>
      </c>
      <c r="MM31" s="553"/>
      <c r="MN31" s="554"/>
      <c r="MO31" s="1052" t="s">
        <v>845</v>
      </c>
      <c r="MP31" s="553"/>
      <c r="MQ31" s="554"/>
      <c r="MR31" s="1052" t="s">
        <v>845</v>
      </c>
      <c r="MS31" s="553"/>
      <c r="MT31" s="554"/>
      <c r="MU31" s="1052" t="s">
        <v>845</v>
      </c>
      <c r="MV31" s="553"/>
      <c r="MW31" s="554"/>
      <c r="MX31" s="1052" t="s">
        <v>845</v>
      </c>
      <c r="MY31" s="553"/>
      <c r="MZ31" s="554"/>
      <c r="NA31" s="1052" t="s">
        <v>845</v>
      </c>
      <c r="NB31" s="553"/>
      <c r="NC31" s="554"/>
      <c r="ND31" s="1052" t="s">
        <v>845</v>
      </c>
      <c r="NE31" s="553"/>
      <c r="NF31" s="554"/>
      <c r="NG31" s="1052" t="s">
        <v>845</v>
      </c>
      <c r="NH31" s="553"/>
      <c r="NI31" s="554"/>
      <c r="NJ31" s="518"/>
      <c r="NK31" s="524"/>
      <c r="NL31" s="517"/>
      <c r="NM31" s="497"/>
    </row>
    <row r="32" spans="1:377" ht="36">
      <c r="A32" s="296">
        <f t="shared" si="0"/>
        <v>14</v>
      </c>
      <c r="B32" s="522" t="s">
        <v>453</v>
      </c>
      <c r="C32" s="523" t="s">
        <v>427</v>
      </c>
      <c r="D32" s="519"/>
      <c r="E32" s="1052">
        <v>0</v>
      </c>
      <c r="F32" s="560"/>
      <c r="G32" s="554"/>
      <c r="H32" s="1052">
        <v>0</v>
      </c>
      <c r="I32" s="560"/>
      <c r="J32" s="559"/>
      <c r="K32" s="1052">
        <v>0</v>
      </c>
      <c r="L32" s="560"/>
      <c r="M32" s="559"/>
      <c r="N32" s="1052">
        <v>0</v>
      </c>
      <c r="O32" s="560"/>
      <c r="P32" s="559"/>
      <c r="Q32" s="1052">
        <v>0</v>
      </c>
      <c r="R32" s="560"/>
      <c r="S32" s="561"/>
      <c r="T32" s="1052">
        <v>0</v>
      </c>
      <c r="U32" s="560"/>
      <c r="V32" s="561"/>
      <c r="W32" s="1052">
        <v>0</v>
      </c>
      <c r="X32" s="560"/>
      <c r="Y32" s="554"/>
      <c r="Z32" s="1052">
        <v>0</v>
      </c>
      <c r="AA32" s="560"/>
      <c r="AB32" s="554"/>
      <c r="AC32" s="1052">
        <v>0</v>
      </c>
      <c r="AD32" s="560"/>
      <c r="AE32" s="554"/>
      <c r="AF32" s="1052">
        <v>0</v>
      </c>
      <c r="AG32" s="560"/>
      <c r="AH32" s="554"/>
      <c r="AI32" s="1052">
        <v>0</v>
      </c>
      <c r="AJ32" s="560"/>
      <c r="AK32" s="554"/>
      <c r="AL32" s="1052">
        <v>0</v>
      </c>
      <c r="AM32" s="560"/>
      <c r="AN32" s="554"/>
      <c r="AO32" s="1052">
        <v>0</v>
      </c>
      <c r="AP32" s="560"/>
      <c r="AQ32" s="554"/>
      <c r="AR32" s="1052">
        <v>0</v>
      </c>
      <c r="AS32" s="560"/>
      <c r="AT32" s="554"/>
      <c r="AU32" s="1052">
        <v>0</v>
      </c>
      <c r="AV32" s="560"/>
      <c r="AW32" s="554"/>
      <c r="AX32" s="1052">
        <v>0</v>
      </c>
      <c r="AY32" s="560"/>
      <c r="AZ32" s="554"/>
      <c r="BA32" s="1052">
        <v>0</v>
      </c>
      <c r="BB32" s="560"/>
      <c r="BC32" s="554"/>
      <c r="BD32" s="1052">
        <v>0</v>
      </c>
      <c r="BE32" s="560"/>
      <c r="BF32" s="554"/>
      <c r="BG32" s="1052">
        <v>0</v>
      </c>
      <c r="BH32" s="560"/>
      <c r="BI32" s="554"/>
      <c r="BJ32" s="1052">
        <v>0</v>
      </c>
      <c r="BK32" s="560"/>
      <c r="BL32" s="554"/>
      <c r="BM32" s="1052">
        <v>0</v>
      </c>
      <c r="BN32" s="560"/>
      <c r="BO32" s="554"/>
      <c r="BP32" s="1052">
        <v>0</v>
      </c>
      <c r="BQ32" s="560"/>
      <c r="BR32" s="554"/>
      <c r="BS32" s="1052">
        <v>0</v>
      </c>
      <c r="BT32" s="560"/>
      <c r="BU32" s="554"/>
      <c r="BV32" s="1052">
        <v>125</v>
      </c>
      <c r="BW32" s="560"/>
      <c r="BX32" s="554"/>
      <c r="BY32" s="1052">
        <v>125</v>
      </c>
      <c r="BZ32" s="560"/>
      <c r="CA32" s="554"/>
      <c r="CB32" s="1052">
        <v>125</v>
      </c>
      <c r="CC32" s="560"/>
      <c r="CD32" s="554"/>
      <c r="CE32" s="1052">
        <v>0</v>
      </c>
      <c r="CF32" s="560"/>
      <c r="CG32" s="554"/>
      <c r="CH32" s="1052">
        <v>0</v>
      </c>
      <c r="CI32" s="560"/>
      <c r="CJ32" s="554"/>
      <c r="CK32" s="1052">
        <v>0</v>
      </c>
      <c r="CL32" s="560"/>
      <c r="CM32" s="554"/>
      <c r="CN32" s="1052">
        <v>25</v>
      </c>
      <c r="CO32" s="560"/>
      <c r="CP32" s="554"/>
      <c r="CQ32" s="1052">
        <v>25</v>
      </c>
      <c r="CR32" s="560"/>
      <c r="CS32" s="554"/>
      <c r="CT32" s="1052">
        <v>0</v>
      </c>
      <c r="CU32" s="560"/>
      <c r="CV32" s="554"/>
      <c r="CW32" s="1052">
        <v>0</v>
      </c>
      <c r="CX32" s="560"/>
      <c r="CY32" s="554"/>
      <c r="CZ32" s="1052">
        <v>0</v>
      </c>
      <c r="DA32" s="560"/>
      <c r="DB32" s="554"/>
      <c r="DC32" s="1052">
        <v>0</v>
      </c>
      <c r="DD32" s="560"/>
      <c r="DE32" s="554"/>
      <c r="DF32" s="1052">
        <v>0</v>
      </c>
      <c r="DG32" s="560"/>
      <c r="DH32" s="554"/>
      <c r="DI32" s="1052">
        <v>0</v>
      </c>
      <c r="DJ32" s="560"/>
      <c r="DK32" s="554"/>
      <c r="DL32" s="1052">
        <v>0</v>
      </c>
      <c r="DM32" s="560"/>
      <c r="DN32" s="554"/>
      <c r="DO32" s="1052">
        <v>0</v>
      </c>
      <c r="DP32" s="560"/>
      <c r="DQ32" s="554"/>
      <c r="DR32" s="1052">
        <v>0</v>
      </c>
      <c r="DS32" s="560"/>
      <c r="DT32" s="554"/>
      <c r="DU32" s="1052">
        <v>0</v>
      </c>
      <c r="DV32" s="560"/>
      <c r="DW32" s="554"/>
      <c r="DX32" s="1052">
        <v>0</v>
      </c>
      <c r="DY32" s="560"/>
      <c r="DZ32" s="554"/>
      <c r="EA32" s="1052">
        <v>0</v>
      </c>
      <c r="EB32" s="560"/>
      <c r="EC32" s="554"/>
      <c r="ED32" s="1052">
        <v>0</v>
      </c>
      <c r="EE32" s="560"/>
      <c r="EF32" s="554"/>
      <c r="EG32" s="1052">
        <v>0</v>
      </c>
      <c r="EH32" s="560"/>
      <c r="EI32" s="554"/>
      <c r="EJ32" s="1052">
        <v>0</v>
      </c>
      <c r="EK32" s="560"/>
      <c r="EL32" s="554"/>
      <c r="EM32" s="1052">
        <v>0</v>
      </c>
      <c r="EN32" s="560"/>
      <c r="EO32" s="554"/>
      <c r="EP32" s="1052">
        <v>0</v>
      </c>
      <c r="EQ32" s="560"/>
      <c r="ER32" s="554"/>
      <c r="ES32" s="1052">
        <v>0</v>
      </c>
      <c r="ET32" s="560"/>
      <c r="EU32" s="554"/>
      <c r="EV32" s="1052">
        <v>0</v>
      </c>
      <c r="EW32" s="560"/>
      <c r="EX32" s="554"/>
      <c r="EY32" s="1052">
        <v>0</v>
      </c>
      <c r="EZ32" s="560"/>
      <c r="FA32" s="554"/>
      <c r="FB32" s="1052">
        <v>0</v>
      </c>
      <c r="FC32" s="560"/>
      <c r="FD32" s="554"/>
      <c r="FE32" s="1052">
        <v>0</v>
      </c>
      <c r="FF32" s="560"/>
      <c r="FG32" s="554"/>
      <c r="FH32" s="1052">
        <v>0</v>
      </c>
      <c r="FI32" s="560"/>
      <c r="FJ32" s="554"/>
      <c r="FK32" s="1052">
        <v>0</v>
      </c>
      <c r="FL32" s="560"/>
      <c r="FM32" s="554"/>
      <c r="FN32" s="1052">
        <v>0</v>
      </c>
      <c r="FO32" s="560"/>
      <c r="FP32" s="554"/>
      <c r="FQ32" s="1052">
        <v>0</v>
      </c>
      <c r="FR32" s="560"/>
      <c r="FS32" s="554"/>
      <c r="FT32" s="1052">
        <v>0</v>
      </c>
      <c r="FU32" s="560"/>
      <c r="FV32" s="554"/>
      <c r="FW32" s="1052">
        <v>0</v>
      </c>
      <c r="FX32" s="560"/>
      <c r="FY32" s="554"/>
      <c r="FZ32" s="1052">
        <v>0</v>
      </c>
      <c r="GA32" s="560"/>
      <c r="GB32" s="554"/>
      <c r="GC32" s="1052">
        <v>0</v>
      </c>
      <c r="GD32" s="560"/>
      <c r="GE32" s="554"/>
      <c r="GF32" s="1052">
        <v>0</v>
      </c>
      <c r="GG32" s="560"/>
      <c r="GH32" s="554"/>
      <c r="GI32" s="1052">
        <v>0</v>
      </c>
      <c r="GJ32" s="553"/>
      <c r="GK32" s="553"/>
      <c r="GL32" s="1052">
        <v>0</v>
      </c>
      <c r="GM32" s="560"/>
      <c r="GN32" s="554"/>
      <c r="GO32" s="1052">
        <v>0</v>
      </c>
      <c r="GP32" s="560"/>
      <c r="GQ32" s="554"/>
      <c r="GR32" s="1052">
        <v>0</v>
      </c>
      <c r="GS32" s="560"/>
      <c r="GT32" s="554"/>
      <c r="GU32" s="1052">
        <v>0</v>
      </c>
      <c r="GV32" s="560"/>
      <c r="GW32" s="554"/>
      <c r="GX32" s="1052">
        <v>0</v>
      </c>
      <c r="GY32" s="553"/>
      <c r="GZ32" s="553"/>
      <c r="HA32" s="1052">
        <v>0</v>
      </c>
      <c r="HB32" s="553"/>
      <c r="HC32" s="553"/>
      <c r="HD32" s="1052">
        <v>0</v>
      </c>
      <c r="HE32" s="553"/>
      <c r="HF32" s="553"/>
      <c r="HG32" s="1052">
        <v>0</v>
      </c>
      <c r="HH32" s="560"/>
      <c r="HI32" s="554"/>
      <c r="HJ32" s="1052">
        <v>0</v>
      </c>
      <c r="HK32" s="560"/>
      <c r="HL32" s="554"/>
      <c r="HM32" s="1052">
        <v>0</v>
      </c>
      <c r="HN32" s="560"/>
      <c r="HO32" s="554"/>
      <c r="HP32" s="1052">
        <v>0</v>
      </c>
      <c r="HQ32" s="560"/>
      <c r="HR32" s="554"/>
      <c r="HS32" s="1052">
        <v>0</v>
      </c>
      <c r="HT32" s="560"/>
      <c r="HU32" s="554"/>
      <c r="HV32" s="1052">
        <v>0</v>
      </c>
      <c r="HW32" s="560"/>
      <c r="HX32" s="554"/>
      <c r="HY32" s="1052">
        <v>0</v>
      </c>
      <c r="HZ32" s="560"/>
      <c r="IA32" s="554"/>
      <c r="IB32" s="1052">
        <v>0</v>
      </c>
      <c r="IC32" s="560"/>
      <c r="ID32" s="554"/>
      <c r="IE32" s="1052">
        <v>0</v>
      </c>
      <c r="IF32" s="560"/>
      <c r="IG32" s="554"/>
      <c r="IH32" s="1052">
        <v>0</v>
      </c>
      <c r="II32" s="560"/>
      <c r="IJ32" s="554"/>
      <c r="IK32" s="1052">
        <v>0</v>
      </c>
      <c r="IL32" s="560"/>
      <c r="IM32" s="554"/>
      <c r="IN32" s="1052">
        <v>0</v>
      </c>
      <c r="IO32" s="560"/>
      <c r="IP32" s="554"/>
      <c r="IQ32" s="1052">
        <v>0</v>
      </c>
      <c r="IR32" s="560"/>
      <c r="IS32" s="554"/>
      <c r="IT32" s="1052">
        <v>0</v>
      </c>
      <c r="IU32" s="560"/>
      <c r="IV32" s="554"/>
      <c r="IW32" s="1052">
        <v>0</v>
      </c>
      <c r="IX32" s="560"/>
      <c r="IY32" s="554"/>
      <c r="IZ32" s="1052">
        <v>0</v>
      </c>
      <c r="JA32" s="560"/>
      <c r="JB32" s="554"/>
      <c r="JC32" s="1052">
        <v>0</v>
      </c>
      <c r="JD32" s="560"/>
      <c r="JE32" s="554"/>
      <c r="JF32" s="1052">
        <v>0</v>
      </c>
      <c r="JG32" s="560"/>
      <c r="JH32" s="554"/>
      <c r="JI32" s="1052">
        <v>0</v>
      </c>
      <c r="JJ32" s="560"/>
      <c r="JK32" s="554"/>
      <c r="JL32" s="1052">
        <v>0</v>
      </c>
      <c r="JM32" s="560"/>
      <c r="JN32" s="554"/>
      <c r="JO32" s="1052">
        <v>0</v>
      </c>
      <c r="JP32" s="560"/>
      <c r="JQ32" s="554"/>
      <c r="JR32" s="1052">
        <v>0</v>
      </c>
      <c r="JS32" s="560"/>
      <c r="JT32" s="554"/>
      <c r="JU32" s="1052">
        <v>0</v>
      </c>
      <c r="JV32" s="560"/>
      <c r="JW32" s="554"/>
      <c r="JX32" s="1052">
        <v>0</v>
      </c>
      <c r="JY32" s="560"/>
      <c r="JZ32" s="554"/>
      <c r="KA32" s="1052">
        <v>0</v>
      </c>
      <c r="KB32" s="560"/>
      <c r="KC32" s="554"/>
      <c r="KD32" s="1052">
        <v>0</v>
      </c>
      <c r="KE32" s="560"/>
      <c r="KF32" s="553"/>
      <c r="KG32" s="1052">
        <v>0</v>
      </c>
      <c r="KH32" s="553"/>
      <c r="KI32" s="554"/>
      <c r="KJ32" s="1052">
        <v>0</v>
      </c>
      <c r="KK32" s="560"/>
      <c r="KL32" s="554"/>
      <c r="KM32" s="1052">
        <v>0</v>
      </c>
      <c r="KN32" s="560"/>
      <c r="KO32" s="554"/>
      <c r="KP32" s="1052">
        <v>0</v>
      </c>
      <c r="KQ32" s="560"/>
      <c r="KR32" s="554"/>
      <c r="KS32" s="1052">
        <v>0</v>
      </c>
      <c r="KT32" s="560"/>
      <c r="KU32" s="554"/>
      <c r="KV32" s="1052">
        <v>0</v>
      </c>
      <c r="KW32" s="560"/>
      <c r="KX32" s="554"/>
      <c r="KY32" s="1052">
        <v>0</v>
      </c>
      <c r="KZ32" s="560"/>
      <c r="LA32" s="554"/>
      <c r="LB32" s="1052">
        <v>0</v>
      </c>
      <c r="LC32" s="560"/>
      <c r="LD32" s="554"/>
      <c r="LE32" s="1052">
        <v>0</v>
      </c>
      <c r="LF32" s="560"/>
      <c r="LG32" s="554"/>
      <c r="LH32" s="1052">
        <v>0</v>
      </c>
      <c r="LI32" s="560"/>
      <c r="LJ32" s="554"/>
      <c r="LK32" s="1052">
        <v>0</v>
      </c>
      <c r="LL32" s="560"/>
      <c r="LM32" s="554"/>
      <c r="LN32" s="1052">
        <v>0</v>
      </c>
      <c r="LO32" s="560"/>
      <c r="LP32" s="554"/>
      <c r="LQ32" s="1052">
        <v>0</v>
      </c>
      <c r="LR32" s="560"/>
      <c r="LS32" s="554"/>
      <c r="LT32" s="1052">
        <v>0</v>
      </c>
      <c r="LU32" s="560"/>
      <c r="LV32" s="554"/>
      <c r="LW32" s="1052">
        <v>0</v>
      </c>
      <c r="LX32" s="560"/>
      <c r="LY32" s="554"/>
      <c r="LZ32" s="1052">
        <v>0</v>
      </c>
      <c r="MA32" s="560"/>
      <c r="MB32" s="554"/>
      <c r="MC32" s="1052">
        <v>0</v>
      </c>
      <c r="MD32" s="560"/>
      <c r="ME32" s="554"/>
      <c r="MF32" s="1052">
        <v>0</v>
      </c>
      <c r="MG32" s="560"/>
      <c r="MH32" s="554"/>
      <c r="MI32" s="1052">
        <v>0</v>
      </c>
      <c r="MJ32" s="560"/>
      <c r="MK32" s="554"/>
      <c r="ML32" s="1052">
        <v>0</v>
      </c>
      <c r="MM32" s="560"/>
      <c r="MN32" s="554"/>
      <c r="MO32" s="1052">
        <v>0</v>
      </c>
      <c r="MP32" s="560"/>
      <c r="MQ32" s="554"/>
      <c r="MR32" s="1052">
        <v>0</v>
      </c>
      <c r="MS32" s="560"/>
      <c r="MT32" s="554"/>
      <c r="MU32" s="1052">
        <v>0</v>
      </c>
      <c r="MV32" s="560"/>
      <c r="MW32" s="554"/>
      <c r="MX32" s="1052">
        <v>0</v>
      </c>
      <c r="MY32" s="560"/>
      <c r="MZ32" s="554"/>
      <c r="NA32" s="1052">
        <v>0</v>
      </c>
      <c r="NB32" s="560"/>
      <c r="NC32" s="554"/>
      <c r="ND32" s="1052">
        <v>0</v>
      </c>
      <c r="NE32" s="560"/>
      <c r="NF32" s="554"/>
      <c r="NG32" s="1052">
        <v>0</v>
      </c>
      <c r="NH32" s="560"/>
      <c r="NI32" s="554"/>
      <c r="NJ32" s="518"/>
      <c r="NK32" s="524"/>
      <c r="NL32" s="517"/>
      <c r="NM32" s="497"/>
    </row>
    <row r="33" spans="1:377" ht="54">
      <c r="A33" s="296">
        <f t="shared" si="0"/>
        <v>15</v>
      </c>
      <c r="B33" s="522" t="s">
        <v>454</v>
      </c>
      <c r="C33" s="523" t="s">
        <v>655</v>
      </c>
      <c r="D33" s="525"/>
      <c r="E33" s="562">
        <f>$I$13</f>
        <v>9.4124784836979253E-2</v>
      </c>
      <c r="F33" s="563"/>
      <c r="G33" s="564"/>
      <c r="H33" s="562">
        <f>$I$13</f>
        <v>9.4124784836979253E-2</v>
      </c>
      <c r="I33" s="563"/>
      <c r="J33" s="565"/>
      <c r="K33" s="562">
        <f>$I$13</f>
        <v>9.4124784836979253E-2</v>
      </c>
      <c r="L33" s="563"/>
      <c r="M33" s="565"/>
      <c r="N33" s="562">
        <f>$I$13</f>
        <v>9.4124784836979253E-2</v>
      </c>
      <c r="O33" s="563"/>
      <c r="P33" s="565"/>
      <c r="Q33" s="562">
        <f>$I$13</f>
        <v>9.4124784836979253E-2</v>
      </c>
      <c r="R33" s="563"/>
      <c r="S33" s="564"/>
      <c r="T33" s="562">
        <f>$I$13</f>
        <v>9.4124784836979253E-2</v>
      </c>
      <c r="U33" s="563"/>
      <c r="V33" s="564"/>
      <c r="W33" s="562">
        <f>+$I$13</f>
        <v>9.4124784836979253E-2</v>
      </c>
      <c r="X33" s="563"/>
      <c r="Y33" s="564"/>
      <c r="Z33" s="562">
        <f>$I$13</f>
        <v>9.4124784836979253E-2</v>
      </c>
      <c r="AA33" s="563" t="s">
        <v>52</v>
      </c>
      <c r="AB33" s="564"/>
      <c r="AC33" s="562">
        <f>$I$13</f>
        <v>9.4124784836979253E-2</v>
      </c>
      <c r="AD33" s="563"/>
      <c r="AE33" s="564"/>
      <c r="AF33" s="562">
        <f>$I$13</f>
        <v>9.4124784836979253E-2</v>
      </c>
      <c r="AG33" s="563"/>
      <c r="AH33" s="564"/>
      <c r="AI33" s="562">
        <f>$I$13</f>
        <v>9.4124784836979253E-2</v>
      </c>
      <c r="AJ33" s="563"/>
      <c r="AK33" s="564"/>
      <c r="AL33" s="562">
        <f>$I$13</f>
        <v>9.4124784836979253E-2</v>
      </c>
      <c r="AM33" s="563"/>
      <c r="AN33" s="564"/>
      <c r="AO33" s="562">
        <f>$I$13</f>
        <v>9.4124784836979253E-2</v>
      </c>
      <c r="AP33" s="563"/>
      <c r="AQ33" s="564"/>
      <c r="AR33" s="562">
        <f>$I$13</f>
        <v>9.4124784836979253E-2</v>
      </c>
      <c r="AS33" s="563"/>
      <c r="AT33" s="564"/>
      <c r="AU33" s="562">
        <f>$I$13</f>
        <v>9.4124784836979253E-2</v>
      </c>
      <c r="AV33" s="563"/>
      <c r="AW33" s="564"/>
      <c r="AX33" s="562">
        <f>$I$13</f>
        <v>9.4124784836979253E-2</v>
      </c>
      <c r="AY33" s="563"/>
      <c r="AZ33" s="564"/>
      <c r="BA33" s="562">
        <f>$I$13</f>
        <v>9.4124784836979253E-2</v>
      </c>
      <c r="BB33" s="563"/>
      <c r="BC33" s="564"/>
      <c r="BD33" s="562">
        <f>$I$13</f>
        <v>9.4124784836979253E-2</v>
      </c>
      <c r="BE33" s="563"/>
      <c r="BF33" s="564"/>
      <c r="BG33" s="562">
        <f>$I$13</f>
        <v>9.4124784836979253E-2</v>
      </c>
      <c r="BH33" s="563"/>
      <c r="BI33" s="564"/>
      <c r="BJ33" s="562">
        <f>$I$13</f>
        <v>9.4124784836979253E-2</v>
      </c>
      <c r="BK33" s="563"/>
      <c r="BL33" s="564"/>
      <c r="BM33" s="562">
        <f>$I$13</f>
        <v>9.4124784836979253E-2</v>
      </c>
      <c r="BN33" s="563"/>
      <c r="BO33" s="564"/>
      <c r="BP33" s="562">
        <f>$I$13</f>
        <v>9.4124784836979253E-2</v>
      </c>
      <c r="BQ33" s="563"/>
      <c r="BR33" s="564"/>
      <c r="BS33" s="562">
        <f>$I$13</f>
        <v>9.4124784836979253E-2</v>
      </c>
      <c r="BT33" s="563"/>
      <c r="BU33" s="564"/>
      <c r="BV33" s="562">
        <f>$I$13</f>
        <v>9.4124784836979253E-2</v>
      </c>
      <c r="BW33" s="563"/>
      <c r="BX33" s="564"/>
      <c r="BY33" s="562">
        <f>$I$13</f>
        <v>9.4124784836979253E-2</v>
      </c>
      <c r="BZ33" s="563"/>
      <c r="CA33" s="564"/>
      <c r="CB33" s="562">
        <f>$I$13</f>
        <v>9.4124784836979253E-2</v>
      </c>
      <c r="CC33" s="563"/>
      <c r="CD33" s="564"/>
      <c r="CE33" s="562">
        <f>$I$13</f>
        <v>9.4124784836979253E-2</v>
      </c>
      <c r="CF33" s="563"/>
      <c r="CG33" s="564"/>
      <c r="CH33" s="562">
        <f>$I$13</f>
        <v>9.4124784836979253E-2</v>
      </c>
      <c r="CI33" s="563"/>
      <c r="CJ33" s="564"/>
      <c r="CK33" s="562">
        <f>$I$13</f>
        <v>9.4124784836979253E-2</v>
      </c>
      <c r="CL33" s="563"/>
      <c r="CM33" s="564"/>
      <c r="CN33" s="562">
        <f>$I$13</f>
        <v>9.4124784836979253E-2</v>
      </c>
      <c r="CO33" s="563"/>
      <c r="CP33" s="564"/>
      <c r="CQ33" s="562">
        <f>$I$13</f>
        <v>9.4124784836979253E-2</v>
      </c>
      <c r="CR33" s="563"/>
      <c r="CS33" s="564"/>
      <c r="CT33" s="562">
        <f>$I$13</f>
        <v>9.4124784836979253E-2</v>
      </c>
      <c r="CU33" s="563"/>
      <c r="CV33" s="564"/>
      <c r="CW33" s="562">
        <f>$I$13</f>
        <v>9.4124784836979253E-2</v>
      </c>
      <c r="CX33" s="563"/>
      <c r="CY33" s="564"/>
      <c r="CZ33" s="562">
        <f>$I$13</f>
        <v>9.4124784836979253E-2</v>
      </c>
      <c r="DA33" s="563"/>
      <c r="DB33" s="564"/>
      <c r="DC33" s="562">
        <f>$I$13</f>
        <v>9.4124784836979253E-2</v>
      </c>
      <c r="DD33" s="563"/>
      <c r="DE33" s="564"/>
      <c r="DF33" s="562">
        <f>$I$13</f>
        <v>9.4124784836979253E-2</v>
      </c>
      <c r="DG33" s="563"/>
      <c r="DH33" s="564"/>
      <c r="DI33" s="562">
        <f>$I$13</f>
        <v>9.4124784836979253E-2</v>
      </c>
      <c r="DJ33" s="563"/>
      <c r="DK33" s="564"/>
      <c r="DL33" s="562">
        <f>$I$13</f>
        <v>9.4124784836979253E-2</v>
      </c>
      <c r="DM33" s="563"/>
      <c r="DN33" s="564"/>
      <c r="DO33" s="562">
        <f>$I$13</f>
        <v>9.4124784836979253E-2</v>
      </c>
      <c r="DP33" s="563"/>
      <c r="DQ33" s="564"/>
      <c r="DR33" s="562">
        <f>$I$13</f>
        <v>9.4124784836979253E-2</v>
      </c>
      <c r="DS33" s="563"/>
      <c r="DT33" s="564"/>
      <c r="DU33" s="562">
        <f>$I$13</f>
        <v>9.4124784836979253E-2</v>
      </c>
      <c r="DV33" s="563"/>
      <c r="DW33" s="564"/>
      <c r="DX33" s="562">
        <f>$I$13</f>
        <v>9.4124784836979253E-2</v>
      </c>
      <c r="DY33" s="563"/>
      <c r="DZ33" s="564"/>
      <c r="EA33" s="562">
        <f>$I$13</f>
        <v>9.4124784836979253E-2</v>
      </c>
      <c r="EB33" s="563"/>
      <c r="EC33" s="564"/>
      <c r="ED33" s="562">
        <f>$I$13</f>
        <v>9.4124784836979253E-2</v>
      </c>
      <c r="EE33" s="563"/>
      <c r="EF33" s="564"/>
      <c r="EG33" s="562">
        <f>$I$13</f>
        <v>9.4124784836979253E-2</v>
      </c>
      <c r="EH33" s="563"/>
      <c r="EI33" s="564"/>
      <c r="EJ33" s="562">
        <f>$I$13</f>
        <v>9.4124784836979253E-2</v>
      </c>
      <c r="EK33" s="563"/>
      <c r="EL33" s="564"/>
      <c r="EM33" s="562">
        <f>$I$13</f>
        <v>9.4124784836979253E-2</v>
      </c>
      <c r="EN33" s="563"/>
      <c r="EO33" s="564"/>
      <c r="EP33" s="562">
        <f>$I$13</f>
        <v>9.4124784836979253E-2</v>
      </c>
      <c r="EQ33" s="563"/>
      <c r="ER33" s="564"/>
      <c r="ES33" s="562">
        <f>$I$13</f>
        <v>9.4124784836979253E-2</v>
      </c>
      <c r="ET33" s="563"/>
      <c r="EU33" s="564"/>
      <c r="EV33" s="562">
        <f>$I$13</f>
        <v>9.4124784836979253E-2</v>
      </c>
      <c r="EW33" s="563"/>
      <c r="EX33" s="564"/>
      <c r="EY33" s="562">
        <f>$I$13</f>
        <v>9.4124784836979253E-2</v>
      </c>
      <c r="EZ33" s="563"/>
      <c r="FA33" s="564"/>
      <c r="FB33" s="562">
        <f>$I$13</f>
        <v>9.4124784836979253E-2</v>
      </c>
      <c r="FC33" s="563"/>
      <c r="FD33" s="564"/>
      <c r="FE33" s="562">
        <f>$I$13</f>
        <v>9.4124784836979253E-2</v>
      </c>
      <c r="FF33" s="563"/>
      <c r="FG33" s="564"/>
      <c r="FH33" s="562">
        <f>$I$13</f>
        <v>9.4124784836979253E-2</v>
      </c>
      <c r="FI33" s="563"/>
      <c r="FJ33" s="564"/>
      <c r="FK33" s="562">
        <f>$I$13</f>
        <v>9.4124784836979253E-2</v>
      </c>
      <c r="FL33" s="563"/>
      <c r="FM33" s="564"/>
      <c r="FN33" s="562">
        <f>$I$13</f>
        <v>9.4124784836979253E-2</v>
      </c>
      <c r="FO33" s="563"/>
      <c r="FP33" s="564"/>
      <c r="FQ33" s="562">
        <f>$I$13</f>
        <v>9.4124784836979253E-2</v>
      </c>
      <c r="FR33" s="563"/>
      <c r="FS33" s="564"/>
      <c r="FT33" s="562">
        <f>$I$13</f>
        <v>9.4124784836979253E-2</v>
      </c>
      <c r="FU33" s="563"/>
      <c r="FV33" s="564"/>
      <c r="FW33" s="562">
        <f>$I$13</f>
        <v>9.4124784836979253E-2</v>
      </c>
      <c r="FX33" s="563"/>
      <c r="FY33" s="564"/>
      <c r="FZ33" s="562">
        <f>$I$13</f>
        <v>9.4124784836979253E-2</v>
      </c>
      <c r="GA33" s="563"/>
      <c r="GB33" s="564"/>
      <c r="GC33" s="562">
        <f>$I$13</f>
        <v>9.4124784836979253E-2</v>
      </c>
      <c r="GD33" s="563"/>
      <c r="GE33" s="564"/>
      <c r="GF33" s="562">
        <f>$I$13</f>
        <v>9.4124784836979253E-2</v>
      </c>
      <c r="GG33" s="563"/>
      <c r="GH33" s="564"/>
      <c r="GI33" s="562">
        <f>$I$13</f>
        <v>9.4124784836979253E-2</v>
      </c>
      <c r="GJ33" s="563"/>
      <c r="GK33" s="563"/>
      <c r="GL33" s="562">
        <f>$I$13</f>
        <v>9.4124784836979253E-2</v>
      </c>
      <c r="GM33" s="563"/>
      <c r="GN33" s="564"/>
      <c r="GO33" s="562">
        <f>$I$13</f>
        <v>9.4124784836979253E-2</v>
      </c>
      <c r="GP33" s="563"/>
      <c r="GQ33" s="564"/>
      <c r="GR33" s="562">
        <f>$I$13</f>
        <v>9.4124784836979253E-2</v>
      </c>
      <c r="GS33" s="563"/>
      <c r="GT33" s="564"/>
      <c r="GU33" s="562">
        <f>$I$13</f>
        <v>9.4124784836979253E-2</v>
      </c>
      <c r="GV33" s="563"/>
      <c r="GW33" s="564"/>
      <c r="GX33" s="562">
        <f>$I$13</f>
        <v>9.4124784836979253E-2</v>
      </c>
      <c r="GY33" s="563"/>
      <c r="GZ33" s="563"/>
      <c r="HA33" s="562">
        <f>$I$13</f>
        <v>9.4124784836979253E-2</v>
      </c>
      <c r="HB33" s="563"/>
      <c r="HC33" s="563"/>
      <c r="HD33" s="562">
        <f>$I$13</f>
        <v>9.4124784836979253E-2</v>
      </c>
      <c r="HE33" s="563"/>
      <c r="HF33" s="563"/>
      <c r="HG33" s="562">
        <f>$I$13</f>
        <v>9.4124784836979253E-2</v>
      </c>
      <c r="HH33" s="563"/>
      <c r="HI33" s="564"/>
      <c r="HJ33" s="562">
        <f>$I$13</f>
        <v>9.4124784836979253E-2</v>
      </c>
      <c r="HK33" s="563"/>
      <c r="HL33" s="564"/>
      <c r="HM33" s="562">
        <f>$I$13</f>
        <v>9.4124784836979253E-2</v>
      </c>
      <c r="HN33" s="563"/>
      <c r="HO33" s="564"/>
      <c r="HP33" s="562">
        <f>$I$13</f>
        <v>9.4124784836979253E-2</v>
      </c>
      <c r="HQ33" s="563"/>
      <c r="HR33" s="564"/>
      <c r="HS33" s="562">
        <f>$I$13</f>
        <v>9.4124784836979253E-2</v>
      </c>
      <c r="HT33" s="563"/>
      <c r="HU33" s="564"/>
      <c r="HV33" s="562">
        <f>$I$13</f>
        <v>9.4124784836979253E-2</v>
      </c>
      <c r="HW33" s="563"/>
      <c r="HX33" s="564"/>
      <c r="HY33" s="562">
        <f>$I$13</f>
        <v>9.4124784836979253E-2</v>
      </c>
      <c r="HZ33" s="563"/>
      <c r="IA33" s="564"/>
      <c r="IB33" s="562">
        <f>$I$13</f>
        <v>9.4124784836979253E-2</v>
      </c>
      <c r="IC33" s="563"/>
      <c r="ID33" s="564"/>
      <c r="IE33" s="562">
        <f>$I$13</f>
        <v>9.4124784836979253E-2</v>
      </c>
      <c r="IF33" s="563"/>
      <c r="IG33" s="564"/>
      <c r="IH33" s="562">
        <f>$I$13</f>
        <v>9.4124784836979253E-2</v>
      </c>
      <c r="II33" s="563"/>
      <c r="IJ33" s="564"/>
      <c r="IK33" s="562">
        <f>$I$13</f>
        <v>9.4124784836979253E-2</v>
      </c>
      <c r="IL33" s="563"/>
      <c r="IM33" s="564"/>
      <c r="IN33" s="562">
        <f>$I$13</f>
        <v>9.4124784836979253E-2</v>
      </c>
      <c r="IO33" s="563"/>
      <c r="IP33" s="564"/>
      <c r="IQ33" s="562">
        <f>$I$13</f>
        <v>9.4124784836979253E-2</v>
      </c>
      <c r="IR33" s="563"/>
      <c r="IS33" s="564"/>
      <c r="IT33" s="562">
        <f>$I$13</f>
        <v>9.4124784836979253E-2</v>
      </c>
      <c r="IU33" s="563"/>
      <c r="IV33" s="564"/>
      <c r="IW33" s="562">
        <f>$I$13</f>
        <v>9.4124784836979253E-2</v>
      </c>
      <c r="IX33" s="563"/>
      <c r="IY33" s="564"/>
      <c r="IZ33" s="562">
        <f>$I$13</f>
        <v>9.4124784836979253E-2</v>
      </c>
      <c r="JA33" s="563"/>
      <c r="JB33" s="564"/>
      <c r="JC33" s="562">
        <f>$I$13</f>
        <v>9.4124784836979253E-2</v>
      </c>
      <c r="JD33" s="563"/>
      <c r="JE33" s="564"/>
      <c r="JF33" s="562">
        <f>$I$13</f>
        <v>9.4124784836979253E-2</v>
      </c>
      <c r="JG33" s="563"/>
      <c r="JH33" s="564"/>
      <c r="JI33" s="562">
        <f>$I$13</f>
        <v>9.4124784836979253E-2</v>
      </c>
      <c r="JJ33" s="563"/>
      <c r="JK33" s="564"/>
      <c r="JL33" s="562">
        <f>$I$13</f>
        <v>9.4124784836979253E-2</v>
      </c>
      <c r="JM33" s="563"/>
      <c r="JN33" s="564"/>
      <c r="JO33" s="562">
        <f>$I$13</f>
        <v>9.4124784836979253E-2</v>
      </c>
      <c r="JP33" s="563"/>
      <c r="JQ33" s="564"/>
      <c r="JR33" s="562">
        <f t="shared" ref="JR33" si="1">$I$13</f>
        <v>9.4124784836979253E-2</v>
      </c>
      <c r="JS33" s="563"/>
      <c r="JT33" s="564"/>
      <c r="JU33" s="562">
        <f t="shared" ref="JU33" si="2">$I$13</f>
        <v>9.4124784836979253E-2</v>
      </c>
      <c r="JV33" s="563"/>
      <c r="JW33" s="564"/>
      <c r="JX33" s="562">
        <f t="shared" ref="JX33" si="3">$I$13</f>
        <v>9.4124784836979253E-2</v>
      </c>
      <c r="JY33" s="563"/>
      <c r="JZ33" s="564"/>
      <c r="KA33" s="562">
        <f t="shared" ref="KA33" si="4">$I$13</f>
        <v>9.4124784836979253E-2</v>
      </c>
      <c r="KB33" s="563"/>
      <c r="KC33" s="564"/>
      <c r="KD33" s="562">
        <f t="shared" ref="KD33" si="5">$I$13</f>
        <v>9.4124784836979253E-2</v>
      </c>
      <c r="KE33" s="563"/>
      <c r="KF33" s="563"/>
      <c r="KG33" s="562">
        <f t="shared" ref="KG33" si="6">$I$13</f>
        <v>9.4124784836979253E-2</v>
      </c>
      <c r="KH33" s="563"/>
      <c r="KI33" s="564"/>
      <c r="KJ33" s="562">
        <f t="shared" ref="KJ33" si="7">$I$13</f>
        <v>9.4124784836979253E-2</v>
      </c>
      <c r="KK33" s="563"/>
      <c r="KL33" s="564"/>
      <c r="KM33" s="562">
        <f t="shared" ref="KM33" si="8">$I$13</f>
        <v>9.4124784836979253E-2</v>
      </c>
      <c r="KN33" s="563"/>
      <c r="KO33" s="564"/>
      <c r="KP33" s="562">
        <f t="shared" ref="KP33" si="9">$I$13</f>
        <v>9.4124784836979253E-2</v>
      </c>
      <c r="KQ33" s="563"/>
      <c r="KR33" s="564"/>
      <c r="KS33" s="562">
        <f t="shared" ref="KS33" si="10">$I$13</f>
        <v>9.4124784836979253E-2</v>
      </c>
      <c r="KT33" s="563"/>
      <c r="KU33" s="564"/>
      <c r="KV33" s="562">
        <f t="shared" ref="KV33" si="11">$I$13</f>
        <v>9.4124784836979253E-2</v>
      </c>
      <c r="KW33" s="563"/>
      <c r="KX33" s="564"/>
      <c r="KY33" s="562">
        <f t="shared" ref="KY33" si="12">$I$13</f>
        <v>9.4124784836979253E-2</v>
      </c>
      <c r="KZ33" s="563"/>
      <c r="LA33" s="564"/>
      <c r="LB33" s="562">
        <f t="shared" ref="LB33" si="13">$I$13</f>
        <v>9.4124784836979253E-2</v>
      </c>
      <c r="LC33" s="563"/>
      <c r="LD33" s="564"/>
      <c r="LE33" s="562">
        <f t="shared" ref="LE33" si="14">$I$13</f>
        <v>9.4124784836979253E-2</v>
      </c>
      <c r="LF33" s="563"/>
      <c r="LG33" s="564"/>
      <c r="LH33" s="562">
        <f t="shared" ref="LH33" si="15">$I$13</f>
        <v>9.4124784836979253E-2</v>
      </c>
      <c r="LI33" s="563"/>
      <c r="LJ33" s="564"/>
      <c r="LK33" s="562">
        <f t="shared" ref="LK33" si="16">$I$13</f>
        <v>9.4124784836979253E-2</v>
      </c>
      <c r="LL33" s="563"/>
      <c r="LM33" s="564"/>
      <c r="LN33" s="562">
        <f t="shared" ref="LN33" si="17">$I$13</f>
        <v>9.4124784836979253E-2</v>
      </c>
      <c r="LO33" s="563"/>
      <c r="LP33" s="564"/>
      <c r="LQ33" s="562">
        <f t="shared" ref="LQ33" si="18">$I$13</f>
        <v>9.4124784836979253E-2</v>
      </c>
      <c r="LR33" s="563"/>
      <c r="LS33" s="564"/>
      <c r="LT33" s="562">
        <f t="shared" ref="LT33" si="19">$I$13</f>
        <v>9.4124784836979253E-2</v>
      </c>
      <c r="LU33" s="563"/>
      <c r="LV33" s="564"/>
      <c r="LW33" s="562">
        <f t="shared" ref="LW33" si="20">$I$13</f>
        <v>9.4124784836979253E-2</v>
      </c>
      <c r="LX33" s="563"/>
      <c r="LY33" s="564"/>
      <c r="LZ33" s="562">
        <f t="shared" ref="LZ33" si="21">$I$13</f>
        <v>9.4124784836979253E-2</v>
      </c>
      <c r="MA33" s="563"/>
      <c r="MB33" s="564"/>
      <c r="MC33" s="562">
        <f t="shared" ref="MC33" si="22">$I$13</f>
        <v>9.4124784836979253E-2</v>
      </c>
      <c r="MD33" s="563"/>
      <c r="ME33" s="564"/>
      <c r="MF33" s="562">
        <f t="shared" ref="MF33" si="23">$I$13</f>
        <v>9.4124784836979253E-2</v>
      </c>
      <c r="MG33" s="563"/>
      <c r="MH33" s="564"/>
      <c r="MI33" s="562">
        <f t="shared" ref="MI33" si="24">$I$13</f>
        <v>9.4124784836979253E-2</v>
      </c>
      <c r="MJ33" s="563"/>
      <c r="MK33" s="564"/>
      <c r="ML33" s="562">
        <f t="shared" ref="ML33" si="25">$I$13</f>
        <v>9.4124784836979253E-2</v>
      </c>
      <c r="MM33" s="563"/>
      <c r="MN33" s="564"/>
      <c r="MO33" s="562">
        <f t="shared" ref="MO33" si="26">$I$13</f>
        <v>9.4124784836979253E-2</v>
      </c>
      <c r="MP33" s="563"/>
      <c r="MQ33" s="564"/>
      <c r="MR33" s="562">
        <f t="shared" ref="MR33" si="27">$I$13</f>
        <v>9.4124784836979253E-2</v>
      </c>
      <c r="MS33" s="563"/>
      <c r="MT33" s="564"/>
      <c r="MU33" s="562">
        <f t="shared" ref="MU33" si="28">$I$13</f>
        <v>9.4124784836979253E-2</v>
      </c>
      <c r="MV33" s="563"/>
      <c r="MW33" s="564"/>
      <c r="MX33" s="562">
        <f t="shared" ref="MX33" si="29">$I$13</f>
        <v>9.4124784836979253E-2</v>
      </c>
      <c r="MY33" s="563"/>
      <c r="MZ33" s="564"/>
      <c r="NA33" s="562">
        <f t="shared" ref="NA33" si="30">$I$13</f>
        <v>9.4124784836979253E-2</v>
      </c>
      <c r="NB33" s="563"/>
      <c r="NC33" s="564"/>
      <c r="ND33" s="562">
        <f t="shared" ref="ND33" si="31">$I$13</f>
        <v>9.4124784836979253E-2</v>
      </c>
      <c r="NE33" s="563"/>
      <c r="NF33" s="564"/>
      <c r="NG33" s="562">
        <f t="shared" ref="NG33" si="32">$I$13</f>
        <v>9.4124784836979253E-2</v>
      </c>
      <c r="NH33" s="563"/>
      <c r="NI33" s="564"/>
      <c r="NJ33" s="578"/>
      <c r="NK33" s="524"/>
      <c r="NL33" s="517"/>
      <c r="NM33" s="497"/>
    </row>
    <row r="34" spans="1:377" ht="39" customHeight="1">
      <c r="A34" s="296">
        <f t="shared" si="0"/>
        <v>16</v>
      </c>
      <c r="B34" s="522" t="s">
        <v>455</v>
      </c>
      <c r="C34" s="523" t="s">
        <v>323</v>
      </c>
      <c r="D34" s="525"/>
      <c r="E34" s="562">
        <f>(E$32/100*$I$15)+E$33</f>
        <v>9.4124784836979253E-2</v>
      </c>
      <c r="F34" s="563"/>
      <c r="G34" s="564"/>
      <c r="H34" s="562">
        <f>(H$32/100*$I$15)+H$33</f>
        <v>9.4124784836979253E-2</v>
      </c>
      <c r="I34" s="563"/>
      <c r="J34" s="565"/>
      <c r="K34" s="562">
        <f>(K$32/100*$I$15)+K$33</f>
        <v>9.4124784836979253E-2</v>
      </c>
      <c r="L34" s="563"/>
      <c r="M34" s="565"/>
      <c r="N34" s="562">
        <f>(N$32/100*$I$15)+N$33</f>
        <v>9.4124784836979253E-2</v>
      </c>
      <c r="O34" s="563"/>
      <c r="P34" s="565"/>
      <c r="Q34" s="562">
        <f>(Q$32/100*$I$15)+Q$33</f>
        <v>9.4124784836979253E-2</v>
      </c>
      <c r="R34" s="563"/>
      <c r="S34" s="564"/>
      <c r="T34" s="562">
        <f>(T$32/100*$I$15)+T$33</f>
        <v>9.4124784836979253E-2</v>
      </c>
      <c r="U34" s="563"/>
      <c r="V34" s="564"/>
      <c r="W34" s="562">
        <f>(W$32/100*$I$15)+W$33</f>
        <v>9.4124784836979253E-2</v>
      </c>
      <c r="X34" s="563"/>
      <c r="Y34" s="564"/>
      <c r="Z34" s="562">
        <f>(Z$32/100*$I$15)+Z$33</f>
        <v>9.4124784836979253E-2</v>
      </c>
      <c r="AA34" s="563"/>
      <c r="AB34" s="564"/>
      <c r="AC34" s="562">
        <f>(AC$32/100*$I$15)+AC$33</f>
        <v>9.4124784836979253E-2</v>
      </c>
      <c r="AD34" s="563"/>
      <c r="AE34" s="564"/>
      <c r="AF34" s="562">
        <f>(AF$32/100*$I$15)+AF$33</f>
        <v>9.4124784836979253E-2</v>
      </c>
      <c r="AG34" s="563"/>
      <c r="AH34" s="564"/>
      <c r="AI34" s="562">
        <f>(AI$32/100*$I$15)+AI$33</f>
        <v>9.4124784836979253E-2</v>
      </c>
      <c r="AJ34" s="563"/>
      <c r="AK34" s="564"/>
      <c r="AL34" s="562">
        <f>(AL$32/100*$I$15)+AL$33</f>
        <v>9.4124784836979253E-2</v>
      </c>
      <c r="AM34" s="563"/>
      <c r="AN34" s="564"/>
      <c r="AO34" s="562">
        <f>(AO$32/100*$I$15)+AO$33</f>
        <v>9.4124784836979253E-2</v>
      </c>
      <c r="AP34" s="563"/>
      <c r="AQ34" s="564"/>
      <c r="AR34" s="562">
        <f>(AR$32/100*$I$15)+AR$33</f>
        <v>9.4124784836979253E-2</v>
      </c>
      <c r="AS34" s="563"/>
      <c r="AT34" s="564"/>
      <c r="AU34" s="562">
        <f>(AU$32/100*$I$15)+AU$33</f>
        <v>9.4124784836979253E-2</v>
      </c>
      <c r="AV34" s="563"/>
      <c r="AW34" s="564"/>
      <c r="AX34" s="562">
        <f>(AX$32/100*$I$15)+AX$33</f>
        <v>9.4124784836979253E-2</v>
      </c>
      <c r="AY34" s="563"/>
      <c r="AZ34" s="564"/>
      <c r="BA34" s="562">
        <f>(BA$32/100*$I$15)+BA$33</f>
        <v>9.4124784836979253E-2</v>
      </c>
      <c r="BB34" s="563"/>
      <c r="BC34" s="564"/>
      <c r="BD34" s="562">
        <f>(BD$32/100*$I$15)+BD$33</f>
        <v>9.4124784836979253E-2</v>
      </c>
      <c r="BE34" s="563"/>
      <c r="BF34" s="564"/>
      <c r="BG34" s="562">
        <f>(BG$32/100*$I$15)+BG$33</f>
        <v>9.4124784836979253E-2</v>
      </c>
      <c r="BH34" s="563"/>
      <c r="BI34" s="564"/>
      <c r="BJ34" s="562">
        <f>(BJ$32/100*$I$15)+BJ$33</f>
        <v>9.4124784836979253E-2</v>
      </c>
      <c r="BK34" s="563"/>
      <c r="BL34" s="564"/>
      <c r="BM34" s="562">
        <f>(BM$32/100*$I$15)+BM$33</f>
        <v>9.4124784836979253E-2</v>
      </c>
      <c r="BN34" s="563"/>
      <c r="BO34" s="564"/>
      <c r="BP34" s="562">
        <f>(BP$32/100*$I$15)+BP$33</f>
        <v>9.4124784836979253E-2</v>
      </c>
      <c r="BQ34" s="563"/>
      <c r="BR34" s="564"/>
      <c r="BS34" s="562">
        <f>(BS$32/100*$I$15)+BS$33</f>
        <v>9.4124784836979253E-2</v>
      </c>
      <c r="BT34" s="563"/>
      <c r="BU34" s="564"/>
      <c r="BV34" s="562">
        <f>(BV$32/100*$I$15)+BV$33</f>
        <v>0.10184982835154516</v>
      </c>
      <c r="BW34" s="563"/>
      <c r="BX34" s="564"/>
      <c r="BY34" s="562">
        <f>(BY$32/100*$I$15)+BY$33</f>
        <v>0.10184982835154516</v>
      </c>
      <c r="BZ34" s="563"/>
      <c r="CA34" s="564"/>
      <c r="CB34" s="562">
        <f>(CB$32/100*$I$15)+CB$33</f>
        <v>0.10184982835154516</v>
      </c>
      <c r="CC34" s="563"/>
      <c r="CD34" s="564"/>
      <c r="CE34" s="562">
        <f>(CE$32/100*$I$15)+CE$33</f>
        <v>9.4124784836979253E-2</v>
      </c>
      <c r="CF34" s="563"/>
      <c r="CG34" s="564"/>
      <c r="CH34" s="562">
        <f>(CH$32/100*$I$15)+CH$33</f>
        <v>9.4124784836979253E-2</v>
      </c>
      <c r="CI34" s="563"/>
      <c r="CJ34" s="564"/>
      <c r="CK34" s="562">
        <f>(CK$32/100*$I$15)+CK$33</f>
        <v>9.4124784836979253E-2</v>
      </c>
      <c r="CL34" s="563"/>
      <c r="CM34" s="564"/>
      <c r="CN34" s="562">
        <f>(CN$32/100*$I$15)+CN$33</f>
        <v>9.5669793539892439E-2</v>
      </c>
      <c r="CO34" s="563"/>
      <c r="CP34" s="564"/>
      <c r="CQ34" s="562">
        <f>(CQ$32/100*$I$15)+CQ$33</f>
        <v>9.5669793539892439E-2</v>
      </c>
      <c r="CR34" s="563"/>
      <c r="CS34" s="564"/>
      <c r="CT34" s="562">
        <f>(CT$32/100*$I$15)+CT$33</f>
        <v>9.4124784836979253E-2</v>
      </c>
      <c r="CU34" s="563"/>
      <c r="CV34" s="564"/>
      <c r="CW34" s="562">
        <f>(CW$32/100*$I$15)+CW$33</f>
        <v>9.4124784836979253E-2</v>
      </c>
      <c r="CX34" s="563"/>
      <c r="CY34" s="564"/>
      <c r="CZ34" s="562">
        <f>(CZ$32/100*$I$15)+CZ$33</f>
        <v>9.4124784836979253E-2</v>
      </c>
      <c r="DA34" s="563"/>
      <c r="DB34" s="564"/>
      <c r="DC34" s="562">
        <f>(DC$32/100*$I$15)+DC$33</f>
        <v>9.4124784836979253E-2</v>
      </c>
      <c r="DD34" s="563"/>
      <c r="DE34" s="564"/>
      <c r="DF34" s="562">
        <f>(DF$32/100*$I$15)+DF$33</f>
        <v>9.4124784836979253E-2</v>
      </c>
      <c r="DG34" s="563"/>
      <c r="DH34" s="564"/>
      <c r="DI34" s="562">
        <f>(DI$32/100*$I$15)+DI$33</f>
        <v>9.4124784836979253E-2</v>
      </c>
      <c r="DJ34" s="563"/>
      <c r="DK34" s="564"/>
      <c r="DL34" s="562">
        <f>(DL$32/100*$I$15)+DL$33</f>
        <v>9.4124784836979253E-2</v>
      </c>
      <c r="DM34" s="563"/>
      <c r="DN34" s="564"/>
      <c r="DO34" s="562">
        <f>(DO$32/100*$I$15)+DO$33</f>
        <v>9.4124784836979253E-2</v>
      </c>
      <c r="DP34" s="563"/>
      <c r="DQ34" s="564"/>
      <c r="DR34" s="562">
        <f>(DR$32/100*$I$15)+DR$33</f>
        <v>9.4124784836979253E-2</v>
      </c>
      <c r="DS34" s="563"/>
      <c r="DT34" s="564"/>
      <c r="DU34" s="562">
        <f>(DU$32/100*$I$15)+DU$33</f>
        <v>9.4124784836979253E-2</v>
      </c>
      <c r="DV34" s="563"/>
      <c r="DW34" s="564"/>
      <c r="DX34" s="562">
        <f>(DX$32/100*$I$15)+DX$33</f>
        <v>9.4124784836979253E-2</v>
      </c>
      <c r="DY34" s="563"/>
      <c r="DZ34" s="564"/>
      <c r="EA34" s="562">
        <f>(EA$32/100*$I$15)+EA$33</f>
        <v>9.4124784836979253E-2</v>
      </c>
      <c r="EB34" s="563"/>
      <c r="EC34" s="564"/>
      <c r="ED34" s="562">
        <f>(ED$32/100*$I$15)+ED$33</f>
        <v>9.4124784836979253E-2</v>
      </c>
      <c r="EE34" s="563"/>
      <c r="EF34" s="564"/>
      <c r="EG34" s="562">
        <f>(EG$32/100*$I$15)+EG$33</f>
        <v>9.4124784836979253E-2</v>
      </c>
      <c r="EH34" s="563"/>
      <c r="EI34" s="564"/>
      <c r="EJ34" s="562">
        <f>(EJ$32/100*$I$15)+EJ$33</f>
        <v>9.4124784836979253E-2</v>
      </c>
      <c r="EK34" s="563"/>
      <c r="EL34" s="564"/>
      <c r="EM34" s="562">
        <f>(EM$32/100*$I$15)+EM$33</f>
        <v>9.4124784836979253E-2</v>
      </c>
      <c r="EN34" s="563"/>
      <c r="EO34" s="564"/>
      <c r="EP34" s="562">
        <f>(EP$32/100*$I$15)+EP$33</f>
        <v>9.4124784836979253E-2</v>
      </c>
      <c r="EQ34" s="563"/>
      <c r="ER34" s="564"/>
      <c r="ES34" s="562">
        <f>(ES$32/100*$I$15)+ES$33</f>
        <v>9.4124784836979253E-2</v>
      </c>
      <c r="ET34" s="563"/>
      <c r="EU34" s="564"/>
      <c r="EV34" s="562">
        <f>(EV$32/100*$I$15)+EV$33</f>
        <v>9.4124784836979253E-2</v>
      </c>
      <c r="EW34" s="563"/>
      <c r="EX34" s="564"/>
      <c r="EY34" s="562">
        <f>(EY$32/100*$I$15)+EY$33</f>
        <v>9.4124784836979253E-2</v>
      </c>
      <c r="EZ34" s="563"/>
      <c r="FA34" s="564"/>
      <c r="FB34" s="562">
        <f>(FB$32/100*$I$15)+FB$33</f>
        <v>9.4124784836979253E-2</v>
      </c>
      <c r="FC34" s="563"/>
      <c r="FD34" s="564"/>
      <c r="FE34" s="562">
        <f>(FE$32/100*$I$15)+FE$33</f>
        <v>9.4124784836979253E-2</v>
      </c>
      <c r="FF34" s="563"/>
      <c r="FG34" s="1262"/>
      <c r="FH34" s="562">
        <f>(FH$32/100*$I$15)+FH$33</f>
        <v>9.4124784836979253E-2</v>
      </c>
      <c r="FI34" s="563"/>
      <c r="FJ34" s="564"/>
      <c r="FK34" s="562">
        <f>(FK$32/100*$I$15)+FK$33</f>
        <v>9.4124784836979253E-2</v>
      </c>
      <c r="FL34" s="563"/>
      <c r="FM34" s="564"/>
      <c r="FN34" s="562">
        <f>(FN$32/100*$I$15)+FN$33</f>
        <v>9.4124784836979253E-2</v>
      </c>
      <c r="FO34" s="563"/>
      <c r="FP34" s="564"/>
      <c r="FQ34" s="562">
        <f>(FQ$32/100*$I$15)+FQ$33</f>
        <v>9.4124784836979253E-2</v>
      </c>
      <c r="FR34" s="563"/>
      <c r="FS34" s="564"/>
      <c r="FT34" s="562">
        <f>(FT$32/100*$I$15)+FT$33</f>
        <v>9.4124784836979253E-2</v>
      </c>
      <c r="FU34" s="563"/>
      <c r="FV34" s="564"/>
      <c r="FW34" s="562">
        <f>(FW$32/100*$I$15)+FW$33</f>
        <v>9.4124784836979253E-2</v>
      </c>
      <c r="FX34" s="563"/>
      <c r="FY34" s="564"/>
      <c r="FZ34" s="562">
        <f>(FZ$32/100*$I$15)+FZ$33</f>
        <v>9.4124784836979253E-2</v>
      </c>
      <c r="GA34" s="563"/>
      <c r="GB34" s="564"/>
      <c r="GC34" s="562">
        <f>(GC$32/100*$I$15)+GC$33</f>
        <v>9.4124784836979253E-2</v>
      </c>
      <c r="GD34" s="563"/>
      <c r="GE34" s="564"/>
      <c r="GF34" s="562">
        <f>(GF$32/100*$I$15)+GF$33</f>
        <v>9.4124784836979253E-2</v>
      </c>
      <c r="GG34" s="563"/>
      <c r="GH34" s="564"/>
      <c r="GI34" s="562">
        <f>(GI$32/100*$I$15)+GI$33</f>
        <v>9.4124784836979253E-2</v>
      </c>
      <c r="GJ34" s="563"/>
      <c r="GK34" s="563"/>
      <c r="GL34" s="562">
        <f>(GL$32/100*$I$15)+GL$33</f>
        <v>9.4124784836979253E-2</v>
      </c>
      <c r="GM34" s="563"/>
      <c r="GN34" s="564"/>
      <c r="GO34" s="562">
        <f>(GO$32/100*$I$15)+GO$33</f>
        <v>9.4124784836979253E-2</v>
      </c>
      <c r="GP34" s="563"/>
      <c r="GQ34" s="564"/>
      <c r="GR34" s="562">
        <f>(GR$32/100*$I$15)+GR$33</f>
        <v>9.4124784836979253E-2</v>
      </c>
      <c r="GS34" s="563"/>
      <c r="GT34" s="564"/>
      <c r="GU34" s="562">
        <f>(GU$32/100*$I$15)+GU$33</f>
        <v>9.4124784836979253E-2</v>
      </c>
      <c r="GV34" s="563"/>
      <c r="GW34" s="564"/>
      <c r="GX34" s="562">
        <f>(GX$32/100*$I$15)+GX$33</f>
        <v>9.4124784836979253E-2</v>
      </c>
      <c r="GY34" s="563"/>
      <c r="GZ34" s="563"/>
      <c r="HA34" s="562">
        <f>(HA$32/100*$I$15)+HA$33</f>
        <v>9.4124784836979253E-2</v>
      </c>
      <c r="HB34" s="563"/>
      <c r="HC34" s="563"/>
      <c r="HD34" s="562">
        <f>(HD$32/100*$I$15)+HD$33</f>
        <v>9.4124784836979253E-2</v>
      </c>
      <c r="HE34" s="563"/>
      <c r="HF34" s="563"/>
      <c r="HG34" s="562">
        <f>(HG$32/100*$I$15)+HG$33</f>
        <v>9.4124784836979253E-2</v>
      </c>
      <c r="HH34" s="563"/>
      <c r="HI34" s="564"/>
      <c r="HJ34" s="562">
        <f>(HJ$32/100*$I$15)+HJ$33</f>
        <v>9.4124784836979253E-2</v>
      </c>
      <c r="HK34" s="563"/>
      <c r="HL34" s="564"/>
      <c r="HM34" s="562">
        <f>(HM$32/100*$I$15)+HM$33</f>
        <v>9.4124784836979253E-2</v>
      </c>
      <c r="HN34" s="563"/>
      <c r="HO34" s="564"/>
      <c r="HP34" s="562">
        <f>(HP$32/100*$I$15)+HP$33</f>
        <v>9.4124784836979253E-2</v>
      </c>
      <c r="HQ34" s="563"/>
      <c r="HR34" s="564"/>
      <c r="HS34" s="562">
        <f>(HS$32/100*$I$15)+HS$33</f>
        <v>9.4124784836979253E-2</v>
      </c>
      <c r="HT34" s="563"/>
      <c r="HU34" s="564"/>
      <c r="HV34" s="562">
        <f>(HV$32/100*$I$15)+HV$33</f>
        <v>9.4124784836979253E-2</v>
      </c>
      <c r="HW34" s="563"/>
      <c r="HX34" s="564"/>
      <c r="HY34" s="562">
        <f>(HY$32/100*$I$15)+HY$33</f>
        <v>9.4124784836979253E-2</v>
      </c>
      <c r="HZ34" s="563"/>
      <c r="IA34" s="564"/>
      <c r="IB34" s="562">
        <f>(IB$32/100*$I$15)+IB$33</f>
        <v>9.4124784836979253E-2</v>
      </c>
      <c r="IC34" s="563"/>
      <c r="ID34" s="564"/>
      <c r="IE34" s="562">
        <f>(IE$32/100*$I$15)+IE$33</f>
        <v>9.4124784836979253E-2</v>
      </c>
      <c r="IF34" s="563"/>
      <c r="IG34" s="564"/>
      <c r="IH34" s="562">
        <f>(IH$32/100*$I$15)+IH$33</f>
        <v>9.4124784836979253E-2</v>
      </c>
      <c r="II34" s="563"/>
      <c r="IJ34" s="564"/>
      <c r="IK34" s="562">
        <f>(IK$32/100*$I$15)+IK$33</f>
        <v>9.4124784836979253E-2</v>
      </c>
      <c r="IL34" s="563"/>
      <c r="IM34" s="564"/>
      <c r="IN34" s="562">
        <f>(IN$32/100*$I$15)+IN$33</f>
        <v>9.4124784836979253E-2</v>
      </c>
      <c r="IO34" s="563"/>
      <c r="IP34" s="564"/>
      <c r="IQ34" s="562">
        <f>(IQ$32/100*$I$15)+IQ$33</f>
        <v>9.4124784836979253E-2</v>
      </c>
      <c r="IR34" s="563"/>
      <c r="IS34" s="564"/>
      <c r="IT34" s="562">
        <f>(IT$32/100*$I$15)+IT$33</f>
        <v>9.4124784836979253E-2</v>
      </c>
      <c r="IU34" s="563"/>
      <c r="IV34" s="564"/>
      <c r="IW34" s="562">
        <f>(IW$32/100*$I$15)+IW$33</f>
        <v>9.4124784836979253E-2</v>
      </c>
      <c r="IX34" s="563"/>
      <c r="IY34" s="564"/>
      <c r="IZ34" s="562">
        <f>(IZ$32/100*$I$15)+IZ$33</f>
        <v>9.4124784836979253E-2</v>
      </c>
      <c r="JA34" s="563"/>
      <c r="JB34" s="564"/>
      <c r="JC34" s="562">
        <f>(JC$32/100*$I$15)+JC$33</f>
        <v>9.4124784836979253E-2</v>
      </c>
      <c r="JD34" s="563"/>
      <c r="JE34" s="564"/>
      <c r="JF34" s="562">
        <f>(JF$32/100*$I$15)+JF$33</f>
        <v>9.4124784836979253E-2</v>
      </c>
      <c r="JG34" s="563"/>
      <c r="JH34" s="564"/>
      <c r="JI34" s="562">
        <f>(JI$32/100*$I$15)+JI$33</f>
        <v>9.4124784836979253E-2</v>
      </c>
      <c r="JJ34" s="563"/>
      <c r="JK34" s="564"/>
      <c r="JL34" s="562">
        <f>(JL$32/100*$I$15)+JL$33</f>
        <v>9.4124784836979253E-2</v>
      </c>
      <c r="JM34" s="563"/>
      <c r="JN34" s="564"/>
      <c r="JO34" s="562">
        <f>(JO$32/100*$I$15)+JO$33</f>
        <v>9.4124784836979253E-2</v>
      </c>
      <c r="JP34" s="563"/>
      <c r="JQ34" s="564"/>
      <c r="JR34" s="562">
        <f t="shared" ref="JR34" si="33">(JR$32/100*$I$15)+JR$33</f>
        <v>9.4124784836979253E-2</v>
      </c>
      <c r="JS34" s="563"/>
      <c r="JT34" s="564"/>
      <c r="JU34" s="562">
        <f t="shared" ref="JU34" si="34">(JU$32/100*$I$15)+JU$33</f>
        <v>9.4124784836979253E-2</v>
      </c>
      <c r="JV34" s="563"/>
      <c r="JW34" s="564"/>
      <c r="JX34" s="562">
        <f t="shared" ref="JX34" si="35">(JX$32/100*$I$15)+JX$33</f>
        <v>9.4124784836979253E-2</v>
      </c>
      <c r="JY34" s="563"/>
      <c r="JZ34" s="564"/>
      <c r="KA34" s="562">
        <f t="shared" ref="KA34" si="36">(KA$32/100*$I$15)+KA$33</f>
        <v>9.4124784836979253E-2</v>
      </c>
      <c r="KB34" s="563"/>
      <c r="KC34" s="564"/>
      <c r="KD34" s="562">
        <f t="shared" ref="KD34" si="37">(KD$32/100*$I$15)+KD$33</f>
        <v>9.4124784836979253E-2</v>
      </c>
      <c r="KE34" s="563"/>
      <c r="KF34" s="563"/>
      <c r="KG34" s="562">
        <f t="shared" ref="KG34" si="38">(KG$32/100*$I$15)+KG$33</f>
        <v>9.4124784836979253E-2</v>
      </c>
      <c r="KH34" s="563"/>
      <c r="KI34" s="564"/>
      <c r="KJ34" s="562">
        <f t="shared" ref="KJ34" si="39">(KJ$32/100*$I$15)+KJ$33</f>
        <v>9.4124784836979253E-2</v>
      </c>
      <c r="KK34" s="563"/>
      <c r="KL34" s="564"/>
      <c r="KM34" s="562">
        <f t="shared" ref="KM34" si="40">(KM$32/100*$I$15)+KM$33</f>
        <v>9.4124784836979253E-2</v>
      </c>
      <c r="KN34" s="563"/>
      <c r="KO34" s="564"/>
      <c r="KP34" s="562">
        <f t="shared" ref="KP34" si="41">(KP$32/100*$I$15)+KP$33</f>
        <v>9.4124784836979253E-2</v>
      </c>
      <c r="KQ34" s="563"/>
      <c r="KR34" s="564"/>
      <c r="KS34" s="562">
        <f t="shared" ref="KS34" si="42">(KS$32/100*$I$15)+KS$33</f>
        <v>9.4124784836979253E-2</v>
      </c>
      <c r="KT34" s="563"/>
      <c r="KU34" s="564"/>
      <c r="KV34" s="562">
        <f t="shared" ref="KV34" si="43">(KV$32/100*$I$15)+KV$33</f>
        <v>9.4124784836979253E-2</v>
      </c>
      <c r="KW34" s="563"/>
      <c r="KX34" s="564"/>
      <c r="KY34" s="562">
        <f t="shared" ref="KY34" si="44">(KY$32/100*$I$15)+KY$33</f>
        <v>9.4124784836979253E-2</v>
      </c>
      <c r="KZ34" s="563"/>
      <c r="LA34" s="564"/>
      <c r="LB34" s="562">
        <f t="shared" ref="LB34" si="45">(LB$32/100*$I$15)+LB$33</f>
        <v>9.4124784836979253E-2</v>
      </c>
      <c r="LC34" s="563"/>
      <c r="LD34" s="564"/>
      <c r="LE34" s="562">
        <f t="shared" ref="LE34" si="46">(LE$32/100*$I$15)+LE$33</f>
        <v>9.4124784836979253E-2</v>
      </c>
      <c r="LF34" s="563"/>
      <c r="LG34" s="564"/>
      <c r="LH34" s="562">
        <f t="shared" ref="LH34" si="47">(LH$32/100*$I$15)+LH$33</f>
        <v>9.4124784836979253E-2</v>
      </c>
      <c r="LI34" s="563"/>
      <c r="LJ34" s="564"/>
      <c r="LK34" s="562">
        <f t="shared" ref="LK34" si="48">(LK$32/100*$I$15)+LK$33</f>
        <v>9.4124784836979253E-2</v>
      </c>
      <c r="LL34" s="563"/>
      <c r="LM34" s="564"/>
      <c r="LN34" s="562">
        <f t="shared" ref="LN34" si="49">(LN$32/100*$I$15)+LN$33</f>
        <v>9.4124784836979253E-2</v>
      </c>
      <c r="LO34" s="563"/>
      <c r="LP34" s="564"/>
      <c r="LQ34" s="562">
        <f t="shared" ref="LQ34" si="50">(LQ$32/100*$I$15)+LQ$33</f>
        <v>9.4124784836979253E-2</v>
      </c>
      <c r="LR34" s="563"/>
      <c r="LS34" s="564"/>
      <c r="LT34" s="562">
        <f t="shared" ref="LT34" si="51">(LT$32/100*$I$15)+LT$33</f>
        <v>9.4124784836979253E-2</v>
      </c>
      <c r="LU34" s="563"/>
      <c r="LV34" s="564"/>
      <c r="LW34" s="562">
        <f t="shared" ref="LW34" si="52">(LW$32/100*$I$15)+LW$33</f>
        <v>9.4124784836979253E-2</v>
      </c>
      <c r="LX34" s="563"/>
      <c r="LY34" s="564"/>
      <c r="LZ34" s="562">
        <f t="shared" ref="LZ34" si="53">(LZ$32/100*$I$15)+LZ$33</f>
        <v>9.4124784836979253E-2</v>
      </c>
      <c r="MA34" s="563"/>
      <c r="MB34" s="564"/>
      <c r="MC34" s="562">
        <f t="shared" ref="MC34" si="54">(MC$32/100*$I$15)+MC$33</f>
        <v>9.4124784836979253E-2</v>
      </c>
      <c r="MD34" s="563"/>
      <c r="ME34" s="564"/>
      <c r="MF34" s="562">
        <f t="shared" ref="MF34" si="55">(MF$32/100*$I$15)+MF$33</f>
        <v>9.4124784836979253E-2</v>
      </c>
      <c r="MG34" s="563"/>
      <c r="MH34" s="564"/>
      <c r="MI34" s="562">
        <f t="shared" ref="MI34" si="56">(MI$32/100*$I$15)+MI$33</f>
        <v>9.4124784836979253E-2</v>
      </c>
      <c r="MJ34" s="563"/>
      <c r="MK34" s="564"/>
      <c r="ML34" s="562">
        <f t="shared" ref="ML34" si="57">(ML$32/100*$I$15)+ML$33</f>
        <v>9.4124784836979253E-2</v>
      </c>
      <c r="MM34" s="563"/>
      <c r="MN34" s="564"/>
      <c r="MO34" s="562">
        <f t="shared" ref="MO34" si="58">(MO$32/100*$I$15)+MO$33</f>
        <v>9.4124784836979253E-2</v>
      </c>
      <c r="MP34" s="563"/>
      <c r="MQ34" s="564"/>
      <c r="MR34" s="562">
        <f t="shared" ref="MR34" si="59">(MR$32/100*$I$15)+MR$33</f>
        <v>9.4124784836979253E-2</v>
      </c>
      <c r="MS34" s="563"/>
      <c r="MT34" s="564"/>
      <c r="MU34" s="562">
        <f t="shared" ref="MU34" si="60">(MU$32/100*$I$15)+MU$33</f>
        <v>9.4124784836979253E-2</v>
      </c>
      <c r="MV34" s="563"/>
      <c r="MW34" s="564"/>
      <c r="MX34" s="562">
        <f t="shared" ref="MX34" si="61">(MX$32/100*$I$15)+MX$33</f>
        <v>9.4124784836979253E-2</v>
      </c>
      <c r="MY34" s="563"/>
      <c r="MZ34" s="564"/>
      <c r="NA34" s="562">
        <f t="shared" ref="NA34" si="62">(NA$32/100*$I$15)+NA$33</f>
        <v>9.4124784836979253E-2</v>
      </c>
      <c r="NB34" s="563"/>
      <c r="NC34" s="564"/>
      <c r="ND34" s="562">
        <f t="shared" ref="ND34" si="63">(ND$32/100*$I$15)+ND$33</f>
        <v>9.4124784836979253E-2</v>
      </c>
      <c r="NE34" s="563"/>
      <c r="NF34" s="564"/>
      <c r="NG34" s="562">
        <f t="shared" ref="NG34" si="64">(NG$32/100*$I$15)+NG$33</f>
        <v>9.4124784836979253E-2</v>
      </c>
      <c r="NH34" s="563"/>
      <c r="NI34" s="564"/>
      <c r="NJ34" s="518"/>
      <c r="NK34" s="524"/>
      <c r="NL34" s="517"/>
      <c r="NM34" s="497"/>
    </row>
    <row r="35" spans="1:377" s="1247" customFormat="1" ht="54.6" customHeight="1">
      <c r="A35" s="1491">
        <v>17</v>
      </c>
      <c r="B35" s="1492" t="s">
        <v>139</v>
      </c>
      <c r="C35" s="1493" t="s">
        <v>456</v>
      </c>
      <c r="D35" s="1494"/>
      <c r="E35" s="1495">
        <v>20614101.609999996</v>
      </c>
      <c r="F35" s="567"/>
      <c r="H35" s="1495">
        <v>8069022.0199999996</v>
      </c>
      <c r="I35" s="567"/>
      <c r="J35" s="559"/>
      <c r="K35" s="1495">
        <v>86467720.890000001</v>
      </c>
      <c r="L35" s="567"/>
      <c r="M35" s="559"/>
      <c r="N35" s="1495">
        <v>22188863.09</v>
      </c>
      <c r="O35" s="567"/>
      <c r="P35" s="559"/>
      <c r="Q35" s="1495">
        <v>27005248.349999998</v>
      </c>
      <c r="R35" s="567"/>
      <c r="S35" s="559"/>
      <c r="T35" s="1495">
        <v>25654455.359999999</v>
      </c>
      <c r="U35" s="567"/>
      <c r="V35" s="559"/>
      <c r="W35" s="1496">
        <v>15731554.18</v>
      </c>
      <c r="X35" s="567"/>
      <c r="Z35" s="1496">
        <v>6961495</v>
      </c>
      <c r="AA35" s="567"/>
      <c r="AB35" s="1497"/>
      <c r="AC35" s="1496">
        <v>20945332.776666667</v>
      </c>
      <c r="AD35" s="567"/>
      <c r="AF35" s="1496">
        <v>27988.35</v>
      </c>
      <c r="AG35" s="567"/>
      <c r="AI35" s="1496">
        <v>9158917.9100000001</v>
      </c>
      <c r="AJ35" s="567"/>
      <c r="AL35" s="1496">
        <v>20626990.686070856</v>
      </c>
      <c r="AM35" s="567"/>
      <c r="AN35" s="1497"/>
      <c r="AO35" s="1496">
        <v>21163172.50023846</v>
      </c>
      <c r="AP35" s="567"/>
      <c r="AR35" s="1496">
        <v>77234029.520000011</v>
      </c>
      <c r="AS35" s="567"/>
      <c r="AU35" s="1496">
        <v>14404841.620000001</v>
      </c>
      <c r="AV35" s="567"/>
      <c r="AX35" s="1496">
        <v>18664930.664499998</v>
      </c>
      <c r="AY35" s="567"/>
      <c r="AZ35" s="1497"/>
      <c r="BA35" s="1496">
        <v>6390403.345499998</v>
      </c>
      <c r="BB35" s="567"/>
      <c r="BD35" s="1496">
        <v>45985435.980000004</v>
      </c>
      <c r="BE35" s="567"/>
      <c r="BG35" s="1496">
        <v>15865266.993426396</v>
      </c>
      <c r="BH35" s="567"/>
      <c r="BJ35" s="1496">
        <v>21698009.039999999</v>
      </c>
      <c r="BK35" s="567"/>
      <c r="BL35" s="1497"/>
      <c r="BM35" s="1496">
        <v>62902117.770985924</v>
      </c>
      <c r="BN35" s="567"/>
      <c r="BP35" s="1496">
        <v>72364661.600000009</v>
      </c>
      <c r="BQ35" s="567"/>
      <c r="BS35" s="1496">
        <v>11276182.890000001</v>
      </c>
      <c r="BT35" s="567"/>
      <c r="BV35" s="1496">
        <v>3960136</v>
      </c>
      <c r="BW35" s="567"/>
      <c r="BX35" s="1497"/>
      <c r="BY35" s="1496">
        <v>40538248</v>
      </c>
      <c r="BZ35" s="567"/>
      <c r="CB35" s="1496">
        <v>727476047.47415888</v>
      </c>
      <c r="CC35" s="567"/>
      <c r="CE35" s="1496">
        <v>356574888.09259403</v>
      </c>
      <c r="CF35" s="567"/>
      <c r="CH35" s="1496">
        <v>438498422.67000002</v>
      </c>
      <c r="CI35" s="567"/>
      <c r="CJ35" s="1497"/>
      <c r="CK35" s="1496">
        <v>369946471.53820211</v>
      </c>
      <c r="CL35" s="567"/>
      <c r="CN35" s="1496">
        <v>624983164.40999997</v>
      </c>
      <c r="CO35" s="567"/>
      <c r="CQ35" s="1496">
        <v>350783192.12999994</v>
      </c>
      <c r="CR35" s="567"/>
      <c r="CT35" s="1496">
        <v>179528283.18144101</v>
      </c>
      <c r="CU35" s="567"/>
      <c r="CV35" s="1497"/>
      <c r="CW35" s="1496">
        <v>66302530.414052069</v>
      </c>
      <c r="CX35" s="567"/>
      <c r="CZ35" s="1496">
        <v>48926349.138271563</v>
      </c>
      <c r="DA35" s="567"/>
      <c r="DC35" s="1496">
        <v>158398771.27548608</v>
      </c>
      <c r="DD35" s="567"/>
      <c r="DF35" s="1496">
        <v>126339785.52904409</v>
      </c>
      <c r="DG35" s="567"/>
      <c r="DI35" s="1496">
        <v>65267341.982312888</v>
      </c>
      <c r="DJ35" s="567"/>
      <c r="DK35" s="1497"/>
      <c r="DL35" s="1496">
        <v>43038203.757147357</v>
      </c>
      <c r="DM35" s="567"/>
      <c r="DO35" s="1496">
        <v>81635302.846911505</v>
      </c>
      <c r="DP35" s="567"/>
      <c r="DR35" s="1496">
        <v>54768830.213855162</v>
      </c>
      <c r="DS35" s="567"/>
      <c r="DU35" s="1496">
        <v>54768830.213855162</v>
      </c>
      <c r="DV35" s="567"/>
      <c r="DX35" s="1496">
        <v>53333146.532128461</v>
      </c>
      <c r="DY35" s="567"/>
      <c r="DZ35" s="1497"/>
      <c r="EA35" s="1496">
        <v>53333145.532128461</v>
      </c>
      <c r="EB35" s="567"/>
      <c r="ED35" s="1496">
        <v>31245963.535522263</v>
      </c>
      <c r="EE35" s="567"/>
      <c r="EG35" s="1496">
        <v>25007575.021127697</v>
      </c>
      <c r="EH35" s="567"/>
      <c r="EJ35" s="1496">
        <v>27873352.063612927</v>
      </c>
      <c r="EK35" s="567"/>
      <c r="EM35" s="1496">
        <v>27873352.063612927</v>
      </c>
      <c r="EN35" s="567"/>
      <c r="EO35" s="1497"/>
      <c r="EP35" s="1496">
        <v>9118014.2371636685</v>
      </c>
      <c r="EQ35" s="567"/>
      <c r="ES35" s="1496">
        <v>9118014.2371636685</v>
      </c>
      <c r="ET35" s="567"/>
      <c r="EV35" s="1496">
        <v>33752663.94698748</v>
      </c>
      <c r="EW35" s="567"/>
      <c r="EY35" s="1496">
        <v>19574122.933621816</v>
      </c>
      <c r="EZ35" s="567"/>
      <c r="FB35" s="1496">
        <v>12087610.49</v>
      </c>
      <c r="FC35" s="567"/>
      <c r="FD35" s="1497"/>
      <c r="FE35" s="1496">
        <v>19515076.619999994</v>
      </c>
      <c r="FF35" s="567"/>
      <c r="FG35" s="1450"/>
      <c r="FH35" s="1496">
        <v>43547493.189999998</v>
      </c>
      <c r="FI35" s="567"/>
      <c r="FK35" s="1496">
        <v>32029640.100000005</v>
      </c>
      <c r="FL35" s="567"/>
      <c r="FN35" s="1496">
        <v>1108057.68</v>
      </c>
      <c r="FO35" s="567"/>
      <c r="FP35" s="1497"/>
      <c r="FQ35" s="1496">
        <v>22064846.620000008</v>
      </c>
      <c r="FR35" s="567"/>
      <c r="FT35" s="1496">
        <v>157754048.49000004</v>
      </c>
      <c r="FU35" s="567"/>
      <c r="FW35" s="1496">
        <v>22307023.789999999</v>
      </c>
      <c r="FX35" s="567"/>
      <c r="FZ35" s="1496">
        <v>53270563.609999999</v>
      </c>
      <c r="GA35" s="567"/>
      <c r="GC35" s="1496">
        <v>71493943.519999996</v>
      </c>
      <c r="GD35" s="567"/>
      <c r="GE35" s="1497"/>
      <c r="GF35" s="1496">
        <v>97679301.450000003</v>
      </c>
      <c r="GG35" s="567"/>
      <c r="GI35" s="1496">
        <v>67032216.759999998</v>
      </c>
      <c r="GL35" s="1496">
        <v>25142131.770000003</v>
      </c>
      <c r="GM35" s="567"/>
      <c r="GO35" s="1496">
        <v>300757445.18379563</v>
      </c>
      <c r="GP35" s="567"/>
      <c r="GR35" s="1496">
        <v>53713164.690838076</v>
      </c>
      <c r="GS35" s="567"/>
      <c r="GU35" s="1496">
        <v>57229955.449354276</v>
      </c>
      <c r="GV35" s="567"/>
      <c r="GX35" s="1496">
        <v>112737679.0012842</v>
      </c>
      <c r="HA35" s="1496">
        <v>24583892.583007071</v>
      </c>
      <c r="HD35" s="1496">
        <v>10064677.784723291</v>
      </c>
      <c r="HG35" s="1496">
        <v>84425696.96296753</v>
      </c>
      <c r="HH35" s="567"/>
      <c r="HJ35" s="1496">
        <v>54119055.809479296</v>
      </c>
      <c r="HK35" s="567"/>
      <c r="HM35" s="1496">
        <v>8932903.3008865267</v>
      </c>
      <c r="HN35" s="567"/>
      <c r="HP35" s="1496">
        <v>66926570.916024245</v>
      </c>
      <c r="HQ35" s="567"/>
      <c r="HS35" s="1496">
        <v>78758531.462986156</v>
      </c>
      <c r="HT35" s="567"/>
      <c r="HU35" s="1497"/>
      <c r="HV35" s="1496">
        <v>51358963.901758239</v>
      </c>
      <c r="HW35" s="567"/>
      <c r="HY35" s="1496">
        <v>98583696.731991768</v>
      </c>
      <c r="HZ35" s="567"/>
      <c r="IB35" s="1496">
        <v>37303832.955939636</v>
      </c>
      <c r="IC35" s="567"/>
      <c r="IE35" s="1496">
        <v>13201746.325956859</v>
      </c>
      <c r="IF35" s="567"/>
      <c r="IH35" s="1496">
        <v>9834403.1151014343</v>
      </c>
      <c r="II35" s="567"/>
      <c r="IJ35" s="1497"/>
      <c r="IK35" s="1496">
        <v>36090274.608249962</v>
      </c>
      <c r="IL35" s="567"/>
      <c r="IN35" s="1496">
        <v>38063877.992920645</v>
      </c>
      <c r="IO35" s="567"/>
      <c r="IQ35" s="1496">
        <v>37630365.995939635</v>
      </c>
      <c r="IR35" s="567"/>
      <c r="IT35" s="1496">
        <v>13264112.229871638</v>
      </c>
      <c r="IU35" s="567"/>
      <c r="IW35" s="1496">
        <v>9834403.1151014343</v>
      </c>
      <c r="IX35" s="567"/>
      <c r="IZ35" s="1496">
        <v>3311594.3741152994</v>
      </c>
      <c r="JA35" s="567"/>
      <c r="JC35" s="1496">
        <v>32779233.365381889</v>
      </c>
      <c r="JD35" s="567"/>
      <c r="JF35" s="1496">
        <v>38100701.915676959</v>
      </c>
      <c r="JG35" s="567"/>
      <c r="JH35" s="1497"/>
      <c r="JI35" s="1496">
        <v>14250074.696798766</v>
      </c>
      <c r="JJ35" s="567"/>
      <c r="JL35" s="1496">
        <v>87674647</v>
      </c>
      <c r="JM35" s="567"/>
      <c r="JO35" s="1496">
        <v>16477347.321022112</v>
      </c>
      <c r="JP35" s="567"/>
      <c r="JR35" s="1496">
        <v>24860788.59</v>
      </c>
      <c r="JS35" s="567"/>
      <c r="JU35" s="1496">
        <v>12336561.400000002</v>
      </c>
      <c r="JV35" s="567"/>
      <c r="JX35" s="1496">
        <v>18067388.66</v>
      </c>
      <c r="JY35" s="567"/>
      <c r="KA35" s="1496">
        <v>37020973.372000001</v>
      </c>
      <c r="KB35" s="567"/>
      <c r="KD35" s="1496">
        <v>32947003.768429998</v>
      </c>
      <c r="KE35" s="567"/>
      <c r="KG35" s="1496">
        <f>'6A-Estimate and Reconcile'!C24</f>
        <v>71194606</v>
      </c>
      <c r="KH35" s="1498"/>
      <c r="KI35" s="1497"/>
      <c r="KJ35" s="1496">
        <v>54343930.979570001</v>
      </c>
      <c r="KK35" s="567"/>
      <c r="KM35" s="1496">
        <v>16861521.93</v>
      </c>
      <c r="KN35" s="567"/>
      <c r="KP35" s="1496">
        <v>22480349.598333329</v>
      </c>
      <c r="KQ35" s="567"/>
      <c r="KS35" s="1496">
        <v>24705768.068333328</v>
      </c>
      <c r="KT35" s="567"/>
      <c r="KV35" s="1496">
        <v>21139306.853333339</v>
      </c>
      <c r="KW35" s="567"/>
      <c r="KY35" s="1496">
        <v>22416998.690000001</v>
      </c>
      <c r="KZ35" s="567"/>
      <c r="LB35" s="1496">
        <v>43906182.912619025</v>
      </c>
      <c r="LC35" s="567"/>
      <c r="LE35" s="1496">
        <v>29525186.797380976</v>
      </c>
      <c r="LF35" s="567"/>
      <c r="LH35" s="1496">
        <v>19816316.076666664</v>
      </c>
      <c r="LI35" s="567"/>
      <c r="LK35" s="1496">
        <v>19816316.046666667</v>
      </c>
      <c r="LL35" s="567"/>
      <c r="LN35" s="1496">
        <v>19816315.046666667</v>
      </c>
      <c r="LO35" s="567"/>
      <c r="LQ35" s="1496">
        <v>3380871.2600000002</v>
      </c>
      <c r="LR35" s="567"/>
      <c r="LT35" s="1496">
        <v>2757989.2830731366</v>
      </c>
      <c r="LU35" s="567"/>
      <c r="LW35" s="1496">
        <v>30593418.7967829</v>
      </c>
      <c r="LX35" s="567"/>
      <c r="LZ35" s="1496">
        <v>20307126.240763314</v>
      </c>
      <c r="MA35" s="567"/>
      <c r="MC35" s="1496">
        <v>1044704.6593806514</v>
      </c>
      <c r="MD35" s="567"/>
      <c r="MF35" s="1496">
        <v>13906004.942499999</v>
      </c>
      <c r="MG35" s="567"/>
      <c r="MI35" s="1496">
        <v>13889192.3225</v>
      </c>
      <c r="MJ35" s="567"/>
      <c r="ML35" s="1496">
        <v>13906004.942499999</v>
      </c>
      <c r="MM35" s="567"/>
      <c r="MO35" s="1496">
        <v>13906004.942499999</v>
      </c>
      <c r="MP35" s="567"/>
      <c r="MR35" s="1496">
        <v>285865.74999999907</v>
      </c>
      <c r="MS35" s="567"/>
      <c r="MU35" s="1496">
        <v>33612196.666123174</v>
      </c>
      <c r="MV35" s="567"/>
      <c r="MX35" s="1496">
        <f>'6A-Estimate and Reconcile'!D24</f>
        <v>39730970</v>
      </c>
      <c r="MY35" s="567"/>
      <c r="NA35" s="1496">
        <v>28178227.889716953</v>
      </c>
      <c r="NB35" s="567"/>
      <c r="ND35" s="1496">
        <v>1672645.0299999984</v>
      </c>
      <c r="NE35" s="567"/>
      <c r="NG35" s="1496">
        <v>6888816.8500000006</v>
      </c>
      <c r="NH35" s="567"/>
      <c r="NJ35" s="1499"/>
      <c r="NK35" s="1493"/>
      <c r="NL35" s="1500"/>
      <c r="NM35" s="1498"/>
    </row>
    <row r="36" spans="1:377" ht="54" customHeight="1">
      <c r="A36" s="296">
        <f>+A35+1</f>
        <v>18</v>
      </c>
      <c r="B36" s="522" t="s">
        <v>457</v>
      </c>
      <c r="C36" s="521" t="s">
        <v>353</v>
      </c>
      <c r="D36" s="520"/>
      <c r="E36" s="1226">
        <f>IF(E30=0,0,E35/E30)</f>
        <v>438597.9065957446</v>
      </c>
      <c r="F36" s="553"/>
      <c r="G36" s="554"/>
      <c r="H36" s="1054">
        <f>IF(H30=0,0,H35/H30)</f>
        <v>171681.31957446807</v>
      </c>
      <c r="I36" s="567"/>
      <c r="J36" s="559"/>
      <c r="K36" s="1054">
        <f>IF(K30=0,0,K35/K30)</f>
        <v>1839738.7423404255</v>
      </c>
      <c r="L36" s="567"/>
      <c r="M36" s="559"/>
      <c r="N36" s="1054">
        <f>IF(N30=0,0,N35/N30)</f>
        <v>472103.47</v>
      </c>
      <c r="O36" s="567"/>
      <c r="P36" s="559"/>
      <c r="Q36" s="1054">
        <f>IF(Q30=0,0,Q35/Q30)</f>
        <v>574579.75212765951</v>
      </c>
      <c r="R36" s="567"/>
      <c r="S36" s="559"/>
      <c r="T36" s="1054">
        <f>IF(T30=0,0,T35/T30)</f>
        <v>545839.47574468085</v>
      </c>
      <c r="U36" s="567"/>
      <c r="V36" s="559"/>
      <c r="W36" s="1054">
        <f>IF(W30=0,0,W35/W30)</f>
        <v>334713.91872340423</v>
      </c>
      <c r="X36" s="553"/>
      <c r="Y36" s="554"/>
      <c r="Z36" s="1054">
        <f>IF(Z30=0,0,Z35/Z30)</f>
        <v>148116.91489361701</v>
      </c>
      <c r="AA36" s="553"/>
      <c r="AB36" s="554"/>
      <c r="AC36" s="1054">
        <f>IF(AC30=0,0,AC35/AC30)</f>
        <v>445645.37822695036</v>
      </c>
      <c r="AD36" s="553"/>
      <c r="AE36" s="554"/>
      <c r="AF36" s="1054">
        <f>IF(AF30=0,0,AF35/AF30)</f>
        <v>595.49680851063829</v>
      </c>
      <c r="AG36" s="553"/>
      <c r="AH36" s="554"/>
      <c r="AI36" s="1054">
        <f>IF(AI30=0,0,AI35/AI30)</f>
        <v>194870.59382978725</v>
      </c>
      <c r="AJ36" s="553"/>
      <c r="AK36" s="554"/>
      <c r="AL36" s="1054">
        <f>IF(AL30=0,0,AL35/AL30)</f>
        <v>438872.14225682674</v>
      </c>
      <c r="AM36" s="553"/>
      <c r="AN36" s="554"/>
      <c r="AO36" s="1054">
        <f>IF(AO30=0,0,AO35/AO30)</f>
        <v>450280.26596252044</v>
      </c>
      <c r="AP36" s="553"/>
      <c r="AQ36" s="554"/>
      <c r="AR36" s="1054">
        <f>IF(AR30=0,0,AR35/AR30)</f>
        <v>1643277.2238297875</v>
      </c>
      <c r="AS36" s="553"/>
      <c r="AT36" s="554"/>
      <c r="AU36" s="1054">
        <f>IF(AU30=0,0,AU35/AU30)</f>
        <v>306485.99191489362</v>
      </c>
      <c r="AV36" s="553"/>
      <c r="AW36" s="554"/>
      <c r="AX36" s="1054">
        <f>IF(AX30=0,0,AX35/AX30)</f>
        <v>397126.1843510638</v>
      </c>
      <c r="AY36" s="553"/>
      <c r="AZ36" s="554"/>
      <c r="BA36" s="1054">
        <f>IF(BA30=0,0,BA35/BA30)</f>
        <v>135966.02862765954</v>
      </c>
      <c r="BB36" s="553"/>
      <c r="BC36" s="554"/>
      <c r="BD36" s="1054">
        <f>IF(BD30=0,0,BD35/BD30)</f>
        <v>978413.53148936178</v>
      </c>
      <c r="BE36" s="553"/>
      <c r="BF36" s="554"/>
      <c r="BG36" s="1054">
        <f>IF(BG30=0,0,BG35/BG30)</f>
        <v>337558.87220056163</v>
      </c>
      <c r="BH36" s="553"/>
      <c r="BI36" s="554"/>
      <c r="BJ36" s="1054">
        <f>IF(BJ30=0,0,BJ35/BJ30)</f>
        <v>461659.76680851064</v>
      </c>
      <c r="BK36" s="553"/>
      <c r="BL36" s="554"/>
      <c r="BM36" s="1054">
        <f>IF(BM30=0,0,BM35/BM30)</f>
        <v>1338342.9312975728</v>
      </c>
      <c r="BN36" s="553"/>
      <c r="BO36" s="554"/>
      <c r="BP36" s="1054">
        <f>IF(BP30=0,0,BP35/BP30)</f>
        <v>1539673.6510638299</v>
      </c>
      <c r="BQ36" s="553"/>
      <c r="BR36" s="554"/>
      <c r="BS36" s="1054">
        <f>IF(BS30=0,0,BS35/BS30)</f>
        <v>239918.78489361703</v>
      </c>
      <c r="BT36" s="553"/>
      <c r="BU36" s="554"/>
      <c r="BV36" s="1054">
        <f>IF(BV30=0,0,BV35/BV30)</f>
        <v>84258.212765957447</v>
      </c>
      <c r="BW36" s="553"/>
      <c r="BX36" s="554"/>
      <c r="BY36" s="1054">
        <f>IF(BY30=0,0,BY35/BY30)</f>
        <v>862515.91489361704</v>
      </c>
      <c r="BZ36" s="553"/>
      <c r="CA36" s="554"/>
      <c r="CB36" s="1054">
        <f>IF(CB30=0,0,CB35/CB30)</f>
        <v>15478213.776045933</v>
      </c>
      <c r="CC36" s="553"/>
      <c r="CD36" s="554"/>
      <c r="CE36" s="1054">
        <f>IF(CE30=0,0,CE35/CE30)</f>
        <v>7586699.746650937</v>
      </c>
      <c r="CF36" s="553"/>
      <c r="CG36" s="554"/>
      <c r="CH36" s="1054">
        <f>IF(CH30=0,0,CH35/CH30)</f>
        <v>9329753.6738297883</v>
      </c>
      <c r="CI36" s="553"/>
      <c r="CJ36" s="554"/>
      <c r="CK36" s="1054">
        <f>IF(CK30=0,0,CK35/CK30)</f>
        <v>7871201.5220894068</v>
      </c>
      <c r="CL36" s="553"/>
      <c r="CM36" s="554"/>
      <c r="CN36" s="1054">
        <f>IF(CN30=0,0,CN35/CN30)</f>
        <v>13297514.136382978</v>
      </c>
      <c r="CO36" s="553"/>
      <c r="CP36" s="554"/>
      <c r="CQ36" s="1054">
        <f>IF(CQ30=0,0,CQ35/CQ30)</f>
        <v>7463472.1729787225</v>
      </c>
      <c r="CR36" s="553"/>
      <c r="CS36" s="554"/>
      <c r="CT36" s="1054">
        <f>IF(CT30=0,0,CT35/CT30)</f>
        <v>3819750.7059881068</v>
      </c>
      <c r="CU36" s="553"/>
      <c r="CV36" s="554"/>
      <c r="CW36" s="1054">
        <f>IF(CW30=0,0,CW35/CW30)</f>
        <v>1410692.136469193</v>
      </c>
      <c r="CX36" s="553"/>
      <c r="CY36" s="554"/>
      <c r="CZ36" s="1054">
        <f>IF(CZ30=0,0,CZ35/CZ30)</f>
        <v>1040986.1518781184</v>
      </c>
      <c r="DA36" s="553"/>
      <c r="DB36" s="554"/>
      <c r="DC36" s="1054">
        <f>IF(DC30=0,0,DC35/DC30)</f>
        <v>3370186.6228826824</v>
      </c>
      <c r="DD36" s="553"/>
      <c r="DE36" s="554"/>
      <c r="DF36" s="1054">
        <f>IF(DF30=0,0,DF35/DF30)</f>
        <v>2688080.5431711511</v>
      </c>
      <c r="DG36" s="553"/>
      <c r="DH36" s="554"/>
      <c r="DI36" s="1054">
        <f>IF(DI30=0,0,DI35/DI30)</f>
        <v>1388666.8506875082</v>
      </c>
      <c r="DJ36" s="553"/>
      <c r="DK36" s="554"/>
      <c r="DL36" s="1054">
        <f>IF(DL30=0,0,DL35/DL30)</f>
        <v>915706.46291802882</v>
      </c>
      <c r="DM36" s="553"/>
      <c r="DN36" s="554"/>
      <c r="DO36" s="1054">
        <f>IF(DO30=0,0,DO35/DO30)</f>
        <v>1736921.3371683299</v>
      </c>
      <c r="DP36" s="553"/>
      <c r="DQ36" s="554"/>
      <c r="DR36" s="1054">
        <f>IF(DR30=0,0,DR35/DR30)</f>
        <v>1165294.2598692589</v>
      </c>
      <c r="DS36" s="553"/>
      <c r="DT36" s="554"/>
      <c r="DU36" s="1054">
        <f>IF(DU30=0,0,DU35/DU30)</f>
        <v>1165294.2598692589</v>
      </c>
      <c r="DV36" s="553"/>
      <c r="DW36" s="554"/>
      <c r="DX36" s="1054">
        <f>IF(DX30=0,0,DX35/DX30)</f>
        <v>1134747.7985559248</v>
      </c>
      <c r="DY36" s="553"/>
      <c r="DZ36" s="554"/>
      <c r="EA36" s="1054">
        <f>IF(EA30=0,0,EA35/EA30)</f>
        <v>1134747.777279329</v>
      </c>
      <c r="EB36" s="553"/>
      <c r="EC36" s="554"/>
      <c r="ED36" s="1054">
        <f>IF(ED30=0,0,ED35/ED30)</f>
        <v>664807.73479834606</v>
      </c>
      <c r="EE36" s="553"/>
      <c r="EF36" s="554"/>
      <c r="EG36" s="1054">
        <f>IF(EG30=0,0,EG35/EG30)</f>
        <v>532076.06427931273</v>
      </c>
      <c r="EH36" s="553"/>
      <c r="EI36" s="554"/>
      <c r="EJ36" s="1054">
        <f>IF(EJ30=0,0,EJ35/EJ30)</f>
        <v>593050.04390665807</v>
      </c>
      <c r="EK36" s="553"/>
      <c r="EL36" s="554"/>
      <c r="EM36" s="1054">
        <f>IF(EM30=0,0,EM35/EM30)</f>
        <v>593050.04390665807</v>
      </c>
      <c r="EN36" s="553"/>
      <c r="EO36" s="554"/>
      <c r="EP36" s="1054">
        <f>IF(EP30=0,0,EP35/EP30)</f>
        <v>194000.30291837594</v>
      </c>
      <c r="EQ36" s="553"/>
      <c r="ER36" s="554"/>
      <c r="ES36" s="1054">
        <f>IF(ES30=0,0,ES35/ES30)</f>
        <v>194000.30291837594</v>
      </c>
      <c r="ET36" s="553"/>
      <c r="EU36" s="554"/>
      <c r="EV36" s="1054">
        <f>IF(EV30=0,0,EV35/EV30)</f>
        <v>718141.7861061166</v>
      </c>
      <c r="EW36" s="553"/>
      <c r="EX36" s="554"/>
      <c r="EY36" s="1054">
        <f>IF(EY30=0,0,EY35/EY30)</f>
        <v>416470.70071535779</v>
      </c>
      <c r="EZ36" s="553"/>
      <c r="FA36" s="554"/>
      <c r="FB36" s="1054">
        <f>IF(FB30=0,0,FB35/FB30)</f>
        <v>257183.20191489361</v>
      </c>
      <c r="FC36" s="553"/>
      <c r="FD36" s="554"/>
      <c r="FE36" s="1054">
        <f>IF(FE30=0,0,FE35/FE30)</f>
        <v>415214.39617021265</v>
      </c>
      <c r="FF36" s="553"/>
      <c r="FG36" s="1263"/>
      <c r="FH36" s="1054">
        <f>IF(FH30=0,0,FH35/FH30)</f>
        <v>926542.40829787229</v>
      </c>
      <c r="FI36" s="553"/>
      <c r="FJ36" s="554"/>
      <c r="FK36" s="1054">
        <f>IF(FK30=0,0,FK35/FK30)</f>
        <v>681481.70425531932</v>
      </c>
      <c r="FL36" s="553"/>
      <c r="FM36" s="554"/>
      <c r="FN36" s="1054">
        <f>IF(FN30=0,0,FN35/FN30)</f>
        <v>23575.695319148934</v>
      </c>
      <c r="FO36" s="553"/>
      <c r="FP36" s="554"/>
      <c r="FQ36" s="1054">
        <f>IF(FQ30=0,0,FQ35/FQ30)</f>
        <v>469464.82170212787</v>
      </c>
      <c r="FR36" s="553"/>
      <c r="FS36" s="554"/>
      <c r="FT36" s="1054">
        <f>IF(FT30=0,0,FT35/FT30)</f>
        <v>3356469.1168085113</v>
      </c>
      <c r="FU36" s="553"/>
      <c r="FV36" s="554"/>
      <c r="FW36" s="1054">
        <f>IF(FW30=0,0,FW35/FW30)</f>
        <v>474617.52744680847</v>
      </c>
      <c r="FX36" s="553"/>
      <c r="FY36" s="554"/>
      <c r="FZ36" s="1054">
        <f>IF(FZ30=0,0,FZ35/FZ30)</f>
        <v>1133416.2470212765</v>
      </c>
      <c r="GA36" s="553"/>
      <c r="GB36" s="554"/>
      <c r="GC36" s="1054">
        <f>IF(GC30=0,0,GC35/GC30)</f>
        <v>1521147.734468085</v>
      </c>
      <c r="GD36" s="553"/>
      <c r="GE36" s="554"/>
      <c r="GF36" s="1054">
        <f>IF(GF30=0,0,GF35/GF30)</f>
        <v>2078283.0095744682</v>
      </c>
      <c r="GG36" s="553"/>
      <c r="GH36" s="554"/>
      <c r="GI36" s="1054">
        <f>IF(GI30=0,0,GI35/GI30)</f>
        <v>1426217.3778723404</v>
      </c>
      <c r="GJ36" s="553"/>
      <c r="GK36" s="553"/>
      <c r="GL36" s="1054">
        <f>IF(GL30=0,0,GL35/GL30)</f>
        <v>534938.97382978734</v>
      </c>
      <c r="GM36" s="553"/>
      <c r="GN36" s="554"/>
      <c r="GO36" s="1054">
        <f>IF(GO30=0,0,GO35/GO30)</f>
        <v>6399094.5783786308</v>
      </c>
      <c r="GP36" s="553"/>
      <c r="GQ36" s="554"/>
      <c r="GR36" s="1054">
        <f>IF(GR30=0,0,GR35/GR30)</f>
        <v>1142833.2912944271</v>
      </c>
      <c r="GS36" s="553"/>
      <c r="GT36" s="554"/>
      <c r="GU36" s="1054">
        <f>IF(GU30=0,0,GU35/GU30)</f>
        <v>1217658.6265820058</v>
      </c>
      <c r="GV36" s="553"/>
      <c r="GW36" s="554"/>
      <c r="GX36" s="1054">
        <f>IF(GX30=0,0,GX35/GX30)</f>
        <v>2398674.0213039191</v>
      </c>
      <c r="GY36" s="553"/>
      <c r="GZ36" s="553"/>
      <c r="HA36" s="1054">
        <f>IF(HA30=0,0,HA35/HA30)</f>
        <v>523061.5443192994</v>
      </c>
      <c r="HB36" s="553"/>
      <c r="HC36" s="553"/>
      <c r="HD36" s="1054">
        <f>IF(HD30=0,0,HD35/HD30)</f>
        <v>214142.08052602748</v>
      </c>
      <c r="HE36" s="553"/>
      <c r="HF36" s="553"/>
      <c r="HG36" s="1054">
        <f>IF(HG30=0,0,HG35/HG30)</f>
        <v>1796291.4247439899</v>
      </c>
      <c r="HH36" s="553"/>
      <c r="HI36" s="554"/>
      <c r="HJ36" s="1054">
        <f>IF(HJ30=0,0,HJ35/HJ30)</f>
        <v>1151469.2725421127</v>
      </c>
      <c r="HK36" s="553"/>
      <c r="HL36" s="554"/>
      <c r="HM36" s="1054">
        <f>IF(HM30=0,0,HM35/HM30)</f>
        <v>190061.7723592878</v>
      </c>
      <c r="HN36" s="553"/>
      <c r="HO36" s="554"/>
      <c r="HP36" s="1054">
        <f>IF(HP30=0,0,HP35/HP30)</f>
        <v>1423969.5939579627</v>
      </c>
      <c r="HQ36" s="553"/>
      <c r="HR36" s="554"/>
      <c r="HS36" s="1054">
        <f>IF(HS30=0,0,HS35/HS30)</f>
        <v>1675713.4353826842</v>
      </c>
      <c r="HT36" s="553"/>
      <c r="HU36" s="554"/>
      <c r="HV36" s="1054">
        <f>IF(HV30=0,0,HV35/HV30)</f>
        <v>1092743.9128033668</v>
      </c>
      <c r="HW36" s="553"/>
      <c r="HX36" s="554"/>
      <c r="HY36" s="1054">
        <f>IF(HY30=0,0,HY35/HY30)</f>
        <v>2097525.4623828037</v>
      </c>
      <c r="HZ36" s="553"/>
      <c r="IA36" s="554"/>
      <c r="IB36" s="1054">
        <f>IF(IB30=0,0,IB35/IB30)</f>
        <v>793698.57353063056</v>
      </c>
      <c r="IC36" s="553"/>
      <c r="ID36" s="554"/>
      <c r="IE36" s="1054">
        <f>IF(IE30=0,0,IE35/IE30)</f>
        <v>280888.21970120975</v>
      </c>
      <c r="IF36" s="553"/>
      <c r="IG36" s="554"/>
      <c r="IH36" s="1054">
        <f>IF(IH30=0,0,IH35/IH30)</f>
        <v>209242.61947024328</v>
      </c>
      <c r="II36" s="553"/>
      <c r="IJ36" s="554"/>
      <c r="IK36" s="1054">
        <f>IF(IK30=0,0,IK35/IK30)</f>
        <v>767878.18315425457</v>
      </c>
      <c r="IL36" s="553"/>
      <c r="IM36" s="554"/>
      <c r="IN36" s="1054">
        <f>IF(IN30=0,0,IN35/IN30)</f>
        <v>809869.74453022645</v>
      </c>
      <c r="IO36" s="553"/>
      <c r="IP36" s="554"/>
      <c r="IQ36" s="1054">
        <f>IF(IQ30=0,0,IQ35/IQ30)</f>
        <v>800646.0850199922</v>
      </c>
      <c r="IR36" s="553"/>
      <c r="IS36" s="554"/>
      <c r="IT36" s="1054">
        <f>IF(IT30=0,0,IT35/IT30)</f>
        <v>282215.15382705611</v>
      </c>
      <c r="IU36" s="553"/>
      <c r="IV36" s="554"/>
      <c r="IW36" s="1054">
        <f>IF(IW30=0,0,IW35/IW30)</f>
        <v>209242.61947024328</v>
      </c>
      <c r="IX36" s="553"/>
      <c r="IY36" s="554"/>
      <c r="IZ36" s="1054">
        <f>IF(IZ30=0,0,IZ35/IZ30)</f>
        <v>70459.454768410622</v>
      </c>
      <c r="JA36" s="553"/>
      <c r="JB36" s="554"/>
      <c r="JC36" s="1054">
        <f>IF(JC30=0,0,JC35/JC30)</f>
        <v>697430.49713578483</v>
      </c>
      <c r="JD36" s="553"/>
      <c r="JE36" s="554"/>
      <c r="JF36" s="1054">
        <f>IF(JF30=0,0,JF35/JF30)</f>
        <v>810653.23224844597</v>
      </c>
      <c r="JG36" s="553"/>
      <c r="JH36" s="554"/>
      <c r="JI36" s="1054">
        <f>IF(JI30=0,0,JI35/JI30)</f>
        <v>303193.07865529292</v>
      </c>
      <c r="JJ36" s="553"/>
      <c r="JK36" s="554"/>
      <c r="JL36" s="1054">
        <f>IF(JL30=0,0,JL35/JL30)</f>
        <v>1865418.0212765958</v>
      </c>
      <c r="JM36" s="553"/>
      <c r="JN36" s="554"/>
      <c r="JO36" s="1054">
        <f>IF(JO30=0,0,JO35/JO30)</f>
        <v>350581.8578940875</v>
      </c>
      <c r="JP36" s="553"/>
      <c r="JQ36" s="554"/>
      <c r="JR36" s="1054">
        <f t="shared" ref="JR36" si="65">IF(JR30=0,0,JR35/JR30)</f>
        <v>528952.9487234042</v>
      </c>
      <c r="JS36" s="553"/>
      <c r="JT36" s="554"/>
      <c r="JU36" s="1054">
        <f t="shared" ref="JU36" si="66">IF(JU30=0,0,JU35/JU30)</f>
        <v>262480.02978723409</v>
      </c>
      <c r="JV36" s="553"/>
      <c r="JW36" s="554"/>
      <c r="JX36" s="1054">
        <f t="shared" ref="JX36" si="67">IF(JX30=0,0,JX35/JX30)</f>
        <v>384412.52468085109</v>
      </c>
      <c r="JY36" s="553"/>
      <c r="JZ36" s="554"/>
      <c r="KA36" s="1054">
        <f t="shared" ref="KA36" si="68">IF(KA30=0,0,KA35/KA30)</f>
        <v>787680.28451063833</v>
      </c>
      <c r="KB36" s="553"/>
      <c r="KC36" s="554"/>
      <c r="KD36" s="1054">
        <f t="shared" ref="KD36" si="69">IF(KD30=0,0,KD35/KD30)</f>
        <v>701000.08017936163</v>
      </c>
      <c r="KE36" s="553"/>
      <c r="KF36" s="553"/>
      <c r="KG36" s="1054">
        <f t="shared" ref="KG36" si="70">IF(KG30=0,0,KG35/KG30)</f>
        <v>1514778.8510638298</v>
      </c>
      <c r="KH36" s="553"/>
      <c r="KI36" s="554"/>
      <c r="KJ36" s="1054">
        <f t="shared" ref="KJ36" si="71">IF(KJ30=0,0,KJ35/KJ30)</f>
        <v>1156253.850629149</v>
      </c>
      <c r="KK36" s="553"/>
      <c r="KL36" s="554"/>
      <c r="KM36" s="1054">
        <f t="shared" ref="KM36" si="72">IF(KM30=0,0,KM35/KM30)</f>
        <v>358755.78574468085</v>
      </c>
      <c r="KN36" s="553"/>
      <c r="KO36" s="554"/>
      <c r="KP36" s="1054">
        <f t="shared" ref="KP36" si="73">IF(KP30=0,0,KP35/KP30)</f>
        <v>478305.31060283678</v>
      </c>
      <c r="KQ36" s="553"/>
      <c r="KR36" s="554"/>
      <c r="KS36" s="1054">
        <f t="shared" ref="KS36" si="74">IF(KS30=0,0,KS35/KS30)</f>
        <v>525654.63975177298</v>
      </c>
      <c r="KT36" s="553"/>
      <c r="KU36" s="554"/>
      <c r="KV36" s="1054">
        <f t="shared" ref="KV36" si="75">IF(KV30=0,0,KV35/KV30)</f>
        <v>449772.48624113487</v>
      </c>
      <c r="KW36" s="553"/>
      <c r="KX36" s="554"/>
      <c r="KY36" s="1054">
        <f t="shared" ref="KY36" si="76">IF(KY30=0,0,KY35/KY30)</f>
        <v>476957.41893617023</v>
      </c>
      <c r="KZ36" s="553"/>
      <c r="LA36" s="554"/>
      <c r="LB36" s="1054">
        <f t="shared" ref="LB36" si="77">IF(LB30=0,0,LB35/LB30)</f>
        <v>934174.10452380904</v>
      </c>
      <c r="LC36" s="553"/>
      <c r="LD36" s="554"/>
      <c r="LE36" s="1054">
        <f t="shared" ref="LE36" si="78">IF(LE30=0,0,LE35/LE30)</f>
        <v>628195.46377406328</v>
      </c>
      <c r="LF36" s="553"/>
      <c r="LG36" s="554"/>
      <c r="LH36" s="1054">
        <f t="shared" ref="LH36" si="79">IF(LH30=0,0,LH35/LH30)</f>
        <v>421623.74631205667</v>
      </c>
      <c r="LI36" s="553"/>
      <c r="LJ36" s="554"/>
      <c r="LK36" s="1054">
        <f t="shared" ref="LK36" si="80">IF(LK30=0,0,LK35/LK30)</f>
        <v>421623.74567375885</v>
      </c>
      <c r="LL36" s="553"/>
      <c r="LM36" s="554"/>
      <c r="LN36" s="1054">
        <f t="shared" ref="LN36" si="81">IF(LN30=0,0,LN35/LN30)</f>
        <v>421623.72439716314</v>
      </c>
      <c r="LO36" s="553"/>
      <c r="LP36" s="554"/>
      <c r="LQ36" s="1054">
        <f t="shared" ref="LQ36" si="82">IF(LQ30=0,0,LQ35/LQ30)</f>
        <v>71933.43106382979</v>
      </c>
      <c r="LR36" s="553"/>
      <c r="LS36" s="554"/>
      <c r="LT36" s="1054">
        <f t="shared" ref="LT36" si="83">IF(LT30=0,0,LT35/LT30)</f>
        <v>58680.623044109292</v>
      </c>
      <c r="LU36" s="553"/>
      <c r="LV36" s="554"/>
      <c r="LW36" s="1054">
        <f t="shared" ref="LW36" si="84">IF(LW30=0,0,LW35/LW30)</f>
        <v>650923.80418687023</v>
      </c>
      <c r="LX36" s="553"/>
      <c r="LY36" s="554"/>
      <c r="LZ36" s="1054">
        <f t="shared" ref="LZ36" si="85">IF(LZ30=0,0,LZ35/LZ30)</f>
        <v>432066.51576092158</v>
      </c>
      <c r="MA36" s="553"/>
      <c r="MB36" s="554"/>
      <c r="MC36" s="1054">
        <f t="shared" ref="MC36" si="86">IF(MC30=0,0,MC35/MC30)</f>
        <v>22227.758710226626</v>
      </c>
      <c r="MD36" s="553"/>
      <c r="ME36" s="554"/>
      <c r="MF36" s="1054">
        <f t="shared" ref="MF36" si="87">IF(MF30=0,0,MF35/MF30)</f>
        <v>295872.44558510638</v>
      </c>
      <c r="MG36" s="553"/>
      <c r="MH36" s="554"/>
      <c r="MI36" s="1054">
        <f t="shared" ref="MI36" si="88">IF(MI30=0,0,MI35/MI30)</f>
        <v>295514.73026595742</v>
      </c>
      <c r="MJ36" s="553"/>
      <c r="MK36" s="554"/>
      <c r="ML36" s="1054">
        <f t="shared" ref="ML36" si="89">IF(ML30=0,0,ML35/ML30)</f>
        <v>295872.44558510638</v>
      </c>
      <c r="MM36" s="553"/>
      <c r="MN36" s="554"/>
      <c r="MO36" s="1054">
        <f t="shared" ref="MO36" si="90">IF(MO30=0,0,MO35/MO30)</f>
        <v>295872.44558510638</v>
      </c>
      <c r="MP36" s="553"/>
      <c r="MQ36" s="554"/>
      <c r="MR36" s="1054">
        <f t="shared" ref="MR36" si="91">IF(MR30=0,0,MR35/MR30)</f>
        <v>6082.24999999998</v>
      </c>
      <c r="MS36" s="553"/>
      <c r="MT36" s="554"/>
      <c r="MU36" s="1054">
        <f t="shared" ref="MU36" si="92">IF(MU30=0,0,MU35/MU30)</f>
        <v>715153.12055581226</v>
      </c>
      <c r="MV36" s="553"/>
      <c r="MW36" s="554"/>
      <c r="MX36" s="1054">
        <f t="shared" ref="MX36" si="93">IF(MX30=0,0,MX35/MX30)</f>
        <v>845339.78723404254</v>
      </c>
      <c r="MY36" s="553"/>
      <c r="MZ36" s="554"/>
      <c r="NA36" s="1054">
        <f t="shared" ref="NA36" si="94">IF(NA30=0,0,NA35/NA30)</f>
        <v>599536.76361099898</v>
      </c>
      <c r="NB36" s="553"/>
      <c r="NC36" s="554"/>
      <c r="ND36" s="1054">
        <f t="shared" ref="ND36" si="95">IF(ND30=0,0,ND35/ND30)</f>
        <v>35588.192127659539</v>
      </c>
      <c r="NE36" s="553"/>
      <c r="NF36" s="554"/>
      <c r="NG36" s="1054">
        <f t="shared" ref="NG36" si="96">IF(NG30=0,0,NG35/NG30)</f>
        <v>146570.57127659576</v>
      </c>
      <c r="NH36" s="553"/>
      <c r="NI36" s="554"/>
      <c r="NJ36" s="518"/>
      <c r="NK36" s="524"/>
      <c r="NL36" s="517"/>
      <c r="NM36" s="497"/>
    </row>
    <row r="37" spans="1:377" s="595" customFormat="1" ht="35.1" customHeight="1">
      <c r="A37" s="306">
        <v>19</v>
      </c>
      <c r="B37" s="516" t="s">
        <v>230</v>
      </c>
      <c r="C37" s="523"/>
      <c r="D37" s="525"/>
      <c r="E37" s="1055">
        <v>13</v>
      </c>
      <c r="F37" s="568"/>
      <c r="G37" s="569"/>
      <c r="H37" s="1055">
        <v>13</v>
      </c>
      <c r="I37" s="568"/>
      <c r="J37" s="570"/>
      <c r="K37" s="1055">
        <v>13</v>
      </c>
      <c r="L37" s="568"/>
      <c r="M37" s="570"/>
      <c r="N37" s="1055">
        <v>13</v>
      </c>
      <c r="O37" s="568"/>
      <c r="P37" s="570"/>
      <c r="Q37" s="1055">
        <v>13</v>
      </c>
      <c r="R37" s="568"/>
      <c r="S37" s="570"/>
      <c r="T37" s="1055">
        <v>13</v>
      </c>
      <c r="U37" s="568"/>
      <c r="V37" s="570"/>
      <c r="W37" s="1055">
        <v>13</v>
      </c>
      <c r="X37" s="568"/>
      <c r="Y37" s="569"/>
      <c r="Z37" s="1055">
        <v>13</v>
      </c>
      <c r="AA37" s="568"/>
      <c r="AB37" s="569"/>
      <c r="AC37" s="1055">
        <v>13</v>
      </c>
      <c r="AD37" s="568"/>
      <c r="AE37" s="569"/>
      <c r="AF37" s="1055">
        <v>13</v>
      </c>
      <c r="AG37" s="568"/>
      <c r="AH37" s="569"/>
      <c r="AI37" s="1055">
        <v>13</v>
      </c>
      <c r="AJ37" s="568"/>
      <c r="AK37" s="569"/>
      <c r="AL37" s="1055">
        <v>13</v>
      </c>
      <c r="AM37" s="568"/>
      <c r="AN37" s="569"/>
      <c r="AO37" s="1055">
        <v>13</v>
      </c>
      <c r="AP37" s="568"/>
      <c r="AQ37" s="569"/>
      <c r="AR37" s="1055">
        <v>13</v>
      </c>
      <c r="AS37" s="568"/>
      <c r="AT37" s="569"/>
      <c r="AU37" s="1055">
        <v>13</v>
      </c>
      <c r="AV37" s="568"/>
      <c r="AW37" s="569"/>
      <c r="AX37" s="1055">
        <v>13</v>
      </c>
      <c r="AY37" s="568"/>
      <c r="AZ37" s="569"/>
      <c r="BA37" s="1055">
        <v>13</v>
      </c>
      <c r="BB37" s="568"/>
      <c r="BC37" s="569"/>
      <c r="BD37" s="1055">
        <v>13</v>
      </c>
      <c r="BE37" s="568"/>
      <c r="BF37" s="569"/>
      <c r="BG37" s="1055">
        <v>13</v>
      </c>
      <c r="BH37" s="568"/>
      <c r="BI37" s="569"/>
      <c r="BJ37" s="1055">
        <v>13</v>
      </c>
      <c r="BK37" s="568"/>
      <c r="BL37" s="569"/>
      <c r="BM37" s="1055">
        <v>13</v>
      </c>
      <c r="BN37" s="568"/>
      <c r="BO37" s="569"/>
      <c r="BP37" s="1055">
        <v>13</v>
      </c>
      <c r="BQ37" s="568"/>
      <c r="BR37" s="569"/>
      <c r="BS37" s="1055">
        <v>13</v>
      </c>
      <c r="BT37" s="568"/>
      <c r="BU37" s="569"/>
      <c r="BV37" s="1055">
        <v>13</v>
      </c>
      <c r="BW37" s="568"/>
      <c r="BX37" s="569"/>
      <c r="BY37" s="1055">
        <v>13</v>
      </c>
      <c r="BZ37" s="568"/>
      <c r="CA37" s="569"/>
      <c r="CB37" s="1055">
        <v>13</v>
      </c>
      <c r="CC37" s="568"/>
      <c r="CD37" s="569"/>
      <c r="CE37" s="1055">
        <v>13</v>
      </c>
      <c r="CF37" s="568"/>
      <c r="CG37" s="569"/>
      <c r="CH37" s="1055">
        <v>13</v>
      </c>
      <c r="CI37" s="568"/>
      <c r="CJ37" s="569"/>
      <c r="CK37" s="1055">
        <v>13</v>
      </c>
      <c r="CL37" s="568"/>
      <c r="CM37" s="569"/>
      <c r="CN37" s="1055">
        <v>13</v>
      </c>
      <c r="CO37" s="568"/>
      <c r="CP37" s="569"/>
      <c r="CQ37" s="1055">
        <v>13</v>
      </c>
      <c r="CR37" s="568"/>
      <c r="CS37" s="569"/>
      <c r="CT37" s="1055">
        <v>13</v>
      </c>
      <c r="CU37" s="568"/>
      <c r="CV37" s="569"/>
      <c r="CW37" s="1055">
        <v>13</v>
      </c>
      <c r="CX37" s="568"/>
      <c r="CY37" s="569"/>
      <c r="CZ37" s="1055">
        <v>13</v>
      </c>
      <c r="DA37" s="568"/>
      <c r="DB37" s="569"/>
      <c r="DC37" s="1055">
        <v>13</v>
      </c>
      <c r="DD37" s="568"/>
      <c r="DE37" s="569"/>
      <c r="DF37" s="1055">
        <v>13</v>
      </c>
      <c r="DG37" s="568"/>
      <c r="DH37" s="569"/>
      <c r="DI37" s="1055">
        <v>13</v>
      </c>
      <c r="DJ37" s="568"/>
      <c r="DK37" s="569"/>
      <c r="DL37" s="1055">
        <v>13</v>
      </c>
      <c r="DM37" s="568"/>
      <c r="DN37" s="569"/>
      <c r="DO37" s="1055">
        <v>13</v>
      </c>
      <c r="DP37" s="568"/>
      <c r="DQ37" s="569"/>
      <c r="DR37" s="1055">
        <v>13</v>
      </c>
      <c r="DS37" s="568"/>
      <c r="DT37" s="569"/>
      <c r="DU37" s="1055">
        <v>13</v>
      </c>
      <c r="DV37" s="568"/>
      <c r="DW37" s="569"/>
      <c r="DX37" s="1055">
        <v>13</v>
      </c>
      <c r="DY37" s="568"/>
      <c r="DZ37" s="569"/>
      <c r="EA37" s="1055">
        <v>13</v>
      </c>
      <c r="EB37" s="568"/>
      <c r="EC37" s="569"/>
      <c r="ED37" s="1055">
        <v>13</v>
      </c>
      <c r="EE37" s="568"/>
      <c r="EF37" s="569"/>
      <c r="EG37" s="1055">
        <v>13</v>
      </c>
      <c r="EH37" s="568"/>
      <c r="EI37" s="569"/>
      <c r="EJ37" s="1055">
        <v>13</v>
      </c>
      <c r="EK37" s="568"/>
      <c r="EL37" s="569"/>
      <c r="EM37" s="1055">
        <v>13</v>
      </c>
      <c r="EN37" s="568"/>
      <c r="EO37" s="569"/>
      <c r="EP37" s="1055">
        <v>13</v>
      </c>
      <c r="EQ37" s="568"/>
      <c r="ER37" s="569"/>
      <c r="ES37" s="1055">
        <v>13</v>
      </c>
      <c r="ET37" s="568"/>
      <c r="EU37" s="569"/>
      <c r="EV37" s="1055">
        <v>13</v>
      </c>
      <c r="EW37" s="568"/>
      <c r="EX37" s="569"/>
      <c r="EY37" s="1055">
        <v>13</v>
      </c>
      <c r="EZ37" s="568"/>
      <c r="FA37" s="569"/>
      <c r="FB37" s="1055">
        <v>13</v>
      </c>
      <c r="FC37" s="568"/>
      <c r="FD37" s="569"/>
      <c r="FE37" s="1055">
        <v>13</v>
      </c>
      <c r="FF37" s="568"/>
      <c r="FG37" s="569"/>
      <c r="FH37" s="1055">
        <v>13</v>
      </c>
      <c r="FI37" s="568"/>
      <c r="FJ37" s="569"/>
      <c r="FK37" s="1055">
        <v>13</v>
      </c>
      <c r="FL37" s="568"/>
      <c r="FM37" s="569"/>
      <c r="FN37" s="1055">
        <v>13</v>
      </c>
      <c r="FO37" s="568"/>
      <c r="FP37" s="569"/>
      <c r="FQ37" s="1055">
        <v>13</v>
      </c>
      <c r="FR37" s="568"/>
      <c r="FS37" s="569"/>
      <c r="FT37" s="1055">
        <v>13</v>
      </c>
      <c r="FU37" s="568"/>
      <c r="FV37" s="569"/>
      <c r="FW37" s="1055">
        <v>13</v>
      </c>
      <c r="FX37" s="568"/>
      <c r="FY37" s="569"/>
      <c r="FZ37" s="1055">
        <v>13</v>
      </c>
      <c r="GA37" s="568"/>
      <c r="GB37" s="569"/>
      <c r="GC37" s="1055">
        <v>13</v>
      </c>
      <c r="GD37" s="568"/>
      <c r="GE37" s="569"/>
      <c r="GF37" s="1055">
        <v>13</v>
      </c>
      <c r="GG37" s="568"/>
      <c r="GH37" s="569"/>
      <c r="GI37" s="1055">
        <v>13</v>
      </c>
      <c r="GJ37" s="1243"/>
      <c r="GK37" s="1243"/>
      <c r="GL37" s="1055">
        <v>13</v>
      </c>
      <c r="GM37" s="568"/>
      <c r="GN37" s="569"/>
      <c r="GO37" s="1055">
        <v>13</v>
      </c>
      <c r="GP37" s="568"/>
      <c r="GQ37" s="569"/>
      <c r="GR37" s="1055">
        <v>13</v>
      </c>
      <c r="GS37" s="568"/>
      <c r="GT37" s="569"/>
      <c r="GU37" s="1055">
        <v>13</v>
      </c>
      <c r="GV37" s="568"/>
      <c r="GW37" s="569"/>
      <c r="GX37" s="1055">
        <v>13</v>
      </c>
      <c r="GY37" s="1243"/>
      <c r="GZ37" s="1243"/>
      <c r="HA37" s="1055">
        <v>13</v>
      </c>
      <c r="HB37" s="1243"/>
      <c r="HC37" s="1243"/>
      <c r="HD37" s="1055">
        <v>13</v>
      </c>
      <c r="HE37" s="1243"/>
      <c r="HF37" s="1243"/>
      <c r="HG37" s="1055">
        <v>13</v>
      </c>
      <c r="HH37" s="568"/>
      <c r="HI37" s="569"/>
      <c r="HJ37" s="1055">
        <v>13</v>
      </c>
      <c r="HK37" s="568"/>
      <c r="HL37" s="569"/>
      <c r="HM37" s="1055">
        <v>13</v>
      </c>
      <c r="HN37" s="568"/>
      <c r="HO37" s="569"/>
      <c r="HP37" s="1055">
        <v>13</v>
      </c>
      <c r="HQ37" s="568"/>
      <c r="HR37" s="569"/>
      <c r="HS37" s="1055">
        <v>13</v>
      </c>
      <c r="HT37" s="568"/>
      <c r="HU37" s="569"/>
      <c r="HV37" s="1055">
        <v>13</v>
      </c>
      <c r="HW37" s="568"/>
      <c r="HX37" s="569"/>
      <c r="HY37" s="1055">
        <v>13</v>
      </c>
      <c r="HZ37" s="568"/>
      <c r="IA37" s="569"/>
      <c r="IB37" s="1055">
        <v>13</v>
      </c>
      <c r="IC37" s="568"/>
      <c r="ID37" s="569"/>
      <c r="IE37" s="1055">
        <v>13</v>
      </c>
      <c r="IF37" s="568"/>
      <c r="IG37" s="569"/>
      <c r="IH37" s="1055">
        <v>13</v>
      </c>
      <c r="II37" s="568"/>
      <c r="IJ37" s="569"/>
      <c r="IK37" s="1055">
        <v>13</v>
      </c>
      <c r="IL37" s="568"/>
      <c r="IM37" s="569"/>
      <c r="IN37" s="1055">
        <v>13</v>
      </c>
      <c r="IO37" s="568"/>
      <c r="IP37" s="569"/>
      <c r="IQ37" s="1055">
        <v>13</v>
      </c>
      <c r="IR37" s="568"/>
      <c r="IS37" s="569"/>
      <c r="IT37" s="1055">
        <v>13</v>
      </c>
      <c r="IU37" s="568"/>
      <c r="IV37" s="569"/>
      <c r="IW37" s="1055">
        <v>13</v>
      </c>
      <c r="IX37" s="568"/>
      <c r="IY37" s="569"/>
      <c r="IZ37" s="1055">
        <v>13</v>
      </c>
      <c r="JA37" s="568"/>
      <c r="JB37" s="569"/>
      <c r="JC37" s="1055">
        <v>13</v>
      </c>
      <c r="JD37" s="568"/>
      <c r="JE37" s="569"/>
      <c r="JF37" s="1055">
        <v>13</v>
      </c>
      <c r="JG37" s="568"/>
      <c r="JH37" s="569"/>
      <c r="JI37" s="1055">
        <v>13</v>
      </c>
      <c r="JJ37" s="568"/>
      <c r="JK37" s="569"/>
      <c r="JL37" s="1055">
        <v>13</v>
      </c>
      <c r="JM37" s="568"/>
      <c r="JN37" s="569"/>
      <c r="JO37" s="1055">
        <v>13</v>
      </c>
      <c r="JP37" s="568"/>
      <c r="JQ37" s="569"/>
      <c r="JR37" s="1055">
        <v>13</v>
      </c>
      <c r="JS37" s="568"/>
      <c r="JT37" s="569"/>
      <c r="JU37" s="1055">
        <v>13</v>
      </c>
      <c r="JV37" s="568"/>
      <c r="JW37" s="569"/>
      <c r="JX37" s="1055">
        <v>13</v>
      </c>
      <c r="JY37" s="568"/>
      <c r="JZ37" s="569"/>
      <c r="KA37" s="1055">
        <v>13</v>
      </c>
      <c r="KB37" s="568"/>
      <c r="KC37" s="569"/>
      <c r="KD37" s="1055">
        <v>13</v>
      </c>
      <c r="KE37" s="568"/>
      <c r="KF37" s="1243"/>
      <c r="KG37" s="1055">
        <f>'6A-Estimate and Reconcile'!H26</f>
        <v>12.95869771370039</v>
      </c>
      <c r="KH37" s="1243"/>
      <c r="KI37" s="569"/>
      <c r="KJ37" s="1055">
        <v>13</v>
      </c>
      <c r="KK37" s="568"/>
      <c r="KL37" s="569"/>
      <c r="KM37" s="1055">
        <v>13</v>
      </c>
      <c r="KN37" s="568"/>
      <c r="KO37" s="569"/>
      <c r="KP37" s="1055">
        <v>13</v>
      </c>
      <c r="KQ37" s="568"/>
      <c r="KR37" s="569"/>
      <c r="KS37" s="1055">
        <v>13</v>
      </c>
      <c r="KT37" s="568"/>
      <c r="KU37" s="569"/>
      <c r="KV37" s="1055">
        <v>13</v>
      </c>
      <c r="KW37" s="568"/>
      <c r="KX37" s="569"/>
      <c r="KY37" s="1055">
        <v>13</v>
      </c>
      <c r="KZ37" s="568"/>
      <c r="LA37" s="569"/>
      <c r="LB37" s="1055">
        <v>13</v>
      </c>
      <c r="LC37" s="568"/>
      <c r="LD37" s="569"/>
      <c r="LE37" s="1055">
        <v>13</v>
      </c>
      <c r="LF37" s="568"/>
      <c r="LG37" s="569"/>
      <c r="LH37" s="1055">
        <v>13</v>
      </c>
      <c r="LI37" s="568"/>
      <c r="LJ37" s="569"/>
      <c r="LK37" s="1055">
        <v>13</v>
      </c>
      <c r="LL37" s="568"/>
      <c r="LM37" s="569"/>
      <c r="LN37" s="1055">
        <v>13</v>
      </c>
      <c r="LO37" s="568"/>
      <c r="LP37" s="569"/>
      <c r="LQ37" s="1055">
        <v>13</v>
      </c>
      <c r="LR37" s="568"/>
      <c r="LS37" s="569"/>
      <c r="LT37" s="1055">
        <v>13</v>
      </c>
      <c r="LU37" s="568"/>
      <c r="LV37" s="569"/>
      <c r="LW37" s="1055">
        <v>13</v>
      </c>
      <c r="LX37" s="568"/>
      <c r="LY37" s="569"/>
      <c r="LZ37" s="1055">
        <v>13</v>
      </c>
      <c r="MA37" s="568"/>
      <c r="MB37" s="569"/>
      <c r="MC37" s="1055">
        <v>13</v>
      </c>
      <c r="MD37" s="568"/>
      <c r="ME37" s="569"/>
      <c r="MF37" s="1055">
        <v>13</v>
      </c>
      <c r="MG37" s="568"/>
      <c r="MH37" s="569"/>
      <c r="MI37" s="1055">
        <v>13</v>
      </c>
      <c r="MJ37" s="568"/>
      <c r="MK37" s="569"/>
      <c r="ML37" s="1055">
        <v>13</v>
      </c>
      <c r="MM37" s="568"/>
      <c r="MN37" s="569"/>
      <c r="MO37" s="1055">
        <v>13</v>
      </c>
      <c r="MP37" s="568"/>
      <c r="MQ37" s="569"/>
      <c r="MR37" s="1055">
        <v>13</v>
      </c>
      <c r="MS37" s="568"/>
      <c r="MT37" s="569"/>
      <c r="MU37" s="1055">
        <v>13</v>
      </c>
      <c r="MV37" s="568"/>
      <c r="MW37" s="569"/>
      <c r="MX37" s="1055">
        <f>'6A-Estimate and Reconcile'!I26</f>
        <v>12.960735919611325</v>
      </c>
      <c r="MY37" s="568"/>
      <c r="MZ37" s="569"/>
      <c r="NA37" s="1055">
        <v>13</v>
      </c>
      <c r="NB37" s="568"/>
      <c r="NC37" s="569"/>
      <c r="ND37" s="1055">
        <v>13</v>
      </c>
      <c r="NE37" s="568"/>
      <c r="NF37" s="569"/>
      <c r="NG37" s="1055">
        <v>13</v>
      </c>
      <c r="NH37" s="568"/>
      <c r="NI37" s="569"/>
      <c r="NJ37" s="518"/>
      <c r="NK37" s="888"/>
      <c r="NL37" s="887"/>
      <c r="NM37" s="598"/>
    </row>
    <row r="38" spans="1:377" ht="36" customHeight="1" thickBot="1">
      <c r="A38" s="296">
        <v>20</v>
      </c>
      <c r="B38" s="516" t="s">
        <v>138</v>
      </c>
      <c r="C38" s="515"/>
      <c r="D38" s="514"/>
      <c r="E38" s="1056">
        <v>2006</v>
      </c>
      <c r="F38" s="572"/>
      <c r="G38" s="573"/>
      <c r="H38" s="1056">
        <v>2007</v>
      </c>
      <c r="I38" s="574"/>
      <c r="J38" s="575"/>
      <c r="K38" s="1056">
        <v>2007</v>
      </c>
      <c r="L38" s="574"/>
      <c r="M38" s="575"/>
      <c r="N38" s="1056">
        <v>2007</v>
      </c>
      <c r="O38" s="574"/>
      <c r="P38" s="575"/>
      <c r="Q38" s="1056">
        <v>2008</v>
      </c>
      <c r="R38" s="576"/>
      <c r="S38" s="577"/>
      <c r="T38" s="1056">
        <v>2009</v>
      </c>
      <c r="U38" s="576"/>
      <c r="V38" s="577"/>
      <c r="W38" s="1056">
        <v>2009</v>
      </c>
      <c r="X38" s="572"/>
      <c r="Y38" s="573"/>
      <c r="Z38" s="1056">
        <v>2008</v>
      </c>
      <c r="AA38" s="572"/>
      <c r="AB38" s="573"/>
      <c r="AC38" s="1056">
        <v>2009</v>
      </c>
      <c r="AD38" s="572"/>
      <c r="AE38" s="573"/>
      <c r="AF38" s="1056">
        <v>2008</v>
      </c>
      <c r="AG38" s="572"/>
      <c r="AH38" s="573"/>
      <c r="AI38" s="1056">
        <v>2010</v>
      </c>
      <c r="AJ38" s="572"/>
      <c r="AK38" s="573"/>
      <c r="AL38" s="1056">
        <v>2011</v>
      </c>
      <c r="AM38" s="572"/>
      <c r="AN38" s="573"/>
      <c r="AO38" s="1056">
        <v>2011</v>
      </c>
      <c r="AP38" s="572"/>
      <c r="AQ38" s="573"/>
      <c r="AR38" s="1056">
        <v>2012</v>
      </c>
      <c r="AS38" s="572"/>
      <c r="AT38" s="573"/>
      <c r="AU38" s="1056">
        <v>2012</v>
      </c>
      <c r="AV38" s="572"/>
      <c r="AW38" s="573"/>
      <c r="AX38" s="1056">
        <v>2012</v>
      </c>
      <c r="AY38" s="572"/>
      <c r="AZ38" s="573"/>
      <c r="BA38" s="1056">
        <v>2012</v>
      </c>
      <c r="BB38" s="572"/>
      <c r="BC38" s="573"/>
      <c r="BD38" s="1056">
        <v>2012</v>
      </c>
      <c r="BE38" s="572"/>
      <c r="BF38" s="573"/>
      <c r="BG38" s="1056">
        <v>2011</v>
      </c>
      <c r="BH38" s="572"/>
      <c r="BI38" s="573"/>
      <c r="BJ38" s="1056" t="s">
        <v>846</v>
      </c>
      <c r="BK38" s="572"/>
      <c r="BL38" s="573"/>
      <c r="BM38" s="1056">
        <v>2013</v>
      </c>
      <c r="BN38" s="572"/>
      <c r="BO38" s="573"/>
      <c r="BP38" s="1056" t="s">
        <v>847</v>
      </c>
      <c r="BQ38" s="572"/>
      <c r="BR38" s="573"/>
      <c r="BS38" s="1056" t="s">
        <v>847</v>
      </c>
      <c r="BT38" s="572"/>
      <c r="BU38" s="573"/>
      <c r="BV38" s="1056">
        <v>2010</v>
      </c>
      <c r="BW38" s="572"/>
      <c r="BX38" s="573"/>
      <c r="BY38" s="1056">
        <v>2011</v>
      </c>
      <c r="BZ38" s="572"/>
      <c r="CA38" s="573"/>
      <c r="CB38" s="1056">
        <v>2012</v>
      </c>
      <c r="CC38" s="572"/>
      <c r="CD38" s="573"/>
      <c r="CE38" s="1056">
        <v>2011</v>
      </c>
      <c r="CF38" s="572"/>
      <c r="CG38" s="573"/>
      <c r="CH38" s="1056">
        <v>2013</v>
      </c>
      <c r="CI38" s="572"/>
      <c r="CJ38" s="573"/>
      <c r="CK38" s="1056">
        <v>2012</v>
      </c>
      <c r="CL38" s="572"/>
      <c r="CM38" s="573"/>
      <c r="CN38" s="1056">
        <v>2013</v>
      </c>
      <c r="CO38" s="572"/>
      <c r="CP38" s="573"/>
      <c r="CQ38" s="1056">
        <v>2016</v>
      </c>
      <c r="CR38" s="572"/>
      <c r="CS38" s="573"/>
      <c r="CT38" s="1056">
        <v>2016</v>
      </c>
      <c r="CU38" s="572"/>
      <c r="CV38" s="573"/>
      <c r="CW38" s="1056">
        <v>2016</v>
      </c>
      <c r="CX38" s="572"/>
      <c r="CY38" s="573"/>
      <c r="CZ38" s="1056">
        <v>2016</v>
      </c>
      <c r="DA38" s="572"/>
      <c r="DB38" s="573"/>
      <c r="DC38" s="1056">
        <v>2015</v>
      </c>
      <c r="DD38" s="572"/>
      <c r="DE38" s="573"/>
      <c r="DF38" s="1056">
        <v>2018</v>
      </c>
      <c r="DG38" s="572"/>
      <c r="DH38" s="573"/>
      <c r="DI38" s="1056">
        <v>2018</v>
      </c>
      <c r="DJ38" s="572"/>
      <c r="DK38" s="573"/>
      <c r="DL38" s="1056">
        <v>2015</v>
      </c>
      <c r="DM38" s="572"/>
      <c r="DN38" s="573"/>
      <c r="DO38" s="1056">
        <v>2015</v>
      </c>
      <c r="DP38" s="572"/>
      <c r="DQ38" s="573"/>
      <c r="DR38" s="1056">
        <v>2015</v>
      </c>
      <c r="DS38" s="572"/>
      <c r="DT38" s="573"/>
      <c r="DU38" s="1056">
        <v>2015</v>
      </c>
      <c r="DV38" s="572"/>
      <c r="DW38" s="573"/>
      <c r="DX38" s="1056">
        <v>2015</v>
      </c>
      <c r="DY38" s="572"/>
      <c r="DZ38" s="573"/>
      <c r="EA38" s="1056">
        <v>2015</v>
      </c>
      <c r="EB38" s="572"/>
      <c r="EC38" s="573"/>
      <c r="ED38" s="1056">
        <v>2016</v>
      </c>
      <c r="EE38" s="572"/>
      <c r="EF38" s="573"/>
      <c r="EG38" s="1056">
        <v>2016</v>
      </c>
      <c r="EH38" s="572"/>
      <c r="EI38" s="573"/>
      <c r="EJ38" s="1056">
        <v>2016</v>
      </c>
      <c r="EK38" s="572"/>
      <c r="EL38" s="573"/>
      <c r="EM38" s="1056">
        <v>2016</v>
      </c>
      <c r="EN38" s="572"/>
      <c r="EO38" s="573"/>
      <c r="EP38" s="1056">
        <v>2015</v>
      </c>
      <c r="EQ38" s="572"/>
      <c r="ER38" s="573"/>
      <c r="ES38" s="1056">
        <v>2015</v>
      </c>
      <c r="ET38" s="572"/>
      <c r="EU38" s="573"/>
      <c r="EV38" s="1056">
        <v>2016</v>
      </c>
      <c r="EW38" s="572"/>
      <c r="EX38" s="573"/>
      <c r="EY38" s="1056">
        <v>2018</v>
      </c>
      <c r="EZ38" s="572"/>
      <c r="FA38" s="573"/>
      <c r="FB38" s="1056" t="s">
        <v>848</v>
      </c>
      <c r="FC38" s="572"/>
      <c r="FD38" s="573"/>
      <c r="FE38" s="1056" t="s">
        <v>848</v>
      </c>
      <c r="FF38" s="572"/>
      <c r="FG38" s="573"/>
      <c r="FH38" s="1056" t="s">
        <v>849</v>
      </c>
      <c r="FI38" s="572"/>
      <c r="FJ38" s="573"/>
      <c r="FK38" s="1056" t="s">
        <v>848</v>
      </c>
      <c r="FL38" s="572"/>
      <c r="FM38" s="573"/>
      <c r="FN38" s="1056" t="s">
        <v>849</v>
      </c>
      <c r="FO38" s="572"/>
      <c r="FP38" s="573"/>
      <c r="FQ38" s="1056">
        <v>2017</v>
      </c>
      <c r="FR38" s="572"/>
      <c r="FS38" s="573"/>
      <c r="FT38" s="1056" t="s">
        <v>851</v>
      </c>
      <c r="FU38" s="572"/>
      <c r="FV38" s="573"/>
      <c r="FW38" s="1056" t="s">
        <v>850</v>
      </c>
      <c r="FX38" s="572"/>
      <c r="FY38" s="573"/>
      <c r="FZ38" s="1056" t="s">
        <v>852</v>
      </c>
      <c r="GA38" s="572"/>
      <c r="GB38" s="573"/>
      <c r="GC38" s="1056" t="s">
        <v>852</v>
      </c>
      <c r="GD38" s="572"/>
      <c r="GE38" s="573"/>
      <c r="GF38" s="1056" t="s">
        <v>852</v>
      </c>
      <c r="GG38" s="572"/>
      <c r="GH38" s="573"/>
      <c r="GI38" s="1056">
        <v>2020</v>
      </c>
      <c r="GJ38" s="1244"/>
      <c r="GK38" s="1244"/>
      <c r="GL38" s="1056">
        <v>2018</v>
      </c>
      <c r="GM38" s="572"/>
      <c r="GN38" s="573"/>
      <c r="GO38" s="1056" t="s">
        <v>853</v>
      </c>
      <c r="GP38" s="572"/>
      <c r="GQ38" s="573"/>
      <c r="GR38" s="1056" t="s">
        <v>853</v>
      </c>
      <c r="GS38" s="572"/>
      <c r="GT38" s="573"/>
      <c r="GU38" s="1056" t="s">
        <v>853</v>
      </c>
      <c r="GV38" s="572"/>
      <c r="GW38" s="573"/>
      <c r="GX38" s="1056" t="s">
        <v>951</v>
      </c>
      <c r="GY38" s="1244"/>
      <c r="GZ38" s="1244"/>
      <c r="HA38" s="1056">
        <v>2023</v>
      </c>
      <c r="HB38" s="1244"/>
      <c r="HC38" s="1244"/>
      <c r="HD38" s="1056">
        <v>2023</v>
      </c>
      <c r="HE38" s="1244"/>
      <c r="HF38" s="1244"/>
      <c r="HG38" s="1056" t="s">
        <v>850</v>
      </c>
      <c r="HH38" s="572"/>
      <c r="HI38" s="573"/>
      <c r="HJ38" s="1056" t="s">
        <v>850</v>
      </c>
      <c r="HK38" s="572"/>
      <c r="HL38" s="573"/>
      <c r="HM38" s="1056" t="s">
        <v>854</v>
      </c>
      <c r="HN38" s="572"/>
      <c r="HO38" s="573"/>
      <c r="HP38" s="1056" t="s">
        <v>850</v>
      </c>
      <c r="HQ38" s="572"/>
      <c r="HR38" s="573"/>
      <c r="HS38" s="1056" t="s">
        <v>850</v>
      </c>
      <c r="HT38" s="572"/>
      <c r="HU38" s="573"/>
      <c r="HV38" s="1056" t="s">
        <v>854</v>
      </c>
      <c r="HW38" s="572"/>
      <c r="HX38" s="573"/>
      <c r="HY38" s="1056" t="s">
        <v>854</v>
      </c>
      <c r="HZ38" s="572"/>
      <c r="IA38" s="573"/>
      <c r="IB38" s="1056" t="s">
        <v>851</v>
      </c>
      <c r="IC38" s="572"/>
      <c r="ID38" s="573"/>
      <c r="IE38" s="1056" t="s">
        <v>851</v>
      </c>
      <c r="IF38" s="572"/>
      <c r="IG38" s="573"/>
      <c r="IH38" s="1056" t="s">
        <v>854</v>
      </c>
      <c r="II38" s="572"/>
      <c r="IJ38" s="573"/>
      <c r="IK38" s="1056" t="s">
        <v>854</v>
      </c>
      <c r="IL38" s="572"/>
      <c r="IM38" s="573"/>
      <c r="IN38" s="1056" t="s">
        <v>854</v>
      </c>
      <c r="IO38" s="572"/>
      <c r="IP38" s="573"/>
      <c r="IQ38" s="1056" t="s">
        <v>854</v>
      </c>
      <c r="IR38" s="572"/>
      <c r="IS38" s="573"/>
      <c r="IT38" s="1056" t="s">
        <v>854</v>
      </c>
      <c r="IU38" s="572"/>
      <c r="IV38" s="573"/>
      <c r="IW38" s="1056" t="s">
        <v>854</v>
      </c>
      <c r="IX38" s="572"/>
      <c r="IY38" s="573"/>
      <c r="IZ38" s="1056" t="s">
        <v>854</v>
      </c>
      <c r="JA38" s="572"/>
      <c r="JB38" s="573"/>
      <c r="JC38" s="1056" t="s">
        <v>854</v>
      </c>
      <c r="JD38" s="572"/>
      <c r="JE38" s="573"/>
      <c r="JF38" s="1056" t="s">
        <v>854</v>
      </c>
      <c r="JG38" s="572"/>
      <c r="JH38" s="573"/>
      <c r="JI38" s="1056">
        <v>2015</v>
      </c>
      <c r="JJ38" s="572"/>
      <c r="JK38" s="573"/>
      <c r="JL38" s="1056">
        <v>2016</v>
      </c>
      <c r="JM38" s="572"/>
      <c r="JN38" s="573"/>
      <c r="JO38" s="1056">
        <v>2016</v>
      </c>
      <c r="JP38" s="572"/>
      <c r="JQ38" s="573"/>
      <c r="JR38" s="1056">
        <v>2017</v>
      </c>
      <c r="JS38" s="572"/>
      <c r="JT38" s="573"/>
      <c r="JU38" s="1056">
        <v>2018</v>
      </c>
      <c r="JV38" s="572"/>
      <c r="JW38" s="573"/>
      <c r="JX38" s="1056">
        <v>2019</v>
      </c>
      <c r="JY38" s="572"/>
      <c r="JZ38" s="573"/>
      <c r="KA38" s="1056">
        <v>2019</v>
      </c>
      <c r="KB38" s="572"/>
      <c r="KC38" s="573"/>
      <c r="KD38" s="1056">
        <v>2021</v>
      </c>
      <c r="KE38" s="572"/>
      <c r="KF38" s="1244"/>
      <c r="KG38" s="1056">
        <v>2025</v>
      </c>
      <c r="KH38" s="1244"/>
      <c r="KI38" s="573"/>
      <c r="KJ38" s="1056">
        <v>2021</v>
      </c>
      <c r="KK38" s="572"/>
      <c r="KL38" s="573"/>
      <c r="KM38" s="1056">
        <v>2018</v>
      </c>
      <c r="KN38" s="572"/>
      <c r="KO38" s="573"/>
      <c r="KP38" s="1056">
        <v>2020</v>
      </c>
      <c r="KQ38" s="572"/>
      <c r="KR38" s="573"/>
      <c r="KS38" s="1056">
        <v>2023</v>
      </c>
      <c r="KT38" s="572"/>
      <c r="KU38" s="573"/>
      <c r="KV38" s="1056">
        <v>2023</v>
      </c>
      <c r="KW38" s="572"/>
      <c r="KX38" s="573"/>
      <c r="KY38" s="1056">
        <v>2019</v>
      </c>
      <c r="KZ38" s="572"/>
      <c r="LA38" s="573"/>
      <c r="LB38" s="1056">
        <v>2019</v>
      </c>
      <c r="LC38" s="572"/>
      <c r="LD38" s="573"/>
      <c r="LE38" s="1056">
        <v>2021</v>
      </c>
      <c r="LF38" s="572"/>
      <c r="LG38" s="573"/>
      <c r="LH38" s="1056">
        <v>2021</v>
      </c>
      <c r="LI38" s="572"/>
      <c r="LJ38" s="573"/>
      <c r="LK38" s="1056">
        <v>2021</v>
      </c>
      <c r="LL38" s="572"/>
      <c r="LM38" s="573"/>
      <c r="LN38" s="1056">
        <v>2021</v>
      </c>
      <c r="LO38" s="572"/>
      <c r="LP38" s="573"/>
      <c r="LQ38" s="1056">
        <v>2018</v>
      </c>
      <c r="LR38" s="572"/>
      <c r="LS38" s="573"/>
      <c r="LT38" s="1056">
        <v>2021</v>
      </c>
      <c r="LU38" s="572"/>
      <c r="LV38" s="573"/>
      <c r="LW38" s="1056">
        <v>2020</v>
      </c>
      <c r="LX38" s="572"/>
      <c r="LY38" s="573"/>
      <c r="LZ38" s="1056">
        <v>2020</v>
      </c>
      <c r="MA38" s="572"/>
      <c r="MB38" s="573"/>
      <c r="MC38" s="1056">
        <v>2020</v>
      </c>
      <c r="MD38" s="572"/>
      <c r="ME38" s="573"/>
      <c r="MF38" s="1056">
        <v>2020</v>
      </c>
      <c r="MG38" s="572"/>
      <c r="MH38" s="573"/>
      <c r="MI38" s="1056">
        <v>2020</v>
      </c>
      <c r="MJ38" s="572"/>
      <c r="MK38" s="573"/>
      <c r="ML38" s="1056">
        <v>2020</v>
      </c>
      <c r="MM38" s="572"/>
      <c r="MN38" s="573"/>
      <c r="MO38" s="1056">
        <v>2020</v>
      </c>
      <c r="MP38" s="572"/>
      <c r="MQ38" s="573"/>
      <c r="MR38" s="1056">
        <v>2022</v>
      </c>
      <c r="MS38" s="572"/>
      <c r="MT38" s="573"/>
      <c r="MU38" s="1056">
        <v>2022</v>
      </c>
      <c r="MV38" s="572"/>
      <c r="MW38" s="573"/>
      <c r="MX38" s="1056">
        <v>2021</v>
      </c>
      <c r="MY38" s="572"/>
      <c r="MZ38" s="573"/>
      <c r="NA38" s="1056">
        <v>2022</v>
      </c>
      <c r="NB38" s="572"/>
      <c r="NC38" s="573"/>
      <c r="ND38" s="1056">
        <v>2025</v>
      </c>
      <c r="NE38" s="572"/>
      <c r="NF38" s="573"/>
      <c r="NG38" s="1056">
        <v>2024</v>
      </c>
      <c r="NH38" s="572"/>
      <c r="NI38" s="573"/>
      <c r="NJ38" s="518"/>
      <c r="NK38" s="513"/>
      <c r="NL38" s="512"/>
      <c r="NM38" s="497"/>
    </row>
    <row r="39" spans="1:377" s="595" customFormat="1" ht="54.75" thickBot="1">
      <c r="A39" s="511">
        <v>21</v>
      </c>
      <c r="B39" s="542"/>
      <c r="C39" s="1227"/>
      <c r="D39" s="510" t="s">
        <v>322</v>
      </c>
      <c r="E39" s="510" t="s">
        <v>376</v>
      </c>
      <c r="F39" s="537" t="s">
        <v>492</v>
      </c>
      <c r="G39" s="487" t="s">
        <v>375</v>
      </c>
      <c r="H39" s="510" t="s">
        <v>376</v>
      </c>
      <c r="I39" s="537" t="s">
        <v>492</v>
      </c>
      <c r="J39" s="487" t="s">
        <v>375</v>
      </c>
      <c r="K39" s="510" t="s">
        <v>376</v>
      </c>
      <c r="L39" s="537" t="s">
        <v>492</v>
      </c>
      <c r="M39" s="487" t="s">
        <v>375</v>
      </c>
      <c r="N39" s="510" t="s">
        <v>376</v>
      </c>
      <c r="O39" s="537" t="s">
        <v>492</v>
      </c>
      <c r="P39" s="487" t="s">
        <v>375</v>
      </c>
      <c r="Q39" s="510" t="s">
        <v>376</v>
      </c>
      <c r="R39" s="537" t="s">
        <v>492</v>
      </c>
      <c r="S39" s="487" t="s">
        <v>375</v>
      </c>
      <c r="T39" s="510" t="s">
        <v>376</v>
      </c>
      <c r="U39" s="537" t="s">
        <v>492</v>
      </c>
      <c r="V39" s="487" t="s">
        <v>375</v>
      </c>
      <c r="W39" s="510" t="s">
        <v>376</v>
      </c>
      <c r="X39" s="537" t="s">
        <v>492</v>
      </c>
      <c r="Y39" s="487" t="s">
        <v>375</v>
      </c>
      <c r="Z39" s="510" t="s">
        <v>376</v>
      </c>
      <c r="AA39" s="537" t="s">
        <v>492</v>
      </c>
      <c r="AB39" s="487" t="s">
        <v>375</v>
      </c>
      <c r="AC39" s="510" t="s">
        <v>376</v>
      </c>
      <c r="AD39" s="537" t="s">
        <v>492</v>
      </c>
      <c r="AE39" s="487" t="s">
        <v>375</v>
      </c>
      <c r="AF39" s="510" t="s">
        <v>376</v>
      </c>
      <c r="AG39" s="537" t="s">
        <v>492</v>
      </c>
      <c r="AH39" s="487" t="s">
        <v>375</v>
      </c>
      <c r="AI39" s="510" t="s">
        <v>376</v>
      </c>
      <c r="AJ39" s="537" t="s">
        <v>492</v>
      </c>
      <c r="AK39" s="487" t="s">
        <v>375</v>
      </c>
      <c r="AL39" s="510" t="s">
        <v>376</v>
      </c>
      <c r="AM39" s="537" t="s">
        <v>492</v>
      </c>
      <c r="AN39" s="487" t="s">
        <v>375</v>
      </c>
      <c r="AO39" s="510" t="s">
        <v>376</v>
      </c>
      <c r="AP39" s="537" t="s">
        <v>492</v>
      </c>
      <c r="AQ39" s="487" t="s">
        <v>375</v>
      </c>
      <c r="AR39" s="510" t="s">
        <v>376</v>
      </c>
      <c r="AS39" s="537" t="s">
        <v>492</v>
      </c>
      <c r="AT39" s="487" t="s">
        <v>375</v>
      </c>
      <c r="AU39" s="510" t="s">
        <v>376</v>
      </c>
      <c r="AV39" s="537" t="s">
        <v>492</v>
      </c>
      <c r="AW39" s="487" t="s">
        <v>375</v>
      </c>
      <c r="AX39" s="510" t="s">
        <v>376</v>
      </c>
      <c r="AY39" s="537" t="s">
        <v>492</v>
      </c>
      <c r="AZ39" s="487" t="s">
        <v>375</v>
      </c>
      <c r="BA39" s="510" t="s">
        <v>376</v>
      </c>
      <c r="BB39" s="537" t="s">
        <v>492</v>
      </c>
      <c r="BC39" s="487" t="s">
        <v>375</v>
      </c>
      <c r="BD39" s="510" t="s">
        <v>376</v>
      </c>
      <c r="BE39" s="537" t="s">
        <v>492</v>
      </c>
      <c r="BF39" s="487" t="s">
        <v>375</v>
      </c>
      <c r="BG39" s="510" t="s">
        <v>376</v>
      </c>
      <c r="BH39" s="537" t="s">
        <v>492</v>
      </c>
      <c r="BI39" s="487" t="s">
        <v>375</v>
      </c>
      <c r="BJ39" s="510" t="s">
        <v>376</v>
      </c>
      <c r="BK39" s="537" t="s">
        <v>492</v>
      </c>
      <c r="BL39" s="487" t="s">
        <v>375</v>
      </c>
      <c r="BM39" s="510" t="s">
        <v>376</v>
      </c>
      <c r="BN39" s="537" t="s">
        <v>492</v>
      </c>
      <c r="BO39" s="487" t="s">
        <v>375</v>
      </c>
      <c r="BP39" s="510" t="s">
        <v>376</v>
      </c>
      <c r="BQ39" s="537" t="s">
        <v>492</v>
      </c>
      <c r="BR39" s="487" t="s">
        <v>375</v>
      </c>
      <c r="BS39" s="510" t="s">
        <v>376</v>
      </c>
      <c r="BT39" s="537" t="s">
        <v>492</v>
      </c>
      <c r="BU39" s="487" t="s">
        <v>375</v>
      </c>
      <c r="BV39" s="510" t="s">
        <v>376</v>
      </c>
      <c r="BW39" s="537" t="s">
        <v>492</v>
      </c>
      <c r="BX39" s="487" t="s">
        <v>375</v>
      </c>
      <c r="BY39" s="510" t="s">
        <v>376</v>
      </c>
      <c r="BZ39" s="537" t="s">
        <v>492</v>
      </c>
      <c r="CA39" s="487" t="s">
        <v>375</v>
      </c>
      <c r="CB39" s="510" t="s">
        <v>376</v>
      </c>
      <c r="CC39" s="537" t="s">
        <v>492</v>
      </c>
      <c r="CD39" s="487" t="s">
        <v>375</v>
      </c>
      <c r="CE39" s="510" t="s">
        <v>376</v>
      </c>
      <c r="CF39" s="537" t="s">
        <v>492</v>
      </c>
      <c r="CG39" s="487" t="s">
        <v>375</v>
      </c>
      <c r="CH39" s="510" t="s">
        <v>376</v>
      </c>
      <c r="CI39" s="537" t="s">
        <v>492</v>
      </c>
      <c r="CJ39" s="487" t="s">
        <v>375</v>
      </c>
      <c r="CK39" s="510" t="s">
        <v>376</v>
      </c>
      <c r="CL39" s="537" t="s">
        <v>492</v>
      </c>
      <c r="CM39" s="487" t="s">
        <v>375</v>
      </c>
      <c r="CN39" s="510" t="s">
        <v>376</v>
      </c>
      <c r="CO39" s="537" t="s">
        <v>492</v>
      </c>
      <c r="CP39" s="487" t="s">
        <v>375</v>
      </c>
      <c r="CQ39" s="510" t="s">
        <v>376</v>
      </c>
      <c r="CR39" s="537" t="s">
        <v>492</v>
      </c>
      <c r="CS39" s="487" t="s">
        <v>375</v>
      </c>
      <c r="CT39" s="510" t="s">
        <v>376</v>
      </c>
      <c r="CU39" s="537" t="s">
        <v>492</v>
      </c>
      <c r="CV39" s="487" t="s">
        <v>375</v>
      </c>
      <c r="CW39" s="510" t="s">
        <v>376</v>
      </c>
      <c r="CX39" s="537" t="s">
        <v>492</v>
      </c>
      <c r="CY39" s="487" t="s">
        <v>375</v>
      </c>
      <c r="CZ39" s="510" t="s">
        <v>376</v>
      </c>
      <c r="DA39" s="537" t="s">
        <v>492</v>
      </c>
      <c r="DB39" s="487" t="s">
        <v>375</v>
      </c>
      <c r="DC39" s="510" t="s">
        <v>376</v>
      </c>
      <c r="DD39" s="537" t="s">
        <v>492</v>
      </c>
      <c r="DE39" s="487" t="s">
        <v>375</v>
      </c>
      <c r="DF39" s="510" t="s">
        <v>376</v>
      </c>
      <c r="DG39" s="537" t="s">
        <v>492</v>
      </c>
      <c r="DH39" s="487" t="s">
        <v>375</v>
      </c>
      <c r="DI39" s="510" t="s">
        <v>376</v>
      </c>
      <c r="DJ39" s="537" t="s">
        <v>492</v>
      </c>
      <c r="DK39" s="487" t="s">
        <v>375</v>
      </c>
      <c r="DL39" s="510" t="s">
        <v>376</v>
      </c>
      <c r="DM39" s="537" t="s">
        <v>492</v>
      </c>
      <c r="DN39" s="487" t="s">
        <v>375</v>
      </c>
      <c r="DO39" s="510" t="s">
        <v>376</v>
      </c>
      <c r="DP39" s="537" t="s">
        <v>492</v>
      </c>
      <c r="DQ39" s="487" t="s">
        <v>375</v>
      </c>
      <c r="DR39" s="510" t="s">
        <v>376</v>
      </c>
      <c r="DS39" s="537" t="s">
        <v>492</v>
      </c>
      <c r="DT39" s="487" t="s">
        <v>375</v>
      </c>
      <c r="DU39" s="510" t="s">
        <v>376</v>
      </c>
      <c r="DV39" s="537" t="s">
        <v>492</v>
      </c>
      <c r="DW39" s="487" t="s">
        <v>375</v>
      </c>
      <c r="DX39" s="510" t="s">
        <v>376</v>
      </c>
      <c r="DY39" s="537" t="s">
        <v>492</v>
      </c>
      <c r="DZ39" s="487" t="s">
        <v>375</v>
      </c>
      <c r="EA39" s="510" t="s">
        <v>376</v>
      </c>
      <c r="EB39" s="537" t="s">
        <v>492</v>
      </c>
      <c r="EC39" s="487" t="s">
        <v>375</v>
      </c>
      <c r="ED39" s="510" t="s">
        <v>376</v>
      </c>
      <c r="EE39" s="537" t="s">
        <v>492</v>
      </c>
      <c r="EF39" s="487" t="s">
        <v>375</v>
      </c>
      <c r="EG39" s="510" t="s">
        <v>376</v>
      </c>
      <c r="EH39" s="537" t="s">
        <v>492</v>
      </c>
      <c r="EI39" s="487" t="s">
        <v>375</v>
      </c>
      <c r="EJ39" s="510" t="s">
        <v>376</v>
      </c>
      <c r="EK39" s="537" t="s">
        <v>492</v>
      </c>
      <c r="EL39" s="487" t="s">
        <v>375</v>
      </c>
      <c r="EM39" s="510" t="s">
        <v>376</v>
      </c>
      <c r="EN39" s="537" t="s">
        <v>492</v>
      </c>
      <c r="EO39" s="487" t="s">
        <v>375</v>
      </c>
      <c r="EP39" s="510" t="s">
        <v>376</v>
      </c>
      <c r="EQ39" s="537" t="s">
        <v>492</v>
      </c>
      <c r="ER39" s="487" t="s">
        <v>375</v>
      </c>
      <c r="ES39" s="510" t="s">
        <v>376</v>
      </c>
      <c r="ET39" s="537" t="s">
        <v>492</v>
      </c>
      <c r="EU39" s="487" t="s">
        <v>375</v>
      </c>
      <c r="EV39" s="510" t="s">
        <v>376</v>
      </c>
      <c r="EW39" s="537" t="s">
        <v>492</v>
      </c>
      <c r="EX39" s="487" t="s">
        <v>375</v>
      </c>
      <c r="EY39" s="510" t="s">
        <v>376</v>
      </c>
      <c r="EZ39" s="537" t="s">
        <v>492</v>
      </c>
      <c r="FA39" s="487" t="s">
        <v>375</v>
      </c>
      <c r="FB39" s="510" t="s">
        <v>376</v>
      </c>
      <c r="FC39" s="537" t="s">
        <v>492</v>
      </c>
      <c r="FD39" s="487" t="s">
        <v>375</v>
      </c>
      <c r="FE39" s="510" t="s">
        <v>376</v>
      </c>
      <c r="FF39" s="537" t="s">
        <v>492</v>
      </c>
      <c r="FG39" s="487" t="s">
        <v>375</v>
      </c>
      <c r="FH39" s="510" t="s">
        <v>376</v>
      </c>
      <c r="FI39" s="537" t="s">
        <v>492</v>
      </c>
      <c r="FJ39" s="487" t="s">
        <v>375</v>
      </c>
      <c r="FK39" s="510" t="s">
        <v>376</v>
      </c>
      <c r="FL39" s="537" t="s">
        <v>492</v>
      </c>
      <c r="FM39" s="487" t="s">
        <v>375</v>
      </c>
      <c r="FN39" s="510" t="s">
        <v>376</v>
      </c>
      <c r="FO39" s="537" t="s">
        <v>492</v>
      </c>
      <c r="FP39" s="487" t="s">
        <v>375</v>
      </c>
      <c r="FQ39" s="510" t="s">
        <v>376</v>
      </c>
      <c r="FR39" s="537" t="s">
        <v>492</v>
      </c>
      <c r="FS39" s="487" t="s">
        <v>375</v>
      </c>
      <c r="FT39" s="510" t="s">
        <v>376</v>
      </c>
      <c r="FU39" s="537" t="s">
        <v>492</v>
      </c>
      <c r="FV39" s="487" t="s">
        <v>375</v>
      </c>
      <c r="FW39" s="510" t="s">
        <v>376</v>
      </c>
      <c r="FX39" s="537" t="s">
        <v>492</v>
      </c>
      <c r="FY39" s="487" t="s">
        <v>375</v>
      </c>
      <c r="FZ39" s="510" t="s">
        <v>376</v>
      </c>
      <c r="GA39" s="537" t="s">
        <v>492</v>
      </c>
      <c r="GB39" s="487" t="s">
        <v>375</v>
      </c>
      <c r="GC39" s="510" t="s">
        <v>376</v>
      </c>
      <c r="GD39" s="537" t="s">
        <v>492</v>
      </c>
      <c r="GE39" s="487" t="s">
        <v>375</v>
      </c>
      <c r="GF39" s="510" t="s">
        <v>376</v>
      </c>
      <c r="GG39" s="537" t="s">
        <v>492</v>
      </c>
      <c r="GH39" s="487" t="s">
        <v>375</v>
      </c>
      <c r="GI39" s="510" t="s">
        <v>376</v>
      </c>
      <c r="GJ39" s="537" t="s">
        <v>492</v>
      </c>
      <c r="GK39" s="487" t="s">
        <v>375</v>
      </c>
      <c r="GL39" s="510" t="s">
        <v>376</v>
      </c>
      <c r="GM39" s="537" t="s">
        <v>492</v>
      </c>
      <c r="GN39" s="487" t="s">
        <v>375</v>
      </c>
      <c r="GO39" s="510" t="s">
        <v>376</v>
      </c>
      <c r="GP39" s="537" t="s">
        <v>492</v>
      </c>
      <c r="GQ39" s="487" t="s">
        <v>375</v>
      </c>
      <c r="GR39" s="510" t="s">
        <v>376</v>
      </c>
      <c r="GS39" s="537" t="s">
        <v>492</v>
      </c>
      <c r="GT39" s="487" t="s">
        <v>375</v>
      </c>
      <c r="GU39" s="510" t="s">
        <v>376</v>
      </c>
      <c r="GV39" s="537" t="s">
        <v>492</v>
      </c>
      <c r="GW39" s="487" t="s">
        <v>375</v>
      </c>
      <c r="GX39" s="1245" t="s">
        <v>376</v>
      </c>
      <c r="GY39" s="1468" t="s">
        <v>492</v>
      </c>
      <c r="GZ39" s="1245" t="s">
        <v>375</v>
      </c>
      <c r="HA39" s="1245" t="s">
        <v>376</v>
      </c>
      <c r="HB39" s="1468" t="s">
        <v>492</v>
      </c>
      <c r="HC39" s="1245" t="s">
        <v>375</v>
      </c>
      <c r="HD39" s="1245" t="s">
        <v>376</v>
      </c>
      <c r="HE39" s="1468" t="s">
        <v>492</v>
      </c>
      <c r="HF39" s="1245" t="s">
        <v>375</v>
      </c>
      <c r="HG39" s="510" t="s">
        <v>376</v>
      </c>
      <c r="HH39" s="537" t="s">
        <v>492</v>
      </c>
      <c r="HI39" s="487" t="s">
        <v>375</v>
      </c>
      <c r="HJ39" s="510" t="s">
        <v>376</v>
      </c>
      <c r="HK39" s="537" t="s">
        <v>492</v>
      </c>
      <c r="HL39" s="487" t="s">
        <v>375</v>
      </c>
      <c r="HM39" s="510" t="s">
        <v>376</v>
      </c>
      <c r="HN39" s="537" t="s">
        <v>492</v>
      </c>
      <c r="HO39" s="487" t="s">
        <v>375</v>
      </c>
      <c r="HP39" s="510" t="s">
        <v>376</v>
      </c>
      <c r="HQ39" s="537" t="s">
        <v>492</v>
      </c>
      <c r="HR39" s="487" t="s">
        <v>375</v>
      </c>
      <c r="HS39" s="510" t="s">
        <v>376</v>
      </c>
      <c r="HT39" s="537" t="s">
        <v>492</v>
      </c>
      <c r="HU39" s="487" t="s">
        <v>375</v>
      </c>
      <c r="HV39" s="510" t="s">
        <v>376</v>
      </c>
      <c r="HW39" s="537" t="s">
        <v>492</v>
      </c>
      <c r="HX39" s="487" t="s">
        <v>375</v>
      </c>
      <c r="HY39" s="510" t="s">
        <v>376</v>
      </c>
      <c r="HZ39" s="537" t="s">
        <v>492</v>
      </c>
      <c r="IA39" s="487" t="s">
        <v>375</v>
      </c>
      <c r="IB39" s="510" t="s">
        <v>376</v>
      </c>
      <c r="IC39" s="537" t="s">
        <v>492</v>
      </c>
      <c r="ID39" s="487" t="s">
        <v>375</v>
      </c>
      <c r="IE39" s="510" t="s">
        <v>376</v>
      </c>
      <c r="IF39" s="537" t="s">
        <v>492</v>
      </c>
      <c r="IG39" s="487" t="s">
        <v>375</v>
      </c>
      <c r="IH39" s="510" t="s">
        <v>376</v>
      </c>
      <c r="II39" s="537" t="s">
        <v>492</v>
      </c>
      <c r="IJ39" s="487" t="s">
        <v>375</v>
      </c>
      <c r="IK39" s="510" t="s">
        <v>376</v>
      </c>
      <c r="IL39" s="537" t="s">
        <v>492</v>
      </c>
      <c r="IM39" s="487" t="s">
        <v>375</v>
      </c>
      <c r="IN39" s="510" t="s">
        <v>376</v>
      </c>
      <c r="IO39" s="537" t="s">
        <v>492</v>
      </c>
      <c r="IP39" s="487" t="s">
        <v>375</v>
      </c>
      <c r="IQ39" s="510" t="s">
        <v>376</v>
      </c>
      <c r="IR39" s="537" t="s">
        <v>492</v>
      </c>
      <c r="IS39" s="487" t="s">
        <v>375</v>
      </c>
      <c r="IT39" s="510" t="s">
        <v>376</v>
      </c>
      <c r="IU39" s="537" t="s">
        <v>492</v>
      </c>
      <c r="IV39" s="487" t="s">
        <v>375</v>
      </c>
      <c r="IW39" s="510" t="s">
        <v>376</v>
      </c>
      <c r="IX39" s="537" t="s">
        <v>492</v>
      </c>
      <c r="IY39" s="487" t="s">
        <v>375</v>
      </c>
      <c r="IZ39" s="510" t="s">
        <v>376</v>
      </c>
      <c r="JA39" s="537" t="s">
        <v>492</v>
      </c>
      <c r="JB39" s="487" t="s">
        <v>375</v>
      </c>
      <c r="JC39" s="510" t="s">
        <v>376</v>
      </c>
      <c r="JD39" s="537" t="s">
        <v>492</v>
      </c>
      <c r="JE39" s="487" t="s">
        <v>375</v>
      </c>
      <c r="JF39" s="510" t="s">
        <v>376</v>
      </c>
      <c r="JG39" s="537" t="s">
        <v>492</v>
      </c>
      <c r="JH39" s="487" t="s">
        <v>375</v>
      </c>
      <c r="JI39" s="510" t="s">
        <v>376</v>
      </c>
      <c r="JJ39" s="537" t="s">
        <v>492</v>
      </c>
      <c r="JK39" s="487" t="s">
        <v>375</v>
      </c>
      <c r="JL39" s="510" t="s">
        <v>376</v>
      </c>
      <c r="JM39" s="537" t="s">
        <v>492</v>
      </c>
      <c r="JN39" s="487" t="s">
        <v>375</v>
      </c>
      <c r="JO39" s="510" t="s">
        <v>376</v>
      </c>
      <c r="JP39" s="537" t="s">
        <v>492</v>
      </c>
      <c r="JQ39" s="487" t="s">
        <v>375</v>
      </c>
      <c r="JR39" s="510" t="s">
        <v>376</v>
      </c>
      <c r="JS39" s="537" t="s">
        <v>492</v>
      </c>
      <c r="JT39" s="487" t="s">
        <v>375</v>
      </c>
      <c r="JU39" s="510" t="s">
        <v>376</v>
      </c>
      <c r="JV39" s="537" t="s">
        <v>492</v>
      </c>
      <c r="JW39" s="487" t="s">
        <v>375</v>
      </c>
      <c r="JX39" s="510" t="s">
        <v>376</v>
      </c>
      <c r="JY39" s="537" t="s">
        <v>492</v>
      </c>
      <c r="JZ39" s="487" t="s">
        <v>375</v>
      </c>
      <c r="KA39" s="510" t="s">
        <v>376</v>
      </c>
      <c r="KB39" s="537" t="s">
        <v>492</v>
      </c>
      <c r="KC39" s="487" t="s">
        <v>375</v>
      </c>
      <c r="KD39" s="510" t="s">
        <v>376</v>
      </c>
      <c r="KE39" s="537" t="s">
        <v>492</v>
      </c>
      <c r="KF39" s="1245" t="s">
        <v>375</v>
      </c>
      <c r="KG39" s="510" t="s">
        <v>376</v>
      </c>
      <c r="KH39" s="537" t="s">
        <v>492</v>
      </c>
      <c r="KI39" s="1245" t="s">
        <v>375</v>
      </c>
      <c r="KJ39" s="510" t="s">
        <v>376</v>
      </c>
      <c r="KK39" s="537" t="s">
        <v>492</v>
      </c>
      <c r="KL39" s="487" t="s">
        <v>375</v>
      </c>
      <c r="KM39" s="510" t="s">
        <v>376</v>
      </c>
      <c r="KN39" s="537" t="s">
        <v>492</v>
      </c>
      <c r="KO39" s="487" t="s">
        <v>375</v>
      </c>
      <c r="KP39" s="510" t="s">
        <v>376</v>
      </c>
      <c r="KQ39" s="537" t="s">
        <v>492</v>
      </c>
      <c r="KR39" s="487" t="s">
        <v>375</v>
      </c>
      <c r="KS39" s="510" t="s">
        <v>376</v>
      </c>
      <c r="KT39" s="537" t="s">
        <v>492</v>
      </c>
      <c r="KU39" s="487" t="s">
        <v>375</v>
      </c>
      <c r="KV39" s="510" t="s">
        <v>376</v>
      </c>
      <c r="KW39" s="537" t="s">
        <v>492</v>
      </c>
      <c r="KX39" s="487" t="s">
        <v>375</v>
      </c>
      <c r="KY39" s="510" t="s">
        <v>376</v>
      </c>
      <c r="KZ39" s="537" t="s">
        <v>492</v>
      </c>
      <c r="LA39" s="487" t="s">
        <v>375</v>
      </c>
      <c r="LB39" s="510" t="s">
        <v>376</v>
      </c>
      <c r="LC39" s="537" t="s">
        <v>492</v>
      </c>
      <c r="LD39" s="487" t="s">
        <v>375</v>
      </c>
      <c r="LE39" s="510" t="s">
        <v>376</v>
      </c>
      <c r="LF39" s="537" t="s">
        <v>492</v>
      </c>
      <c r="LG39" s="487" t="s">
        <v>375</v>
      </c>
      <c r="LH39" s="510" t="s">
        <v>376</v>
      </c>
      <c r="LI39" s="537" t="s">
        <v>492</v>
      </c>
      <c r="LJ39" s="487" t="s">
        <v>375</v>
      </c>
      <c r="LK39" s="510" t="s">
        <v>376</v>
      </c>
      <c r="LL39" s="537" t="s">
        <v>492</v>
      </c>
      <c r="LM39" s="487" t="s">
        <v>375</v>
      </c>
      <c r="LN39" s="510" t="s">
        <v>376</v>
      </c>
      <c r="LO39" s="537" t="s">
        <v>492</v>
      </c>
      <c r="LP39" s="487" t="s">
        <v>375</v>
      </c>
      <c r="LQ39" s="510" t="s">
        <v>376</v>
      </c>
      <c r="LR39" s="537" t="s">
        <v>492</v>
      </c>
      <c r="LS39" s="487" t="s">
        <v>375</v>
      </c>
      <c r="LT39" s="510" t="s">
        <v>376</v>
      </c>
      <c r="LU39" s="537" t="s">
        <v>492</v>
      </c>
      <c r="LV39" s="487" t="s">
        <v>375</v>
      </c>
      <c r="LW39" s="510" t="s">
        <v>376</v>
      </c>
      <c r="LX39" s="537" t="s">
        <v>492</v>
      </c>
      <c r="LY39" s="487" t="s">
        <v>375</v>
      </c>
      <c r="LZ39" s="510" t="s">
        <v>376</v>
      </c>
      <c r="MA39" s="537" t="s">
        <v>492</v>
      </c>
      <c r="MB39" s="487" t="s">
        <v>375</v>
      </c>
      <c r="MC39" s="510" t="s">
        <v>376</v>
      </c>
      <c r="MD39" s="537" t="s">
        <v>492</v>
      </c>
      <c r="ME39" s="487" t="s">
        <v>375</v>
      </c>
      <c r="MF39" s="510" t="s">
        <v>376</v>
      </c>
      <c r="MG39" s="537" t="s">
        <v>492</v>
      </c>
      <c r="MH39" s="487" t="s">
        <v>375</v>
      </c>
      <c r="MI39" s="510" t="s">
        <v>376</v>
      </c>
      <c r="MJ39" s="537" t="s">
        <v>492</v>
      </c>
      <c r="MK39" s="487" t="s">
        <v>375</v>
      </c>
      <c r="ML39" s="510" t="s">
        <v>376</v>
      </c>
      <c r="MM39" s="537" t="s">
        <v>492</v>
      </c>
      <c r="MN39" s="487" t="s">
        <v>375</v>
      </c>
      <c r="MO39" s="510" t="s">
        <v>376</v>
      </c>
      <c r="MP39" s="537" t="s">
        <v>492</v>
      </c>
      <c r="MQ39" s="487" t="s">
        <v>375</v>
      </c>
      <c r="MR39" s="510" t="s">
        <v>376</v>
      </c>
      <c r="MS39" s="537" t="s">
        <v>492</v>
      </c>
      <c r="MT39" s="487" t="s">
        <v>375</v>
      </c>
      <c r="MU39" s="510" t="s">
        <v>376</v>
      </c>
      <c r="MV39" s="537" t="s">
        <v>492</v>
      </c>
      <c r="MW39" s="487" t="s">
        <v>375</v>
      </c>
      <c r="MX39" s="510" t="s">
        <v>376</v>
      </c>
      <c r="MY39" s="537" t="s">
        <v>492</v>
      </c>
      <c r="MZ39" s="487" t="s">
        <v>375</v>
      </c>
      <c r="NA39" s="510" t="s">
        <v>376</v>
      </c>
      <c r="NB39" s="537" t="s">
        <v>492</v>
      </c>
      <c r="NC39" s="487" t="s">
        <v>375</v>
      </c>
      <c r="ND39" s="510" t="s">
        <v>376</v>
      </c>
      <c r="NE39" s="537" t="s">
        <v>492</v>
      </c>
      <c r="NF39" s="487" t="s">
        <v>375</v>
      </c>
      <c r="NG39" s="510" t="s">
        <v>376</v>
      </c>
      <c r="NH39" s="537" t="s">
        <v>492</v>
      </c>
      <c r="NI39" s="487" t="s">
        <v>375</v>
      </c>
      <c r="NJ39" s="1057" t="s">
        <v>157</v>
      </c>
      <c r="NK39" s="538" t="s">
        <v>377</v>
      </c>
      <c r="NL39" s="539" t="s">
        <v>382</v>
      </c>
      <c r="NM39" s="539" t="s">
        <v>743</v>
      </c>
    </row>
    <row r="40" spans="1:377" ht="20.25" customHeight="1">
      <c r="A40" s="306">
        <f t="shared" ref="A40:A69" si="97">+A39+1</f>
        <v>22</v>
      </c>
      <c r="B40" s="425"/>
      <c r="C40" s="1228" t="s">
        <v>741</v>
      </c>
      <c r="D40" s="509">
        <v>2006</v>
      </c>
      <c r="E40" s="508">
        <v>20680597</v>
      </c>
      <c r="F40" s="436">
        <v>492395.16666666663</v>
      </c>
      <c r="G40" s="437">
        <v>4652471.301809065</v>
      </c>
      <c r="H40" s="508"/>
      <c r="I40" s="436"/>
      <c r="J40" s="437"/>
      <c r="K40" s="508"/>
      <c r="L40" s="436"/>
      <c r="M40" s="437"/>
      <c r="N40" s="508"/>
      <c r="O40" s="436"/>
      <c r="P40" s="437"/>
      <c r="Q40" s="508"/>
      <c r="R40" s="436"/>
      <c r="S40" s="437"/>
      <c r="T40" s="508"/>
      <c r="U40" s="436"/>
      <c r="V40" s="437"/>
      <c r="W40" s="508"/>
      <c r="X40" s="436"/>
      <c r="Y40" s="437"/>
      <c r="Z40" s="508"/>
      <c r="AA40" s="436"/>
      <c r="AB40" s="437"/>
      <c r="AC40" s="508"/>
      <c r="AD40" s="436"/>
      <c r="AE40" s="437"/>
      <c r="AF40" s="508"/>
      <c r="AG40" s="436"/>
      <c r="AH40" s="437"/>
      <c r="AI40" s="508"/>
      <c r="AJ40" s="436"/>
      <c r="AK40" s="437"/>
      <c r="AL40" s="508"/>
      <c r="AM40" s="436"/>
      <c r="AN40" s="437"/>
      <c r="AO40" s="508"/>
      <c r="AP40" s="436"/>
      <c r="AQ40" s="437"/>
      <c r="AR40" s="508"/>
      <c r="AS40" s="436"/>
      <c r="AT40" s="437"/>
      <c r="AU40" s="508"/>
      <c r="AV40" s="436"/>
      <c r="AW40" s="437"/>
      <c r="AX40" s="508"/>
      <c r="AY40" s="436"/>
      <c r="AZ40" s="437"/>
      <c r="BA40" s="508"/>
      <c r="BB40" s="436"/>
      <c r="BC40" s="437"/>
      <c r="BD40" s="508"/>
      <c r="BE40" s="436"/>
      <c r="BF40" s="437"/>
      <c r="BG40" s="508"/>
      <c r="BH40" s="436"/>
      <c r="BI40" s="437"/>
      <c r="BJ40" s="508"/>
      <c r="BK40" s="436"/>
      <c r="BL40" s="437"/>
      <c r="BM40" s="508"/>
      <c r="BN40" s="436"/>
      <c r="BO40" s="437"/>
      <c r="BP40" s="508"/>
      <c r="BQ40" s="436"/>
      <c r="BR40" s="437"/>
      <c r="BS40" s="508"/>
      <c r="BT40" s="436"/>
      <c r="BU40" s="437"/>
      <c r="BV40" s="508"/>
      <c r="BW40" s="436"/>
      <c r="BX40" s="437"/>
      <c r="BY40" s="508"/>
      <c r="BZ40" s="436"/>
      <c r="CA40" s="437"/>
      <c r="CB40" s="508"/>
      <c r="CC40" s="436"/>
      <c r="CD40" s="437"/>
      <c r="CE40" s="508"/>
      <c r="CF40" s="436"/>
      <c r="CG40" s="437"/>
      <c r="CH40" s="508"/>
      <c r="CI40" s="436"/>
      <c r="CJ40" s="437"/>
      <c r="CK40" s="508"/>
      <c r="CL40" s="436"/>
      <c r="CM40" s="437"/>
      <c r="CN40" s="508"/>
      <c r="CO40" s="436"/>
      <c r="CP40" s="437"/>
      <c r="CQ40" s="508"/>
      <c r="CR40" s="436"/>
      <c r="CS40" s="437"/>
      <c r="CT40" s="508"/>
      <c r="CU40" s="436"/>
      <c r="CV40" s="437"/>
      <c r="CW40" s="508"/>
      <c r="CX40" s="436"/>
      <c r="CY40" s="437"/>
      <c r="CZ40" s="508"/>
      <c r="DA40" s="436"/>
      <c r="DB40" s="437"/>
      <c r="DC40" s="508"/>
      <c r="DD40" s="436"/>
      <c r="DE40" s="437"/>
      <c r="DF40" s="508"/>
      <c r="DG40" s="436"/>
      <c r="DH40" s="437"/>
      <c r="DI40" s="508"/>
      <c r="DJ40" s="436"/>
      <c r="DK40" s="437"/>
      <c r="DL40" s="508"/>
      <c r="DM40" s="436"/>
      <c r="DN40" s="437"/>
      <c r="DO40" s="508"/>
      <c r="DP40" s="436"/>
      <c r="DQ40" s="437"/>
      <c r="DR40" s="508"/>
      <c r="DS40" s="436"/>
      <c r="DT40" s="437"/>
      <c r="DU40" s="508"/>
      <c r="DV40" s="436"/>
      <c r="DW40" s="437"/>
      <c r="DX40" s="508"/>
      <c r="DY40" s="436"/>
      <c r="DZ40" s="437"/>
      <c r="EA40" s="508"/>
      <c r="EB40" s="436"/>
      <c r="EC40" s="437"/>
      <c r="ED40" s="508"/>
      <c r="EE40" s="436"/>
      <c r="EF40" s="437"/>
      <c r="EG40" s="508"/>
      <c r="EH40" s="436"/>
      <c r="EI40" s="437"/>
      <c r="EJ40" s="508"/>
      <c r="EK40" s="436"/>
      <c r="EL40" s="437"/>
      <c r="EM40" s="508"/>
      <c r="EN40" s="436"/>
      <c r="EO40" s="437"/>
      <c r="EP40" s="508"/>
      <c r="EQ40" s="436"/>
      <c r="ER40" s="437"/>
      <c r="ES40" s="508"/>
      <c r="ET40" s="436"/>
      <c r="EU40" s="437"/>
      <c r="EV40" s="508"/>
      <c r="EW40" s="436"/>
      <c r="EX40" s="437"/>
      <c r="EY40" s="508"/>
      <c r="EZ40" s="436"/>
      <c r="FA40" s="437"/>
      <c r="FB40" s="508"/>
      <c r="FC40" s="436"/>
      <c r="FD40" s="437"/>
      <c r="FE40" s="508"/>
      <c r="FF40" s="436"/>
      <c r="FG40" s="437"/>
      <c r="FH40" s="508"/>
      <c r="FI40" s="436"/>
      <c r="FJ40" s="437"/>
      <c r="FK40" s="508"/>
      <c r="FL40" s="436"/>
      <c r="FM40" s="437"/>
      <c r="FN40" s="508"/>
      <c r="FO40" s="436"/>
      <c r="FP40" s="437"/>
      <c r="FQ40" s="508"/>
      <c r="FR40" s="436"/>
      <c r="FS40" s="437"/>
      <c r="FT40" s="508"/>
      <c r="FU40" s="436"/>
      <c r="FV40" s="437"/>
      <c r="FW40" s="508"/>
      <c r="FX40" s="436"/>
      <c r="FY40" s="437"/>
      <c r="FZ40" s="508"/>
      <c r="GA40" s="436"/>
      <c r="GB40" s="437"/>
      <c r="GC40" s="508"/>
      <c r="GD40" s="436"/>
      <c r="GE40" s="437"/>
      <c r="GF40" s="508"/>
      <c r="GG40" s="436"/>
      <c r="GH40" s="437"/>
      <c r="GI40" s="1258"/>
      <c r="GJ40" s="436"/>
      <c r="GK40" s="437"/>
      <c r="GL40" s="1258"/>
      <c r="GM40" s="436"/>
      <c r="GN40" s="437"/>
      <c r="GO40" s="508"/>
      <c r="GP40" s="436"/>
      <c r="GQ40" s="437"/>
      <c r="GR40" s="508"/>
      <c r="GS40" s="436"/>
      <c r="GT40" s="437"/>
      <c r="GU40" s="508"/>
      <c r="GV40" s="436"/>
      <c r="GW40" s="437"/>
      <c r="GX40" s="508"/>
      <c r="GY40" s="436"/>
      <c r="GZ40" s="437"/>
      <c r="HA40" s="508"/>
      <c r="HB40" s="436"/>
      <c r="HC40" s="437"/>
      <c r="HD40" s="508"/>
      <c r="HE40" s="436"/>
      <c r="HF40" s="437"/>
      <c r="HG40" s="508"/>
      <c r="HH40" s="436"/>
      <c r="HI40" s="437"/>
      <c r="HJ40" s="508"/>
      <c r="HK40" s="436"/>
      <c r="HL40" s="437"/>
      <c r="HM40" s="508"/>
      <c r="HN40" s="436"/>
      <c r="HO40" s="437"/>
      <c r="HP40" s="508"/>
      <c r="HQ40" s="436"/>
      <c r="HR40" s="437"/>
      <c r="HS40" s="508"/>
      <c r="HT40" s="436"/>
      <c r="HU40" s="437"/>
      <c r="HV40" s="508"/>
      <c r="HW40" s="436"/>
      <c r="HX40" s="437"/>
      <c r="HY40" s="508"/>
      <c r="HZ40" s="436"/>
      <c r="IA40" s="437"/>
      <c r="IB40" s="508"/>
      <c r="IC40" s="436"/>
      <c r="ID40" s="437"/>
      <c r="IE40" s="508"/>
      <c r="IF40" s="436"/>
      <c r="IG40" s="437"/>
      <c r="IH40" s="508"/>
      <c r="II40" s="436"/>
      <c r="IJ40" s="437"/>
      <c r="IK40" s="508"/>
      <c r="IL40" s="436"/>
      <c r="IM40" s="437"/>
      <c r="IN40" s="508"/>
      <c r="IO40" s="436"/>
      <c r="IP40" s="437"/>
      <c r="IQ40" s="508"/>
      <c r="IR40" s="436"/>
      <c r="IS40" s="437"/>
      <c r="IT40" s="508"/>
      <c r="IU40" s="436"/>
      <c r="IV40" s="437"/>
      <c r="IW40" s="508"/>
      <c r="IX40" s="436"/>
      <c r="IY40" s="437"/>
      <c r="IZ40" s="508"/>
      <c r="JA40" s="436"/>
      <c r="JB40" s="437"/>
      <c r="JC40" s="508"/>
      <c r="JD40" s="436"/>
      <c r="JE40" s="437"/>
      <c r="JF40" s="508"/>
      <c r="JG40" s="436"/>
      <c r="JH40" s="437"/>
      <c r="JI40" s="508"/>
      <c r="JJ40" s="436"/>
      <c r="JK40" s="437"/>
      <c r="JL40" s="508"/>
      <c r="JM40" s="436"/>
      <c r="JN40" s="437"/>
      <c r="JO40" s="508"/>
      <c r="JP40" s="436"/>
      <c r="JQ40" s="437"/>
      <c r="JR40" s="508"/>
      <c r="JS40" s="436"/>
      <c r="JT40" s="437"/>
      <c r="JU40" s="508"/>
      <c r="JV40" s="436"/>
      <c r="JW40" s="437"/>
      <c r="JX40" s="508"/>
      <c r="JY40" s="436"/>
      <c r="JZ40" s="437"/>
      <c r="KA40" s="508"/>
      <c r="KB40" s="436"/>
      <c r="KC40" s="437"/>
      <c r="KD40" s="508"/>
      <c r="KE40" s="436"/>
      <c r="KF40" s="436"/>
      <c r="KG40" s="1258"/>
      <c r="KH40" s="436"/>
      <c r="KI40" s="437"/>
      <c r="KJ40" s="508"/>
      <c r="KK40" s="436"/>
      <c r="KL40" s="437"/>
      <c r="KM40" s="508"/>
      <c r="KN40" s="436"/>
      <c r="KO40" s="437"/>
      <c r="KP40" s="508"/>
      <c r="KQ40" s="436"/>
      <c r="KR40" s="437"/>
      <c r="KS40" s="508"/>
      <c r="KT40" s="436"/>
      <c r="KU40" s="437"/>
      <c r="KV40" s="508"/>
      <c r="KW40" s="436"/>
      <c r="KX40" s="437"/>
      <c r="KY40" s="508"/>
      <c r="KZ40" s="436"/>
      <c r="LA40" s="437"/>
      <c r="LB40" s="508"/>
      <c r="LC40" s="436"/>
      <c r="LD40" s="437"/>
      <c r="LE40" s="508"/>
      <c r="LF40" s="436"/>
      <c r="LG40" s="437"/>
      <c r="LH40" s="508"/>
      <c r="LI40" s="436"/>
      <c r="LJ40" s="437"/>
      <c r="LK40" s="508"/>
      <c r="LL40" s="436"/>
      <c r="LM40" s="437"/>
      <c r="LN40" s="508"/>
      <c r="LO40" s="436"/>
      <c r="LP40" s="437"/>
      <c r="LQ40" s="508"/>
      <c r="LR40" s="436"/>
      <c r="LS40" s="437"/>
      <c r="LT40" s="508"/>
      <c r="LU40" s="436"/>
      <c r="LV40" s="437"/>
      <c r="LW40" s="508"/>
      <c r="LX40" s="436"/>
      <c r="LY40" s="437"/>
      <c r="LZ40" s="508"/>
      <c r="MA40" s="436"/>
      <c r="MB40" s="437"/>
      <c r="MC40" s="508"/>
      <c r="MD40" s="436"/>
      <c r="ME40" s="437"/>
      <c r="MF40" s="508"/>
      <c r="MG40" s="436"/>
      <c r="MH40" s="437"/>
      <c r="MI40" s="508"/>
      <c r="MJ40" s="436"/>
      <c r="MK40" s="437"/>
      <c r="ML40" s="508"/>
      <c r="MM40" s="436"/>
      <c r="MN40" s="437"/>
      <c r="MO40" s="508"/>
      <c r="MP40" s="436"/>
      <c r="MQ40" s="437"/>
      <c r="MR40" s="508"/>
      <c r="MS40" s="436"/>
      <c r="MT40" s="437"/>
      <c r="MU40" s="508"/>
      <c r="MV40" s="436"/>
      <c r="MW40" s="437"/>
      <c r="MX40" s="508"/>
      <c r="MY40" s="436"/>
      <c r="MZ40" s="437"/>
      <c r="NA40" s="508"/>
      <c r="NB40" s="436"/>
      <c r="NC40" s="437"/>
      <c r="ND40" s="508"/>
      <c r="NE40" s="436"/>
      <c r="NF40" s="437"/>
      <c r="NG40" s="508"/>
      <c r="NH40" s="436"/>
      <c r="NI40" s="437"/>
      <c r="NJ40" s="506"/>
      <c r="NK40" s="506"/>
      <c r="NL40" s="507"/>
      <c r="NM40" s="506"/>
    </row>
    <row r="41" spans="1:377" ht="20.25" customHeight="1">
      <c r="A41" s="306">
        <f t="shared" si="97"/>
        <v>23</v>
      </c>
      <c r="B41" s="425"/>
      <c r="C41" s="1229" t="s">
        <v>742</v>
      </c>
      <c r="D41" s="504">
        <f>D40</f>
        <v>2006</v>
      </c>
      <c r="E41" s="440">
        <v>20680597</v>
      </c>
      <c r="F41" s="438">
        <v>492395.16666666663</v>
      </c>
      <c r="G41" s="439">
        <v>4652471.301809065</v>
      </c>
      <c r="H41" s="440"/>
      <c r="I41" s="438"/>
      <c r="J41" s="439"/>
      <c r="K41" s="440"/>
      <c r="L41" s="438"/>
      <c r="M41" s="439"/>
      <c r="N41" s="440"/>
      <c r="O41" s="438"/>
      <c r="P41" s="439"/>
      <c r="Q41" s="440"/>
      <c r="R41" s="438"/>
      <c r="S41" s="439"/>
      <c r="T41" s="440"/>
      <c r="U41" s="438"/>
      <c r="V41" s="439"/>
      <c r="W41" s="440"/>
      <c r="X41" s="438"/>
      <c r="Y41" s="439"/>
      <c r="Z41" s="440"/>
      <c r="AA41" s="438"/>
      <c r="AB41" s="439"/>
      <c r="AC41" s="440"/>
      <c r="AD41" s="438"/>
      <c r="AE41" s="439"/>
      <c r="AF41" s="440"/>
      <c r="AG41" s="438"/>
      <c r="AH41" s="439"/>
      <c r="AI41" s="440"/>
      <c r="AJ41" s="438"/>
      <c r="AK41" s="439"/>
      <c r="AL41" s="440"/>
      <c r="AM41" s="438"/>
      <c r="AN41" s="439"/>
      <c r="AO41" s="440"/>
      <c r="AP41" s="438"/>
      <c r="AQ41" s="439"/>
      <c r="AR41" s="440"/>
      <c r="AS41" s="438"/>
      <c r="AT41" s="439"/>
      <c r="AU41" s="440"/>
      <c r="AV41" s="438"/>
      <c r="AW41" s="439"/>
      <c r="AX41" s="440"/>
      <c r="AY41" s="438"/>
      <c r="AZ41" s="439"/>
      <c r="BA41" s="440"/>
      <c r="BB41" s="438"/>
      <c r="BC41" s="439"/>
      <c r="BD41" s="440"/>
      <c r="BE41" s="438"/>
      <c r="BF41" s="439"/>
      <c r="BG41" s="440"/>
      <c r="BH41" s="438"/>
      <c r="BI41" s="439"/>
      <c r="BJ41" s="440"/>
      <c r="BK41" s="438"/>
      <c r="BL41" s="439"/>
      <c r="BM41" s="440"/>
      <c r="BN41" s="438"/>
      <c r="BO41" s="439"/>
      <c r="BP41" s="440"/>
      <c r="BQ41" s="438"/>
      <c r="BR41" s="439"/>
      <c r="BS41" s="440"/>
      <c r="BT41" s="438"/>
      <c r="BU41" s="439"/>
      <c r="BV41" s="440"/>
      <c r="BW41" s="438"/>
      <c r="BX41" s="439"/>
      <c r="BY41" s="440"/>
      <c r="BZ41" s="438"/>
      <c r="CA41" s="439"/>
      <c r="CB41" s="440"/>
      <c r="CC41" s="438"/>
      <c r="CD41" s="439"/>
      <c r="CE41" s="440"/>
      <c r="CF41" s="438"/>
      <c r="CG41" s="439"/>
      <c r="CH41" s="440"/>
      <c r="CI41" s="438"/>
      <c r="CJ41" s="439"/>
      <c r="CK41" s="440"/>
      <c r="CL41" s="438"/>
      <c r="CM41" s="439"/>
      <c r="CN41" s="440"/>
      <c r="CO41" s="438"/>
      <c r="CP41" s="439"/>
      <c r="CQ41" s="440"/>
      <c r="CR41" s="438"/>
      <c r="CS41" s="439"/>
      <c r="CT41" s="440"/>
      <c r="CU41" s="438"/>
      <c r="CV41" s="439"/>
      <c r="CW41" s="440"/>
      <c r="CX41" s="438"/>
      <c r="CY41" s="439"/>
      <c r="CZ41" s="440"/>
      <c r="DA41" s="438"/>
      <c r="DB41" s="439"/>
      <c r="DC41" s="440"/>
      <c r="DD41" s="438"/>
      <c r="DE41" s="439"/>
      <c r="DF41" s="440"/>
      <c r="DG41" s="438"/>
      <c r="DH41" s="439"/>
      <c r="DI41" s="440"/>
      <c r="DJ41" s="438"/>
      <c r="DK41" s="439"/>
      <c r="DL41" s="440"/>
      <c r="DM41" s="438"/>
      <c r="DN41" s="439"/>
      <c r="DO41" s="440"/>
      <c r="DP41" s="438"/>
      <c r="DQ41" s="439"/>
      <c r="DR41" s="440"/>
      <c r="DS41" s="438"/>
      <c r="DT41" s="439"/>
      <c r="DU41" s="440"/>
      <c r="DV41" s="438"/>
      <c r="DW41" s="439"/>
      <c r="DX41" s="440"/>
      <c r="DY41" s="438"/>
      <c r="DZ41" s="439"/>
      <c r="EA41" s="440"/>
      <c r="EB41" s="438"/>
      <c r="EC41" s="439"/>
      <c r="ED41" s="440"/>
      <c r="EE41" s="438"/>
      <c r="EF41" s="439"/>
      <c r="EG41" s="440"/>
      <c r="EH41" s="438"/>
      <c r="EI41" s="439"/>
      <c r="EJ41" s="440"/>
      <c r="EK41" s="438"/>
      <c r="EL41" s="439"/>
      <c r="EM41" s="440"/>
      <c r="EN41" s="438"/>
      <c r="EO41" s="439"/>
      <c r="EP41" s="440"/>
      <c r="EQ41" s="438"/>
      <c r="ER41" s="439"/>
      <c r="ES41" s="440"/>
      <c r="ET41" s="438"/>
      <c r="EU41" s="439"/>
      <c r="EV41" s="440"/>
      <c r="EW41" s="438"/>
      <c r="EX41" s="439"/>
      <c r="EY41" s="440"/>
      <c r="EZ41" s="438"/>
      <c r="FA41" s="439"/>
      <c r="FB41" s="440"/>
      <c r="FC41" s="438"/>
      <c r="FD41" s="439"/>
      <c r="FE41" s="440"/>
      <c r="FF41" s="438"/>
      <c r="FG41" s="439"/>
      <c r="FH41" s="440"/>
      <c r="FI41" s="438"/>
      <c r="FJ41" s="439"/>
      <c r="FK41" s="440"/>
      <c r="FL41" s="438"/>
      <c r="FM41" s="439"/>
      <c r="FN41" s="440"/>
      <c r="FO41" s="438"/>
      <c r="FP41" s="439"/>
      <c r="FQ41" s="440"/>
      <c r="FR41" s="438"/>
      <c r="FS41" s="439"/>
      <c r="FT41" s="440"/>
      <c r="FU41" s="438"/>
      <c r="FV41" s="439"/>
      <c r="FW41" s="440"/>
      <c r="FX41" s="438"/>
      <c r="FY41" s="439"/>
      <c r="FZ41" s="440"/>
      <c r="GA41" s="438"/>
      <c r="GB41" s="439"/>
      <c r="GC41" s="440"/>
      <c r="GD41" s="438"/>
      <c r="GE41" s="439"/>
      <c r="GF41" s="440"/>
      <c r="GG41" s="438"/>
      <c r="GH41" s="439"/>
      <c r="GI41" s="1259"/>
      <c r="GJ41" s="438"/>
      <c r="GK41" s="439"/>
      <c r="GL41" s="1259"/>
      <c r="GM41" s="438"/>
      <c r="GN41" s="439"/>
      <c r="GO41" s="440"/>
      <c r="GP41" s="438"/>
      <c r="GQ41" s="439"/>
      <c r="GR41" s="440"/>
      <c r="GS41" s="438"/>
      <c r="GT41" s="439"/>
      <c r="GU41" s="440"/>
      <c r="GV41" s="438"/>
      <c r="GW41" s="439"/>
      <c r="GX41" s="440"/>
      <c r="GY41" s="438"/>
      <c r="GZ41" s="439"/>
      <c r="HA41" s="440"/>
      <c r="HB41" s="438"/>
      <c r="HC41" s="439"/>
      <c r="HD41" s="440"/>
      <c r="HE41" s="438"/>
      <c r="HF41" s="439"/>
      <c r="HG41" s="440"/>
      <c r="HH41" s="438"/>
      <c r="HI41" s="439"/>
      <c r="HJ41" s="440"/>
      <c r="HK41" s="438"/>
      <c r="HL41" s="439"/>
      <c r="HM41" s="440"/>
      <c r="HN41" s="438"/>
      <c r="HO41" s="439"/>
      <c r="HP41" s="440"/>
      <c r="HQ41" s="438"/>
      <c r="HR41" s="439"/>
      <c r="HS41" s="440"/>
      <c r="HT41" s="438"/>
      <c r="HU41" s="439"/>
      <c r="HV41" s="440"/>
      <c r="HW41" s="438"/>
      <c r="HX41" s="439"/>
      <c r="HY41" s="440"/>
      <c r="HZ41" s="438"/>
      <c r="IA41" s="439"/>
      <c r="IB41" s="440"/>
      <c r="IC41" s="438"/>
      <c r="ID41" s="439"/>
      <c r="IE41" s="440"/>
      <c r="IF41" s="438"/>
      <c r="IG41" s="439"/>
      <c r="IH41" s="440"/>
      <c r="II41" s="438"/>
      <c r="IJ41" s="439"/>
      <c r="IK41" s="440"/>
      <c r="IL41" s="438"/>
      <c r="IM41" s="439"/>
      <c r="IN41" s="440"/>
      <c r="IO41" s="438"/>
      <c r="IP41" s="439"/>
      <c r="IQ41" s="440"/>
      <c r="IR41" s="438"/>
      <c r="IS41" s="439"/>
      <c r="IT41" s="440"/>
      <c r="IU41" s="438"/>
      <c r="IV41" s="439"/>
      <c r="IW41" s="440"/>
      <c r="IX41" s="438"/>
      <c r="IY41" s="439"/>
      <c r="IZ41" s="440"/>
      <c r="JA41" s="438"/>
      <c r="JB41" s="439"/>
      <c r="JC41" s="440"/>
      <c r="JD41" s="438"/>
      <c r="JE41" s="439"/>
      <c r="JF41" s="440"/>
      <c r="JG41" s="438"/>
      <c r="JH41" s="439"/>
      <c r="JI41" s="440"/>
      <c r="JJ41" s="438"/>
      <c r="JK41" s="439"/>
      <c r="JL41" s="440"/>
      <c r="JM41" s="438"/>
      <c r="JN41" s="439"/>
      <c r="JO41" s="440"/>
      <c r="JP41" s="438"/>
      <c r="JQ41" s="439"/>
      <c r="JR41" s="440"/>
      <c r="JS41" s="438"/>
      <c r="JT41" s="439"/>
      <c r="JU41" s="440"/>
      <c r="JV41" s="438"/>
      <c r="JW41" s="439"/>
      <c r="JX41" s="440"/>
      <c r="JY41" s="438"/>
      <c r="JZ41" s="439"/>
      <c r="KA41" s="440"/>
      <c r="KB41" s="438"/>
      <c r="KC41" s="439"/>
      <c r="KD41" s="440"/>
      <c r="KE41" s="438"/>
      <c r="KF41" s="438"/>
      <c r="KG41" s="1259"/>
      <c r="KH41" s="438"/>
      <c r="KI41" s="439"/>
      <c r="KJ41" s="440"/>
      <c r="KK41" s="438"/>
      <c r="KL41" s="439"/>
      <c r="KM41" s="440"/>
      <c r="KN41" s="438"/>
      <c r="KO41" s="439"/>
      <c r="KP41" s="440"/>
      <c r="KQ41" s="438"/>
      <c r="KR41" s="439"/>
      <c r="KS41" s="440"/>
      <c r="KT41" s="438"/>
      <c r="KU41" s="439"/>
      <c r="KV41" s="440"/>
      <c r="KW41" s="438"/>
      <c r="KX41" s="439"/>
      <c r="KY41" s="440"/>
      <c r="KZ41" s="438"/>
      <c r="LA41" s="439"/>
      <c r="LB41" s="440"/>
      <c r="LC41" s="438"/>
      <c r="LD41" s="439"/>
      <c r="LE41" s="440"/>
      <c r="LF41" s="438"/>
      <c r="LG41" s="439"/>
      <c r="LH41" s="440"/>
      <c r="LI41" s="438"/>
      <c r="LJ41" s="439"/>
      <c r="LK41" s="440"/>
      <c r="LL41" s="438"/>
      <c r="LM41" s="439"/>
      <c r="LN41" s="440"/>
      <c r="LO41" s="438"/>
      <c r="LP41" s="439"/>
      <c r="LQ41" s="440"/>
      <c r="LR41" s="438"/>
      <c r="LS41" s="439"/>
      <c r="LT41" s="440"/>
      <c r="LU41" s="438"/>
      <c r="LV41" s="439"/>
      <c r="LW41" s="440"/>
      <c r="LX41" s="438"/>
      <c r="LY41" s="439"/>
      <c r="LZ41" s="440"/>
      <c r="MA41" s="438"/>
      <c r="MB41" s="439"/>
      <c r="MC41" s="440"/>
      <c r="MD41" s="438"/>
      <c r="ME41" s="439"/>
      <c r="MF41" s="440"/>
      <c r="MG41" s="438"/>
      <c r="MH41" s="439"/>
      <c r="MI41" s="440"/>
      <c r="MJ41" s="438"/>
      <c r="MK41" s="439"/>
      <c r="ML41" s="440"/>
      <c r="MM41" s="438"/>
      <c r="MN41" s="439"/>
      <c r="MO41" s="440"/>
      <c r="MP41" s="438"/>
      <c r="MQ41" s="439"/>
      <c r="MR41" s="440"/>
      <c r="MS41" s="438"/>
      <c r="MT41" s="439"/>
      <c r="MU41" s="440"/>
      <c r="MV41" s="438"/>
      <c r="MW41" s="439"/>
      <c r="MX41" s="440"/>
      <c r="MY41" s="438"/>
      <c r="MZ41" s="439"/>
      <c r="NA41" s="440"/>
      <c r="NB41" s="438"/>
      <c r="NC41" s="439"/>
      <c r="ND41" s="440"/>
      <c r="NE41" s="438"/>
      <c r="NF41" s="439"/>
      <c r="NG41" s="440"/>
      <c r="NH41" s="438"/>
      <c r="NI41" s="439"/>
      <c r="NJ41" s="505"/>
      <c r="NK41" s="505"/>
      <c r="NL41" s="502"/>
      <c r="NM41" s="505"/>
    </row>
    <row r="42" spans="1:377" ht="20.25" customHeight="1">
      <c r="A42" s="306">
        <f t="shared" si="97"/>
        <v>24</v>
      </c>
      <c r="B42" s="425"/>
      <c r="C42" s="1230" t="str">
        <f t="shared" ref="C42:C69" si="98">+C40</f>
        <v>At Allowed ROE</v>
      </c>
      <c r="D42" s="501">
        <f t="shared" ref="D42:D49" si="99">+D40+1</f>
        <v>2007</v>
      </c>
      <c r="E42" s="440">
        <v>20188201.833333332</v>
      </c>
      <c r="F42" s="438">
        <v>492395.16666666663</v>
      </c>
      <c r="G42" s="439">
        <v>4553421.8700199593</v>
      </c>
      <c r="H42" s="440">
        <v>8069022</v>
      </c>
      <c r="I42" s="438">
        <v>80049.82142857142</v>
      </c>
      <c r="J42" s="439">
        <v>1703201.5058861806</v>
      </c>
      <c r="K42" s="440">
        <v>86565628.890000001</v>
      </c>
      <c r="L42" s="438">
        <v>858786.00089285709</v>
      </c>
      <c r="M42" s="439">
        <v>18272190.791329145</v>
      </c>
      <c r="N42" s="440">
        <v>22188863</v>
      </c>
      <c r="O42" s="438">
        <v>484280.74007936509</v>
      </c>
      <c r="P42" s="439">
        <v>4947757.2747385986</v>
      </c>
      <c r="Q42" s="440"/>
      <c r="R42" s="438"/>
      <c r="S42" s="439"/>
      <c r="T42" s="440"/>
      <c r="U42" s="438"/>
      <c r="V42" s="439"/>
      <c r="W42" s="440"/>
      <c r="X42" s="438"/>
      <c r="Y42" s="439"/>
      <c r="Z42" s="440"/>
      <c r="AA42" s="438"/>
      <c r="AB42" s="439"/>
      <c r="AC42" s="440"/>
      <c r="AD42" s="438"/>
      <c r="AE42" s="439"/>
      <c r="AF42" s="440"/>
      <c r="AG42" s="438"/>
      <c r="AH42" s="439"/>
      <c r="AI42" s="440"/>
      <c r="AJ42" s="438"/>
      <c r="AK42" s="439"/>
      <c r="AL42" s="440"/>
      <c r="AM42" s="438"/>
      <c r="AN42" s="439"/>
      <c r="AO42" s="440"/>
      <c r="AP42" s="438"/>
      <c r="AQ42" s="439"/>
      <c r="AR42" s="440"/>
      <c r="AS42" s="438"/>
      <c r="AT42" s="439"/>
      <c r="AU42" s="440"/>
      <c r="AV42" s="438"/>
      <c r="AW42" s="439"/>
      <c r="AX42" s="440"/>
      <c r="AY42" s="438"/>
      <c r="AZ42" s="439"/>
      <c r="BA42" s="440"/>
      <c r="BB42" s="438"/>
      <c r="BC42" s="439"/>
      <c r="BD42" s="440"/>
      <c r="BE42" s="438"/>
      <c r="BF42" s="439"/>
      <c r="BG42" s="440"/>
      <c r="BH42" s="438"/>
      <c r="BI42" s="439"/>
      <c r="BJ42" s="440"/>
      <c r="BK42" s="438"/>
      <c r="BL42" s="439"/>
      <c r="BM42" s="440"/>
      <c r="BN42" s="438"/>
      <c r="BO42" s="439"/>
      <c r="BP42" s="440"/>
      <c r="BQ42" s="438"/>
      <c r="BR42" s="439"/>
      <c r="BS42" s="440"/>
      <c r="BT42" s="438"/>
      <c r="BU42" s="439"/>
      <c r="BV42" s="440"/>
      <c r="BW42" s="438"/>
      <c r="BX42" s="439"/>
      <c r="BY42" s="440"/>
      <c r="BZ42" s="438"/>
      <c r="CA42" s="439"/>
      <c r="CB42" s="440"/>
      <c r="CC42" s="438"/>
      <c r="CD42" s="439"/>
      <c r="CE42" s="440"/>
      <c r="CF42" s="438"/>
      <c r="CG42" s="439"/>
      <c r="CH42" s="440"/>
      <c r="CI42" s="438"/>
      <c r="CJ42" s="439"/>
      <c r="CK42" s="440"/>
      <c r="CL42" s="438"/>
      <c r="CM42" s="439"/>
      <c r="CN42" s="440"/>
      <c r="CO42" s="438"/>
      <c r="CP42" s="439"/>
      <c r="CQ42" s="440"/>
      <c r="CR42" s="438"/>
      <c r="CS42" s="439"/>
      <c r="CT42" s="440"/>
      <c r="CU42" s="438"/>
      <c r="CV42" s="439"/>
      <c r="CW42" s="440"/>
      <c r="CX42" s="438"/>
      <c r="CY42" s="439"/>
      <c r="CZ42" s="440"/>
      <c r="DA42" s="438"/>
      <c r="DB42" s="439"/>
      <c r="DC42" s="440"/>
      <c r="DD42" s="438"/>
      <c r="DE42" s="439"/>
      <c r="DF42" s="440"/>
      <c r="DG42" s="438"/>
      <c r="DH42" s="439"/>
      <c r="DI42" s="440"/>
      <c r="DJ42" s="438"/>
      <c r="DK42" s="439"/>
      <c r="DL42" s="440"/>
      <c r="DM42" s="438"/>
      <c r="DN42" s="439"/>
      <c r="DO42" s="440"/>
      <c r="DP42" s="438"/>
      <c r="DQ42" s="439"/>
      <c r="DR42" s="440"/>
      <c r="DS42" s="438"/>
      <c r="DT42" s="439"/>
      <c r="DU42" s="440"/>
      <c r="DV42" s="438"/>
      <c r="DW42" s="439"/>
      <c r="DX42" s="440"/>
      <c r="DY42" s="438"/>
      <c r="DZ42" s="439"/>
      <c r="EA42" s="440"/>
      <c r="EB42" s="438"/>
      <c r="EC42" s="439"/>
      <c r="ED42" s="440"/>
      <c r="EE42" s="438"/>
      <c r="EF42" s="439"/>
      <c r="EG42" s="440"/>
      <c r="EH42" s="438"/>
      <c r="EI42" s="439"/>
      <c r="EJ42" s="440"/>
      <c r="EK42" s="438"/>
      <c r="EL42" s="439"/>
      <c r="EM42" s="440"/>
      <c r="EN42" s="438"/>
      <c r="EO42" s="439"/>
      <c r="EP42" s="440"/>
      <c r="EQ42" s="438"/>
      <c r="ER42" s="439"/>
      <c r="ES42" s="440"/>
      <c r="ET42" s="438"/>
      <c r="EU42" s="439"/>
      <c r="EV42" s="440"/>
      <c r="EW42" s="438"/>
      <c r="EX42" s="439"/>
      <c r="EY42" s="440"/>
      <c r="EZ42" s="438"/>
      <c r="FA42" s="439"/>
      <c r="FB42" s="440"/>
      <c r="FC42" s="438"/>
      <c r="FD42" s="439"/>
      <c r="FE42" s="440"/>
      <c r="FF42" s="438"/>
      <c r="FG42" s="439"/>
      <c r="FH42" s="440"/>
      <c r="FI42" s="438"/>
      <c r="FJ42" s="439"/>
      <c r="FK42" s="440"/>
      <c r="FL42" s="438"/>
      <c r="FM42" s="439"/>
      <c r="FN42" s="440"/>
      <c r="FO42" s="438"/>
      <c r="FP42" s="439"/>
      <c r="FQ42" s="440"/>
      <c r="FR42" s="438"/>
      <c r="FS42" s="439"/>
      <c r="FT42" s="440"/>
      <c r="FU42" s="438"/>
      <c r="FV42" s="439"/>
      <c r="FW42" s="440"/>
      <c r="FX42" s="438"/>
      <c r="FY42" s="439"/>
      <c r="FZ42" s="440"/>
      <c r="GA42" s="438"/>
      <c r="GB42" s="439"/>
      <c r="GC42" s="440"/>
      <c r="GD42" s="438"/>
      <c r="GE42" s="439"/>
      <c r="GF42" s="440"/>
      <c r="GG42" s="438"/>
      <c r="GH42" s="439"/>
      <c r="GI42" s="1259"/>
      <c r="GJ42" s="438"/>
      <c r="GK42" s="439"/>
      <c r="GL42" s="1259"/>
      <c r="GM42" s="438"/>
      <c r="GN42" s="439"/>
      <c r="GO42" s="440"/>
      <c r="GP42" s="438"/>
      <c r="GQ42" s="439"/>
      <c r="GR42" s="440"/>
      <c r="GS42" s="438"/>
      <c r="GT42" s="439"/>
      <c r="GU42" s="440"/>
      <c r="GV42" s="438"/>
      <c r="GW42" s="439"/>
      <c r="GX42" s="440"/>
      <c r="GY42" s="438"/>
      <c r="GZ42" s="439"/>
      <c r="HA42" s="440"/>
      <c r="HB42" s="438"/>
      <c r="HC42" s="439"/>
      <c r="HD42" s="440"/>
      <c r="HE42" s="438"/>
      <c r="HF42" s="439"/>
      <c r="HG42" s="440"/>
      <c r="HH42" s="438"/>
      <c r="HI42" s="439"/>
      <c r="HJ42" s="440"/>
      <c r="HK42" s="438"/>
      <c r="HL42" s="439"/>
      <c r="HM42" s="440"/>
      <c r="HN42" s="438"/>
      <c r="HO42" s="439"/>
      <c r="HP42" s="440"/>
      <c r="HQ42" s="438"/>
      <c r="HR42" s="439"/>
      <c r="HS42" s="440"/>
      <c r="HT42" s="438"/>
      <c r="HU42" s="439"/>
      <c r="HV42" s="440"/>
      <c r="HW42" s="438"/>
      <c r="HX42" s="439"/>
      <c r="HY42" s="440"/>
      <c r="HZ42" s="438"/>
      <c r="IA42" s="439"/>
      <c r="IB42" s="440"/>
      <c r="IC42" s="438"/>
      <c r="ID42" s="439"/>
      <c r="IE42" s="440"/>
      <c r="IF42" s="438"/>
      <c r="IG42" s="439"/>
      <c r="IH42" s="440"/>
      <c r="II42" s="438"/>
      <c r="IJ42" s="439"/>
      <c r="IK42" s="440"/>
      <c r="IL42" s="438"/>
      <c r="IM42" s="439"/>
      <c r="IN42" s="440"/>
      <c r="IO42" s="438"/>
      <c r="IP42" s="439"/>
      <c r="IQ42" s="440"/>
      <c r="IR42" s="438"/>
      <c r="IS42" s="439"/>
      <c r="IT42" s="440"/>
      <c r="IU42" s="438"/>
      <c r="IV42" s="439"/>
      <c r="IW42" s="440"/>
      <c r="IX42" s="438"/>
      <c r="IY42" s="439"/>
      <c r="IZ42" s="440"/>
      <c r="JA42" s="438"/>
      <c r="JB42" s="439"/>
      <c r="JC42" s="440"/>
      <c r="JD42" s="438"/>
      <c r="JE42" s="439"/>
      <c r="JF42" s="440"/>
      <c r="JG42" s="438"/>
      <c r="JH42" s="439"/>
      <c r="JI42" s="440"/>
      <c r="JJ42" s="438"/>
      <c r="JK42" s="439"/>
      <c r="JL42" s="440"/>
      <c r="JM42" s="438"/>
      <c r="JN42" s="439"/>
      <c r="JO42" s="440"/>
      <c r="JP42" s="438"/>
      <c r="JQ42" s="439"/>
      <c r="JR42" s="440"/>
      <c r="JS42" s="438"/>
      <c r="JT42" s="439"/>
      <c r="JU42" s="440"/>
      <c r="JV42" s="438"/>
      <c r="JW42" s="439"/>
      <c r="JX42" s="440"/>
      <c r="JY42" s="438"/>
      <c r="JZ42" s="439"/>
      <c r="KA42" s="440"/>
      <c r="KB42" s="438"/>
      <c r="KC42" s="439"/>
      <c r="KD42" s="440"/>
      <c r="KE42" s="438"/>
      <c r="KF42" s="438"/>
      <c r="KG42" s="1259"/>
      <c r="KH42" s="438"/>
      <c r="KI42" s="439"/>
      <c r="KJ42" s="440"/>
      <c r="KK42" s="438"/>
      <c r="KL42" s="439"/>
      <c r="KM42" s="440"/>
      <c r="KN42" s="438"/>
      <c r="KO42" s="439"/>
      <c r="KP42" s="440"/>
      <c r="KQ42" s="438"/>
      <c r="KR42" s="439"/>
      <c r="KS42" s="440"/>
      <c r="KT42" s="438"/>
      <c r="KU42" s="439"/>
      <c r="KV42" s="440"/>
      <c r="KW42" s="438"/>
      <c r="KX42" s="439"/>
      <c r="KY42" s="440"/>
      <c r="KZ42" s="438"/>
      <c r="LA42" s="439"/>
      <c r="LB42" s="440"/>
      <c r="LC42" s="438"/>
      <c r="LD42" s="439"/>
      <c r="LE42" s="440"/>
      <c r="LF42" s="438"/>
      <c r="LG42" s="439"/>
      <c r="LH42" s="440"/>
      <c r="LI42" s="438"/>
      <c r="LJ42" s="439"/>
      <c r="LK42" s="440"/>
      <c r="LL42" s="438"/>
      <c r="LM42" s="439"/>
      <c r="LN42" s="440"/>
      <c r="LO42" s="438"/>
      <c r="LP42" s="439"/>
      <c r="LQ42" s="440"/>
      <c r="LR42" s="438"/>
      <c r="LS42" s="439"/>
      <c r="LT42" s="440"/>
      <c r="LU42" s="438"/>
      <c r="LV42" s="439"/>
      <c r="LW42" s="440"/>
      <c r="LX42" s="438"/>
      <c r="LY42" s="439"/>
      <c r="LZ42" s="440"/>
      <c r="MA42" s="438"/>
      <c r="MB42" s="439"/>
      <c r="MC42" s="440"/>
      <c r="MD42" s="438"/>
      <c r="ME42" s="439"/>
      <c r="MF42" s="440"/>
      <c r="MG42" s="438"/>
      <c r="MH42" s="439"/>
      <c r="MI42" s="440"/>
      <c r="MJ42" s="438"/>
      <c r="MK42" s="439"/>
      <c r="ML42" s="440"/>
      <c r="MM42" s="438"/>
      <c r="MN42" s="439"/>
      <c r="MO42" s="440"/>
      <c r="MP42" s="438"/>
      <c r="MQ42" s="439"/>
      <c r="MR42" s="440"/>
      <c r="MS42" s="438"/>
      <c r="MT42" s="439"/>
      <c r="MU42" s="440"/>
      <c r="MV42" s="438"/>
      <c r="MW42" s="439"/>
      <c r="MX42" s="440"/>
      <c r="MY42" s="438"/>
      <c r="MZ42" s="439"/>
      <c r="NA42" s="440"/>
      <c r="NB42" s="438"/>
      <c r="NC42" s="439"/>
      <c r="ND42" s="440"/>
      <c r="NE42" s="438"/>
      <c r="NF42" s="439"/>
      <c r="NG42" s="440"/>
      <c r="NH42" s="438"/>
      <c r="NI42" s="439"/>
      <c r="NJ42" s="502"/>
      <c r="NK42" s="502"/>
      <c r="NL42" s="505"/>
      <c r="NM42" s="502"/>
    </row>
    <row r="43" spans="1:377" ht="20.25" customHeight="1">
      <c r="A43" s="306">
        <f t="shared" si="97"/>
        <v>25</v>
      </c>
      <c r="B43" s="425"/>
      <c r="C43" s="1230" t="str">
        <f t="shared" si="98"/>
        <v>With Increased ROE</v>
      </c>
      <c r="D43" s="501">
        <f t="shared" si="99"/>
        <v>2007</v>
      </c>
      <c r="E43" s="440">
        <v>20188201.833333332</v>
      </c>
      <c r="F43" s="438">
        <v>492395.16666666663</v>
      </c>
      <c r="G43" s="439">
        <v>4553421.8700199593</v>
      </c>
      <c r="H43" s="440">
        <v>8069022</v>
      </c>
      <c r="I43" s="438">
        <v>80049.82142857142</v>
      </c>
      <c r="J43" s="439">
        <v>1703201.5058861806</v>
      </c>
      <c r="K43" s="440">
        <v>86565628.890000001</v>
      </c>
      <c r="L43" s="438">
        <v>858786.00089285709</v>
      </c>
      <c r="M43" s="439">
        <v>18272190.791329145</v>
      </c>
      <c r="N43" s="440">
        <v>22188863</v>
      </c>
      <c r="O43" s="438">
        <v>484280.74007936509</v>
      </c>
      <c r="P43" s="439">
        <v>4947757.2747385986</v>
      </c>
      <c r="Q43" s="440"/>
      <c r="R43" s="438"/>
      <c r="S43" s="439"/>
      <c r="T43" s="440"/>
      <c r="U43" s="438"/>
      <c r="V43" s="439"/>
      <c r="W43" s="440"/>
      <c r="X43" s="438"/>
      <c r="Y43" s="439"/>
      <c r="Z43" s="440"/>
      <c r="AA43" s="438"/>
      <c r="AB43" s="439"/>
      <c r="AC43" s="440"/>
      <c r="AD43" s="438"/>
      <c r="AE43" s="439"/>
      <c r="AF43" s="440"/>
      <c r="AG43" s="438"/>
      <c r="AH43" s="439"/>
      <c r="AI43" s="440"/>
      <c r="AJ43" s="438"/>
      <c r="AK43" s="439"/>
      <c r="AL43" s="440"/>
      <c r="AM43" s="438"/>
      <c r="AN43" s="439"/>
      <c r="AO43" s="440"/>
      <c r="AP43" s="438"/>
      <c r="AQ43" s="439"/>
      <c r="AR43" s="440"/>
      <c r="AS43" s="438"/>
      <c r="AT43" s="439"/>
      <c r="AU43" s="440"/>
      <c r="AV43" s="438"/>
      <c r="AW43" s="439"/>
      <c r="AX43" s="440"/>
      <c r="AY43" s="438"/>
      <c r="AZ43" s="439"/>
      <c r="BA43" s="440"/>
      <c r="BB43" s="438"/>
      <c r="BC43" s="439"/>
      <c r="BD43" s="440"/>
      <c r="BE43" s="438"/>
      <c r="BF43" s="439"/>
      <c r="BG43" s="440"/>
      <c r="BH43" s="438"/>
      <c r="BI43" s="439"/>
      <c r="BJ43" s="440"/>
      <c r="BK43" s="438"/>
      <c r="BL43" s="439"/>
      <c r="BM43" s="440"/>
      <c r="BN43" s="438"/>
      <c r="BO43" s="439"/>
      <c r="BP43" s="440"/>
      <c r="BQ43" s="438"/>
      <c r="BR43" s="439"/>
      <c r="BS43" s="440"/>
      <c r="BT43" s="438"/>
      <c r="BU43" s="439"/>
      <c r="BV43" s="440"/>
      <c r="BW43" s="438"/>
      <c r="BX43" s="439"/>
      <c r="BY43" s="440"/>
      <c r="BZ43" s="438"/>
      <c r="CA43" s="439"/>
      <c r="CB43" s="440"/>
      <c r="CC43" s="438"/>
      <c r="CD43" s="439"/>
      <c r="CE43" s="440"/>
      <c r="CF43" s="438"/>
      <c r="CG43" s="439"/>
      <c r="CH43" s="440"/>
      <c r="CI43" s="438"/>
      <c r="CJ43" s="439"/>
      <c r="CK43" s="440"/>
      <c r="CL43" s="438"/>
      <c r="CM43" s="439"/>
      <c r="CN43" s="440"/>
      <c r="CO43" s="438"/>
      <c r="CP43" s="439"/>
      <c r="CQ43" s="440"/>
      <c r="CR43" s="438"/>
      <c r="CS43" s="439"/>
      <c r="CT43" s="440"/>
      <c r="CU43" s="438"/>
      <c r="CV43" s="439"/>
      <c r="CW43" s="440"/>
      <c r="CX43" s="438"/>
      <c r="CY43" s="439"/>
      <c r="CZ43" s="440"/>
      <c r="DA43" s="438"/>
      <c r="DB43" s="439"/>
      <c r="DC43" s="440"/>
      <c r="DD43" s="438"/>
      <c r="DE43" s="439"/>
      <c r="DF43" s="440"/>
      <c r="DG43" s="438"/>
      <c r="DH43" s="439"/>
      <c r="DI43" s="440"/>
      <c r="DJ43" s="438"/>
      <c r="DK43" s="439"/>
      <c r="DL43" s="440"/>
      <c r="DM43" s="438"/>
      <c r="DN43" s="439"/>
      <c r="DO43" s="440"/>
      <c r="DP43" s="438"/>
      <c r="DQ43" s="439"/>
      <c r="DR43" s="440"/>
      <c r="DS43" s="438"/>
      <c r="DT43" s="439"/>
      <c r="DU43" s="440"/>
      <c r="DV43" s="438"/>
      <c r="DW43" s="439"/>
      <c r="DX43" s="440"/>
      <c r="DY43" s="438"/>
      <c r="DZ43" s="439"/>
      <c r="EA43" s="440"/>
      <c r="EB43" s="438"/>
      <c r="EC43" s="439"/>
      <c r="ED43" s="440"/>
      <c r="EE43" s="438"/>
      <c r="EF43" s="439"/>
      <c r="EG43" s="440"/>
      <c r="EH43" s="438"/>
      <c r="EI43" s="439"/>
      <c r="EJ43" s="440"/>
      <c r="EK43" s="438"/>
      <c r="EL43" s="439"/>
      <c r="EM43" s="440"/>
      <c r="EN43" s="438"/>
      <c r="EO43" s="439"/>
      <c r="EP43" s="440"/>
      <c r="EQ43" s="438"/>
      <c r="ER43" s="439"/>
      <c r="ES43" s="440"/>
      <c r="ET43" s="438"/>
      <c r="EU43" s="439"/>
      <c r="EV43" s="440"/>
      <c r="EW43" s="438"/>
      <c r="EX43" s="439"/>
      <c r="EY43" s="440"/>
      <c r="EZ43" s="438"/>
      <c r="FA43" s="439"/>
      <c r="FB43" s="440"/>
      <c r="FC43" s="438"/>
      <c r="FD43" s="439"/>
      <c r="FE43" s="440"/>
      <c r="FF43" s="438"/>
      <c r="FG43" s="439"/>
      <c r="FH43" s="440"/>
      <c r="FI43" s="438"/>
      <c r="FJ43" s="439"/>
      <c r="FK43" s="440"/>
      <c r="FL43" s="438"/>
      <c r="FM43" s="439"/>
      <c r="FN43" s="440"/>
      <c r="FO43" s="438"/>
      <c r="FP43" s="439"/>
      <c r="FQ43" s="440"/>
      <c r="FR43" s="438"/>
      <c r="FS43" s="439"/>
      <c r="FT43" s="440"/>
      <c r="FU43" s="438"/>
      <c r="FV43" s="439"/>
      <c r="FW43" s="440"/>
      <c r="FX43" s="438"/>
      <c r="FY43" s="439"/>
      <c r="FZ43" s="440"/>
      <c r="GA43" s="438"/>
      <c r="GB43" s="439"/>
      <c r="GC43" s="440"/>
      <c r="GD43" s="438"/>
      <c r="GE43" s="439"/>
      <c r="GF43" s="440"/>
      <c r="GG43" s="438"/>
      <c r="GH43" s="439"/>
      <c r="GI43" s="1259"/>
      <c r="GJ43" s="438"/>
      <c r="GK43" s="439"/>
      <c r="GL43" s="1259"/>
      <c r="GM43" s="438"/>
      <c r="GN43" s="439"/>
      <c r="GO43" s="440"/>
      <c r="GP43" s="438"/>
      <c r="GQ43" s="439"/>
      <c r="GR43" s="440"/>
      <c r="GS43" s="438"/>
      <c r="GT43" s="439"/>
      <c r="GU43" s="440"/>
      <c r="GV43" s="438"/>
      <c r="GW43" s="439"/>
      <c r="GX43" s="440"/>
      <c r="GY43" s="438"/>
      <c r="GZ43" s="439"/>
      <c r="HA43" s="440"/>
      <c r="HB43" s="438"/>
      <c r="HC43" s="439"/>
      <c r="HD43" s="440"/>
      <c r="HE43" s="438"/>
      <c r="HF43" s="439"/>
      <c r="HG43" s="440"/>
      <c r="HH43" s="438"/>
      <c r="HI43" s="439"/>
      <c r="HJ43" s="440"/>
      <c r="HK43" s="438"/>
      <c r="HL43" s="439"/>
      <c r="HM43" s="440"/>
      <c r="HN43" s="438"/>
      <c r="HO43" s="439"/>
      <c r="HP43" s="440"/>
      <c r="HQ43" s="438"/>
      <c r="HR43" s="439"/>
      <c r="HS43" s="440"/>
      <c r="HT43" s="438"/>
      <c r="HU43" s="439"/>
      <c r="HV43" s="440"/>
      <c r="HW43" s="438"/>
      <c r="HX43" s="439"/>
      <c r="HY43" s="440"/>
      <c r="HZ43" s="438"/>
      <c r="IA43" s="439"/>
      <c r="IB43" s="440"/>
      <c r="IC43" s="438"/>
      <c r="ID43" s="439"/>
      <c r="IE43" s="440"/>
      <c r="IF43" s="438"/>
      <c r="IG43" s="439"/>
      <c r="IH43" s="440"/>
      <c r="II43" s="438"/>
      <c r="IJ43" s="439"/>
      <c r="IK43" s="440"/>
      <c r="IL43" s="438"/>
      <c r="IM43" s="439"/>
      <c r="IN43" s="440"/>
      <c r="IO43" s="438"/>
      <c r="IP43" s="439"/>
      <c r="IQ43" s="440"/>
      <c r="IR43" s="438"/>
      <c r="IS43" s="439"/>
      <c r="IT43" s="440"/>
      <c r="IU43" s="438"/>
      <c r="IV43" s="439"/>
      <c r="IW43" s="440"/>
      <c r="IX43" s="438"/>
      <c r="IY43" s="439"/>
      <c r="IZ43" s="440"/>
      <c r="JA43" s="438"/>
      <c r="JB43" s="439"/>
      <c r="JC43" s="440"/>
      <c r="JD43" s="438"/>
      <c r="JE43" s="439"/>
      <c r="JF43" s="440"/>
      <c r="JG43" s="438"/>
      <c r="JH43" s="439"/>
      <c r="JI43" s="440"/>
      <c r="JJ43" s="438"/>
      <c r="JK43" s="439"/>
      <c r="JL43" s="440"/>
      <c r="JM43" s="438"/>
      <c r="JN43" s="439"/>
      <c r="JO43" s="440"/>
      <c r="JP43" s="438"/>
      <c r="JQ43" s="439"/>
      <c r="JR43" s="440"/>
      <c r="JS43" s="438"/>
      <c r="JT43" s="439"/>
      <c r="JU43" s="440"/>
      <c r="JV43" s="438"/>
      <c r="JW43" s="439"/>
      <c r="JX43" s="440"/>
      <c r="JY43" s="438"/>
      <c r="JZ43" s="439"/>
      <c r="KA43" s="440"/>
      <c r="KB43" s="438"/>
      <c r="KC43" s="439"/>
      <c r="KD43" s="440"/>
      <c r="KE43" s="438"/>
      <c r="KF43" s="438"/>
      <c r="KG43" s="1259"/>
      <c r="KH43" s="438"/>
      <c r="KI43" s="439"/>
      <c r="KJ43" s="440"/>
      <c r="KK43" s="438"/>
      <c r="KL43" s="439"/>
      <c r="KM43" s="440"/>
      <c r="KN43" s="438"/>
      <c r="KO43" s="439"/>
      <c r="KP43" s="440"/>
      <c r="KQ43" s="438"/>
      <c r="KR43" s="439"/>
      <c r="KS43" s="440"/>
      <c r="KT43" s="438"/>
      <c r="KU43" s="439"/>
      <c r="KV43" s="440"/>
      <c r="KW43" s="438"/>
      <c r="KX43" s="439"/>
      <c r="KY43" s="440"/>
      <c r="KZ43" s="438"/>
      <c r="LA43" s="439"/>
      <c r="LB43" s="440"/>
      <c r="LC43" s="438"/>
      <c r="LD43" s="439"/>
      <c r="LE43" s="440"/>
      <c r="LF43" s="438"/>
      <c r="LG43" s="439"/>
      <c r="LH43" s="440"/>
      <c r="LI43" s="438"/>
      <c r="LJ43" s="439"/>
      <c r="LK43" s="440"/>
      <c r="LL43" s="438"/>
      <c r="LM43" s="439"/>
      <c r="LN43" s="440"/>
      <c r="LO43" s="438"/>
      <c r="LP43" s="439"/>
      <c r="LQ43" s="440"/>
      <c r="LR43" s="438"/>
      <c r="LS43" s="439"/>
      <c r="LT43" s="440"/>
      <c r="LU43" s="438"/>
      <c r="LV43" s="439"/>
      <c r="LW43" s="440"/>
      <c r="LX43" s="438"/>
      <c r="LY43" s="439"/>
      <c r="LZ43" s="440"/>
      <c r="MA43" s="438"/>
      <c r="MB43" s="439"/>
      <c r="MC43" s="440"/>
      <c r="MD43" s="438"/>
      <c r="ME43" s="439"/>
      <c r="MF43" s="440"/>
      <c r="MG43" s="438"/>
      <c r="MH43" s="439"/>
      <c r="MI43" s="440"/>
      <c r="MJ43" s="438"/>
      <c r="MK43" s="439"/>
      <c r="ML43" s="440"/>
      <c r="MM43" s="438"/>
      <c r="MN43" s="439"/>
      <c r="MO43" s="440"/>
      <c r="MP43" s="438"/>
      <c r="MQ43" s="439"/>
      <c r="MR43" s="440"/>
      <c r="MS43" s="438"/>
      <c r="MT43" s="439"/>
      <c r="MU43" s="440"/>
      <c r="MV43" s="438"/>
      <c r="MW43" s="439"/>
      <c r="MX43" s="440"/>
      <c r="MY43" s="438"/>
      <c r="MZ43" s="439"/>
      <c r="NA43" s="440"/>
      <c r="NB43" s="438"/>
      <c r="NC43" s="439"/>
      <c r="ND43" s="440"/>
      <c r="NE43" s="438"/>
      <c r="NF43" s="439"/>
      <c r="NG43" s="440"/>
      <c r="NH43" s="438"/>
      <c r="NI43" s="439"/>
      <c r="NJ43" s="505"/>
      <c r="NK43" s="505"/>
      <c r="NL43" s="502"/>
      <c r="NM43" s="505"/>
    </row>
    <row r="44" spans="1:377" ht="20.25" customHeight="1">
      <c r="A44" s="306">
        <f t="shared" si="97"/>
        <v>26</v>
      </c>
      <c r="B44" s="425"/>
      <c r="C44" s="1230" t="str">
        <f t="shared" si="98"/>
        <v>At Allowed ROE</v>
      </c>
      <c r="D44" s="501">
        <f t="shared" si="99"/>
        <v>2008</v>
      </c>
      <c r="E44" s="440">
        <v>19695806.666666664</v>
      </c>
      <c r="F44" s="438">
        <v>492395.16666666663</v>
      </c>
      <c r="G44" s="439">
        <v>4454372.4382308545</v>
      </c>
      <c r="H44" s="440">
        <v>7988972.1785714282</v>
      </c>
      <c r="I44" s="438">
        <v>192119.57142857142</v>
      </c>
      <c r="J44" s="439">
        <v>1799168.5606038631</v>
      </c>
      <c r="K44" s="440">
        <v>85706842.889107138</v>
      </c>
      <c r="L44" s="438">
        <v>2061086.4021428572</v>
      </c>
      <c r="M44" s="439">
        <v>19301739.160927989</v>
      </c>
      <c r="N44" s="440">
        <v>21704582.259920601</v>
      </c>
      <c r="O44" s="438">
        <v>528306.26190476189</v>
      </c>
      <c r="P44" s="439">
        <v>4894365.6499742111</v>
      </c>
      <c r="Q44" s="440">
        <v>24921237</v>
      </c>
      <c r="R44" s="438">
        <v>88645.901717674904</v>
      </c>
      <c r="S44" s="439">
        <v>837584.40716714889</v>
      </c>
      <c r="T44" s="440"/>
      <c r="U44" s="438"/>
      <c r="V44" s="439"/>
      <c r="W44" s="440"/>
      <c r="X44" s="438"/>
      <c r="Y44" s="439"/>
      <c r="Z44" s="440">
        <v>6961494.5700000003</v>
      </c>
      <c r="AA44" s="438">
        <v>25372.297106227106</v>
      </c>
      <c r="AB44" s="439">
        <v>239734.04318082213</v>
      </c>
      <c r="AC44" s="440"/>
      <c r="AD44" s="438"/>
      <c r="AE44" s="439"/>
      <c r="AF44" s="440">
        <v>36369</v>
      </c>
      <c r="AG44" s="438">
        <v>577.28571428571399</v>
      </c>
      <c r="AH44" s="439">
        <v>5114.0511424324259</v>
      </c>
      <c r="AI44" s="440"/>
      <c r="AJ44" s="438"/>
      <c r="AK44" s="439"/>
      <c r="AL44" s="440"/>
      <c r="AM44" s="438"/>
      <c r="AN44" s="439"/>
      <c r="AO44" s="440"/>
      <c r="AP44" s="438"/>
      <c r="AQ44" s="439"/>
      <c r="AR44" s="440"/>
      <c r="AS44" s="438"/>
      <c r="AT44" s="439"/>
      <c r="AU44" s="440"/>
      <c r="AV44" s="438"/>
      <c r="AW44" s="439"/>
      <c r="AX44" s="440"/>
      <c r="AY44" s="438"/>
      <c r="AZ44" s="439"/>
      <c r="BA44" s="440"/>
      <c r="BB44" s="438"/>
      <c r="BC44" s="439"/>
      <c r="BD44" s="440"/>
      <c r="BE44" s="438"/>
      <c r="BF44" s="439"/>
      <c r="BG44" s="440"/>
      <c r="BH44" s="438"/>
      <c r="BI44" s="439"/>
      <c r="BJ44" s="440"/>
      <c r="BK44" s="438"/>
      <c r="BL44" s="439"/>
      <c r="BM44" s="440"/>
      <c r="BN44" s="438"/>
      <c r="BO44" s="439"/>
      <c r="BP44" s="440"/>
      <c r="BQ44" s="438"/>
      <c r="BR44" s="439"/>
      <c r="BS44" s="440"/>
      <c r="BT44" s="438"/>
      <c r="BU44" s="439"/>
      <c r="BV44" s="440"/>
      <c r="BW44" s="438"/>
      <c r="BX44" s="439"/>
      <c r="BY44" s="440"/>
      <c r="BZ44" s="438"/>
      <c r="CA44" s="439"/>
      <c r="CB44" s="440"/>
      <c r="CC44" s="438"/>
      <c r="CD44" s="439"/>
      <c r="CE44" s="440"/>
      <c r="CF44" s="438"/>
      <c r="CG44" s="439"/>
      <c r="CH44" s="440"/>
      <c r="CI44" s="438"/>
      <c r="CJ44" s="439"/>
      <c r="CK44" s="440"/>
      <c r="CL44" s="438"/>
      <c r="CM44" s="439"/>
      <c r="CN44" s="440"/>
      <c r="CO44" s="438"/>
      <c r="CP44" s="439"/>
      <c r="CQ44" s="440"/>
      <c r="CR44" s="438"/>
      <c r="CS44" s="439"/>
      <c r="CT44" s="440"/>
      <c r="CU44" s="438"/>
      <c r="CV44" s="439"/>
      <c r="CW44" s="440"/>
      <c r="CX44" s="438"/>
      <c r="CY44" s="439"/>
      <c r="CZ44" s="440"/>
      <c r="DA44" s="438"/>
      <c r="DB44" s="439"/>
      <c r="DC44" s="440"/>
      <c r="DD44" s="438"/>
      <c r="DE44" s="439"/>
      <c r="DF44" s="440"/>
      <c r="DG44" s="438"/>
      <c r="DH44" s="439"/>
      <c r="DI44" s="440"/>
      <c r="DJ44" s="438"/>
      <c r="DK44" s="439"/>
      <c r="DL44" s="440"/>
      <c r="DM44" s="438"/>
      <c r="DN44" s="439"/>
      <c r="DO44" s="440"/>
      <c r="DP44" s="438"/>
      <c r="DQ44" s="439"/>
      <c r="DR44" s="440"/>
      <c r="DS44" s="438"/>
      <c r="DT44" s="439"/>
      <c r="DU44" s="440"/>
      <c r="DV44" s="438"/>
      <c r="DW44" s="439"/>
      <c r="DX44" s="440"/>
      <c r="DY44" s="438"/>
      <c r="DZ44" s="439"/>
      <c r="EA44" s="440"/>
      <c r="EB44" s="438"/>
      <c r="EC44" s="439"/>
      <c r="ED44" s="440"/>
      <c r="EE44" s="438"/>
      <c r="EF44" s="439"/>
      <c r="EG44" s="440"/>
      <c r="EH44" s="438"/>
      <c r="EI44" s="439"/>
      <c r="EJ44" s="440"/>
      <c r="EK44" s="438"/>
      <c r="EL44" s="439"/>
      <c r="EM44" s="440"/>
      <c r="EN44" s="438"/>
      <c r="EO44" s="439"/>
      <c r="EP44" s="440"/>
      <c r="EQ44" s="438"/>
      <c r="ER44" s="439"/>
      <c r="ES44" s="440"/>
      <c r="ET44" s="438"/>
      <c r="EU44" s="439"/>
      <c r="EV44" s="440"/>
      <c r="EW44" s="438"/>
      <c r="EX44" s="439"/>
      <c r="EY44" s="440"/>
      <c r="EZ44" s="438"/>
      <c r="FA44" s="439"/>
      <c r="FB44" s="440"/>
      <c r="FC44" s="438"/>
      <c r="FD44" s="439"/>
      <c r="FE44" s="440"/>
      <c r="FF44" s="438"/>
      <c r="FG44" s="439"/>
      <c r="FH44" s="440"/>
      <c r="FI44" s="438"/>
      <c r="FJ44" s="439"/>
      <c r="FK44" s="440"/>
      <c r="FL44" s="438"/>
      <c r="FM44" s="439"/>
      <c r="FN44" s="440"/>
      <c r="FO44" s="438"/>
      <c r="FP44" s="439"/>
      <c r="FQ44" s="440"/>
      <c r="FR44" s="438"/>
      <c r="FS44" s="439"/>
      <c r="FT44" s="440"/>
      <c r="FU44" s="438"/>
      <c r="FV44" s="439"/>
      <c r="FW44" s="440"/>
      <c r="FX44" s="438"/>
      <c r="FY44" s="439"/>
      <c r="FZ44" s="440"/>
      <c r="GA44" s="438"/>
      <c r="GB44" s="439"/>
      <c r="GC44" s="440"/>
      <c r="GD44" s="438"/>
      <c r="GE44" s="439"/>
      <c r="GF44" s="440"/>
      <c r="GG44" s="438"/>
      <c r="GH44" s="439"/>
      <c r="GI44" s="1259"/>
      <c r="GJ44" s="438"/>
      <c r="GK44" s="439"/>
      <c r="GL44" s="1259"/>
      <c r="GM44" s="438"/>
      <c r="GN44" s="439"/>
      <c r="GO44" s="440"/>
      <c r="GP44" s="438"/>
      <c r="GQ44" s="439"/>
      <c r="GR44" s="440"/>
      <c r="GS44" s="438"/>
      <c r="GT44" s="439"/>
      <c r="GU44" s="440"/>
      <c r="GV44" s="438"/>
      <c r="GW44" s="439"/>
      <c r="GX44" s="440"/>
      <c r="GY44" s="438"/>
      <c r="GZ44" s="439"/>
      <c r="HA44" s="440"/>
      <c r="HB44" s="438"/>
      <c r="HC44" s="439"/>
      <c r="HD44" s="440"/>
      <c r="HE44" s="438"/>
      <c r="HF44" s="439"/>
      <c r="HG44" s="440"/>
      <c r="HH44" s="438"/>
      <c r="HI44" s="439"/>
      <c r="HJ44" s="440"/>
      <c r="HK44" s="438"/>
      <c r="HL44" s="439"/>
      <c r="HM44" s="440"/>
      <c r="HN44" s="438"/>
      <c r="HO44" s="439"/>
      <c r="HP44" s="440"/>
      <c r="HQ44" s="438"/>
      <c r="HR44" s="439"/>
      <c r="HS44" s="440"/>
      <c r="HT44" s="438"/>
      <c r="HU44" s="439"/>
      <c r="HV44" s="440"/>
      <c r="HW44" s="438"/>
      <c r="HX44" s="439"/>
      <c r="HY44" s="440"/>
      <c r="HZ44" s="438"/>
      <c r="IA44" s="439"/>
      <c r="IB44" s="440"/>
      <c r="IC44" s="438"/>
      <c r="ID44" s="439"/>
      <c r="IE44" s="440"/>
      <c r="IF44" s="438"/>
      <c r="IG44" s="439"/>
      <c r="IH44" s="440"/>
      <c r="II44" s="438"/>
      <c r="IJ44" s="439"/>
      <c r="IK44" s="440"/>
      <c r="IL44" s="438"/>
      <c r="IM44" s="439"/>
      <c r="IN44" s="440"/>
      <c r="IO44" s="438"/>
      <c r="IP44" s="439"/>
      <c r="IQ44" s="440"/>
      <c r="IR44" s="438"/>
      <c r="IS44" s="439"/>
      <c r="IT44" s="440"/>
      <c r="IU44" s="438"/>
      <c r="IV44" s="439"/>
      <c r="IW44" s="440"/>
      <c r="IX44" s="438"/>
      <c r="IY44" s="439"/>
      <c r="IZ44" s="440"/>
      <c r="JA44" s="438"/>
      <c r="JB44" s="439"/>
      <c r="JC44" s="440"/>
      <c r="JD44" s="438"/>
      <c r="JE44" s="439"/>
      <c r="JF44" s="440"/>
      <c r="JG44" s="438"/>
      <c r="JH44" s="439"/>
      <c r="JI44" s="440"/>
      <c r="JJ44" s="438"/>
      <c r="JK44" s="439"/>
      <c r="JL44" s="440"/>
      <c r="JM44" s="438"/>
      <c r="JN44" s="439"/>
      <c r="JO44" s="440"/>
      <c r="JP44" s="438"/>
      <c r="JQ44" s="439"/>
      <c r="JR44" s="440"/>
      <c r="JS44" s="438"/>
      <c r="JT44" s="439"/>
      <c r="JU44" s="440"/>
      <c r="JV44" s="438"/>
      <c r="JW44" s="439"/>
      <c r="JX44" s="440"/>
      <c r="JY44" s="438"/>
      <c r="JZ44" s="439"/>
      <c r="KA44" s="440"/>
      <c r="KB44" s="438"/>
      <c r="KC44" s="439"/>
      <c r="KD44" s="440"/>
      <c r="KE44" s="438"/>
      <c r="KF44" s="438"/>
      <c r="KG44" s="1259"/>
      <c r="KH44" s="438"/>
      <c r="KI44" s="439"/>
      <c r="KJ44" s="440"/>
      <c r="KK44" s="438"/>
      <c r="KL44" s="439"/>
      <c r="KM44" s="440"/>
      <c r="KN44" s="438"/>
      <c r="KO44" s="439"/>
      <c r="KP44" s="440"/>
      <c r="KQ44" s="438"/>
      <c r="KR44" s="439"/>
      <c r="KS44" s="440"/>
      <c r="KT44" s="438"/>
      <c r="KU44" s="439"/>
      <c r="KV44" s="440"/>
      <c r="KW44" s="438"/>
      <c r="KX44" s="439"/>
      <c r="KY44" s="440"/>
      <c r="KZ44" s="438"/>
      <c r="LA44" s="439"/>
      <c r="LB44" s="440"/>
      <c r="LC44" s="438"/>
      <c r="LD44" s="439"/>
      <c r="LE44" s="440"/>
      <c r="LF44" s="438"/>
      <c r="LG44" s="439"/>
      <c r="LH44" s="440"/>
      <c r="LI44" s="438"/>
      <c r="LJ44" s="439"/>
      <c r="LK44" s="440"/>
      <c r="LL44" s="438"/>
      <c r="LM44" s="439"/>
      <c r="LN44" s="440"/>
      <c r="LO44" s="438"/>
      <c r="LP44" s="439"/>
      <c r="LQ44" s="440"/>
      <c r="LR44" s="438"/>
      <c r="LS44" s="439"/>
      <c r="LT44" s="440"/>
      <c r="LU44" s="438"/>
      <c r="LV44" s="439"/>
      <c r="LW44" s="440"/>
      <c r="LX44" s="438"/>
      <c r="LY44" s="439"/>
      <c r="LZ44" s="440"/>
      <c r="MA44" s="438"/>
      <c r="MB44" s="439"/>
      <c r="MC44" s="440"/>
      <c r="MD44" s="438"/>
      <c r="ME44" s="439"/>
      <c r="MF44" s="440"/>
      <c r="MG44" s="438"/>
      <c r="MH44" s="439"/>
      <c r="MI44" s="440"/>
      <c r="MJ44" s="438"/>
      <c r="MK44" s="439"/>
      <c r="ML44" s="440"/>
      <c r="MM44" s="438"/>
      <c r="MN44" s="439"/>
      <c r="MO44" s="440"/>
      <c r="MP44" s="438"/>
      <c r="MQ44" s="439"/>
      <c r="MR44" s="440"/>
      <c r="MS44" s="438"/>
      <c r="MT44" s="439"/>
      <c r="MU44" s="440"/>
      <c r="MV44" s="438"/>
      <c r="MW44" s="439"/>
      <c r="MX44" s="440"/>
      <c r="MY44" s="438"/>
      <c r="MZ44" s="439"/>
      <c r="NA44" s="440"/>
      <c r="NB44" s="438"/>
      <c r="NC44" s="439"/>
      <c r="ND44" s="440"/>
      <c r="NE44" s="438"/>
      <c r="NF44" s="439"/>
      <c r="NG44" s="440"/>
      <c r="NH44" s="438"/>
      <c r="NI44" s="439"/>
      <c r="NJ44" s="502"/>
      <c r="NK44" s="502"/>
      <c r="NL44" s="505"/>
      <c r="NM44" s="502"/>
    </row>
    <row r="45" spans="1:377" ht="20.25" customHeight="1">
      <c r="A45" s="306">
        <f t="shared" si="97"/>
        <v>27</v>
      </c>
      <c r="B45" s="425"/>
      <c r="C45" s="1230" t="str">
        <f t="shared" si="98"/>
        <v>With Increased ROE</v>
      </c>
      <c r="D45" s="501">
        <f t="shared" si="99"/>
        <v>2008</v>
      </c>
      <c r="E45" s="440">
        <v>19695806.666666701</v>
      </c>
      <c r="F45" s="438">
        <v>492395.16666666663</v>
      </c>
      <c r="G45" s="439">
        <v>4454372.4382308545</v>
      </c>
      <c r="H45" s="440">
        <v>7988972.1785714282</v>
      </c>
      <c r="I45" s="438">
        <v>192119.57142857142</v>
      </c>
      <c r="J45" s="439">
        <v>1799168.5606038631</v>
      </c>
      <c r="K45" s="440">
        <v>85706842.889107138</v>
      </c>
      <c r="L45" s="438">
        <v>2061086.4021428572</v>
      </c>
      <c r="M45" s="439">
        <v>19301739.160927989</v>
      </c>
      <c r="N45" s="440">
        <v>21704582.259920634</v>
      </c>
      <c r="O45" s="438">
        <v>528306.26190476189</v>
      </c>
      <c r="P45" s="439">
        <v>4894365.6499742111</v>
      </c>
      <c r="Q45" s="440">
        <v>24921237</v>
      </c>
      <c r="R45" s="438">
        <v>88645.901717674918</v>
      </c>
      <c r="S45" s="439">
        <v>837584.40716714889</v>
      </c>
      <c r="T45" s="440"/>
      <c r="U45" s="438"/>
      <c r="V45" s="439"/>
      <c r="W45" s="440"/>
      <c r="X45" s="438"/>
      <c r="Y45" s="439"/>
      <c r="Z45" s="440">
        <v>6961494.5700000003</v>
      </c>
      <c r="AA45" s="438">
        <v>25372.297106227106</v>
      </c>
      <c r="AB45" s="439">
        <v>239734.04318082213</v>
      </c>
      <c r="AC45" s="440"/>
      <c r="AD45" s="438"/>
      <c r="AE45" s="439"/>
      <c r="AF45" s="440">
        <v>36369</v>
      </c>
      <c r="AG45" s="438">
        <v>577.28571428571433</v>
      </c>
      <c r="AH45" s="439">
        <v>5114.0511424324259</v>
      </c>
      <c r="AI45" s="440"/>
      <c r="AJ45" s="438"/>
      <c r="AK45" s="439"/>
      <c r="AL45" s="440"/>
      <c r="AM45" s="438"/>
      <c r="AN45" s="439"/>
      <c r="AO45" s="440"/>
      <c r="AP45" s="438"/>
      <c r="AQ45" s="439"/>
      <c r="AR45" s="440"/>
      <c r="AS45" s="438"/>
      <c r="AT45" s="439"/>
      <c r="AU45" s="440"/>
      <c r="AV45" s="438"/>
      <c r="AW45" s="439"/>
      <c r="AX45" s="440"/>
      <c r="AY45" s="438"/>
      <c r="AZ45" s="439"/>
      <c r="BA45" s="440"/>
      <c r="BB45" s="438"/>
      <c r="BC45" s="439"/>
      <c r="BD45" s="440"/>
      <c r="BE45" s="438"/>
      <c r="BF45" s="439"/>
      <c r="BG45" s="440"/>
      <c r="BH45" s="438"/>
      <c r="BI45" s="439"/>
      <c r="BJ45" s="440"/>
      <c r="BK45" s="438"/>
      <c r="BL45" s="439"/>
      <c r="BM45" s="440"/>
      <c r="BN45" s="438"/>
      <c r="BO45" s="439"/>
      <c r="BP45" s="440"/>
      <c r="BQ45" s="438"/>
      <c r="BR45" s="439"/>
      <c r="BS45" s="440"/>
      <c r="BT45" s="438"/>
      <c r="BU45" s="439"/>
      <c r="BV45" s="440"/>
      <c r="BW45" s="438"/>
      <c r="BX45" s="439"/>
      <c r="BY45" s="440"/>
      <c r="BZ45" s="438"/>
      <c r="CA45" s="439"/>
      <c r="CB45" s="440"/>
      <c r="CC45" s="438"/>
      <c r="CD45" s="439"/>
      <c r="CE45" s="440"/>
      <c r="CF45" s="438"/>
      <c r="CG45" s="439"/>
      <c r="CH45" s="440"/>
      <c r="CI45" s="438"/>
      <c r="CJ45" s="439"/>
      <c r="CK45" s="440"/>
      <c r="CL45" s="438"/>
      <c r="CM45" s="439"/>
      <c r="CN45" s="440"/>
      <c r="CO45" s="438"/>
      <c r="CP45" s="439"/>
      <c r="CQ45" s="440"/>
      <c r="CR45" s="438"/>
      <c r="CS45" s="439"/>
      <c r="CT45" s="440"/>
      <c r="CU45" s="438"/>
      <c r="CV45" s="439"/>
      <c r="CW45" s="440"/>
      <c r="CX45" s="438"/>
      <c r="CY45" s="439"/>
      <c r="CZ45" s="440"/>
      <c r="DA45" s="438"/>
      <c r="DB45" s="439"/>
      <c r="DC45" s="440"/>
      <c r="DD45" s="438"/>
      <c r="DE45" s="439"/>
      <c r="DF45" s="440"/>
      <c r="DG45" s="438"/>
      <c r="DH45" s="439"/>
      <c r="DI45" s="440"/>
      <c r="DJ45" s="438"/>
      <c r="DK45" s="439"/>
      <c r="DL45" s="440"/>
      <c r="DM45" s="438"/>
      <c r="DN45" s="439"/>
      <c r="DO45" s="440"/>
      <c r="DP45" s="438"/>
      <c r="DQ45" s="439"/>
      <c r="DR45" s="440"/>
      <c r="DS45" s="438"/>
      <c r="DT45" s="439"/>
      <c r="DU45" s="440"/>
      <c r="DV45" s="438"/>
      <c r="DW45" s="439"/>
      <c r="DX45" s="440"/>
      <c r="DY45" s="438"/>
      <c r="DZ45" s="439"/>
      <c r="EA45" s="440"/>
      <c r="EB45" s="438"/>
      <c r="EC45" s="439"/>
      <c r="ED45" s="440"/>
      <c r="EE45" s="438"/>
      <c r="EF45" s="439"/>
      <c r="EG45" s="440"/>
      <c r="EH45" s="438"/>
      <c r="EI45" s="439"/>
      <c r="EJ45" s="440"/>
      <c r="EK45" s="438"/>
      <c r="EL45" s="439"/>
      <c r="EM45" s="440"/>
      <c r="EN45" s="438"/>
      <c r="EO45" s="439"/>
      <c r="EP45" s="440"/>
      <c r="EQ45" s="438"/>
      <c r="ER45" s="439"/>
      <c r="ES45" s="440"/>
      <c r="ET45" s="438"/>
      <c r="EU45" s="439"/>
      <c r="EV45" s="440"/>
      <c r="EW45" s="438"/>
      <c r="EX45" s="439"/>
      <c r="EY45" s="440"/>
      <c r="EZ45" s="438"/>
      <c r="FA45" s="439"/>
      <c r="FB45" s="440"/>
      <c r="FC45" s="438"/>
      <c r="FD45" s="439"/>
      <c r="FE45" s="440"/>
      <c r="FF45" s="438"/>
      <c r="FG45" s="439"/>
      <c r="FH45" s="440"/>
      <c r="FI45" s="438"/>
      <c r="FJ45" s="439"/>
      <c r="FK45" s="440"/>
      <c r="FL45" s="438"/>
      <c r="FM45" s="439"/>
      <c r="FN45" s="440"/>
      <c r="FO45" s="438"/>
      <c r="FP45" s="439"/>
      <c r="FQ45" s="440"/>
      <c r="FR45" s="438"/>
      <c r="FS45" s="439"/>
      <c r="FT45" s="440"/>
      <c r="FU45" s="438"/>
      <c r="FV45" s="439"/>
      <c r="FW45" s="440"/>
      <c r="FX45" s="438"/>
      <c r="FY45" s="439"/>
      <c r="FZ45" s="440"/>
      <c r="GA45" s="438"/>
      <c r="GB45" s="439"/>
      <c r="GC45" s="440"/>
      <c r="GD45" s="438"/>
      <c r="GE45" s="439"/>
      <c r="GF45" s="440"/>
      <c r="GG45" s="438"/>
      <c r="GH45" s="439"/>
      <c r="GI45" s="1259"/>
      <c r="GJ45" s="438"/>
      <c r="GK45" s="439"/>
      <c r="GL45" s="1259"/>
      <c r="GM45" s="438"/>
      <c r="GN45" s="439"/>
      <c r="GO45" s="440"/>
      <c r="GP45" s="438"/>
      <c r="GQ45" s="439"/>
      <c r="GR45" s="440"/>
      <c r="GS45" s="438"/>
      <c r="GT45" s="439"/>
      <c r="GU45" s="440"/>
      <c r="GV45" s="438"/>
      <c r="GW45" s="439"/>
      <c r="GX45" s="440"/>
      <c r="GY45" s="438"/>
      <c r="GZ45" s="439"/>
      <c r="HA45" s="440"/>
      <c r="HB45" s="438"/>
      <c r="HC45" s="439"/>
      <c r="HD45" s="440"/>
      <c r="HE45" s="438"/>
      <c r="HF45" s="439"/>
      <c r="HG45" s="440"/>
      <c r="HH45" s="438"/>
      <c r="HI45" s="439"/>
      <c r="HJ45" s="440"/>
      <c r="HK45" s="438"/>
      <c r="HL45" s="439"/>
      <c r="HM45" s="440"/>
      <c r="HN45" s="438"/>
      <c r="HO45" s="439"/>
      <c r="HP45" s="440"/>
      <c r="HQ45" s="438"/>
      <c r="HR45" s="439"/>
      <c r="HS45" s="440"/>
      <c r="HT45" s="438"/>
      <c r="HU45" s="439"/>
      <c r="HV45" s="440"/>
      <c r="HW45" s="438"/>
      <c r="HX45" s="439"/>
      <c r="HY45" s="440"/>
      <c r="HZ45" s="438"/>
      <c r="IA45" s="439"/>
      <c r="IB45" s="440"/>
      <c r="IC45" s="438"/>
      <c r="ID45" s="439"/>
      <c r="IE45" s="440"/>
      <c r="IF45" s="438"/>
      <c r="IG45" s="439"/>
      <c r="IH45" s="440"/>
      <c r="II45" s="438"/>
      <c r="IJ45" s="439"/>
      <c r="IK45" s="440"/>
      <c r="IL45" s="438"/>
      <c r="IM45" s="439"/>
      <c r="IN45" s="440"/>
      <c r="IO45" s="438"/>
      <c r="IP45" s="439"/>
      <c r="IQ45" s="440"/>
      <c r="IR45" s="438"/>
      <c r="IS45" s="439"/>
      <c r="IT45" s="440"/>
      <c r="IU45" s="438"/>
      <c r="IV45" s="439"/>
      <c r="IW45" s="440"/>
      <c r="IX45" s="438"/>
      <c r="IY45" s="439"/>
      <c r="IZ45" s="440"/>
      <c r="JA45" s="438"/>
      <c r="JB45" s="439"/>
      <c r="JC45" s="440"/>
      <c r="JD45" s="438"/>
      <c r="JE45" s="439"/>
      <c r="JF45" s="440"/>
      <c r="JG45" s="438"/>
      <c r="JH45" s="439"/>
      <c r="JI45" s="440"/>
      <c r="JJ45" s="438"/>
      <c r="JK45" s="439"/>
      <c r="JL45" s="440"/>
      <c r="JM45" s="438"/>
      <c r="JN45" s="439"/>
      <c r="JO45" s="440"/>
      <c r="JP45" s="438"/>
      <c r="JQ45" s="439"/>
      <c r="JR45" s="440"/>
      <c r="JS45" s="438"/>
      <c r="JT45" s="439"/>
      <c r="JU45" s="440"/>
      <c r="JV45" s="438"/>
      <c r="JW45" s="439"/>
      <c r="JX45" s="440"/>
      <c r="JY45" s="438"/>
      <c r="JZ45" s="439"/>
      <c r="KA45" s="440"/>
      <c r="KB45" s="438"/>
      <c r="KC45" s="439"/>
      <c r="KD45" s="440"/>
      <c r="KE45" s="438"/>
      <c r="KF45" s="438"/>
      <c r="KG45" s="1259"/>
      <c r="KH45" s="438"/>
      <c r="KI45" s="439"/>
      <c r="KJ45" s="440"/>
      <c r="KK45" s="438"/>
      <c r="KL45" s="439"/>
      <c r="KM45" s="440"/>
      <c r="KN45" s="438"/>
      <c r="KO45" s="439"/>
      <c r="KP45" s="440"/>
      <c r="KQ45" s="438"/>
      <c r="KR45" s="439"/>
      <c r="KS45" s="440"/>
      <c r="KT45" s="438"/>
      <c r="KU45" s="439"/>
      <c r="KV45" s="440"/>
      <c r="KW45" s="438"/>
      <c r="KX45" s="439"/>
      <c r="KY45" s="440"/>
      <c r="KZ45" s="438"/>
      <c r="LA45" s="439"/>
      <c r="LB45" s="440"/>
      <c r="LC45" s="438"/>
      <c r="LD45" s="439"/>
      <c r="LE45" s="440"/>
      <c r="LF45" s="438"/>
      <c r="LG45" s="439"/>
      <c r="LH45" s="440"/>
      <c r="LI45" s="438"/>
      <c r="LJ45" s="439"/>
      <c r="LK45" s="440"/>
      <c r="LL45" s="438"/>
      <c r="LM45" s="439"/>
      <c r="LN45" s="440"/>
      <c r="LO45" s="438"/>
      <c r="LP45" s="439"/>
      <c r="LQ45" s="440"/>
      <c r="LR45" s="438"/>
      <c r="LS45" s="439"/>
      <c r="LT45" s="440"/>
      <c r="LU45" s="438"/>
      <c r="LV45" s="439"/>
      <c r="LW45" s="440"/>
      <c r="LX45" s="438"/>
      <c r="LY45" s="439"/>
      <c r="LZ45" s="440"/>
      <c r="MA45" s="438"/>
      <c r="MB45" s="439"/>
      <c r="MC45" s="440"/>
      <c r="MD45" s="438"/>
      <c r="ME45" s="439"/>
      <c r="MF45" s="440"/>
      <c r="MG45" s="438"/>
      <c r="MH45" s="439"/>
      <c r="MI45" s="440"/>
      <c r="MJ45" s="438"/>
      <c r="MK45" s="439"/>
      <c r="ML45" s="440"/>
      <c r="MM45" s="438"/>
      <c r="MN45" s="439"/>
      <c r="MO45" s="440"/>
      <c r="MP45" s="438"/>
      <c r="MQ45" s="439"/>
      <c r="MR45" s="440"/>
      <c r="MS45" s="438"/>
      <c r="MT45" s="439"/>
      <c r="MU45" s="440"/>
      <c r="MV45" s="438"/>
      <c r="MW45" s="439"/>
      <c r="MX45" s="440"/>
      <c r="MY45" s="438"/>
      <c r="MZ45" s="439"/>
      <c r="NA45" s="440"/>
      <c r="NB45" s="438"/>
      <c r="NC45" s="439"/>
      <c r="ND45" s="440"/>
      <c r="NE45" s="438"/>
      <c r="NF45" s="439"/>
      <c r="NG45" s="440"/>
      <c r="NH45" s="438"/>
      <c r="NI45" s="439"/>
      <c r="NJ45" s="505"/>
      <c r="NK45" s="505"/>
      <c r="NL45" s="505"/>
      <c r="NM45" s="505"/>
    </row>
    <row r="46" spans="1:377" s="598" customFormat="1" ht="20.25" customHeight="1">
      <c r="A46" s="306">
        <f t="shared" si="97"/>
        <v>28</v>
      </c>
      <c r="B46" s="425"/>
      <c r="C46" s="1229" t="str">
        <f t="shared" si="98"/>
        <v>At Allowed ROE</v>
      </c>
      <c r="D46" s="504">
        <f t="shared" si="99"/>
        <v>2009</v>
      </c>
      <c r="E46" s="440">
        <v>19203411.499999996</v>
      </c>
      <c r="F46" s="438">
        <v>492395.16666666669</v>
      </c>
      <c r="G46" s="439">
        <v>4523233.9378284886</v>
      </c>
      <c r="H46" s="440">
        <v>7796852.6071428563</v>
      </c>
      <c r="I46" s="438">
        <v>192119.57142857142</v>
      </c>
      <c r="J46" s="439">
        <v>1828696.2693713075</v>
      </c>
      <c r="K46" s="440">
        <v>83645756.486964285</v>
      </c>
      <c r="L46" s="438">
        <v>2061086.4021428572</v>
      </c>
      <c r="M46" s="439">
        <v>19618516.66867733</v>
      </c>
      <c r="N46" s="440">
        <v>21176275.99801584</v>
      </c>
      <c r="O46" s="438">
        <v>528306.26190476189</v>
      </c>
      <c r="P46" s="439">
        <v>4973253.6777129257</v>
      </c>
      <c r="Q46" s="440">
        <v>26916602.0982823</v>
      </c>
      <c r="R46" s="438">
        <v>642982.09523809503</v>
      </c>
      <c r="S46" s="439">
        <v>6292836.7226667712</v>
      </c>
      <c r="T46" s="440">
        <v>19700217.079999994</v>
      </c>
      <c r="U46" s="438">
        <v>288478.39053113543</v>
      </c>
      <c r="V46" s="439">
        <v>2831673.1249772008</v>
      </c>
      <c r="W46" s="440">
        <v>15773879.580000002</v>
      </c>
      <c r="X46" s="438">
        <v>234560.70287545791</v>
      </c>
      <c r="Y46" s="439">
        <v>2302422.8514492824</v>
      </c>
      <c r="Z46" s="440">
        <v>6936122.2728937697</v>
      </c>
      <c r="AA46" s="438">
        <v>165749.87071428573</v>
      </c>
      <c r="AB46" s="439">
        <v>1621657.3577302925</v>
      </c>
      <c r="AC46" s="440">
        <v>21092458.170000002</v>
      </c>
      <c r="AD46" s="438">
        <v>268347.0871245421</v>
      </c>
      <c r="AE46" s="439">
        <v>2634066.3970616143</v>
      </c>
      <c r="AF46" s="440">
        <v>35791.714285714297</v>
      </c>
      <c r="AG46" s="438">
        <v>865.92857142857144</v>
      </c>
      <c r="AH46" s="439">
        <v>8378.6889801300986</v>
      </c>
      <c r="AI46" s="440"/>
      <c r="AJ46" s="438"/>
      <c r="AK46" s="439"/>
      <c r="AL46" s="440"/>
      <c r="AM46" s="438"/>
      <c r="AN46" s="439"/>
      <c r="AO46" s="440"/>
      <c r="AP46" s="438"/>
      <c r="AQ46" s="439"/>
      <c r="AR46" s="440"/>
      <c r="AS46" s="438"/>
      <c r="AT46" s="439"/>
      <c r="AU46" s="440"/>
      <c r="AV46" s="438"/>
      <c r="AW46" s="439"/>
      <c r="AX46" s="440"/>
      <c r="AY46" s="438"/>
      <c r="AZ46" s="439"/>
      <c r="BA46" s="440"/>
      <c r="BB46" s="438"/>
      <c r="BC46" s="439"/>
      <c r="BD46" s="440"/>
      <c r="BE46" s="438"/>
      <c r="BF46" s="439"/>
      <c r="BG46" s="440"/>
      <c r="BH46" s="438"/>
      <c r="BI46" s="439"/>
      <c r="BJ46" s="440"/>
      <c r="BK46" s="438"/>
      <c r="BL46" s="439"/>
      <c r="BM46" s="440"/>
      <c r="BN46" s="438"/>
      <c r="BO46" s="439"/>
      <c r="BP46" s="440"/>
      <c r="BQ46" s="438"/>
      <c r="BR46" s="439"/>
      <c r="BS46" s="440"/>
      <c r="BT46" s="438"/>
      <c r="BU46" s="439"/>
      <c r="BV46" s="440"/>
      <c r="BW46" s="438"/>
      <c r="BX46" s="439"/>
      <c r="BY46" s="440"/>
      <c r="BZ46" s="438"/>
      <c r="CA46" s="439"/>
      <c r="CB46" s="440"/>
      <c r="CC46" s="438"/>
      <c r="CD46" s="439"/>
      <c r="CE46" s="440"/>
      <c r="CF46" s="438"/>
      <c r="CG46" s="439"/>
      <c r="CH46" s="440"/>
      <c r="CI46" s="438"/>
      <c r="CJ46" s="439"/>
      <c r="CK46" s="440"/>
      <c r="CL46" s="438"/>
      <c r="CM46" s="439"/>
      <c r="CN46" s="440"/>
      <c r="CO46" s="438"/>
      <c r="CP46" s="439"/>
      <c r="CQ46" s="440"/>
      <c r="CR46" s="438"/>
      <c r="CS46" s="439"/>
      <c r="CT46" s="440"/>
      <c r="CU46" s="438"/>
      <c r="CV46" s="439"/>
      <c r="CW46" s="440"/>
      <c r="CX46" s="438"/>
      <c r="CY46" s="439"/>
      <c r="CZ46" s="440"/>
      <c r="DA46" s="438"/>
      <c r="DB46" s="439"/>
      <c r="DC46" s="440"/>
      <c r="DD46" s="438"/>
      <c r="DE46" s="439"/>
      <c r="DF46" s="440"/>
      <c r="DG46" s="438"/>
      <c r="DH46" s="439"/>
      <c r="DI46" s="440"/>
      <c r="DJ46" s="438"/>
      <c r="DK46" s="439"/>
      <c r="DL46" s="440"/>
      <c r="DM46" s="438"/>
      <c r="DN46" s="439"/>
      <c r="DO46" s="440"/>
      <c r="DP46" s="438"/>
      <c r="DQ46" s="439"/>
      <c r="DR46" s="440"/>
      <c r="DS46" s="438"/>
      <c r="DT46" s="439"/>
      <c r="DU46" s="440"/>
      <c r="DV46" s="438"/>
      <c r="DW46" s="439"/>
      <c r="DX46" s="440"/>
      <c r="DY46" s="438"/>
      <c r="DZ46" s="439"/>
      <c r="EA46" s="440"/>
      <c r="EB46" s="438"/>
      <c r="EC46" s="439"/>
      <c r="ED46" s="440"/>
      <c r="EE46" s="438"/>
      <c r="EF46" s="439"/>
      <c r="EG46" s="440"/>
      <c r="EH46" s="438"/>
      <c r="EI46" s="439"/>
      <c r="EJ46" s="440"/>
      <c r="EK46" s="438"/>
      <c r="EL46" s="439"/>
      <c r="EM46" s="440"/>
      <c r="EN46" s="438"/>
      <c r="EO46" s="439"/>
      <c r="EP46" s="440"/>
      <c r="EQ46" s="438"/>
      <c r="ER46" s="439"/>
      <c r="ES46" s="440"/>
      <c r="ET46" s="438"/>
      <c r="EU46" s="439"/>
      <c r="EV46" s="440"/>
      <c r="EW46" s="438"/>
      <c r="EX46" s="439"/>
      <c r="EY46" s="440"/>
      <c r="EZ46" s="438"/>
      <c r="FA46" s="439"/>
      <c r="FB46" s="440"/>
      <c r="FC46" s="438"/>
      <c r="FD46" s="439"/>
      <c r="FE46" s="440"/>
      <c r="FF46" s="438"/>
      <c r="FG46" s="439"/>
      <c r="FH46" s="440"/>
      <c r="FI46" s="438"/>
      <c r="FJ46" s="439"/>
      <c r="FK46" s="440"/>
      <c r="FL46" s="438"/>
      <c r="FM46" s="439"/>
      <c r="FN46" s="440"/>
      <c r="FO46" s="438"/>
      <c r="FP46" s="439"/>
      <c r="FQ46" s="440"/>
      <c r="FR46" s="438"/>
      <c r="FS46" s="439"/>
      <c r="FT46" s="440"/>
      <c r="FU46" s="438"/>
      <c r="FV46" s="439"/>
      <c r="FW46" s="440"/>
      <c r="FX46" s="438"/>
      <c r="FY46" s="439"/>
      <c r="FZ46" s="440"/>
      <c r="GA46" s="438"/>
      <c r="GB46" s="439"/>
      <c r="GC46" s="440"/>
      <c r="GD46" s="438"/>
      <c r="GE46" s="439"/>
      <c r="GF46" s="440"/>
      <c r="GG46" s="438"/>
      <c r="GH46" s="439"/>
      <c r="GI46" s="1259"/>
      <c r="GJ46" s="438"/>
      <c r="GK46" s="439"/>
      <c r="GL46" s="1259"/>
      <c r="GM46" s="438"/>
      <c r="GN46" s="439"/>
      <c r="GO46" s="440"/>
      <c r="GP46" s="438"/>
      <c r="GQ46" s="439"/>
      <c r="GR46" s="440"/>
      <c r="GS46" s="438"/>
      <c r="GT46" s="439"/>
      <c r="GU46" s="440"/>
      <c r="GV46" s="438"/>
      <c r="GW46" s="439"/>
      <c r="GX46" s="440"/>
      <c r="GY46" s="438"/>
      <c r="GZ46" s="439"/>
      <c r="HA46" s="440"/>
      <c r="HB46" s="438"/>
      <c r="HC46" s="439"/>
      <c r="HD46" s="440"/>
      <c r="HE46" s="438"/>
      <c r="HF46" s="439"/>
      <c r="HG46" s="440"/>
      <c r="HH46" s="438"/>
      <c r="HI46" s="439"/>
      <c r="HJ46" s="440"/>
      <c r="HK46" s="438"/>
      <c r="HL46" s="439"/>
      <c r="HM46" s="440"/>
      <c r="HN46" s="438"/>
      <c r="HO46" s="439"/>
      <c r="HP46" s="440"/>
      <c r="HQ46" s="438"/>
      <c r="HR46" s="439"/>
      <c r="HS46" s="440"/>
      <c r="HT46" s="438"/>
      <c r="HU46" s="439"/>
      <c r="HV46" s="440"/>
      <c r="HW46" s="438"/>
      <c r="HX46" s="439"/>
      <c r="HY46" s="440"/>
      <c r="HZ46" s="438"/>
      <c r="IA46" s="439"/>
      <c r="IB46" s="440"/>
      <c r="IC46" s="438"/>
      <c r="ID46" s="439"/>
      <c r="IE46" s="440"/>
      <c r="IF46" s="438"/>
      <c r="IG46" s="439"/>
      <c r="IH46" s="440"/>
      <c r="II46" s="438"/>
      <c r="IJ46" s="439"/>
      <c r="IK46" s="440"/>
      <c r="IL46" s="438"/>
      <c r="IM46" s="439"/>
      <c r="IN46" s="440"/>
      <c r="IO46" s="438"/>
      <c r="IP46" s="439"/>
      <c r="IQ46" s="440"/>
      <c r="IR46" s="438"/>
      <c r="IS46" s="439"/>
      <c r="IT46" s="440"/>
      <c r="IU46" s="438"/>
      <c r="IV46" s="439"/>
      <c r="IW46" s="440"/>
      <c r="IX46" s="438"/>
      <c r="IY46" s="439"/>
      <c r="IZ46" s="440"/>
      <c r="JA46" s="438"/>
      <c r="JB46" s="439"/>
      <c r="JC46" s="440"/>
      <c r="JD46" s="438"/>
      <c r="JE46" s="439"/>
      <c r="JF46" s="440"/>
      <c r="JG46" s="438"/>
      <c r="JH46" s="439"/>
      <c r="JI46" s="440"/>
      <c r="JJ46" s="438"/>
      <c r="JK46" s="439"/>
      <c r="JL46" s="440"/>
      <c r="JM46" s="438"/>
      <c r="JN46" s="439"/>
      <c r="JO46" s="440"/>
      <c r="JP46" s="438"/>
      <c r="JQ46" s="439"/>
      <c r="JR46" s="440"/>
      <c r="JS46" s="438"/>
      <c r="JT46" s="439"/>
      <c r="JU46" s="440"/>
      <c r="JV46" s="438"/>
      <c r="JW46" s="439"/>
      <c r="JX46" s="440"/>
      <c r="JY46" s="438"/>
      <c r="JZ46" s="439"/>
      <c r="KA46" s="440"/>
      <c r="KB46" s="438"/>
      <c r="KC46" s="439"/>
      <c r="KD46" s="440"/>
      <c r="KE46" s="438"/>
      <c r="KF46" s="438"/>
      <c r="KG46" s="1259"/>
      <c r="KH46" s="438"/>
      <c r="KI46" s="439"/>
      <c r="KJ46" s="440"/>
      <c r="KK46" s="438"/>
      <c r="KL46" s="439"/>
      <c r="KM46" s="440"/>
      <c r="KN46" s="438"/>
      <c r="KO46" s="439"/>
      <c r="KP46" s="440"/>
      <c r="KQ46" s="438"/>
      <c r="KR46" s="439"/>
      <c r="KS46" s="440"/>
      <c r="KT46" s="438"/>
      <c r="KU46" s="439"/>
      <c r="KV46" s="440"/>
      <c r="KW46" s="438"/>
      <c r="KX46" s="439"/>
      <c r="KY46" s="440"/>
      <c r="KZ46" s="438"/>
      <c r="LA46" s="439"/>
      <c r="LB46" s="440"/>
      <c r="LC46" s="438"/>
      <c r="LD46" s="439"/>
      <c r="LE46" s="440"/>
      <c r="LF46" s="438"/>
      <c r="LG46" s="439"/>
      <c r="LH46" s="440"/>
      <c r="LI46" s="438"/>
      <c r="LJ46" s="439"/>
      <c r="LK46" s="440"/>
      <c r="LL46" s="438"/>
      <c r="LM46" s="439"/>
      <c r="LN46" s="440"/>
      <c r="LO46" s="438"/>
      <c r="LP46" s="439"/>
      <c r="LQ46" s="440"/>
      <c r="LR46" s="438"/>
      <c r="LS46" s="439"/>
      <c r="LT46" s="440"/>
      <c r="LU46" s="438"/>
      <c r="LV46" s="439"/>
      <c r="LW46" s="440"/>
      <c r="LX46" s="438"/>
      <c r="LY46" s="439"/>
      <c r="LZ46" s="440"/>
      <c r="MA46" s="438"/>
      <c r="MB46" s="439"/>
      <c r="MC46" s="440"/>
      <c r="MD46" s="438"/>
      <c r="ME46" s="439"/>
      <c r="MF46" s="440"/>
      <c r="MG46" s="438"/>
      <c r="MH46" s="439"/>
      <c r="MI46" s="440"/>
      <c r="MJ46" s="438"/>
      <c r="MK46" s="439"/>
      <c r="ML46" s="440"/>
      <c r="MM46" s="438"/>
      <c r="MN46" s="439"/>
      <c r="MO46" s="440"/>
      <c r="MP46" s="438"/>
      <c r="MQ46" s="439"/>
      <c r="MR46" s="440"/>
      <c r="MS46" s="438"/>
      <c r="MT46" s="439"/>
      <c r="MU46" s="440"/>
      <c r="MV46" s="438"/>
      <c r="MW46" s="439"/>
      <c r="MX46" s="440"/>
      <c r="MY46" s="438"/>
      <c r="MZ46" s="439"/>
      <c r="NA46" s="440"/>
      <c r="NB46" s="438"/>
      <c r="NC46" s="439"/>
      <c r="ND46" s="440"/>
      <c r="NE46" s="438"/>
      <c r="NF46" s="439"/>
      <c r="NG46" s="440"/>
      <c r="NH46" s="438"/>
      <c r="NI46" s="439"/>
      <c r="NJ46" s="500"/>
      <c r="NK46" s="500"/>
      <c r="NL46" s="500"/>
      <c r="NM46" s="505"/>
    </row>
    <row r="47" spans="1:377" s="598" customFormat="1" ht="20.25" customHeight="1">
      <c r="A47" s="306">
        <f t="shared" si="97"/>
        <v>29</v>
      </c>
      <c r="B47" s="425"/>
      <c r="C47" s="1229" t="str">
        <f t="shared" si="98"/>
        <v>With Increased ROE</v>
      </c>
      <c r="D47" s="504">
        <f t="shared" si="99"/>
        <v>2009</v>
      </c>
      <c r="E47" s="440">
        <v>19203411.499999996</v>
      </c>
      <c r="F47" s="438">
        <v>492395.16666666669</v>
      </c>
      <c r="G47" s="439">
        <v>4523233.9378284886</v>
      </c>
      <c r="H47" s="440">
        <v>7796852.6071428601</v>
      </c>
      <c r="I47" s="438">
        <v>192119.57142857101</v>
      </c>
      <c r="J47" s="439">
        <v>1828696.2693713075</v>
      </c>
      <c r="K47" s="440">
        <v>83645756.486964285</v>
      </c>
      <c r="L47" s="438">
        <v>2061086.4021428572</v>
      </c>
      <c r="M47" s="439">
        <v>19618516.66867733</v>
      </c>
      <c r="N47" s="440">
        <v>21176275.998015899</v>
      </c>
      <c r="O47" s="438">
        <v>528306.26190476189</v>
      </c>
      <c r="P47" s="439">
        <v>4973253.6777129322</v>
      </c>
      <c r="Q47" s="440">
        <v>26916602.0982823</v>
      </c>
      <c r="R47" s="438">
        <v>642982.09523809515</v>
      </c>
      <c r="S47" s="439">
        <v>6292836.7226667712</v>
      </c>
      <c r="T47" s="440">
        <v>19700217.079999994</v>
      </c>
      <c r="U47" s="438">
        <v>288478.39053113543</v>
      </c>
      <c r="V47" s="439">
        <v>2831673.1249772008</v>
      </c>
      <c r="W47" s="440">
        <v>15773879.580000002</v>
      </c>
      <c r="X47" s="438">
        <v>234560.70287545791</v>
      </c>
      <c r="Y47" s="439">
        <v>2302422.8514492824</v>
      </c>
      <c r="Z47" s="440">
        <v>6936122.2728937734</v>
      </c>
      <c r="AA47" s="438">
        <v>165749.87071428573</v>
      </c>
      <c r="AB47" s="439">
        <v>1621657.3577302925</v>
      </c>
      <c r="AC47" s="440">
        <v>21092458.169999998</v>
      </c>
      <c r="AD47" s="438">
        <v>268347.0871245421</v>
      </c>
      <c r="AE47" s="439">
        <v>2634066.3970616143</v>
      </c>
      <c r="AF47" s="440">
        <v>35791.714285714283</v>
      </c>
      <c r="AG47" s="438">
        <v>865.92857142857144</v>
      </c>
      <c r="AH47" s="439">
        <v>8378.6889801300986</v>
      </c>
      <c r="AI47" s="440"/>
      <c r="AJ47" s="438"/>
      <c r="AK47" s="439"/>
      <c r="AL47" s="440"/>
      <c r="AM47" s="438"/>
      <c r="AN47" s="439"/>
      <c r="AO47" s="440"/>
      <c r="AP47" s="438"/>
      <c r="AQ47" s="439"/>
      <c r="AR47" s="440"/>
      <c r="AS47" s="438"/>
      <c r="AT47" s="439"/>
      <c r="AU47" s="440"/>
      <c r="AV47" s="438"/>
      <c r="AW47" s="439"/>
      <c r="AX47" s="440"/>
      <c r="AY47" s="438"/>
      <c r="AZ47" s="439"/>
      <c r="BA47" s="440"/>
      <c r="BB47" s="438"/>
      <c r="BC47" s="439"/>
      <c r="BD47" s="440"/>
      <c r="BE47" s="438"/>
      <c r="BF47" s="439"/>
      <c r="BG47" s="440"/>
      <c r="BH47" s="438"/>
      <c r="BI47" s="439"/>
      <c r="BJ47" s="440"/>
      <c r="BK47" s="438"/>
      <c r="BL47" s="439"/>
      <c r="BM47" s="440"/>
      <c r="BN47" s="438"/>
      <c r="BO47" s="439"/>
      <c r="BP47" s="440"/>
      <c r="BQ47" s="438"/>
      <c r="BR47" s="439"/>
      <c r="BS47" s="440"/>
      <c r="BT47" s="438"/>
      <c r="BU47" s="439"/>
      <c r="BV47" s="440"/>
      <c r="BW47" s="438"/>
      <c r="BX47" s="439"/>
      <c r="BY47" s="440"/>
      <c r="BZ47" s="438"/>
      <c r="CA47" s="439"/>
      <c r="CB47" s="440"/>
      <c r="CC47" s="438"/>
      <c r="CD47" s="439"/>
      <c r="CE47" s="440"/>
      <c r="CF47" s="438"/>
      <c r="CG47" s="439"/>
      <c r="CH47" s="440"/>
      <c r="CI47" s="438"/>
      <c r="CJ47" s="439"/>
      <c r="CK47" s="440"/>
      <c r="CL47" s="438"/>
      <c r="CM47" s="439"/>
      <c r="CN47" s="440"/>
      <c r="CO47" s="438"/>
      <c r="CP47" s="439"/>
      <c r="CQ47" s="440"/>
      <c r="CR47" s="438"/>
      <c r="CS47" s="439"/>
      <c r="CT47" s="440"/>
      <c r="CU47" s="438"/>
      <c r="CV47" s="439"/>
      <c r="CW47" s="440"/>
      <c r="CX47" s="438"/>
      <c r="CY47" s="439"/>
      <c r="CZ47" s="440"/>
      <c r="DA47" s="438"/>
      <c r="DB47" s="439"/>
      <c r="DC47" s="440"/>
      <c r="DD47" s="438"/>
      <c r="DE47" s="439"/>
      <c r="DF47" s="440"/>
      <c r="DG47" s="438"/>
      <c r="DH47" s="439"/>
      <c r="DI47" s="440"/>
      <c r="DJ47" s="438"/>
      <c r="DK47" s="439"/>
      <c r="DL47" s="440"/>
      <c r="DM47" s="438"/>
      <c r="DN47" s="439"/>
      <c r="DO47" s="440"/>
      <c r="DP47" s="438"/>
      <c r="DQ47" s="439"/>
      <c r="DR47" s="440"/>
      <c r="DS47" s="438"/>
      <c r="DT47" s="439"/>
      <c r="DU47" s="440"/>
      <c r="DV47" s="438"/>
      <c r="DW47" s="439"/>
      <c r="DX47" s="440"/>
      <c r="DY47" s="438"/>
      <c r="DZ47" s="439"/>
      <c r="EA47" s="440"/>
      <c r="EB47" s="438"/>
      <c r="EC47" s="439"/>
      <c r="ED47" s="440"/>
      <c r="EE47" s="438"/>
      <c r="EF47" s="439"/>
      <c r="EG47" s="440"/>
      <c r="EH47" s="438"/>
      <c r="EI47" s="439"/>
      <c r="EJ47" s="440"/>
      <c r="EK47" s="438"/>
      <c r="EL47" s="439"/>
      <c r="EM47" s="440"/>
      <c r="EN47" s="438"/>
      <c r="EO47" s="439"/>
      <c r="EP47" s="440"/>
      <c r="EQ47" s="438"/>
      <c r="ER47" s="439"/>
      <c r="ES47" s="440"/>
      <c r="ET47" s="438"/>
      <c r="EU47" s="439"/>
      <c r="EV47" s="440"/>
      <c r="EW47" s="438"/>
      <c r="EX47" s="439"/>
      <c r="EY47" s="440"/>
      <c r="EZ47" s="438"/>
      <c r="FA47" s="439"/>
      <c r="FB47" s="440"/>
      <c r="FC47" s="438"/>
      <c r="FD47" s="439"/>
      <c r="FE47" s="440"/>
      <c r="FF47" s="438"/>
      <c r="FG47" s="439"/>
      <c r="FH47" s="440"/>
      <c r="FI47" s="438"/>
      <c r="FJ47" s="439"/>
      <c r="FK47" s="440"/>
      <c r="FL47" s="438"/>
      <c r="FM47" s="439"/>
      <c r="FN47" s="440"/>
      <c r="FO47" s="438"/>
      <c r="FP47" s="439"/>
      <c r="FQ47" s="440"/>
      <c r="FR47" s="438"/>
      <c r="FS47" s="439"/>
      <c r="FT47" s="440"/>
      <c r="FU47" s="438"/>
      <c r="FV47" s="439"/>
      <c r="FW47" s="440"/>
      <c r="FX47" s="438"/>
      <c r="FY47" s="439"/>
      <c r="FZ47" s="440"/>
      <c r="GA47" s="438"/>
      <c r="GB47" s="439"/>
      <c r="GC47" s="440"/>
      <c r="GD47" s="438"/>
      <c r="GE47" s="439"/>
      <c r="GF47" s="440"/>
      <c r="GG47" s="438"/>
      <c r="GH47" s="439"/>
      <c r="GI47" s="1259"/>
      <c r="GJ47" s="438"/>
      <c r="GK47" s="439"/>
      <c r="GL47" s="1259"/>
      <c r="GM47" s="438"/>
      <c r="GN47" s="439"/>
      <c r="GO47" s="440"/>
      <c r="GP47" s="438"/>
      <c r="GQ47" s="439"/>
      <c r="GR47" s="440"/>
      <c r="GS47" s="438"/>
      <c r="GT47" s="439"/>
      <c r="GU47" s="440"/>
      <c r="GV47" s="438"/>
      <c r="GW47" s="439"/>
      <c r="GX47" s="440"/>
      <c r="GY47" s="438"/>
      <c r="GZ47" s="439"/>
      <c r="HA47" s="440"/>
      <c r="HB47" s="438"/>
      <c r="HC47" s="439"/>
      <c r="HD47" s="440"/>
      <c r="HE47" s="438"/>
      <c r="HF47" s="439"/>
      <c r="HG47" s="440"/>
      <c r="HH47" s="438"/>
      <c r="HI47" s="439"/>
      <c r="HJ47" s="440"/>
      <c r="HK47" s="438"/>
      <c r="HL47" s="439"/>
      <c r="HM47" s="440"/>
      <c r="HN47" s="438"/>
      <c r="HO47" s="439"/>
      <c r="HP47" s="440"/>
      <c r="HQ47" s="438"/>
      <c r="HR47" s="439"/>
      <c r="HS47" s="440"/>
      <c r="HT47" s="438"/>
      <c r="HU47" s="439"/>
      <c r="HV47" s="440"/>
      <c r="HW47" s="438"/>
      <c r="HX47" s="439"/>
      <c r="HY47" s="440"/>
      <c r="HZ47" s="438"/>
      <c r="IA47" s="439"/>
      <c r="IB47" s="440"/>
      <c r="IC47" s="438"/>
      <c r="ID47" s="439"/>
      <c r="IE47" s="440"/>
      <c r="IF47" s="438"/>
      <c r="IG47" s="439"/>
      <c r="IH47" s="440"/>
      <c r="II47" s="438"/>
      <c r="IJ47" s="439"/>
      <c r="IK47" s="440"/>
      <c r="IL47" s="438"/>
      <c r="IM47" s="439"/>
      <c r="IN47" s="440"/>
      <c r="IO47" s="438"/>
      <c r="IP47" s="439"/>
      <c r="IQ47" s="440"/>
      <c r="IR47" s="438"/>
      <c r="IS47" s="439"/>
      <c r="IT47" s="440"/>
      <c r="IU47" s="438"/>
      <c r="IV47" s="439"/>
      <c r="IW47" s="440"/>
      <c r="IX47" s="438"/>
      <c r="IY47" s="439"/>
      <c r="IZ47" s="440"/>
      <c r="JA47" s="438"/>
      <c r="JB47" s="439"/>
      <c r="JC47" s="440"/>
      <c r="JD47" s="438"/>
      <c r="JE47" s="439"/>
      <c r="JF47" s="440"/>
      <c r="JG47" s="438"/>
      <c r="JH47" s="439"/>
      <c r="JI47" s="440"/>
      <c r="JJ47" s="438"/>
      <c r="JK47" s="439"/>
      <c r="JL47" s="440"/>
      <c r="JM47" s="438"/>
      <c r="JN47" s="439"/>
      <c r="JO47" s="440"/>
      <c r="JP47" s="438"/>
      <c r="JQ47" s="439"/>
      <c r="JR47" s="440"/>
      <c r="JS47" s="438"/>
      <c r="JT47" s="439"/>
      <c r="JU47" s="440"/>
      <c r="JV47" s="438"/>
      <c r="JW47" s="439"/>
      <c r="JX47" s="440"/>
      <c r="JY47" s="438"/>
      <c r="JZ47" s="439"/>
      <c r="KA47" s="440"/>
      <c r="KB47" s="438"/>
      <c r="KC47" s="439"/>
      <c r="KD47" s="440"/>
      <c r="KE47" s="438"/>
      <c r="KF47" s="438"/>
      <c r="KG47" s="1259"/>
      <c r="KH47" s="438"/>
      <c r="KI47" s="439"/>
      <c r="KJ47" s="440"/>
      <c r="KK47" s="438"/>
      <c r="KL47" s="439"/>
      <c r="KM47" s="440"/>
      <c r="KN47" s="438"/>
      <c r="KO47" s="439"/>
      <c r="KP47" s="440"/>
      <c r="KQ47" s="438"/>
      <c r="KR47" s="439"/>
      <c r="KS47" s="440"/>
      <c r="KT47" s="438"/>
      <c r="KU47" s="439"/>
      <c r="KV47" s="440"/>
      <c r="KW47" s="438"/>
      <c r="KX47" s="439"/>
      <c r="KY47" s="440"/>
      <c r="KZ47" s="438"/>
      <c r="LA47" s="439"/>
      <c r="LB47" s="440"/>
      <c r="LC47" s="438"/>
      <c r="LD47" s="439"/>
      <c r="LE47" s="440"/>
      <c r="LF47" s="438"/>
      <c r="LG47" s="439"/>
      <c r="LH47" s="440"/>
      <c r="LI47" s="438"/>
      <c r="LJ47" s="439"/>
      <c r="LK47" s="440"/>
      <c r="LL47" s="438"/>
      <c r="LM47" s="439"/>
      <c r="LN47" s="440"/>
      <c r="LO47" s="438"/>
      <c r="LP47" s="439"/>
      <c r="LQ47" s="440"/>
      <c r="LR47" s="438"/>
      <c r="LS47" s="439"/>
      <c r="LT47" s="440"/>
      <c r="LU47" s="438"/>
      <c r="LV47" s="439"/>
      <c r="LW47" s="440"/>
      <c r="LX47" s="438"/>
      <c r="LY47" s="439"/>
      <c r="LZ47" s="440"/>
      <c r="MA47" s="438"/>
      <c r="MB47" s="439"/>
      <c r="MC47" s="440"/>
      <c r="MD47" s="438"/>
      <c r="ME47" s="439"/>
      <c r="MF47" s="440"/>
      <c r="MG47" s="438"/>
      <c r="MH47" s="439"/>
      <c r="MI47" s="440"/>
      <c r="MJ47" s="438"/>
      <c r="MK47" s="439"/>
      <c r="ML47" s="440"/>
      <c r="MM47" s="438"/>
      <c r="MN47" s="439"/>
      <c r="MO47" s="440"/>
      <c r="MP47" s="438"/>
      <c r="MQ47" s="439"/>
      <c r="MR47" s="440"/>
      <c r="MS47" s="438"/>
      <c r="MT47" s="439"/>
      <c r="MU47" s="440"/>
      <c r="MV47" s="438"/>
      <c r="MW47" s="439"/>
      <c r="MX47" s="440"/>
      <c r="MY47" s="438"/>
      <c r="MZ47" s="439"/>
      <c r="NA47" s="440"/>
      <c r="NB47" s="438"/>
      <c r="NC47" s="439"/>
      <c r="ND47" s="440"/>
      <c r="NE47" s="438"/>
      <c r="NF47" s="439"/>
      <c r="NG47" s="440"/>
      <c r="NH47" s="438"/>
      <c r="NI47" s="439"/>
      <c r="NJ47" s="500"/>
      <c r="NK47" s="500"/>
      <c r="NL47" s="500"/>
      <c r="NM47" s="505"/>
    </row>
    <row r="48" spans="1:377" ht="20.25" customHeight="1">
      <c r="A48" s="296">
        <f t="shared" si="97"/>
        <v>30</v>
      </c>
      <c r="B48" s="425"/>
      <c r="C48" s="1229" t="str">
        <f t="shared" si="98"/>
        <v>At Allowed ROE</v>
      </c>
      <c r="D48" s="501">
        <f t="shared" si="99"/>
        <v>2010</v>
      </c>
      <c r="E48" s="440">
        <v>18711016.333333328</v>
      </c>
      <c r="F48" s="438">
        <v>492395.16666666669</v>
      </c>
      <c r="G48" s="439">
        <v>4095967.8781372034</v>
      </c>
      <c r="H48" s="440">
        <v>7604733.0357142845</v>
      </c>
      <c r="I48" s="438">
        <v>192119.57142857142</v>
      </c>
      <c r="J48" s="439">
        <v>1656722.4533521151</v>
      </c>
      <c r="K48" s="440">
        <v>81584670.084821433</v>
      </c>
      <c r="L48" s="438">
        <v>2061086.4021428572</v>
      </c>
      <c r="M48" s="439">
        <v>17773556.828895692</v>
      </c>
      <c r="N48" s="440">
        <v>20647969.736111078</v>
      </c>
      <c r="O48" s="438">
        <v>528306.26190476189</v>
      </c>
      <c r="P48" s="439">
        <v>4504918.7004159531</v>
      </c>
      <c r="Q48" s="440">
        <v>26273620.003044207</v>
      </c>
      <c r="R48" s="438">
        <v>642982.09523809503</v>
      </c>
      <c r="S48" s="439">
        <v>5703043.9533343781</v>
      </c>
      <c r="T48" s="440">
        <v>25488527.209468864</v>
      </c>
      <c r="U48" s="438">
        <v>613738.22857142857</v>
      </c>
      <c r="V48" s="439">
        <v>5522598.3071117708</v>
      </c>
      <c r="W48" s="440">
        <v>15539318.877124544</v>
      </c>
      <c r="X48" s="438">
        <v>375568.42857142858</v>
      </c>
      <c r="Y48" s="439">
        <v>3368300.8629228035</v>
      </c>
      <c r="Z48" s="440">
        <v>6770372.4021794843</v>
      </c>
      <c r="AA48" s="438">
        <v>165749.87071428573</v>
      </c>
      <c r="AB48" s="439">
        <v>1469662.4321887507</v>
      </c>
      <c r="AC48" s="440">
        <v>20797966.912875459</v>
      </c>
      <c r="AD48" s="438">
        <v>501578.90476190473</v>
      </c>
      <c r="AE48" s="439">
        <v>4507079.444451374</v>
      </c>
      <c r="AF48" s="440">
        <v>27122.071428571428</v>
      </c>
      <c r="AG48" s="438">
        <v>666.38095238095241</v>
      </c>
      <c r="AH48" s="439">
        <v>5889.8468901685865</v>
      </c>
      <c r="AI48" s="440">
        <v>8806222.4399999995</v>
      </c>
      <c r="AJ48" s="438">
        <v>18699.750622710624</v>
      </c>
      <c r="AK48" s="439">
        <v>169958.67819260494</v>
      </c>
      <c r="AL48" s="440"/>
      <c r="AM48" s="438"/>
      <c r="AN48" s="439"/>
      <c r="AO48" s="440"/>
      <c r="AP48" s="438"/>
      <c r="AQ48" s="439"/>
      <c r="AR48" s="440"/>
      <c r="AS48" s="438"/>
      <c r="AT48" s="439"/>
      <c r="AU48" s="440"/>
      <c r="AV48" s="438"/>
      <c r="AW48" s="439"/>
      <c r="AX48" s="440"/>
      <c r="AY48" s="438"/>
      <c r="AZ48" s="439"/>
      <c r="BA48" s="440"/>
      <c r="BB48" s="438"/>
      <c r="BC48" s="439"/>
      <c r="BD48" s="440"/>
      <c r="BE48" s="438"/>
      <c r="BF48" s="439"/>
      <c r="BG48" s="440"/>
      <c r="BH48" s="438"/>
      <c r="BI48" s="439"/>
      <c r="BJ48" s="440"/>
      <c r="BK48" s="438"/>
      <c r="BL48" s="439"/>
      <c r="BM48" s="440"/>
      <c r="BN48" s="438"/>
      <c r="BO48" s="439"/>
      <c r="BP48" s="440"/>
      <c r="BQ48" s="438"/>
      <c r="BR48" s="439"/>
      <c r="BS48" s="440"/>
      <c r="BT48" s="438"/>
      <c r="BU48" s="439"/>
      <c r="BV48" s="440">
        <v>2662585</v>
      </c>
      <c r="BW48" s="438">
        <v>7802.4468864468872</v>
      </c>
      <c r="BX48" s="439">
        <v>70915.039790851239</v>
      </c>
      <c r="BY48" s="440"/>
      <c r="BZ48" s="438"/>
      <c r="CA48" s="439"/>
      <c r="CB48" s="440"/>
      <c r="CC48" s="438"/>
      <c r="CD48" s="439"/>
      <c r="CE48" s="440"/>
      <c r="CF48" s="438"/>
      <c r="CG48" s="439"/>
      <c r="CH48" s="440"/>
      <c r="CI48" s="438"/>
      <c r="CJ48" s="439"/>
      <c r="CK48" s="440"/>
      <c r="CL48" s="438"/>
      <c r="CM48" s="439"/>
      <c r="CN48" s="440"/>
      <c r="CO48" s="438"/>
      <c r="CP48" s="439"/>
      <c r="CQ48" s="440"/>
      <c r="CR48" s="438"/>
      <c r="CS48" s="439"/>
      <c r="CT48" s="440"/>
      <c r="CU48" s="438"/>
      <c r="CV48" s="439"/>
      <c r="CW48" s="440"/>
      <c r="CX48" s="438"/>
      <c r="CY48" s="439"/>
      <c r="CZ48" s="440"/>
      <c r="DA48" s="438"/>
      <c r="DB48" s="439"/>
      <c r="DC48" s="440"/>
      <c r="DD48" s="438"/>
      <c r="DE48" s="439"/>
      <c r="DF48" s="440"/>
      <c r="DG48" s="438"/>
      <c r="DH48" s="439"/>
      <c r="DI48" s="440"/>
      <c r="DJ48" s="438"/>
      <c r="DK48" s="439"/>
      <c r="DL48" s="440"/>
      <c r="DM48" s="438"/>
      <c r="DN48" s="439"/>
      <c r="DO48" s="440"/>
      <c r="DP48" s="438"/>
      <c r="DQ48" s="439"/>
      <c r="DR48" s="440"/>
      <c r="DS48" s="438"/>
      <c r="DT48" s="439"/>
      <c r="DU48" s="440"/>
      <c r="DV48" s="438"/>
      <c r="DW48" s="439"/>
      <c r="DX48" s="440"/>
      <c r="DY48" s="438"/>
      <c r="DZ48" s="439"/>
      <c r="EA48" s="440"/>
      <c r="EB48" s="438"/>
      <c r="EC48" s="439"/>
      <c r="ED48" s="440"/>
      <c r="EE48" s="438"/>
      <c r="EF48" s="439"/>
      <c r="EG48" s="440"/>
      <c r="EH48" s="438"/>
      <c r="EI48" s="439"/>
      <c r="EJ48" s="440"/>
      <c r="EK48" s="438"/>
      <c r="EL48" s="439"/>
      <c r="EM48" s="440"/>
      <c r="EN48" s="438"/>
      <c r="EO48" s="439"/>
      <c r="EP48" s="440"/>
      <c r="EQ48" s="438"/>
      <c r="ER48" s="439"/>
      <c r="ES48" s="440"/>
      <c r="ET48" s="438"/>
      <c r="EU48" s="439"/>
      <c r="EV48" s="440"/>
      <c r="EW48" s="438"/>
      <c r="EX48" s="439"/>
      <c r="EY48" s="440"/>
      <c r="EZ48" s="438"/>
      <c r="FA48" s="439"/>
      <c r="FB48" s="440"/>
      <c r="FC48" s="438"/>
      <c r="FD48" s="439"/>
      <c r="FE48" s="440"/>
      <c r="FF48" s="438"/>
      <c r="FG48" s="439"/>
      <c r="FH48" s="440"/>
      <c r="FI48" s="438"/>
      <c r="FJ48" s="439"/>
      <c r="FK48" s="440"/>
      <c r="FL48" s="438"/>
      <c r="FM48" s="439"/>
      <c r="FN48" s="440"/>
      <c r="FO48" s="438"/>
      <c r="FP48" s="439"/>
      <c r="FQ48" s="440"/>
      <c r="FR48" s="438"/>
      <c r="FS48" s="439"/>
      <c r="FT48" s="440"/>
      <c r="FU48" s="438"/>
      <c r="FV48" s="439"/>
      <c r="FW48" s="440"/>
      <c r="FX48" s="438"/>
      <c r="FY48" s="439"/>
      <c r="FZ48" s="440"/>
      <c r="GA48" s="438"/>
      <c r="GB48" s="439"/>
      <c r="GC48" s="440"/>
      <c r="GD48" s="438"/>
      <c r="GE48" s="439"/>
      <c r="GF48" s="440"/>
      <c r="GG48" s="438"/>
      <c r="GH48" s="439"/>
      <c r="GI48" s="1259"/>
      <c r="GJ48" s="438"/>
      <c r="GK48" s="439"/>
      <c r="GL48" s="1259"/>
      <c r="GM48" s="438"/>
      <c r="GN48" s="439"/>
      <c r="GO48" s="440"/>
      <c r="GP48" s="438"/>
      <c r="GQ48" s="439"/>
      <c r="GR48" s="440"/>
      <c r="GS48" s="438"/>
      <c r="GT48" s="439"/>
      <c r="GU48" s="440"/>
      <c r="GV48" s="438"/>
      <c r="GW48" s="439"/>
      <c r="GX48" s="440"/>
      <c r="GY48" s="438"/>
      <c r="GZ48" s="439"/>
      <c r="HA48" s="440"/>
      <c r="HB48" s="438"/>
      <c r="HC48" s="439"/>
      <c r="HD48" s="440"/>
      <c r="HE48" s="438"/>
      <c r="HF48" s="439"/>
      <c r="HG48" s="440"/>
      <c r="HH48" s="438"/>
      <c r="HI48" s="439"/>
      <c r="HJ48" s="440"/>
      <c r="HK48" s="438"/>
      <c r="HL48" s="439"/>
      <c r="HM48" s="440"/>
      <c r="HN48" s="438"/>
      <c r="HO48" s="439"/>
      <c r="HP48" s="440"/>
      <c r="HQ48" s="438"/>
      <c r="HR48" s="439"/>
      <c r="HS48" s="440"/>
      <c r="HT48" s="438"/>
      <c r="HU48" s="439"/>
      <c r="HV48" s="440"/>
      <c r="HW48" s="438"/>
      <c r="HX48" s="439"/>
      <c r="HY48" s="440"/>
      <c r="HZ48" s="438"/>
      <c r="IA48" s="439"/>
      <c r="IB48" s="440"/>
      <c r="IC48" s="438"/>
      <c r="ID48" s="439"/>
      <c r="IE48" s="440"/>
      <c r="IF48" s="438"/>
      <c r="IG48" s="439"/>
      <c r="IH48" s="440"/>
      <c r="II48" s="438"/>
      <c r="IJ48" s="439"/>
      <c r="IK48" s="440"/>
      <c r="IL48" s="438"/>
      <c r="IM48" s="439"/>
      <c r="IN48" s="440"/>
      <c r="IO48" s="438"/>
      <c r="IP48" s="439"/>
      <c r="IQ48" s="440"/>
      <c r="IR48" s="438"/>
      <c r="IS48" s="439"/>
      <c r="IT48" s="440"/>
      <c r="IU48" s="438"/>
      <c r="IV48" s="439"/>
      <c r="IW48" s="440"/>
      <c r="IX48" s="438"/>
      <c r="IY48" s="439"/>
      <c r="IZ48" s="440"/>
      <c r="JA48" s="438"/>
      <c r="JB48" s="439"/>
      <c r="JC48" s="440"/>
      <c r="JD48" s="438"/>
      <c r="JE48" s="439"/>
      <c r="JF48" s="440"/>
      <c r="JG48" s="438"/>
      <c r="JH48" s="439"/>
      <c r="JI48" s="440"/>
      <c r="JJ48" s="438"/>
      <c r="JK48" s="439"/>
      <c r="JL48" s="440"/>
      <c r="JM48" s="438"/>
      <c r="JN48" s="439"/>
      <c r="JO48" s="440"/>
      <c r="JP48" s="438"/>
      <c r="JQ48" s="439"/>
      <c r="JR48" s="440"/>
      <c r="JS48" s="438"/>
      <c r="JT48" s="439"/>
      <c r="JU48" s="440"/>
      <c r="JV48" s="438"/>
      <c r="JW48" s="439"/>
      <c r="JX48" s="440"/>
      <c r="JY48" s="438"/>
      <c r="JZ48" s="439"/>
      <c r="KA48" s="440"/>
      <c r="KB48" s="438"/>
      <c r="KC48" s="439"/>
      <c r="KD48" s="440"/>
      <c r="KE48" s="438"/>
      <c r="KF48" s="438"/>
      <c r="KG48" s="1259"/>
      <c r="KH48" s="438"/>
      <c r="KI48" s="439"/>
      <c r="KJ48" s="440"/>
      <c r="KK48" s="438"/>
      <c r="KL48" s="439"/>
      <c r="KM48" s="440"/>
      <c r="KN48" s="438"/>
      <c r="KO48" s="439"/>
      <c r="KP48" s="440"/>
      <c r="KQ48" s="438"/>
      <c r="KR48" s="439"/>
      <c r="KS48" s="440"/>
      <c r="KT48" s="438"/>
      <c r="KU48" s="439"/>
      <c r="KV48" s="440"/>
      <c r="KW48" s="438"/>
      <c r="KX48" s="439"/>
      <c r="KY48" s="440"/>
      <c r="KZ48" s="438"/>
      <c r="LA48" s="439"/>
      <c r="LB48" s="440"/>
      <c r="LC48" s="438"/>
      <c r="LD48" s="439"/>
      <c r="LE48" s="440"/>
      <c r="LF48" s="438"/>
      <c r="LG48" s="439"/>
      <c r="LH48" s="440"/>
      <c r="LI48" s="438"/>
      <c r="LJ48" s="439"/>
      <c r="LK48" s="440"/>
      <c r="LL48" s="438"/>
      <c r="LM48" s="439"/>
      <c r="LN48" s="440"/>
      <c r="LO48" s="438"/>
      <c r="LP48" s="439"/>
      <c r="LQ48" s="440"/>
      <c r="LR48" s="438"/>
      <c r="LS48" s="439"/>
      <c r="LT48" s="440"/>
      <c r="LU48" s="438"/>
      <c r="LV48" s="439"/>
      <c r="LW48" s="440"/>
      <c r="LX48" s="438"/>
      <c r="LY48" s="439"/>
      <c r="LZ48" s="440"/>
      <c r="MA48" s="438"/>
      <c r="MB48" s="439"/>
      <c r="MC48" s="440"/>
      <c r="MD48" s="438"/>
      <c r="ME48" s="439"/>
      <c r="MF48" s="440"/>
      <c r="MG48" s="438"/>
      <c r="MH48" s="439"/>
      <c r="MI48" s="440"/>
      <c r="MJ48" s="438"/>
      <c r="MK48" s="439"/>
      <c r="ML48" s="440"/>
      <c r="MM48" s="438"/>
      <c r="MN48" s="439"/>
      <c r="MO48" s="440"/>
      <c r="MP48" s="438"/>
      <c r="MQ48" s="439"/>
      <c r="MR48" s="440"/>
      <c r="MS48" s="438"/>
      <c r="MT48" s="439"/>
      <c r="MU48" s="440"/>
      <c r="MV48" s="438"/>
      <c r="MW48" s="439"/>
      <c r="MX48" s="440"/>
      <c r="MY48" s="438"/>
      <c r="MZ48" s="439"/>
      <c r="NA48" s="440"/>
      <c r="NB48" s="438"/>
      <c r="NC48" s="439"/>
      <c r="ND48" s="440"/>
      <c r="NE48" s="438"/>
      <c r="NF48" s="439"/>
      <c r="NG48" s="440"/>
      <c r="NH48" s="438"/>
      <c r="NI48" s="439"/>
      <c r="NJ48" s="500"/>
      <c r="NK48" s="500"/>
      <c r="NL48" s="500"/>
      <c r="NM48" s="505"/>
    </row>
    <row r="49" spans="1:377" ht="20.25" customHeight="1">
      <c r="A49" s="296">
        <f t="shared" si="97"/>
        <v>31</v>
      </c>
      <c r="B49" s="425"/>
      <c r="C49" s="1229" t="str">
        <f t="shared" si="98"/>
        <v>With Increased ROE</v>
      </c>
      <c r="D49" s="501">
        <f t="shared" si="99"/>
        <v>2010</v>
      </c>
      <c r="E49" s="440">
        <v>18711016.333333328</v>
      </c>
      <c r="F49" s="438">
        <v>492395.16666666669</v>
      </c>
      <c r="G49" s="439">
        <v>4095967.8781372034</v>
      </c>
      <c r="H49" s="440">
        <v>7604733.0357142845</v>
      </c>
      <c r="I49" s="438">
        <v>192119.57142857142</v>
      </c>
      <c r="J49" s="439">
        <v>1656722.4533521151</v>
      </c>
      <c r="K49" s="440">
        <v>81584670.084821433</v>
      </c>
      <c r="L49" s="438">
        <v>2061086.4021428572</v>
      </c>
      <c r="M49" s="439">
        <v>17773556.828895692</v>
      </c>
      <c r="N49" s="440">
        <v>20647969.736111138</v>
      </c>
      <c r="O49" s="438">
        <v>528306.26190476189</v>
      </c>
      <c r="P49" s="439">
        <v>4504918.7004159652</v>
      </c>
      <c r="Q49" s="440">
        <v>26273620.003044207</v>
      </c>
      <c r="R49" s="438">
        <v>642982.09523809503</v>
      </c>
      <c r="S49" s="439">
        <v>5703043.9533343781</v>
      </c>
      <c r="T49" s="440">
        <v>25488527.209468864</v>
      </c>
      <c r="U49" s="438">
        <v>613738.22857142857</v>
      </c>
      <c r="V49" s="439">
        <v>5522598.3071117708</v>
      </c>
      <c r="W49" s="440">
        <v>15539318.877124544</v>
      </c>
      <c r="X49" s="438">
        <v>375568.42857142858</v>
      </c>
      <c r="Y49" s="439">
        <v>3368300.8629228035</v>
      </c>
      <c r="Z49" s="440">
        <v>6770372.4021794843</v>
      </c>
      <c r="AA49" s="438">
        <v>165749.87071428573</v>
      </c>
      <c r="AB49" s="439">
        <v>1469662.4321887507</v>
      </c>
      <c r="AC49" s="440">
        <v>20797966.912875459</v>
      </c>
      <c r="AD49" s="438">
        <v>501578.90476190473</v>
      </c>
      <c r="AE49" s="439">
        <v>4507079.444451374</v>
      </c>
      <c r="AF49" s="440">
        <v>27122.071428571428</v>
      </c>
      <c r="AG49" s="438">
        <v>666.38095238095241</v>
      </c>
      <c r="AH49" s="439">
        <v>5889.8468901685865</v>
      </c>
      <c r="AI49" s="440">
        <v>8806222.4399999995</v>
      </c>
      <c r="AJ49" s="438">
        <v>18699.750622710624</v>
      </c>
      <c r="AK49" s="439">
        <v>169958.67819260494</v>
      </c>
      <c r="AL49" s="440"/>
      <c r="AM49" s="438"/>
      <c r="AN49" s="439"/>
      <c r="AO49" s="440"/>
      <c r="AP49" s="438"/>
      <c r="AQ49" s="439"/>
      <c r="AR49" s="440"/>
      <c r="AS49" s="438"/>
      <c r="AT49" s="439"/>
      <c r="AU49" s="440"/>
      <c r="AV49" s="438"/>
      <c r="AW49" s="439"/>
      <c r="AX49" s="440"/>
      <c r="AY49" s="438"/>
      <c r="AZ49" s="439"/>
      <c r="BA49" s="440"/>
      <c r="BB49" s="438"/>
      <c r="BC49" s="439"/>
      <c r="BD49" s="440"/>
      <c r="BE49" s="438"/>
      <c r="BF49" s="439"/>
      <c r="BG49" s="440"/>
      <c r="BH49" s="438"/>
      <c r="BI49" s="439"/>
      <c r="BJ49" s="440"/>
      <c r="BK49" s="438"/>
      <c r="BL49" s="439"/>
      <c r="BM49" s="440"/>
      <c r="BN49" s="438"/>
      <c r="BO49" s="439"/>
      <c r="BP49" s="440"/>
      <c r="BQ49" s="438"/>
      <c r="BR49" s="439"/>
      <c r="BS49" s="440"/>
      <c r="BT49" s="438"/>
      <c r="BU49" s="439"/>
      <c r="BV49" s="440">
        <v>2662585</v>
      </c>
      <c r="BW49" s="438">
        <v>7802.4468864468872</v>
      </c>
      <c r="BX49" s="439">
        <v>70915.039790851239</v>
      </c>
      <c r="BY49" s="440"/>
      <c r="BZ49" s="438"/>
      <c r="CA49" s="439"/>
      <c r="CB49" s="440"/>
      <c r="CC49" s="438"/>
      <c r="CD49" s="439"/>
      <c r="CE49" s="440"/>
      <c r="CF49" s="438"/>
      <c r="CG49" s="439"/>
      <c r="CH49" s="440"/>
      <c r="CI49" s="438"/>
      <c r="CJ49" s="439"/>
      <c r="CK49" s="440"/>
      <c r="CL49" s="438"/>
      <c r="CM49" s="439"/>
      <c r="CN49" s="440"/>
      <c r="CO49" s="438"/>
      <c r="CP49" s="439"/>
      <c r="CQ49" s="440"/>
      <c r="CR49" s="438"/>
      <c r="CS49" s="439"/>
      <c r="CT49" s="440"/>
      <c r="CU49" s="438"/>
      <c r="CV49" s="439"/>
      <c r="CW49" s="440"/>
      <c r="CX49" s="438"/>
      <c r="CY49" s="439"/>
      <c r="CZ49" s="440"/>
      <c r="DA49" s="438"/>
      <c r="DB49" s="439"/>
      <c r="DC49" s="440"/>
      <c r="DD49" s="438"/>
      <c r="DE49" s="439"/>
      <c r="DF49" s="440"/>
      <c r="DG49" s="438"/>
      <c r="DH49" s="439"/>
      <c r="DI49" s="440"/>
      <c r="DJ49" s="438"/>
      <c r="DK49" s="439"/>
      <c r="DL49" s="440"/>
      <c r="DM49" s="438"/>
      <c r="DN49" s="439"/>
      <c r="DO49" s="440"/>
      <c r="DP49" s="438"/>
      <c r="DQ49" s="439"/>
      <c r="DR49" s="440"/>
      <c r="DS49" s="438"/>
      <c r="DT49" s="439"/>
      <c r="DU49" s="440"/>
      <c r="DV49" s="438"/>
      <c r="DW49" s="439"/>
      <c r="DX49" s="440"/>
      <c r="DY49" s="438"/>
      <c r="DZ49" s="439"/>
      <c r="EA49" s="440"/>
      <c r="EB49" s="438"/>
      <c r="EC49" s="439"/>
      <c r="ED49" s="440"/>
      <c r="EE49" s="438"/>
      <c r="EF49" s="439"/>
      <c r="EG49" s="440"/>
      <c r="EH49" s="438"/>
      <c r="EI49" s="439"/>
      <c r="EJ49" s="440"/>
      <c r="EK49" s="438"/>
      <c r="EL49" s="439"/>
      <c r="EM49" s="440"/>
      <c r="EN49" s="438"/>
      <c r="EO49" s="439"/>
      <c r="EP49" s="440"/>
      <c r="EQ49" s="438"/>
      <c r="ER49" s="439"/>
      <c r="ES49" s="440"/>
      <c r="ET49" s="438"/>
      <c r="EU49" s="439"/>
      <c r="EV49" s="440"/>
      <c r="EW49" s="438"/>
      <c r="EX49" s="439"/>
      <c r="EY49" s="440"/>
      <c r="EZ49" s="438"/>
      <c r="FA49" s="439"/>
      <c r="FB49" s="440"/>
      <c r="FC49" s="438"/>
      <c r="FD49" s="439"/>
      <c r="FE49" s="440"/>
      <c r="FF49" s="438"/>
      <c r="FG49" s="439"/>
      <c r="FH49" s="440"/>
      <c r="FI49" s="438"/>
      <c r="FJ49" s="439"/>
      <c r="FK49" s="440"/>
      <c r="FL49" s="438"/>
      <c r="FM49" s="439"/>
      <c r="FN49" s="440"/>
      <c r="FO49" s="438"/>
      <c r="FP49" s="439"/>
      <c r="FQ49" s="440"/>
      <c r="FR49" s="438"/>
      <c r="FS49" s="439"/>
      <c r="FT49" s="440"/>
      <c r="FU49" s="438"/>
      <c r="FV49" s="439"/>
      <c r="FW49" s="440"/>
      <c r="FX49" s="438"/>
      <c r="FY49" s="439"/>
      <c r="FZ49" s="440"/>
      <c r="GA49" s="438"/>
      <c r="GB49" s="439"/>
      <c r="GC49" s="440"/>
      <c r="GD49" s="438"/>
      <c r="GE49" s="439"/>
      <c r="GF49" s="440"/>
      <c r="GG49" s="438"/>
      <c r="GH49" s="439"/>
      <c r="GI49" s="1259"/>
      <c r="GJ49" s="438"/>
      <c r="GK49" s="439"/>
      <c r="GL49" s="1259"/>
      <c r="GM49" s="438"/>
      <c r="GN49" s="439"/>
      <c r="GO49" s="440"/>
      <c r="GP49" s="438"/>
      <c r="GQ49" s="439"/>
      <c r="GR49" s="440"/>
      <c r="GS49" s="438"/>
      <c r="GT49" s="439"/>
      <c r="GU49" s="440"/>
      <c r="GV49" s="438"/>
      <c r="GW49" s="439"/>
      <c r="GX49" s="440"/>
      <c r="GY49" s="438"/>
      <c r="GZ49" s="439"/>
      <c r="HA49" s="440"/>
      <c r="HB49" s="438"/>
      <c r="HC49" s="439"/>
      <c r="HD49" s="440"/>
      <c r="HE49" s="438"/>
      <c r="HF49" s="439"/>
      <c r="HG49" s="440"/>
      <c r="HH49" s="438"/>
      <c r="HI49" s="439"/>
      <c r="HJ49" s="440"/>
      <c r="HK49" s="438"/>
      <c r="HL49" s="439"/>
      <c r="HM49" s="440"/>
      <c r="HN49" s="438"/>
      <c r="HO49" s="439"/>
      <c r="HP49" s="440"/>
      <c r="HQ49" s="438"/>
      <c r="HR49" s="439"/>
      <c r="HS49" s="440"/>
      <c r="HT49" s="438"/>
      <c r="HU49" s="439"/>
      <c r="HV49" s="440"/>
      <c r="HW49" s="438"/>
      <c r="HX49" s="439"/>
      <c r="HY49" s="440"/>
      <c r="HZ49" s="438"/>
      <c r="IA49" s="439"/>
      <c r="IB49" s="440"/>
      <c r="IC49" s="438"/>
      <c r="ID49" s="439"/>
      <c r="IE49" s="440"/>
      <c r="IF49" s="438"/>
      <c r="IG49" s="439"/>
      <c r="IH49" s="440"/>
      <c r="II49" s="438"/>
      <c r="IJ49" s="439"/>
      <c r="IK49" s="440"/>
      <c r="IL49" s="438"/>
      <c r="IM49" s="439"/>
      <c r="IN49" s="440"/>
      <c r="IO49" s="438"/>
      <c r="IP49" s="439"/>
      <c r="IQ49" s="440"/>
      <c r="IR49" s="438"/>
      <c r="IS49" s="439"/>
      <c r="IT49" s="440"/>
      <c r="IU49" s="438"/>
      <c r="IV49" s="439"/>
      <c r="IW49" s="440"/>
      <c r="IX49" s="438"/>
      <c r="IY49" s="439"/>
      <c r="IZ49" s="440"/>
      <c r="JA49" s="438"/>
      <c r="JB49" s="439"/>
      <c r="JC49" s="440"/>
      <c r="JD49" s="438"/>
      <c r="JE49" s="439"/>
      <c r="JF49" s="440"/>
      <c r="JG49" s="438"/>
      <c r="JH49" s="439"/>
      <c r="JI49" s="440"/>
      <c r="JJ49" s="438"/>
      <c r="JK49" s="439"/>
      <c r="JL49" s="440"/>
      <c r="JM49" s="438"/>
      <c r="JN49" s="439"/>
      <c r="JO49" s="440"/>
      <c r="JP49" s="438"/>
      <c r="JQ49" s="439"/>
      <c r="JR49" s="440"/>
      <c r="JS49" s="438"/>
      <c r="JT49" s="439"/>
      <c r="JU49" s="440"/>
      <c r="JV49" s="438"/>
      <c r="JW49" s="439"/>
      <c r="JX49" s="440"/>
      <c r="JY49" s="438"/>
      <c r="JZ49" s="439"/>
      <c r="KA49" s="440"/>
      <c r="KB49" s="438"/>
      <c r="KC49" s="439"/>
      <c r="KD49" s="440"/>
      <c r="KE49" s="438"/>
      <c r="KF49" s="438"/>
      <c r="KG49" s="1259"/>
      <c r="KH49" s="438"/>
      <c r="KI49" s="439"/>
      <c r="KJ49" s="440"/>
      <c r="KK49" s="438"/>
      <c r="KL49" s="439"/>
      <c r="KM49" s="440"/>
      <c r="KN49" s="438"/>
      <c r="KO49" s="439"/>
      <c r="KP49" s="440"/>
      <c r="KQ49" s="438"/>
      <c r="KR49" s="439"/>
      <c r="KS49" s="440"/>
      <c r="KT49" s="438"/>
      <c r="KU49" s="439"/>
      <c r="KV49" s="440"/>
      <c r="KW49" s="438"/>
      <c r="KX49" s="439"/>
      <c r="KY49" s="440"/>
      <c r="KZ49" s="438"/>
      <c r="LA49" s="439"/>
      <c r="LB49" s="440"/>
      <c r="LC49" s="438"/>
      <c r="LD49" s="439"/>
      <c r="LE49" s="440"/>
      <c r="LF49" s="438"/>
      <c r="LG49" s="439"/>
      <c r="LH49" s="440"/>
      <c r="LI49" s="438"/>
      <c r="LJ49" s="439"/>
      <c r="LK49" s="440"/>
      <c r="LL49" s="438"/>
      <c r="LM49" s="439"/>
      <c r="LN49" s="440"/>
      <c r="LO49" s="438"/>
      <c r="LP49" s="439"/>
      <c r="LQ49" s="440"/>
      <c r="LR49" s="438"/>
      <c r="LS49" s="439"/>
      <c r="LT49" s="440"/>
      <c r="LU49" s="438"/>
      <c r="LV49" s="439"/>
      <c r="LW49" s="440"/>
      <c r="LX49" s="438"/>
      <c r="LY49" s="439"/>
      <c r="LZ49" s="440"/>
      <c r="MA49" s="438"/>
      <c r="MB49" s="439"/>
      <c r="MC49" s="440"/>
      <c r="MD49" s="438"/>
      <c r="ME49" s="439"/>
      <c r="MF49" s="440"/>
      <c r="MG49" s="438"/>
      <c r="MH49" s="439"/>
      <c r="MI49" s="440"/>
      <c r="MJ49" s="438"/>
      <c r="MK49" s="439"/>
      <c r="ML49" s="440"/>
      <c r="MM49" s="438"/>
      <c r="MN49" s="439"/>
      <c r="MO49" s="440"/>
      <c r="MP49" s="438"/>
      <c r="MQ49" s="439"/>
      <c r="MR49" s="440"/>
      <c r="MS49" s="438"/>
      <c r="MT49" s="439"/>
      <c r="MU49" s="440"/>
      <c r="MV49" s="438"/>
      <c r="MW49" s="439"/>
      <c r="MX49" s="440"/>
      <c r="MY49" s="438"/>
      <c r="MZ49" s="439"/>
      <c r="NA49" s="440"/>
      <c r="NB49" s="438"/>
      <c r="NC49" s="439"/>
      <c r="ND49" s="440"/>
      <c r="NE49" s="438"/>
      <c r="NF49" s="439"/>
      <c r="NG49" s="440"/>
      <c r="NH49" s="438"/>
      <c r="NI49" s="439"/>
      <c r="NJ49" s="500"/>
      <c r="NK49" s="500"/>
      <c r="NL49" s="500"/>
      <c r="NM49" s="505"/>
    </row>
    <row r="50" spans="1:377" s="595" customFormat="1" ht="20.25" customHeight="1">
      <c r="A50" s="296">
        <f t="shared" si="97"/>
        <v>32</v>
      </c>
      <c r="B50" s="425"/>
      <c r="C50" s="1229" t="str">
        <f t="shared" si="98"/>
        <v>At Allowed ROE</v>
      </c>
      <c r="D50" s="501">
        <v>2011</v>
      </c>
      <c r="E50" s="440">
        <v>18218621.16666666</v>
      </c>
      <c r="F50" s="438">
        <v>492395.16666666669</v>
      </c>
      <c r="G50" s="439">
        <v>3746857.9192441981</v>
      </c>
      <c r="H50" s="440">
        <v>7412613.4642857127</v>
      </c>
      <c r="I50" s="438">
        <v>192119.57142857142</v>
      </c>
      <c r="J50" s="439">
        <v>1516263.3800122137</v>
      </c>
      <c r="K50" s="440">
        <v>79523583.68267858</v>
      </c>
      <c r="L50" s="438">
        <v>2061086.4021428572</v>
      </c>
      <c r="M50" s="439">
        <v>16266691.68254026</v>
      </c>
      <c r="N50" s="440">
        <v>20119663.474206317</v>
      </c>
      <c r="O50" s="438">
        <v>528306.26190476189</v>
      </c>
      <c r="P50" s="439">
        <v>4122359.5534349093</v>
      </c>
      <c r="Q50" s="440">
        <v>25630831.907806139</v>
      </c>
      <c r="R50" s="438">
        <v>642986.71428571432</v>
      </c>
      <c r="S50" s="439">
        <v>5221521.3354538986</v>
      </c>
      <c r="T50" s="440">
        <v>24896838.380897436</v>
      </c>
      <c r="U50" s="438">
        <v>614263.21428571432</v>
      </c>
      <c r="V50" s="439">
        <v>5061681.733301891</v>
      </c>
      <c r="W50" s="440">
        <v>15121424.868553113</v>
      </c>
      <c r="X50" s="438">
        <v>374560.80952380953</v>
      </c>
      <c r="Y50" s="439">
        <v>3075759.4101427016</v>
      </c>
      <c r="Z50" s="440">
        <v>6604622.5314651988</v>
      </c>
      <c r="AA50" s="438">
        <v>165749.87071428573</v>
      </c>
      <c r="AB50" s="439">
        <v>1345559.1343711205</v>
      </c>
      <c r="AC50" s="440">
        <v>20302520.008113556</v>
      </c>
      <c r="AD50" s="438">
        <v>501724.90476190473</v>
      </c>
      <c r="AE50" s="439">
        <v>4128442.5660718763</v>
      </c>
      <c r="AF50" s="440">
        <v>25878.40476190476</v>
      </c>
      <c r="AG50" s="438">
        <v>666.38095238095241</v>
      </c>
      <c r="AH50" s="439">
        <v>5289.1404698704582</v>
      </c>
      <c r="AI50" s="440">
        <v>9140218.2493772898</v>
      </c>
      <c r="AJ50" s="438">
        <v>218069.47619047618</v>
      </c>
      <c r="AK50" s="439">
        <v>1850822.0083882969</v>
      </c>
      <c r="AL50" s="440">
        <v>20623951.165907715</v>
      </c>
      <c r="AM50" s="438">
        <v>300197.63980935473</v>
      </c>
      <c r="AN50" s="439">
        <v>2435793.1619387087</v>
      </c>
      <c r="AO50" s="440">
        <v>20511158.153256074</v>
      </c>
      <c r="AP50" s="438">
        <v>37566.223723912226</v>
      </c>
      <c r="AQ50" s="439">
        <v>284734.90182532498</v>
      </c>
      <c r="AR50" s="440"/>
      <c r="AS50" s="438"/>
      <c r="AT50" s="439"/>
      <c r="AU50" s="440"/>
      <c r="AV50" s="438"/>
      <c r="AW50" s="439"/>
      <c r="AX50" s="440"/>
      <c r="AY50" s="438"/>
      <c r="AZ50" s="439"/>
      <c r="BA50" s="440"/>
      <c r="BB50" s="438"/>
      <c r="BC50" s="439"/>
      <c r="BD50" s="440"/>
      <c r="BE50" s="438"/>
      <c r="BF50" s="439"/>
      <c r="BG50" s="440">
        <v>2640253.4234263953</v>
      </c>
      <c r="BH50" s="438">
        <v>9537.1034128688552</v>
      </c>
      <c r="BI50" s="439">
        <v>73000.179690770354</v>
      </c>
      <c r="BJ50" s="440"/>
      <c r="BK50" s="438"/>
      <c r="BL50" s="439"/>
      <c r="BM50" s="440"/>
      <c r="BN50" s="438"/>
      <c r="BO50" s="439"/>
      <c r="BP50" s="440"/>
      <c r="BQ50" s="438"/>
      <c r="BR50" s="439"/>
      <c r="BS50" s="440"/>
      <c r="BT50" s="438"/>
      <c r="BU50" s="439"/>
      <c r="BV50" s="440">
        <v>5849884.5531135527</v>
      </c>
      <c r="BW50" s="438">
        <v>116061.39743589744</v>
      </c>
      <c r="BX50" s="439">
        <v>966187.5439554333</v>
      </c>
      <c r="BY50" s="440">
        <v>7844331.3999999994</v>
      </c>
      <c r="BZ50" s="438">
        <v>111778.00822344322</v>
      </c>
      <c r="CA50" s="439">
        <v>905525.1054790963</v>
      </c>
      <c r="CB50" s="440"/>
      <c r="CC50" s="438"/>
      <c r="CD50" s="439"/>
      <c r="CE50" s="440">
        <v>19902938.599999998</v>
      </c>
      <c r="CF50" s="438">
        <v>147204.10692307691</v>
      </c>
      <c r="CG50" s="439">
        <v>1150143.751808109</v>
      </c>
      <c r="CH50" s="440"/>
      <c r="CI50" s="438"/>
      <c r="CJ50" s="439"/>
      <c r="CK50" s="440"/>
      <c r="CL50" s="438"/>
      <c r="CM50" s="439"/>
      <c r="CN50" s="440"/>
      <c r="CO50" s="438"/>
      <c r="CP50" s="439"/>
      <c r="CQ50" s="440"/>
      <c r="CR50" s="438"/>
      <c r="CS50" s="439"/>
      <c r="CT50" s="440"/>
      <c r="CU50" s="438"/>
      <c r="CV50" s="439"/>
      <c r="CW50" s="440"/>
      <c r="CX50" s="438"/>
      <c r="CY50" s="439"/>
      <c r="CZ50" s="440"/>
      <c r="DA50" s="438"/>
      <c r="DB50" s="439"/>
      <c r="DC50" s="440"/>
      <c r="DD50" s="438"/>
      <c r="DE50" s="439"/>
      <c r="DF50" s="440"/>
      <c r="DG50" s="438"/>
      <c r="DH50" s="439"/>
      <c r="DI50" s="440"/>
      <c r="DJ50" s="438"/>
      <c r="DK50" s="439"/>
      <c r="DL50" s="440"/>
      <c r="DM50" s="438"/>
      <c r="DN50" s="439"/>
      <c r="DO50" s="440"/>
      <c r="DP50" s="438"/>
      <c r="DQ50" s="439"/>
      <c r="DR50" s="440"/>
      <c r="DS50" s="438"/>
      <c r="DT50" s="439"/>
      <c r="DU50" s="440"/>
      <c r="DV50" s="438"/>
      <c r="DW50" s="439"/>
      <c r="DX50" s="440"/>
      <c r="DY50" s="438"/>
      <c r="DZ50" s="439"/>
      <c r="EA50" s="440"/>
      <c r="EB50" s="438"/>
      <c r="EC50" s="439"/>
      <c r="ED50" s="440"/>
      <c r="EE50" s="438"/>
      <c r="EF50" s="439"/>
      <c r="EG50" s="440"/>
      <c r="EH50" s="438"/>
      <c r="EI50" s="439"/>
      <c r="EJ50" s="440"/>
      <c r="EK50" s="438"/>
      <c r="EL50" s="439"/>
      <c r="EM50" s="440"/>
      <c r="EN50" s="438"/>
      <c r="EO50" s="439"/>
      <c r="EP50" s="440"/>
      <c r="EQ50" s="438"/>
      <c r="ER50" s="439"/>
      <c r="ES50" s="440"/>
      <c r="ET50" s="438"/>
      <c r="EU50" s="439"/>
      <c r="EV50" s="440"/>
      <c r="EW50" s="438"/>
      <c r="EX50" s="439"/>
      <c r="EY50" s="440"/>
      <c r="EZ50" s="438"/>
      <c r="FA50" s="439"/>
      <c r="FB50" s="440"/>
      <c r="FC50" s="438"/>
      <c r="FD50" s="439"/>
      <c r="FE50" s="440"/>
      <c r="FF50" s="438"/>
      <c r="FG50" s="439"/>
      <c r="FH50" s="440"/>
      <c r="FI50" s="438"/>
      <c r="FJ50" s="439"/>
      <c r="FK50" s="440"/>
      <c r="FL50" s="438"/>
      <c r="FM50" s="439"/>
      <c r="FN50" s="440"/>
      <c r="FO50" s="438"/>
      <c r="FP50" s="439"/>
      <c r="FQ50" s="440"/>
      <c r="FR50" s="438"/>
      <c r="FS50" s="439"/>
      <c r="FT50" s="440"/>
      <c r="FU50" s="438"/>
      <c r="FV50" s="439"/>
      <c r="FW50" s="440"/>
      <c r="FX50" s="438"/>
      <c r="FY50" s="439"/>
      <c r="FZ50" s="440"/>
      <c r="GA50" s="438"/>
      <c r="GB50" s="439"/>
      <c r="GC50" s="440"/>
      <c r="GD50" s="438"/>
      <c r="GE50" s="439"/>
      <c r="GF50" s="440"/>
      <c r="GG50" s="438"/>
      <c r="GH50" s="439"/>
      <c r="GI50" s="1259"/>
      <c r="GJ50" s="438"/>
      <c r="GK50" s="439"/>
      <c r="GL50" s="1259"/>
      <c r="GM50" s="438"/>
      <c r="GN50" s="439"/>
      <c r="GO50" s="440"/>
      <c r="GP50" s="438"/>
      <c r="GQ50" s="439"/>
      <c r="GR50" s="440"/>
      <c r="GS50" s="438"/>
      <c r="GT50" s="439"/>
      <c r="GU50" s="440"/>
      <c r="GV50" s="438"/>
      <c r="GW50" s="439"/>
      <c r="GX50" s="440"/>
      <c r="GY50" s="438"/>
      <c r="GZ50" s="439"/>
      <c r="HA50" s="440"/>
      <c r="HB50" s="438"/>
      <c r="HC50" s="439"/>
      <c r="HD50" s="440"/>
      <c r="HE50" s="438"/>
      <c r="HF50" s="439"/>
      <c r="HG50" s="440"/>
      <c r="HH50" s="438"/>
      <c r="HI50" s="439"/>
      <c r="HJ50" s="440"/>
      <c r="HK50" s="438"/>
      <c r="HL50" s="439"/>
      <c r="HM50" s="440"/>
      <c r="HN50" s="438"/>
      <c r="HO50" s="439"/>
      <c r="HP50" s="440"/>
      <c r="HQ50" s="438"/>
      <c r="HR50" s="439"/>
      <c r="HS50" s="440"/>
      <c r="HT50" s="438"/>
      <c r="HU50" s="439"/>
      <c r="HV50" s="440"/>
      <c r="HW50" s="438"/>
      <c r="HX50" s="439"/>
      <c r="HY50" s="440"/>
      <c r="HZ50" s="438"/>
      <c r="IA50" s="439"/>
      <c r="IB50" s="440"/>
      <c r="IC50" s="438"/>
      <c r="ID50" s="439"/>
      <c r="IE50" s="440"/>
      <c r="IF50" s="438"/>
      <c r="IG50" s="439"/>
      <c r="IH50" s="440"/>
      <c r="II50" s="438"/>
      <c r="IJ50" s="439"/>
      <c r="IK50" s="440"/>
      <c r="IL50" s="438"/>
      <c r="IM50" s="439"/>
      <c r="IN50" s="440"/>
      <c r="IO50" s="438"/>
      <c r="IP50" s="439"/>
      <c r="IQ50" s="440"/>
      <c r="IR50" s="438"/>
      <c r="IS50" s="439"/>
      <c r="IT50" s="440"/>
      <c r="IU50" s="438"/>
      <c r="IV50" s="439"/>
      <c r="IW50" s="440"/>
      <c r="IX50" s="438"/>
      <c r="IY50" s="439"/>
      <c r="IZ50" s="440"/>
      <c r="JA50" s="438"/>
      <c r="JB50" s="439"/>
      <c r="JC50" s="440"/>
      <c r="JD50" s="438"/>
      <c r="JE50" s="439"/>
      <c r="JF50" s="440"/>
      <c r="JG50" s="438"/>
      <c r="JH50" s="439"/>
      <c r="JI50" s="440"/>
      <c r="JJ50" s="438"/>
      <c r="JK50" s="439"/>
      <c r="JL50" s="440"/>
      <c r="JM50" s="438"/>
      <c r="JN50" s="439"/>
      <c r="JO50" s="440"/>
      <c r="JP50" s="438"/>
      <c r="JQ50" s="439"/>
      <c r="JR50" s="440"/>
      <c r="JS50" s="438"/>
      <c r="JT50" s="439"/>
      <c r="JU50" s="440"/>
      <c r="JV50" s="438"/>
      <c r="JW50" s="439"/>
      <c r="JX50" s="440"/>
      <c r="JY50" s="438"/>
      <c r="JZ50" s="439"/>
      <c r="KA50" s="440"/>
      <c r="KB50" s="438"/>
      <c r="KC50" s="439"/>
      <c r="KD50" s="440"/>
      <c r="KE50" s="438"/>
      <c r="KF50" s="438"/>
      <c r="KG50" s="1259"/>
      <c r="KH50" s="438"/>
      <c r="KI50" s="439"/>
      <c r="KJ50" s="440"/>
      <c r="KK50" s="438"/>
      <c r="KL50" s="439"/>
      <c r="KM50" s="440"/>
      <c r="KN50" s="438"/>
      <c r="KO50" s="439"/>
      <c r="KP50" s="440"/>
      <c r="KQ50" s="438"/>
      <c r="KR50" s="439"/>
      <c r="KS50" s="440"/>
      <c r="KT50" s="438"/>
      <c r="KU50" s="439"/>
      <c r="KV50" s="440"/>
      <c r="KW50" s="438"/>
      <c r="KX50" s="439"/>
      <c r="KY50" s="440"/>
      <c r="KZ50" s="438"/>
      <c r="LA50" s="439"/>
      <c r="LB50" s="440"/>
      <c r="LC50" s="438"/>
      <c r="LD50" s="439"/>
      <c r="LE50" s="440"/>
      <c r="LF50" s="438"/>
      <c r="LG50" s="439"/>
      <c r="LH50" s="440"/>
      <c r="LI50" s="438"/>
      <c r="LJ50" s="439"/>
      <c r="LK50" s="440"/>
      <c r="LL50" s="438"/>
      <c r="LM50" s="439"/>
      <c r="LN50" s="440"/>
      <c r="LO50" s="438"/>
      <c r="LP50" s="439"/>
      <c r="LQ50" s="440"/>
      <c r="LR50" s="438"/>
      <c r="LS50" s="439"/>
      <c r="LT50" s="440"/>
      <c r="LU50" s="438"/>
      <c r="LV50" s="439"/>
      <c r="LW50" s="440"/>
      <c r="LX50" s="438"/>
      <c r="LY50" s="439"/>
      <c r="LZ50" s="440"/>
      <c r="MA50" s="438"/>
      <c r="MB50" s="439"/>
      <c r="MC50" s="440"/>
      <c r="MD50" s="438"/>
      <c r="ME50" s="439"/>
      <c r="MF50" s="440"/>
      <c r="MG50" s="438"/>
      <c r="MH50" s="439"/>
      <c r="MI50" s="440"/>
      <c r="MJ50" s="438"/>
      <c r="MK50" s="439"/>
      <c r="ML50" s="440"/>
      <c r="MM50" s="438"/>
      <c r="MN50" s="439"/>
      <c r="MO50" s="440"/>
      <c r="MP50" s="438"/>
      <c r="MQ50" s="439"/>
      <c r="MR50" s="440"/>
      <c r="MS50" s="438"/>
      <c r="MT50" s="439"/>
      <c r="MU50" s="440"/>
      <c r="MV50" s="438"/>
      <c r="MW50" s="439"/>
      <c r="MX50" s="440"/>
      <c r="MY50" s="438"/>
      <c r="MZ50" s="439"/>
      <c r="NA50" s="440"/>
      <c r="NB50" s="438"/>
      <c r="NC50" s="439"/>
      <c r="ND50" s="440"/>
      <c r="NE50" s="438"/>
      <c r="NF50" s="439"/>
      <c r="NG50" s="440"/>
      <c r="NH50" s="438"/>
      <c r="NI50" s="439"/>
      <c r="NJ50" s="500"/>
      <c r="NK50" s="500"/>
      <c r="NL50" s="500"/>
      <c r="NM50" s="505"/>
    </row>
    <row r="51" spans="1:377" s="598" customFormat="1" ht="20.25" customHeight="1">
      <c r="A51" s="296">
        <f t="shared" si="97"/>
        <v>33</v>
      </c>
      <c r="B51" s="425"/>
      <c r="C51" s="1229" t="str">
        <f t="shared" si="98"/>
        <v>With Increased ROE</v>
      </c>
      <c r="D51" s="501">
        <v>2011</v>
      </c>
      <c r="E51" s="440">
        <v>18218621.16666666</v>
      </c>
      <c r="F51" s="438">
        <v>492395.16666666669</v>
      </c>
      <c r="G51" s="439">
        <v>3746857.9192441981</v>
      </c>
      <c r="H51" s="440">
        <v>7412613.4642857127</v>
      </c>
      <c r="I51" s="438">
        <v>192119.57142857142</v>
      </c>
      <c r="J51" s="439">
        <v>1516263.3800122137</v>
      </c>
      <c r="K51" s="440">
        <v>79523583.68267858</v>
      </c>
      <c r="L51" s="438">
        <v>2061086.4021428572</v>
      </c>
      <c r="M51" s="439">
        <v>16266691.68254026</v>
      </c>
      <c r="N51" s="440">
        <v>20119663.474206317</v>
      </c>
      <c r="O51" s="438">
        <v>528306.26190476189</v>
      </c>
      <c r="P51" s="439">
        <v>4122359.5534349093</v>
      </c>
      <c r="Q51" s="440">
        <v>25630831.907806139</v>
      </c>
      <c r="R51" s="438">
        <v>642986.71428571432</v>
      </c>
      <c r="S51" s="439">
        <v>5221521.3354538986</v>
      </c>
      <c r="T51" s="440">
        <v>24896838.380897436</v>
      </c>
      <c r="U51" s="438">
        <v>614263.21428571432</v>
      </c>
      <c r="V51" s="439">
        <v>5061681.733301891</v>
      </c>
      <c r="W51" s="440">
        <v>15121424.868553113</v>
      </c>
      <c r="X51" s="438">
        <v>374560.80952380953</v>
      </c>
      <c r="Y51" s="439">
        <v>3075759.4101427016</v>
      </c>
      <c r="Z51" s="440">
        <v>6604622.5314651988</v>
      </c>
      <c r="AA51" s="438">
        <v>165749.87071428573</v>
      </c>
      <c r="AB51" s="439">
        <v>1345559.1343711205</v>
      </c>
      <c r="AC51" s="440">
        <v>20302520.008113556</v>
      </c>
      <c r="AD51" s="438">
        <v>501724.90476190473</v>
      </c>
      <c r="AE51" s="439">
        <v>4128442.5660718763</v>
      </c>
      <c r="AF51" s="440">
        <v>25878.40476190476</v>
      </c>
      <c r="AG51" s="438">
        <v>666.38095238095241</v>
      </c>
      <c r="AH51" s="439">
        <v>5289.1404698704582</v>
      </c>
      <c r="AI51" s="440">
        <v>9140218.2493772898</v>
      </c>
      <c r="AJ51" s="438">
        <v>218069.47619047618</v>
      </c>
      <c r="AK51" s="439">
        <v>1850822.0083882969</v>
      </c>
      <c r="AL51" s="440">
        <v>20623951.165907715</v>
      </c>
      <c r="AM51" s="438">
        <v>300197.63980935473</v>
      </c>
      <c r="AN51" s="439">
        <v>2435793.1619387087</v>
      </c>
      <c r="AO51" s="440">
        <v>20511158.153256074</v>
      </c>
      <c r="AP51" s="438">
        <v>37566.223723912226</v>
      </c>
      <c r="AQ51" s="439">
        <v>284734.90182532498</v>
      </c>
      <c r="AR51" s="440"/>
      <c r="AS51" s="438"/>
      <c r="AT51" s="439"/>
      <c r="AU51" s="440"/>
      <c r="AV51" s="438"/>
      <c r="AW51" s="439"/>
      <c r="AX51" s="440"/>
      <c r="AY51" s="438"/>
      <c r="AZ51" s="439"/>
      <c r="BA51" s="440"/>
      <c r="BB51" s="438"/>
      <c r="BC51" s="439"/>
      <c r="BD51" s="440"/>
      <c r="BE51" s="438"/>
      <c r="BF51" s="439"/>
      <c r="BG51" s="440">
        <v>2640253.4234263953</v>
      </c>
      <c r="BH51" s="438">
        <v>9537.1034128688552</v>
      </c>
      <c r="BI51" s="439">
        <v>73000.179690770354</v>
      </c>
      <c r="BJ51" s="440"/>
      <c r="BK51" s="438"/>
      <c r="BL51" s="439"/>
      <c r="BM51" s="440"/>
      <c r="BN51" s="438"/>
      <c r="BO51" s="439"/>
      <c r="BP51" s="440"/>
      <c r="BQ51" s="438"/>
      <c r="BR51" s="439"/>
      <c r="BS51" s="440"/>
      <c r="BT51" s="438"/>
      <c r="BU51" s="439"/>
      <c r="BV51" s="440">
        <v>5849884.5531135527</v>
      </c>
      <c r="BW51" s="438">
        <v>116061.39743589744</v>
      </c>
      <c r="BX51" s="439">
        <v>1014845.1256138145</v>
      </c>
      <c r="BY51" s="440">
        <v>7844331.3999999994</v>
      </c>
      <c r="BZ51" s="438">
        <v>111778.00822344322</v>
      </c>
      <c r="CA51" s="439">
        <v>952449.42224491225</v>
      </c>
      <c r="CB51" s="440"/>
      <c r="CC51" s="438"/>
      <c r="CD51" s="439"/>
      <c r="CE51" s="440">
        <v>19902938.599999998</v>
      </c>
      <c r="CF51" s="438">
        <v>147204.10692307691</v>
      </c>
      <c r="CG51" s="439">
        <v>1150143.751808109</v>
      </c>
      <c r="CH51" s="440"/>
      <c r="CI51" s="438"/>
      <c r="CJ51" s="439"/>
      <c r="CK51" s="440"/>
      <c r="CL51" s="438"/>
      <c r="CM51" s="439"/>
      <c r="CN51" s="440"/>
      <c r="CO51" s="438"/>
      <c r="CP51" s="439"/>
      <c r="CQ51" s="440"/>
      <c r="CR51" s="438"/>
      <c r="CS51" s="439"/>
      <c r="CT51" s="440"/>
      <c r="CU51" s="438"/>
      <c r="CV51" s="439"/>
      <c r="CW51" s="440"/>
      <c r="CX51" s="438"/>
      <c r="CY51" s="439"/>
      <c r="CZ51" s="440"/>
      <c r="DA51" s="438"/>
      <c r="DB51" s="439"/>
      <c r="DC51" s="440"/>
      <c r="DD51" s="438"/>
      <c r="DE51" s="439"/>
      <c r="DF51" s="440"/>
      <c r="DG51" s="438"/>
      <c r="DH51" s="439"/>
      <c r="DI51" s="440"/>
      <c r="DJ51" s="438"/>
      <c r="DK51" s="439"/>
      <c r="DL51" s="440"/>
      <c r="DM51" s="438"/>
      <c r="DN51" s="439"/>
      <c r="DO51" s="440"/>
      <c r="DP51" s="438"/>
      <c r="DQ51" s="439"/>
      <c r="DR51" s="440"/>
      <c r="DS51" s="438"/>
      <c r="DT51" s="439"/>
      <c r="DU51" s="440"/>
      <c r="DV51" s="438"/>
      <c r="DW51" s="439"/>
      <c r="DX51" s="440"/>
      <c r="DY51" s="438"/>
      <c r="DZ51" s="439"/>
      <c r="EA51" s="440"/>
      <c r="EB51" s="438"/>
      <c r="EC51" s="439"/>
      <c r="ED51" s="440"/>
      <c r="EE51" s="438"/>
      <c r="EF51" s="439"/>
      <c r="EG51" s="440"/>
      <c r="EH51" s="438"/>
      <c r="EI51" s="439"/>
      <c r="EJ51" s="440"/>
      <c r="EK51" s="438"/>
      <c r="EL51" s="439"/>
      <c r="EM51" s="440"/>
      <c r="EN51" s="438"/>
      <c r="EO51" s="439"/>
      <c r="EP51" s="440"/>
      <c r="EQ51" s="438"/>
      <c r="ER51" s="439"/>
      <c r="ES51" s="440"/>
      <c r="ET51" s="438"/>
      <c r="EU51" s="439"/>
      <c r="EV51" s="440"/>
      <c r="EW51" s="438"/>
      <c r="EX51" s="439"/>
      <c r="EY51" s="440"/>
      <c r="EZ51" s="438"/>
      <c r="FA51" s="439"/>
      <c r="FB51" s="440"/>
      <c r="FC51" s="438"/>
      <c r="FD51" s="439"/>
      <c r="FE51" s="440"/>
      <c r="FF51" s="438"/>
      <c r="FG51" s="439"/>
      <c r="FH51" s="440"/>
      <c r="FI51" s="438"/>
      <c r="FJ51" s="439"/>
      <c r="FK51" s="440"/>
      <c r="FL51" s="438"/>
      <c r="FM51" s="439"/>
      <c r="FN51" s="440"/>
      <c r="FO51" s="438"/>
      <c r="FP51" s="439"/>
      <c r="FQ51" s="440"/>
      <c r="FR51" s="438"/>
      <c r="FS51" s="439"/>
      <c r="FT51" s="440"/>
      <c r="FU51" s="438"/>
      <c r="FV51" s="439"/>
      <c r="FW51" s="440"/>
      <c r="FX51" s="438"/>
      <c r="FY51" s="439"/>
      <c r="FZ51" s="440"/>
      <c r="GA51" s="438"/>
      <c r="GB51" s="439"/>
      <c r="GC51" s="440"/>
      <c r="GD51" s="438"/>
      <c r="GE51" s="439"/>
      <c r="GF51" s="440"/>
      <c r="GG51" s="438"/>
      <c r="GH51" s="439"/>
      <c r="GI51" s="1259"/>
      <c r="GJ51" s="438"/>
      <c r="GK51" s="439"/>
      <c r="GL51" s="1259"/>
      <c r="GM51" s="438"/>
      <c r="GN51" s="439"/>
      <c r="GO51" s="440"/>
      <c r="GP51" s="438"/>
      <c r="GQ51" s="439"/>
      <c r="GR51" s="440"/>
      <c r="GS51" s="438"/>
      <c r="GT51" s="439"/>
      <c r="GU51" s="440"/>
      <c r="GV51" s="438"/>
      <c r="GW51" s="439"/>
      <c r="GX51" s="440"/>
      <c r="GY51" s="438"/>
      <c r="GZ51" s="439"/>
      <c r="HA51" s="440"/>
      <c r="HB51" s="438"/>
      <c r="HC51" s="439"/>
      <c r="HD51" s="440"/>
      <c r="HE51" s="438"/>
      <c r="HF51" s="439"/>
      <c r="HG51" s="440"/>
      <c r="HH51" s="438"/>
      <c r="HI51" s="439"/>
      <c r="HJ51" s="440"/>
      <c r="HK51" s="438"/>
      <c r="HL51" s="439"/>
      <c r="HM51" s="440"/>
      <c r="HN51" s="438"/>
      <c r="HO51" s="439"/>
      <c r="HP51" s="440"/>
      <c r="HQ51" s="438"/>
      <c r="HR51" s="439"/>
      <c r="HS51" s="440"/>
      <c r="HT51" s="438"/>
      <c r="HU51" s="439"/>
      <c r="HV51" s="440"/>
      <c r="HW51" s="438"/>
      <c r="HX51" s="439"/>
      <c r="HY51" s="440"/>
      <c r="HZ51" s="438"/>
      <c r="IA51" s="439"/>
      <c r="IB51" s="440"/>
      <c r="IC51" s="438"/>
      <c r="ID51" s="439"/>
      <c r="IE51" s="440"/>
      <c r="IF51" s="438"/>
      <c r="IG51" s="439"/>
      <c r="IH51" s="440"/>
      <c r="II51" s="438"/>
      <c r="IJ51" s="439"/>
      <c r="IK51" s="440"/>
      <c r="IL51" s="438"/>
      <c r="IM51" s="439"/>
      <c r="IN51" s="440"/>
      <c r="IO51" s="438"/>
      <c r="IP51" s="439"/>
      <c r="IQ51" s="440"/>
      <c r="IR51" s="438"/>
      <c r="IS51" s="439"/>
      <c r="IT51" s="440"/>
      <c r="IU51" s="438"/>
      <c r="IV51" s="439"/>
      <c r="IW51" s="440"/>
      <c r="IX51" s="438"/>
      <c r="IY51" s="439"/>
      <c r="IZ51" s="440"/>
      <c r="JA51" s="438"/>
      <c r="JB51" s="439"/>
      <c r="JC51" s="440"/>
      <c r="JD51" s="438"/>
      <c r="JE51" s="439"/>
      <c r="JF51" s="440"/>
      <c r="JG51" s="438"/>
      <c r="JH51" s="439"/>
      <c r="JI51" s="440"/>
      <c r="JJ51" s="438"/>
      <c r="JK51" s="439"/>
      <c r="JL51" s="440"/>
      <c r="JM51" s="438"/>
      <c r="JN51" s="439"/>
      <c r="JO51" s="440"/>
      <c r="JP51" s="438"/>
      <c r="JQ51" s="439"/>
      <c r="JR51" s="440"/>
      <c r="JS51" s="438"/>
      <c r="JT51" s="439"/>
      <c r="JU51" s="440"/>
      <c r="JV51" s="438"/>
      <c r="JW51" s="439"/>
      <c r="JX51" s="440"/>
      <c r="JY51" s="438"/>
      <c r="JZ51" s="439"/>
      <c r="KA51" s="440"/>
      <c r="KB51" s="438"/>
      <c r="KC51" s="439"/>
      <c r="KD51" s="440"/>
      <c r="KE51" s="438"/>
      <c r="KF51" s="438"/>
      <c r="KG51" s="1259"/>
      <c r="KH51" s="438"/>
      <c r="KI51" s="439"/>
      <c r="KJ51" s="440"/>
      <c r="KK51" s="438"/>
      <c r="KL51" s="439"/>
      <c r="KM51" s="440"/>
      <c r="KN51" s="438"/>
      <c r="KO51" s="439"/>
      <c r="KP51" s="440"/>
      <c r="KQ51" s="438"/>
      <c r="KR51" s="439"/>
      <c r="KS51" s="440"/>
      <c r="KT51" s="438"/>
      <c r="KU51" s="439"/>
      <c r="KV51" s="440"/>
      <c r="KW51" s="438"/>
      <c r="KX51" s="439"/>
      <c r="KY51" s="440"/>
      <c r="KZ51" s="438"/>
      <c r="LA51" s="439"/>
      <c r="LB51" s="440"/>
      <c r="LC51" s="438"/>
      <c r="LD51" s="439"/>
      <c r="LE51" s="440"/>
      <c r="LF51" s="438"/>
      <c r="LG51" s="439"/>
      <c r="LH51" s="440"/>
      <c r="LI51" s="438"/>
      <c r="LJ51" s="439"/>
      <c r="LK51" s="440"/>
      <c r="LL51" s="438"/>
      <c r="LM51" s="439"/>
      <c r="LN51" s="440"/>
      <c r="LO51" s="438"/>
      <c r="LP51" s="439"/>
      <c r="LQ51" s="440"/>
      <c r="LR51" s="438"/>
      <c r="LS51" s="439"/>
      <c r="LT51" s="440"/>
      <c r="LU51" s="438"/>
      <c r="LV51" s="439"/>
      <c r="LW51" s="440"/>
      <c r="LX51" s="438"/>
      <c r="LY51" s="439"/>
      <c r="LZ51" s="440"/>
      <c r="MA51" s="438"/>
      <c r="MB51" s="439"/>
      <c r="MC51" s="440"/>
      <c r="MD51" s="438"/>
      <c r="ME51" s="439"/>
      <c r="MF51" s="440"/>
      <c r="MG51" s="438"/>
      <c r="MH51" s="439"/>
      <c r="MI51" s="440"/>
      <c r="MJ51" s="438"/>
      <c r="MK51" s="439"/>
      <c r="ML51" s="440"/>
      <c r="MM51" s="438"/>
      <c r="MN51" s="439"/>
      <c r="MO51" s="440"/>
      <c r="MP51" s="438"/>
      <c r="MQ51" s="439"/>
      <c r="MR51" s="440"/>
      <c r="MS51" s="438"/>
      <c r="MT51" s="439"/>
      <c r="MU51" s="440"/>
      <c r="MV51" s="438"/>
      <c r="MW51" s="439"/>
      <c r="MX51" s="440"/>
      <c r="MY51" s="438"/>
      <c r="MZ51" s="439"/>
      <c r="NA51" s="440"/>
      <c r="NB51" s="438"/>
      <c r="NC51" s="439"/>
      <c r="ND51" s="440"/>
      <c r="NE51" s="438"/>
      <c r="NF51" s="439"/>
      <c r="NG51" s="440"/>
      <c r="NH51" s="438"/>
      <c r="NI51" s="439"/>
      <c r="NJ51" s="500"/>
      <c r="NK51" s="500"/>
      <c r="NL51" s="500"/>
      <c r="NM51" s="505"/>
    </row>
    <row r="52" spans="1:377" s="598" customFormat="1" ht="20.25" customHeight="1">
      <c r="A52" s="296">
        <f t="shared" si="97"/>
        <v>34</v>
      </c>
      <c r="B52" s="425"/>
      <c r="C52" s="1229" t="str">
        <f t="shared" si="98"/>
        <v>At Allowed ROE</v>
      </c>
      <c r="D52" s="501">
        <v>2012</v>
      </c>
      <c r="E52" s="440">
        <v>17726225.999999993</v>
      </c>
      <c r="F52" s="441">
        <v>492395.16999999993</v>
      </c>
      <c r="G52" s="439">
        <v>3154416.2377389586</v>
      </c>
      <c r="H52" s="440">
        <v>7220493.8928571409</v>
      </c>
      <c r="I52" s="441">
        <v>192119.57190476189</v>
      </c>
      <c r="J52" s="439">
        <v>1276451.1641041508</v>
      </c>
      <c r="K52" s="440">
        <v>77462497.280535728</v>
      </c>
      <c r="L52" s="441">
        <v>2061086.4021428572</v>
      </c>
      <c r="M52" s="439">
        <v>13693951.72386774</v>
      </c>
      <c r="N52" s="440">
        <v>19591357.212301556</v>
      </c>
      <c r="O52" s="441">
        <v>528306.26404761907</v>
      </c>
      <c r="P52" s="439">
        <v>3470421.841539769</v>
      </c>
      <c r="Q52" s="440">
        <v>24987651.543520425</v>
      </c>
      <c r="R52" s="441">
        <v>642982.09523809503</v>
      </c>
      <c r="S52" s="439">
        <v>4395481.6313588303</v>
      </c>
      <c r="T52" s="440">
        <v>24282575.526611723</v>
      </c>
      <c r="U52" s="441">
        <v>614263.2228571428</v>
      </c>
      <c r="V52" s="439">
        <v>4260878.561666593</v>
      </c>
      <c r="W52" s="440">
        <v>14746864.239029303</v>
      </c>
      <c r="X52" s="441">
        <v>374560.81380952382</v>
      </c>
      <c r="Y52" s="439">
        <v>2589158.7371002613</v>
      </c>
      <c r="Z52" s="440">
        <v>6438872.6607509134</v>
      </c>
      <c r="AA52" s="441">
        <v>165749.87071428573</v>
      </c>
      <c r="AB52" s="439">
        <v>1132702.152345319</v>
      </c>
      <c r="AC52" s="440">
        <v>19802055.103351653</v>
      </c>
      <c r="AD52" s="441">
        <v>501754.90476190473</v>
      </c>
      <c r="AE52" s="439">
        <v>3475511.8606785163</v>
      </c>
      <c r="AF52" s="440">
        <v>25212.373809523804</v>
      </c>
      <c r="AG52" s="441">
        <v>666.38928571428573</v>
      </c>
      <c r="AH52" s="439">
        <v>4452.6362989624722</v>
      </c>
      <c r="AI52" s="440">
        <v>8922148.773186814</v>
      </c>
      <c r="AJ52" s="441">
        <v>218069.47619047618</v>
      </c>
      <c r="AK52" s="439">
        <v>1557945.6576023919</v>
      </c>
      <c r="AL52" s="440">
        <v>20326793.360190645</v>
      </c>
      <c r="AM52" s="441">
        <v>491118.83333333331</v>
      </c>
      <c r="AN52" s="439">
        <v>3543677.9152498064</v>
      </c>
      <c r="AO52" s="440">
        <v>21132706.776276089</v>
      </c>
      <c r="AP52" s="441">
        <v>504054.11904761905</v>
      </c>
      <c r="AQ52" s="439">
        <v>3677640.5698125381</v>
      </c>
      <c r="AR52" s="440">
        <v>79937193.560000017</v>
      </c>
      <c r="AS52" s="441">
        <v>1240232.576868132</v>
      </c>
      <c r="AT52" s="439">
        <v>9062769.6717807297</v>
      </c>
      <c r="AU52" s="440">
        <v>14401476.969999997</v>
      </c>
      <c r="AV52" s="441">
        <v>210412.28346153843</v>
      </c>
      <c r="AW52" s="439">
        <v>1537548.7603629632</v>
      </c>
      <c r="AX52" s="440">
        <v>19820556.989808105</v>
      </c>
      <c r="AY52" s="441">
        <v>318342.47789497575</v>
      </c>
      <c r="AZ52" s="439">
        <v>2326228.6507515828</v>
      </c>
      <c r="BA52" s="440">
        <v>4404011.6801918941</v>
      </c>
      <c r="BB52" s="441">
        <v>57853.135493302674</v>
      </c>
      <c r="BC52" s="439">
        <v>422751.06423194043</v>
      </c>
      <c r="BD52" s="440">
        <v>22800866.409999996</v>
      </c>
      <c r="BE52" s="441">
        <v>123007.88282051282</v>
      </c>
      <c r="BF52" s="439">
        <v>898857.30354769737</v>
      </c>
      <c r="BG52" s="440">
        <v>7275941.1800135253</v>
      </c>
      <c r="BH52" s="441">
        <v>108279.15588744162</v>
      </c>
      <c r="BI52" s="439">
        <v>790335.84040490841</v>
      </c>
      <c r="BJ52" s="440"/>
      <c r="BK52" s="441"/>
      <c r="BL52" s="439"/>
      <c r="BM52" s="440"/>
      <c r="BN52" s="441"/>
      <c r="BO52" s="439"/>
      <c r="BP52" s="440"/>
      <c r="BQ52" s="441"/>
      <c r="BR52" s="439"/>
      <c r="BS52" s="440"/>
      <c r="BT52" s="441"/>
      <c r="BU52" s="439"/>
      <c r="BV52" s="440">
        <v>5733823.1556776557</v>
      </c>
      <c r="BW52" s="441">
        <v>139468.73809523811</v>
      </c>
      <c r="BX52" s="439">
        <v>1000540.8038075565</v>
      </c>
      <c r="BY52" s="440">
        <v>7628073.941776556</v>
      </c>
      <c r="BZ52" s="441">
        <v>184491.25137362638</v>
      </c>
      <c r="CA52" s="439">
        <v>1331330.4113339363</v>
      </c>
      <c r="CB52" s="440">
        <v>4694511.12</v>
      </c>
      <c r="CC52" s="441">
        <v>8598.0057142857131</v>
      </c>
      <c r="CD52" s="439">
        <v>62828.333071201865</v>
      </c>
      <c r="CE52" s="440">
        <v>19848510.643076919</v>
      </c>
      <c r="CF52" s="441">
        <v>475501.18809523806</v>
      </c>
      <c r="CG52" s="439">
        <v>3452557.8107111696</v>
      </c>
      <c r="CH52" s="440"/>
      <c r="CI52" s="441"/>
      <c r="CJ52" s="439"/>
      <c r="CK52" s="440">
        <v>16441747.629999999</v>
      </c>
      <c r="CL52" s="441">
        <v>30113.090897435894</v>
      </c>
      <c r="CM52" s="439">
        <v>220045.83011197211</v>
      </c>
      <c r="CN52" s="440"/>
      <c r="CO52" s="441"/>
      <c r="CP52" s="439"/>
      <c r="CQ52" s="440"/>
      <c r="CR52" s="441"/>
      <c r="CS52" s="439"/>
      <c r="CT52" s="440"/>
      <c r="CU52" s="441"/>
      <c r="CV52" s="439"/>
      <c r="CW52" s="440"/>
      <c r="CX52" s="441"/>
      <c r="CY52" s="439"/>
      <c r="CZ52" s="440"/>
      <c r="DA52" s="441"/>
      <c r="DB52" s="439"/>
      <c r="DC52" s="440"/>
      <c r="DD52" s="441"/>
      <c r="DE52" s="439"/>
      <c r="DF52" s="440"/>
      <c r="DG52" s="441"/>
      <c r="DH52" s="439"/>
      <c r="DI52" s="440"/>
      <c r="DJ52" s="441"/>
      <c r="DK52" s="439"/>
      <c r="DL52" s="440"/>
      <c r="DM52" s="441"/>
      <c r="DN52" s="439"/>
      <c r="DO52" s="440"/>
      <c r="DP52" s="441"/>
      <c r="DQ52" s="439"/>
      <c r="DR52" s="440"/>
      <c r="DS52" s="441"/>
      <c r="DT52" s="439"/>
      <c r="DU52" s="440"/>
      <c r="DV52" s="441"/>
      <c r="DW52" s="439"/>
      <c r="DX52" s="440"/>
      <c r="DY52" s="441"/>
      <c r="DZ52" s="439"/>
      <c r="EA52" s="440"/>
      <c r="EB52" s="441"/>
      <c r="EC52" s="439"/>
      <c r="ED52" s="440"/>
      <c r="EE52" s="441"/>
      <c r="EF52" s="439"/>
      <c r="EG52" s="440"/>
      <c r="EH52" s="441"/>
      <c r="EI52" s="439"/>
      <c r="EJ52" s="440"/>
      <c r="EK52" s="441"/>
      <c r="EL52" s="439"/>
      <c r="EM52" s="440"/>
      <c r="EN52" s="441"/>
      <c r="EO52" s="439"/>
      <c r="EP52" s="440"/>
      <c r="EQ52" s="441"/>
      <c r="ER52" s="439"/>
      <c r="ES52" s="440"/>
      <c r="ET52" s="441"/>
      <c r="EU52" s="439"/>
      <c r="EV52" s="440"/>
      <c r="EW52" s="441"/>
      <c r="EX52" s="439"/>
      <c r="EY52" s="440"/>
      <c r="EZ52" s="441"/>
      <c r="FA52" s="439"/>
      <c r="FB52" s="440"/>
      <c r="FC52" s="441"/>
      <c r="FD52" s="439"/>
      <c r="FE52" s="440"/>
      <c r="FF52" s="441"/>
      <c r="FG52" s="439"/>
      <c r="FH52" s="440"/>
      <c r="FI52" s="441"/>
      <c r="FJ52" s="439"/>
      <c r="FK52" s="440"/>
      <c r="FL52" s="441"/>
      <c r="FM52" s="439"/>
      <c r="FN52" s="440"/>
      <c r="FO52" s="441"/>
      <c r="FP52" s="439"/>
      <c r="FQ52" s="440"/>
      <c r="FR52" s="441"/>
      <c r="FS52" s="439"/>
      <c r="FT52" s="440"/>
      <c r="FU52" s="441"/>
      <c r="FV52" s="439"/>
      <c r="FW52" s="440"/>
      <c r="FX52" s="441"/>
      <c r="FY52" s="439"/>
      <c r="FZ52" s="440"/>
      <c r="GA52" s="441"/>
      <c r="GB52" s="439"/>
      <c r="GC52" s="440"/>
      <c r="GD52" s="441"/>
      <c r="GE52" s="439"/>
      <c r="GF52" s="440"/>
      <c r="GG52" s="441"/>
      <c r="GH52" s="439"/>
      <c r="GI52" s="1259"/>
      <c r="GJ52" s="438"/>
      <c r="GK52" s="439"/>
      <c r="GL52" s="1259"/>
      <c r="GM52" s="438"/>
      <c r="GN52" s="439"/>
      <c r="GO52" s="440"/>
      <c r="GP52" s="441"/>
      <c r="GQ52" s="439"/>
      <c r="GR52" s="440"/>
      <c r="GS52" s="441"/>
      <c r="GT52" s="439"/>
      <c r="GU52" s="440"/>
      <c r="GV52" s="441"/>
      <c r="GW52" s="439"/>
      <c r="GX52" s="440"/>
      <c r="GY52" s="441"/>
      <c r="GZ52" s="439"/>
      <c r="HA52" s="440"/>
      <c r="HB52" s="441"/>
      <c r="HC52" s="439"/>
      <c r="HD52" s="440"/>
      <c r="HE52" s="441"/>
      <c r="HF52" s="439"/>
      <c r="HG52" s="440"/>
      <c r="HH52" s="441"/>
      <c r="HI52" s="439"/>
      <c r="HJ52" s="440"/>
      <c r="HK52" s="441"/>
      <c r="HL52" s="439"/>
      <c r="HM52" s="440"/>
      <c r="HN52" s="441"/>
      <c r="HO52" s="439"/>
      <c r="HP52" s="440"/>
      <c r="HQ52" s="441"/>
      <c r="HR52" s="439"/>
      <c r="HS52" s="440"/>
      <c r="HT52" s="441"/>
      <c r="HU52" s="439"/>
      <c r="HV52" s="440"/>
      <c r="HW52" s="441"/>
      <c r="HX52" s="439"/>
      <c r="HY52" s="440"/>
      <c r="HZ52" s="441"/>
      <c r="IA52" s="439"/>
      <c r="IB52" s="440"/>
      <c r="IC52" s="441"/>
      <c r="ID52" s="439"/>
      <c r="IE52" s="440"/>
      <c r="IF52" s="441"/>
      <c r="IG52" s="439"/>
      <c r="IH52" s="440"/>
      <c r="II52" s="441"/>
      <c r="IJ52" s="439"/>
      <c r="IK52" s="440"/>
      <c r="IL52" s="441"/>
      <c r="IM52" s="439"/>
      <c r="IN52" s="440"/>
      <c r="IO52" s="441"/>
      <c r="IP52" s="439"/>
      <c r="IQ52" s="440"/>
      <c r="IR52" s="441"/>
      <c r="IS52" s="439"/>
      <c r="IT52" s="440"/>
      <c r="IU52" s="441"/>
      <c r="IV52" s="439"/>
      <c r="IW52" s="440"/>
      <c r="IX52" s="441"/>
      <c r="IY52" s="439"/>
      <c r="IZ52" s="440"/>
      <c r="JA52" s="441"/>
      <c r="JB52" s="439"/>
      <c r="JC52" s="440"/>
      <c r="JD52" s="441"/>
      <c r="JE52" s="439"/>
      <c r="JF52" s="440"/>
      <c r="JG52" s="441"/>
      <c r="JH52" s="439"/>
      <c r="JI52" s="440"/>
      <c r="JJ52" s="441"/>
      <c r="JK52" s="439"/>
      <c r="JL52" s="440"/>
      <c r="JM52" s="441"/>
      <c r="JN52" s="439"/>
      <c r="JO52" s="440"/>
      <c r="JP52" s="441"/>
      <c r="JQ52" s="439"/>
      <c r="JR52" s="440"/>
      <c r="JS52" s="441"/>
      <c r="JT52" s="439"/>
      <c r="JU52" s="440"/>
      <c r="JV52" s="441"/>
      <c r="JW52" s="439"/>
      <c r="JX52" s="440"/>
      <c r="JY52" s="441"/>
      <c r="JZ52" s="439"/>
      <c r="KA52" s="440"/>
      <c r="KB52" s="441"/>
      <c r="KC52" s="439"/>
      <c r="KD52" s="440"/>
      <c r="KE52" s="441"/>
      <c r="KF52" s="438"/>
      <c r="KG52" s="1259"/>
      <c r="KH52" s="438"/>
      <c r="KI52" s="439"/>
      <c r="KJ52" s="440"/>
      <c r="KK52" s="441"/>
      <c r="KL52" s="439"/>
      <c r="KM52" s="440"/>
      <c r="KN52" s="441"/>
      <c r="KO52" s="439"/>
      <c r="KP52" s="440"/>
      <c r="KQ52" s="441"/>
      <c r="KR52" s="439"/>
      <c r="KS52" s="440"/>
      <c r="KT52" s="441"/>
      <c r="KU52" s="439"/>
      <c r="KV52" s="440"/>
      <c r="KW52" s="441"/>
      <c r="KX52" s="439"/>
      <c r="KY52" s="440"/>
      <c r="KZ52" s="441"/>
      <c r="LA52" s="439"/>
      <c r="LB52" s="440"/>
      <c r="LC52" s="441"/>
      <c r="LD52" s="439"/>
      <c r="LE52" s="440"/>
      <c r="LF52" s="441"/>
      <c r="LG52" s="439"/>
      <c r="LH52" s="440"/>
      <c r="LI52" s="441"/>
      <c r="LJ52" s="439"/>
      <c r="LK52" s="440"/>
      <c r="LL52" s="441"/>
      <c r="LM52" s="439"/>
      <c r="LN52" s="440"/>
      <c r="LO52" s="441"/>
      <c r="LP52" s="439"/>
      <c r="LQ52" s="440"/>
      <c r="LR52" s="441"/>
      <c r="LS52" s="439"/>
      <c r="LT52" s="440"/>
      <c r="LU52" s="441"/>
      <c r="LV52" s="439"/>
      <c r="LW52" s="440"/>
      <c r="LX52" s="441"/>
      <c r="LY52" s="439"/>
      <c r="LZ52" s="440"/>
      <c r="MA52" s="441"/>
      <c r="MB52" s="439"/>
      <c r="MC52" s="440"/>
      <c r="MD52" s="441"/>
      <c r="ME52" s="439"/>
      <c r="MF52" s="440"/>
      <c r="MG52" s="441"/>
      <c r="MH52" s="439"/>
      <c r="MI52" s="440"/>
      <c r="MJ52" s="441"/>
      <c r="MK52" s="439"/>
      <c r="ML52" s="440"/>
      <c r="MM52" s="441"/>
      <c r="MN52" s="439"/>
      <c r="MO52" s="440"/>
      <c r="MP52" s="441"/>
      <c r="MQ52" s="439"/>
      <c r="MR52" s="440"/>
      <c r="MS52" s="441"/>
      <c r="MT52" s="439"/>
      <c r="MU52" s="440"/>
      <c r="MV52" s="441"/>
      <c r="MW52" s="439"/>
      <c r="MX52" s="440"/>
      <c r="MY52" s="441"/>
      <c r="MZ52" s="439"/>
      <c r="NA52" s="440"/>
      <c r="NB52" s="441"/>
      <c r="NC52" s="439"/>
      <c r="ND52" s="440"/>
      <c r="NE52" s="441"/>
      <c r="NF52" s="439"/>
      <c r="NG52" s="440"/>
      <c r="NH52" s="441"/>
      <c r="NI52" s="439"/>
      <c r="NJ52" s="500"/>
      <c r="NK52" s="500"/>
      <c r="NL52" s="500"/>
      <c r="NM52" s="505"/>
    </row>
    <row r="53" spans="1:377" s="595" customFormat="1" ht="20.25" customHeight="1">
      <c r="A53" s="296">
        <f t="shared" si="97"/>
        <v>35</v>
      </c>
      <c r="B53" s="425"/>
      <c r="C53" s="1229" t="str">
        <f t="shared" si="98"/>
        <v>With Increased ROE</v>
      </c>
      <c r="D53" s="504">
        <v>2012</v>
      </c>
      <c r="E53" s="440">
        <v>17726225.999999993</v>
      </c>
      <c r="F53" s="438">
        <v>492395.16999999993</v>
      </c>
      <c r="G53" s="439">
        <v>3154416.2377389586</v>
      </c>
      <c r="H53" s="440">
        <v>7220493.8928571409</v>
      </c>
      <c r="I53" s="438">
        <v>192119.57190476189</v>
      </c>
      <c r="J53" s="439">
        <v>1276451.1641041508</v>
      </c>
      <c r="K53" s="440">
        <v>77462497.280535728</v>
      </c>
      <c r="L53" s="438">
        <v>2061086.4021428572</v>
      </c>
      <c r="M53" s="439">
        <v>13693951.72386774</v>
      </c>
      <c r="N53" s="440">
        <v>19591357.212301556</v>
      </c>
      <c r="O53" s="438">
        <v>528306.26404761907</v>
      </c>
      <c r="P53" s="439">
        <v>3470421.841539769</v>
      </c>
      <c r="Q53" s="440">
        <v>24987651.543520425</v>
      </c>
      <c r="R53" s="438">
        <v>642982.09523809503</v>
      </c>
      <c r="S53" s="439">
        <v>4395481.6313588303</v>
      </c>
      <c r="T53" s="440">
        <v>24282575.526611723</v>
      </c>
      <c r="U53" s="438">
        <v>614263.2228571428</v>
      </c>
      <c r="V53" s="439">
        <v>4260878.561666593</v>
      </c>
      <c r="W53" s="440">
        <v>14746864.239029303</v>
      </c>
      <c r="X53" s="438">
        <v>374560.81380952382</v>
      </c>
      <c r="Y53" s="439">
        <v>2589158.7371002613</v>
      </c>
      <c r="Z53" s="440">
        <v>6438872.6607509134</v>
      </c>
      <c r="AA53" s="438">
        <v>165749.87071428573</v>
      </c>
      <c r="AB53" s="439">
        <v>1132702.152345319</v>
      </c>
      <c r="AC53" s="440">
        <v>19802055.103351653</v>
      </c>
      <c r="AD53" s="438">
        <v>501754.90476190473</v>
      </c>
      <c r="AE53" s="439">
        <v>3475511.8606785163</v>
      </c>
      <c r="AF53" s="440">
        <v>25212.373809523804</v>
      </c>
      <c r="AG53" s="438">
        <v>666.38928571428573</v>
      </c>
      <c r="AH53" s="439">
        <v>4452.6362989624722</v>
      </c>
      <c r="AI53" s="440">
        <v>8922148.773186814</v>
      </c>
      <c r="AJ53" s="438">
        <v>218069.47619047618</v>
      </c>
      <c r="AK53" s="439">
        <v>1557945.6576023919</v>
      </c>
      <c r="AL53" s="440">
        <v>20326793.360190645</v>
      </c>
      <c r="AM53" s="438">
        <v>491118.83333333331</v>
      </c>
      <c r="AN53" s="439">
        <v>3543677.9152498064</v>
      </c>
      <c r="AO53" s="440">
        <v>21132706.776276089</v>
      </c>
      <c r="AP53" s="438">
        <v>504054.11904761905</v>
      </c>
      <c r="AQ53" s="439">
        <v>3677640.5698125381</v>
      </c>
      <c r="AR53" s="440">
        <v>79937193.560000017</v>
      </c>
      <c r="AS53" s="438">
        <v>1240232.576868132</v>
      </c>
      <c r="AT53" s="439">
        <v>9062769.6717807297</v>
      </c>
      <c r="AU53" s="440">
        <v>14401476.969999997</v>
      </c>
      <c r="AV53" s="438">
        <v>210412.28346153843</v>
      </c>
      <c r="AW53" s="439">
        <v>1537548.7603629632</v>
      </c>
      <c r="AX53" s="440">
        <v>19820556.989808105</v>
      </c>
      <c r="AY53" s="438">
        <v>318342.47789497575</v>
      </c>
      <c r="AZ53" s="439">
        <v>2326228.6507515828</v>
      </c>
      <c r="BA53" s="440">
        <v>4404011.6801918941</v>
      </c>
      <c r="BB53" s="438">
        <v>57853.135493302674</v>
      </c>
      <c r="BC53" s="439">
        <v>422751.06423194043</v>
      </c>
      <c r="BD53" s="440">
        <v>22800866.409999996</v>
      </c>
      <c r="BE53" s="438">
        <v>123007.88282051282</v>
      </c>
      <c r="BF53" s="439">
        <v>898857.30354769737</v>
      </c>
      <c r="BG53" s="440">
        <v>7275941.1800135253</v>
      </c>
      <c r="BH53" s="438">
        <v>108279.15588744162</v>
      </c>
      <c r="BI53" s="439">
        <v>790335.84040490841</v>
      </c>
      <c r="BJ53" s="440"/>
      <c r="BK53" s="438"/>
      <c r="BL53" s="439"/>
      <c r="BM53" s="440"/>
      <c r="BN53" s="438"/>
      <c r="BO53" s="439"/>
      <c r="BP53" s="440"/>
      <c r="BQ53" s="438"/>
      <c r="BR53" s="439"/>
      <c r="BS53" s="440"/>
      <c r="BT53" s="438"/>
      <c r="BU53" s="439"/>
      <c r="BV53" s="440">
        <v>5733823.1556776557</v>
      </c>
      <c r="BW53" s="438">
        <v>139468.73809523811</v>
      </c>
      <c r="BX53" s="439">
        <v>1051531.0402820173</v>
      </c>
      <c r="BY53" s="440">
        <v>7628073.941776556</v>
      </c>
      <c r="BZ53" s="438">
        <v>184491.25137362638</v>
      </c>
      <c r="CA53" s="439">
        <v>1399242.9616222479</v>
      </c>
      <c r="CB53" s="440">
        <v>4694511.12</v>
      </c>
      <c r="CC53" s="438">
        <v>8598.0057142857131</v>
      </c>
      <c r="CD53" s="439">
        <v>66039.698677086519</v>
      </c>
      <c r="CE53" s="440">
        <v>19848510.643076919</v>
      </c>
      <c r="CF53" s="438">
        <v>475501.18809523806</v>
      </c>
      <c r="CG53" s="439">
        <v>3452557.8107111696</v>
      </c>
      <c r="CH53" s="440"/>
      <c r="CI53" s="438"/>
      <c r="CJ53" s="439"/>
      <c r="CK53" s="440">
        <v>16441747.629999999</v>
      </c>
      <c r="CL53" s="438">
        <v>30113.090897435894</v>
      </c>
      <c r="CM53" s="439">
        <v>220045.83011197211</v>
      </c>
      <c r="CN53" s="440"/>
      <c r="CO53" s="438"/>
      <c r="CP53" s="439"/>
      <c r="CQ53" s="440"/>
      <c r="CR53" s="438"/>
      <c r="CS53" s="439"/>
      <c r="CT53" s="440"/>
      <c r="CU53" s="438"/>
      <c r="CV53" s="439"/>
      <c r="CW53" s="440"/>
      <c r="CX53" s="438"/>
      <c r="CY53" s="439"/>
      <c r="CZ53" s="440"/>
      <c r="DA53" s="438"/>
      <c r="DB53" s="439"/>
      <c r="DC53" s="440"/>
      <c r="DD53" s="438"/>
      <c r="DE53" s="439"/>
      <c r="DF53" s="440"/>
      <c r="DG53" s="438"/>
      <c r="DH53" s="439"/>
      <c r="DI53" s="440"/>
      <c r="DJ53" s="438"/>
      <c r="DK53" s="439"/>
      <c r="DL53" s="440"/>
      <c r="DM53" s="438"/>
      <c r="DN53" s="439"/>
      <c r="DO53" s="440"/>
      <c r="DP53" s="438"/>
      <c r="DQ53" s="439"/>
      <c r="DR53" s="440"/>
      <c r="DS53" s="438"/>
      <c r="DT53" s="439"/>
      <c r="DU53" s="440"/>
      <c r="DV53" s="438"/>
      <c r="DW53" s="439"/>
      <c r="DX53" s="440"/>
      <c r="DY53" s="438"/>
      <c r="DZ53" s="439"/>
      <c r="EA53" s="440"/>
      <c r="EB53" s="438"/>
      <c r="EC53" s="439"/>
      <c r="ED53" s="440"/>
      <c r="EE53" s="438"/>
      <c r="EF53" s="439"/>
      <c r="EG53" s="440"/>
      <c r="EH53" s="438"/>
      <c r="EI53" s="439"/>
      <c r="EJ53" s="440"/>
      <c r="EK53" s="438"/>
      <c r="EL53" s="439"/>
      <c r="EM53" s="440"/>
      <c r="EN53" s="438"/>
      <c r="EO53" s="439"/>
      <c r="EP53" s="440"/>
      <c r="EQ53" s="438"/>
      <c r="ER53" s="439"/>
      <c r="ES53" s="440"/>
      <c r="ET53" s="438"/>
      <c r="EU53" s="439"/>
      <c r="EV53" s="440"/>
      <c r="EW53" s="438"/>
      <c r="EX53" s="439"/>
      <c r="EY53" s="440"/>
      <c r="EZ53" s="438"/>
      <c r="FA53" s="439"/>
      <c r="FB53" s="440"/>
      <c r="FC53" s="438"/>
      <c r="FD53" s="439"/>
      <c r="FE53" s="440"/>
      <c r="FF53" s="438"/>
      <c r="FG53" s="439"/>
      <c r="FH53" s="440"/>
      <c r="FI53" s="438"/>
      <c r="FJ53" s="439"/>
      <c r="FK53" s="440"/>
      <c r="FL53" s="438"/>
      <c r="FM53" s="439"/>
      <c r="FN53" s="440"/>
      <c r="FO53" s="438"/>
      <c r="FP53" s="439"/>
      <c r="FQ53" s="440"/>
      <c r="FR53" s="438"/>
      <c r="FS53" s="439"/>
      <c r="FT53" s="440"/>
      <c r="FU53" s="438"/>
      <c r="FV53" s="439"/>
      <c r="FW53" s="440"/>
      <c r="FX53" s="438"/>
      <c r="FY53" s="439"/>
      <c r="FZ53" s="440"/>
      <c r="GA53" s="438"/>
      <c r="GB53" s="439"/>
      <c r="GC53" s="440"/>
      <c r="GD53" s="438"/>
      <c r="GE53" s="439"/>
      <c r="GF53" s="440"/>
      <c r="GG53" s="438"/>
      <c r="GH53" s="439"/>
      <c r="GI53" s="1259"/>
      <c r="GJ53" s="438"/>
      <c r="GK53" s="439"/>
      <c r="GL53" s="1259"/>
      <c r="GM53" s="438"/>
      <c r="GN53" s="439"/>
      <c r="GO53" s="440"/>
      <c r="GP53" s="438"/>
      <c r="GQ53" s="439"/>
      <c r="GR53" s="440"/>
      <c r="GS53" s="438"/>
      <c r="GT53" s="439"/>
      <c r="GU53" s="440"/>
      <c r="GV53" s="438"/>
      <c r="GW53" s="439"/>
      <c r="GX53" s="440"/>
      <c r="GY53" s="438"/>
      <c r="GZ53" s="439"/>
      <c r="HA53" s="440"/>
      <c r="HB53" s="438"/>
      <c r="HC53" s="439"/>
      <c r="HD53" s="440"/>
      <c r="HE53" s="438"/>
      <c r="HF53" s="439"/>
      <c r="HG53" s="440"/>
      <c r="HH53" s="438"/>
      <c r="HI53" s="439"/>
      <c r="HJ53" s="440"/>
      <c r="HK53" s="438"/>
      <c r="HL53" s="439"/>
      <c r="HM53" s="440"/>
      <c r="HN53" s="438"/>
      <c r="HO53" s="439"/>
      <c r="HP53" s="440"/>
      <c r="HQ53" s="438"/>
      <c r="HR53" s="439"/>
      <c r="HS53" s="440"/>
      <c r="HT53" s="438"/>
      <c r="HU53" s="439"/>
      <c r="HV53" s="440"/>
      <c r="HW53" s="438"/>
      <c r="HX53" s="439"/>
      <c r="HY53" s="440"/>
      <c r="HZ53" s="438"/>
      <c r="IA53" s="439"/>
      <c r="IB53" s="440"/>
      <c r="IC53" s="438"/>
      <c r="ID53" s="439"/>
      <c r="IE53" s="440"/>
      <c r="IF53" s="438"/>
      <c r="IG53" s="439"/>
      <c r="IH53" s="440"/>
      <c r="II53" s="438"/>
      <c r="IJ53" s="439"/>
      <c r="IK53" s="440"/>
      <c r="IL53" s="438"/>
      <c r="IM53" s="439"/>
      <c r="IN53" s="440"/>
      <c r="IO53" s="438"/>
      <c r="IP53" s="439"/>
      <c r="IQ53" s="440"/>
      <c r="IR53" s="438"/>
      <c r="IS53" s="439"/>
      <c r="IT53" s="440"/>
      <c r="IU53" s="438"/>
      <c r="IV53" s="439"/>
      <c r="IW53" s="440"/>
      <c r="IX53" s="438"/>
      <c r="IY53" s="439"/>
      <c r="IZ53" s="440"/>
      <c r="JA53" s="438"/>
      <c r="JB53" s="439"/>
      <c r="JC53" s="440"/>
      <c r="JD53" s="438"/>
      <c r="JE53" s="439"/>
      <c r="JF53" s="440"/>
      <c r="JG53" s="438"/>
      <c r="JH53" s="439"/>
      <c r="JI53" s="440"/>
      <c r="JJ53" s="438"/>
      <c r="JK53" s="439"/>
      <c r="JL53" s="440"/>
      <c r="JM53" s="438"/>
      <c r="JN53" s="439"/>
      <c r="JO53" s="440"/>
      <c r="JP53" s="438"/>
      <c r="JQ53" s="439"/>
      <c r="JR53" s="440"/>
      <c r="JS53" s="438"/>
      <c r="JT53" s="439"/>
      <c r="JU53" s="440"/>
      <c r="JV53" s="438"/>
      <c r="JW53" s="439"/>
      <c r="JX53" s="440"/>
      <c r="JY53" s="438"/>
      <c r="JZ53" s="439"/>
      <c r="KA53" s="440"/>
      <c r="KB53" s="438"/>
      <c r="KC53" s="439"/>
      <c r="KD53" s="440"/>
      <c r="KE53" s="438"/>
      <c r="KF53" s="438"/>
      <c r="KG53" s="1259"/>
      <c r="KH53" s="438"/>
      <c r="KI53" s="439"/>
      <c r="KJ53" s="440"/>
      <c r="KK53" s="438"/>
      <c r="KL53" s="439"/>
      <c r="KM53" s="440"/>
      <c r="KN53" s="438"/>
      <c r="KO53" s="439"/>
      <c r="KP53" s="440"/>
      <c r="KQ53" s="438"/>
      <c r="KR53" s="439"/>
      <c r="KS53" s="440"/>
      <c r="KT53" s="438"/>
      <c r="KU53" s="439"/>
      <c r="KV53" s="440"/>
      <c r="KW53" s="438"/>
      <c r="KX53" s="439"/>
      <c r="KY53" s="440"/>
      <c r="KZ53" s="438"/>
      <c r="LA53" s="439"/>
      <c r="LB53" s="440"/>
      <c r="LC53" s="438"/>
      <c r="LD53" s="439"/>
      <c r="LE53" s="440"/>
      <c r="LF53" s="438"/>
      <c r="LG53" s="439"/>
      <c r="LH53" s="440"/>
      <c r="LI53" s="438"/>
      <c r="LJ53" s="439"/>
      <c r="LK53" s="440"/>
      <c r="LL53" s="438"/>
      <c r="LM53" s="439"/>
      <c r="LN53" s="440"/>
      <c r="LO53" s="438"/>
      <c r="LP53" s="439"/>
      <c r="LQ53" s="440"/>
      <c r="LR53" s="438"/>
      <c r="LS53" s="439"/>
      <c r="LT53" s="440"/>
      <c r="LU53" s="438"/>
      <c r="LV53" s="439"/>
      <c r="LW53" s="440"/>
      <c r="LX53" s="438"/>
      <c r="LY53" s="439"/>
      <c r="LZ53" s="440"/>
      <c r="MA53" s="438"/>
      <c r="MB53" s="439"/>
      <c r="MC53" s="440"/>
      <c r="MD53" s="438"/>
      <c r="ME53" s="439"/>
      <c r="MF53" s="440"/>
      <c r="MG53" s="438"/>
      <c r="MH53" s="439"/>
      <c r="MI53" s="440"/>
      <c r="MJ53" s="438"/>
      <c r="MK53" s="439"/>
      <c r="ML53" s="440"/>
      <c r="MM53" s="438"/>
      <c r="MN53" s="439"/>
      <c r="MO53" s="440"/>
      <c r="MP53" s="438"/>
      <c r="MQ53" s="439"/>
      <c r="MR53" s="440"/>
      <c r="MS53" s="438"/>
      <c r="MT53" s="439"/>
      <c r="MU53" s="440"/>
      <c r="MV53" s="438"/>
      <c r="MW53" s="439"/>
      <c r="MX53" s="440"/>
      <c r="MY53" s="438"/>
      <c r="MZ53" s="439"/>
      <c r="NA53" s="440"/>
      <c r="NB53" s="438"/>
      <c r="NC53" s="439"/>
      <c r="ND53" s="440"/>
      <c r="NE53" s="438"/>
      <c r="NF53" s="439"/>
      <c r="NG53" s="440"/>
      <c r="NH53" s="438"/>
      <c r="NI53" s="439"/>
      <c r="NJ53" s="500"/>
      <c r="NK53" s="500"/>
      <c r="NL53" s="503"/>
      <c r="NM53" s="505"/>
    </row>
    <row r="54" spans="1:377" s="598" customFormat="1" ht="20.25" customHeight="1">
      <c r="A54" s="296">
        <f t="shared" si="97"/>
        <v>36</v>
      </c>
      <c r="B54" s="425"/>
      <c r="C54" s="1229" t="str">
        <f t="shared" si="98"/>
        <v>At Allowed ROE</v>
      </c>
      <c r="D54" s="501">
        <v>2013</v>
      </c>
      <c r="E54" s="440">
        <v>17233830.969999991</v>
      </c>
      <c r="F54" s="438">
        <v>492395.17</v>
      </c>
      <c r="G54" s="439">
        <v>2886755.7766589443</v>
      </c>
      <c r="H54" s="440">
        <v>7028374.3409523787</v>
      </c>
      <c r="I54" s="438">
        <v>192119.57190476189</v>
      </c>
      <c r="J54" s="439">
        <v>1168597.9115219517</v>
      </c>
      <c r="K54" s="440">
        <v>75401410.878392875</v>
      </c>
      <c r="L54" s="438">
        <v>2061086.4021428572</v>
      </c>
      <c r="M54" s="439">
        <v>12536886.484434668</v>
      </c>
      <c r="N54" s="440">
        <v>19063051.03825397</v>
      </c>
      <c r="O54" s="438">
        <v>528306.26404761907</v>
      </c>
      <c r="P54" s="439">
        <v>3176807.2577140443</v>
      </c>
      <c r="Q54" s="440">
        <v>24344669.448282331</v>
      </c>
      <c r="R54" s="438">
        <v>642982.09523809503</v>
      </c>
      <c r="S54" s="439">
        <v>4025278.0926033738</v>
      </c>
      <c r="T54" s="440">
        <v>23668312.303754579</v>
      </c>
      <c r="U54" s="438">
        <v>614263.2228571428</v>
      </c>
      <c r="V54" s="439">
        <v>3902590.3919503652</v>
      </c>
      <c r="W54" s="440">
        <v>14372303.42521978</v>
      </c>
      <c r="X54" s="438">
        <v>374560.81380952382</v>
      </c>
      <c r="Y54" s="439">
        <v>2371358.6939906403</v>
      </c>
      <c r="Z54" s="440">
        <v>6273123.2200366315</v>
      </c>
      <c r="AA54" s="438">
        <v>165749.88095238095</v>
      </c>
      <c r="AB54" s="439">
        <v>1037298.3570236434</v>
      </c>
      <c r="AC54" s="440">
        <v>19300300.308589749</v>
      </c>
      <c r="AD54" s="438">
        <v>501754.90738095244</v>
      </c>
      <c r="AE54" s="439">
        <v>3183217.8297003526</v>
      </c>
      <c r="AF54" s="440">
        <v>24545.984523809519</v>
      </c>
      <c r="AG54" s="438">
        <v>666.38928571428573</v>
      </c>
      <c r="AH54" s="439">
        <v>4076.6547396216383</v>
      </c>
      <c r="AI54" s="440">
        <v>8704079.2069963384</v>
      </c>
      <c r="AJ54" s="438">
        <v>218069.47404761909</v>
      </c>
      <c r="AK54" s="439">
        <v>1427359.7593446013</v>
      </c>
      <c r="AL54" s="440">
        <v>19835674.212928168</v>
      </c>
      <c r="AM54" s="438">
        <v>491118.82585882989</v>
      </c>
      <c r="AN54" s="439">
        <v>3246963.2474869187</v>
      </c>
      <c r="AO54" s="440">
        <v>20628652.157466929</v>
      </c>
      <c r="AP54" s="438">
        <v>504054.10714853473</v>
      </c>
      <c r="AQ54" s="439">
        <v>3370069.9210606795</v>
      </c>
      <c r="AR54" s="440">
        <v>79195082.423131868</v>
      </c>
      <c r="AS54" s="438">
        <v>1915126.5476190476</v>
      </c>
      <c r="AT54" s="439">
        <v>12917995.609358206</v>
      </c>
      <c r="AU54" s="440">
        <v>14194429.336538462</v>
      </c>
      <c r="AV54" s="438">
        <v>342972.41952380957</v>
      </c>
      <c r="AW54" s="439">
        <v>2315057.5871556802</v>
      </c>
      <c r="AX54" s="440">
        <v>18294504.522105023</v>
      </c>
      <c r="AY54" s="438">
        <v>443163.02380952379</v>
      </c>
      <c r="AZ54" s="439">
        <v>2984886.9749335614</v>
      </c>
      <c r="BA54" s="440">
        <v>6291725.0700066965</v>
      </c>
      <c r="BB54" s="438">
        <v>151180.43346428568</v>
      </c>
      <c r="BC54" s="439">
        <v>1025313.3341395051</v>
      </c>
      <c r="BD54" s="440">
        <v>45385800.117179491</v>
      </c>
      <c r="BE54" s="438">
        <v>1083543.0476190476</v>
      </c>
      <c r="BF54" s="439">
        <v>7389162.0415293453</v>
      </c>
      <c r="BG54" s="440">
        <v>9926683.1941260844</v>
      </c>
      <c r="BH54" s="438">
        <v>192971.91321344892</v>
      </c>
      <c r="BI54" s="439">
        <v>1305797.1983677433</v>
      </c>
      <c r="BJ54" s="440">
        <v>22127064.879999999</v>
      </c>
      <c r="BK54" s="438">
        <v>248542.17271062266</v>
      </c>
      <c r="BL54" s="439">
        <v>1698839.7133817573</v>
      </c>
      <c r="BM54" s="440">
        <v>20876285.520985916</v>
      </c>
      <c r="BN54" s="438">
        <v>101812.12022339166</v>
      </c>
      <c r="BO54" s="439">
        <v>695907.94694015838</v>
      </c>
      <c r="BP54" s="440"/>
      <c r="BQ54" s="438"/>
      <c r="BR54" s="439"/>
      <c r="BS54" s="440"/>
      <c r="BT54" s="438"/>
      <c r="BU54" s="439"/>
      <c r="BV54" s="440">
        <v>5594354.4175824178</v>
      </c>
      <c r="BW54" s="438">
        <v>139468.73809523811</v>
      </c>
      <c r="BX54" s="439">
        <v>916713.32523695519</v>
      </c>
      <c r="BY54" s="440">
        <v>6391895.3904029308</v>
      </c>
      <c r="BZ54" s="438">
        <v>159242.01547619049</v>
      </c>
      <c r="CA54" s="439">
        <v>1047291.9534909695</v>
      </c>
      <c r="CB54" s="440">
        <v>25426869.764285713</v>
      </c>
      <c r="CC54" s="438">
        <v>605606.37547619047</v>
      </c>
      <c r="CD54" s="439">
        <v>4138256.5111443796</v>
      </c>
      <c r="CE54" s="440">
        <v>118115741.13498169</v>
      </c>
      <c r="CF54" s="438">
        <v>2827105.8673809525</v>
      </c>
      <c r="CG54" s="439">
        <v>19237367.64215602</v>
      </c>
      <c r="CH54" s="440">
        <v>777713.85</v>
      </c>
      <c r="CI54" s="438">
        <v>1424.3843406593405</v>
      </c>
      <c r="CJ54" s="439">
        <v>9735.9762274571749</v>
      </c>
      <c r="CK54" s="440">
        <v>257640264.19910261</v>
      </c>
      <c r="CL54" s="438">
        <v>6135008.9830952389</v>
      </c>
      <c r="CM54" s="439">
        <v>41929934.69412154</v>
      </c>
      <c r="CN54" s="440">
        <v>23466021.930000011</v>
      </c>
      <c r="CO54" s="438">
        <v>86647.283058608111</v>
      </c>
      <c r="CP54" s="439">
        <v>592252.99236431147</v>
      </c>
      <c r="CQ54" s="440"/>
      <c r="CR54" s="438"/>
      <c r="CS54" s="439"/>
      <c r="CT54" s="440"/>
      <c r="CU54" s="438"/>
      <c r="CV54" s="439"/>
      <c r="CW54" s="440"/>
      <c r="CX54" s="438"/>
      <c r="CY54" s="439"/>
      <c r="CZ54" s="440"/>
      <c r="DA54" s="438"/>
      <c r="DB54" s="439"/>
      <c r="DC54" s="440"/>
      <c r="DD54" s="438"/>
      <c r="DE54" s="439"/>
      <c r="DF54" s="440"/>
      <c r="DG54" s="438"/>
      <c r="DH54" s="439"/>
      <c r="DI54" s="440"/>
      <c r="DJ54" s="438"/>
      <c r="DK54" s="439"/>
      <c r="DL54" s="440"/>
      <c r="DM54" s="438"/>
      <c r="DN54" s="439"/>
      <c r="DO54" s="440"/>
      <c r="DP54" s="438"/>
      <c r="DQ54" s="439"/>
      <c r="DR54" s="440"/>
      <c r="DS54" s="438"/>
      <c r="DT54" s="439"/>
      <c r="DU54" s="440"/>
      <c r="DV54" s="438"/>
      <c r="DW54" s="439"/>
      <c r="DX54" s="440"/>
      <c r="DY54" s="438"/>
      <c r="DZ54" s="439"/>
      <c r="EA54" s="440"/>
      <c r="EB54" s="438"/>
      <c r="EC54" s="439"/>
      <c r="ED54" s="440"/>
      <c r="EE54" s="438"/>
      <c r="EF54" s="439"/>
      <c r="EG54" s="440"/>
      <c r="EH54" s="438"/>
      <c r="EI54" s="439"/>
      <c r="EJ54" s="440"/>
      <c r="EK54" s="438"/>
      <c r="EL54" s="439"/>
      <c r="EM54" s="440"/>
      <c r="EN54" s="438"/>
      <c r="EO54" s="439"/>
      <c r="EP54" s="440"/>
      <c r="EQ54" s="438"/>
      <c r="ER54" s="439"/>
      <c r="ES54" s="440"/>
      <c r="ET54" s="438"/>
      <c r="EU54" s="439"/>
      <c r="EV54" s="440"/>
      <c r="EW54" s="438"/>
      <c r="EX54" s="439"/>
      <c r="EY54" s="440"/>
      <c r="EZ54" s="438"/>
      <c r="FA54" s="439"/>
      <c r="FB54" s="440"/>
      <c r="FC54" s="438"/>
      <c r="FD54" s="439"/>
      <c r="FE54" s="440"/>
      <c r="FF54" s="438"/>
      <c r="FG54" s="439"/>
      <c r="FH54" s="440"/>
      <c r="FI54" s="438"/>
      <c r="FJ54" s="439"/>
      <c r="FK54" s="440"/>
      <c r="FL54" s="438"/>
      <c r="FM54" s="439"/>
      <c r="FN54" s="440"/>
      <c r="FO54" s="438"/>
      <c r="FP54" s="439"/>
      <c r="FQ54" s="440"/>
      <c r="FR54" s="438"/>
      <c r="FS54" s="439"/>
      <c r="FT54" s="440"/>
      <c r="FU54" s="438"/>
      <c r="FV54" s="439"/>
      <c r="FW54" s="440"/>
      <c r="FX54" s="438"/>
      <c r="FY54" s="439"/>
      <c r="FZ54" s="440"/>
      <c r="GA54" s="438"/>
      <c r="GB54" s="439"/>
      <c r="GC54" s="440"/>
      <c r="GD54" s="438"/>
      <c r="GE54" s="439"/>
      <c r="GF54" s="440"/>
      <c r="GG54" s="438"/>
      <c r="GH54" s="439"/>
      <c r="GI54" s="1259"/>
      <c r="GJ54" s="438"/>
      <c r="GK54" s="439"/>
      <c r="GL54" s="1259"/>
      <c r="GM54" s="438"/>
      <c r="GN54" s="439"/>
      <c r="GO54" s="440"/>
      <c r="GP54" s="438"/>
      <c r="GQ54" s="439"/>
      <c r="GR54" s="440"/>
      <c r="GS54" s="438"/>
      <c r="GT54" s="439"/>
      <c r="GU54" s="440"/>
      <c r="GV54" s="438"/>
      <c r="GW54" s="439"/>
      <c r="GX54" s="440"/>
      <c r="GY54" s="438"/>
      <c r="GZ54" s="439"/>
      <c r="HA54" s="440"/>
      <c r="HB54" s="438"/>
      <c r="HC54" s="439"/>
      <c r="HD54" s="440"/>
      <c r="HE54" s="438"/>
      <c r="HF54" s="439"/>
      <c r="HG54" s="440"/>
      <c r="HH54" s="438"/>
      <c r="HI54" s="439"/>
      <c r="HJ54" s="440"/>
      <c r="HK54" s="438"/>
      <c r="HL54" s="439"/>
      <c r="HM54" s="440"/>
      <c r="HN54" s="438"/>
      <c r="HO54" s="439"/>
      <c r="HP54" s="440"/>
      <c r="HQ54" s="438"/>
      <c r="HR54" s="439"/>
      <c r="HS54" s="440"/>
      <c r="HT54" s="438"/>
      <c r="HU54" s="439"/>
      <c r="HV54" s="440"/>
      <c r="HW54" s="438"/>
      <c r="HX54" s="439"/>
      <c r="HY54" s="440"/>
      <c r="HZ54" s="438"/>
      <c r="IA54" s="439"/>
      <c r="IB54" s="440"/>
      <c r="IC54" s="438"/>
      <c r="ID54" s="439"/>
      <c r="IE54" s="440"/>
      <c r="IF54" s="438"/>
      <c r="IG54" s="439"/>
      <c r="IH54" s="440"/>
      <c r="II54" s="438"/>
      <c r="IJ54" s="439"/>
      <c r="IK54" s="440"/>
      <c r="IL54" s="438"/>
      <c r="IM54" s="439"/>
      <c r="IN54" s="440"/>
      <c r="IO54" s="438"/>
      <c r="IP54" s="439"/>
      <c r="IQ54" s="440"/>
      <c r="IR54" s="438"/>
      <c r="IS54" s="439"/>
      <c r="IT54" s="440"/>
      <c r="IU54" s="438"/>
      <c r="IV54" s="439"/>
      <c r="IW54" s="440"/>
      <c r="IX54" s="438"/>
      <c r="IY54" s="439"/>
      <c r="IZ54" s="440"/>
      <c r="JA54" s="438"/>
      <c r="JB54" s="439"/>
      <c r="JC54" s="440"/>
      <c r="JD54" s="438"/>
      <c r="JE54" s="439"/>
      <c r="JF54" s="440"/>
      <c r="JG54" s="438"/>
      <c r="JH54" s="439"/>
      <c r="JI54" s="440"/>
      <c r="JJ54" s="438"/>
      <c r="JK54" s="439"/>
      <c r="JL54" s="440"/>
      <c r="JM54" s="438"/>
      <c r="JN54" s="439"/>
      <c r="JO54" s="440"/>
      <c r="JP54" s="438"/>
      <c r="JQ54" s="439"/>
      <c r="JR54" s="440"/>
      <c r="JS54" s="438"/>
      <c r="JT54" s="439"/>
      <c r="JU54" s="440"/>
      <c r="JV54" s="438"/>
      <c r="JW54" s="439"/>
      <c r="JX54" s="440"/>
      <c r="JY54" s="438"/>
      <c r="JZ54" s="439"/>
      <c r="KA54" s="440"/>
      <c r="KB54" s="438"/>
      <c r="KC54" s="439"/>
      <c r="KD54" s="440"/>
      <c r="KE54" s="438"/>
      <c r="KF54" s="438"/>
      <c r="KG54" s="1259"/>
      <c r="KH54" s="438"/>
      <c r="KI54" s="439"/>
      <c r="KJ54" s="440"/>
      <c r="KK54" s="438"/>
      <c r="KL54" s="439"/>
      <c r="KM54" s="440"/>
      <c r="KN54" s="438"/>
      <c r="KO54" s="439"/>
      <c r="KP54" s="440"/>
      <c r="KQ54" s="438"/>
      <c r="KR54" s="439"/>
      <c r="KS54" s="440"/>
      <c r="KT54" s="438"/>
      <c r="KU54" s="439"/>
      <c r="KV54" s="440"/>
      <c r="KW54" s="438"/>
      <c r="KX54" s="439"/>
      <c r="KY54" s="440"/>
      <c r="KZ54" s="438"/>
      <c r="LA54" s="439"/>
      <c r="LB54" s="440"/>
      <c r="LC54" s="438"/>
      <c r="LD54" s="439"/>
      <c r="LE54" s="440"/>
      <c r="LF54" s="438"/>
      <c r="LG54" s="439"/>
      <c r="LH54" s="440"/>
      <c r="LI54" s="438"/>
      <c r="LJ54" s="439"/>
      <c r="LK54" s="440"/>
      <c r="LL54" s="438"/>
      <c r="LM54" s="439"/>
      <c r="LN54" s="440"/>
      <c r="LO54" s="438"/>
      <c r="LP54" s="439"/>
      <c r="LQ54" s="440"/>
      <c r="LR54" s="438"/>
      <c r="LS54" s="439"/>
      <c r="LT54" s="440"/>
      <c r="LU54" s="438"/>
      <c r="LV54" s="439"/>
      <c r="LW54" s="440"/>
      <c r="LX54" s="438"/>
      <c r="LY54" s="439"/>
      <c r="LZ54" s="440"/>
      <c r="MA54" s="438"/>
      <c r="MB54" s="439"/>
      <c r="MC54" s="440"/>
      <c r="MD54" s="438"/>
      <c r="ME54" s="439"/>
      <c r="MF54" s="440"/>
      <c r="MG54" s="438"/>
      <c r="MH54" s="439"/>
      <c r="MI54" s="440"/>
      <c r="MJ54" s="438"/>
      <c r="MK54" s="439"/>
      <c r="ML54" s="440"/>
      <c r="MM54" s="438"/>
      <c r="MN54" s="439"/>
      <c r="MO54" s="440"/>
      <c r="MP54" s="438"/>
      <c r="MQ54" s="439"/>
      <c r="MR54" s="440"/>
      <c r="MS54" s="438"/>
      <c r="MT54" s="439"/>
      <c r="MU54" s="440"/>
      <c r="MV54" s="438"/>
      <c r="MW54" s="439"/>
      <c r="MX54" s="440"/>
      <c r="MY54" s="438"/>
      <c r="MZ54" s="439"/>
      <c r="NA54" s="440"/>
      <c r="NB54" s="438"/>
      <c r="NC54" s="439"/>
      <c r="ND54" s="440"/>
      <c r="NE54" s="438"/>
      <c r="NF54" s="439"/>
      <c r="NG54" s="440"/>
      <c r="NH54" s="438"/>
      <c r="NI54" s="439"/>
      <c r="NJ54" s="500"/>
      <c r="NK54" s="500"/>
      <c r="NL54" s="500"/>
      <c r="NM54" s="505"/>
    </row>
    <row r="55" spans="1:377" s="598" customFormat="1" ht="20.25" customHeight="1">
      <c r="A55" s="296">
        <f t="shared" si="97"/>
        <v>37</v>
      </c>
      <c r="B55" s="425"/>
      <c r="C55" s="1229" t="str">
        <f t="shared" si="98"/>
        <v>With Increased ROE</v>
      </c>
      <c r="D55" s="501">
        <v>2013</v>
      </c>
      <c r="E55" s="440">
        <v>17233830.969999991</v>
      </c>
      <c r="F55" s="438">
        <v>492395.17</v>
      </c>
      <c r="G55" s="439">
        <v>2886755.7766589443</v>
      </c>
      <c r="H55" s="440">
        <v>7028374.3409523787</v>
      </c>
      <c r="I55" s="438">
        <v>192119.57190476189</v>
      </c>
      <c r="J55" s="439">
        <v>1168597.9115219517</v>
      </c>
      <c r="K55" s="440">
        <v>75401410.878392875</v>
      </c>
      <c r="L55" s="438">
        <v>2061086.4021428572</v>
      </c>
      <c r="M55" s="439">
        <v>12536886.484434668</v>
      </c>
      <c r="N55" s="440">
        <v>19063051.03825397</v>
      </c>
      <c r="O55" s="438">
        <v>528306.26404761907</v>
      </c>
      <c r="P55" s="439">
        <v>3176807.2577140443</v>
      </c>
      <c r="Q55" s="440">
        <v>24344669.448282331</v>
      </c>
      <c r="R55" s="438">
        <v>642982.09523809503</v>
      </c>
      <c r="S55" s="439">
        <v>4025278.0926033738</v>
      </c>
      <c r="T55" s="440">
        <v>23668312.303754579</v>
      </c>
      <c r="U55" s="438">
        <v>614263.2228571428</v>
      </c>
      <c r="V55" s="439">
        <v>3902590.3919503652</v>
      </c>
      <c r="W55" s="440">
        <v>14372303.42521978</v>
      </c>
      <c r="X55" s="438">
        <v>374560.81380952382</v>
      </c>
      <c r="Y55" s="439">
        <v>2371358.6939906403</v>
      </c>
      <c r="Z55" s="440">
        <v>6273123.2200366315</v>
      </c>
      <c r="AA55" s="438">
        <v>165749.88095238095</v>
      </c>
      <c r="AB55" s="439">
        <v>1037298.3570236434</v>
      </c>
      <c r="AC55" s="440">
        <v>19300300.308589749</v>
      </c>
      <c r="AD55" s="438">
        <v>501754.90738095244</v>
      </c>
      <c r="AE55" s="439">
        <v>3183217.8297003526</v>
      </c>
      <c r="AF55" s="440">
        <v>24545.984523809519</v>
      </c>
      <c r="AG55" s="438">
        <v>666.38928571428573</v>
      </c>
      <c r="AH55" s="439">
        <v>4076.6547396216383</v>
      </c>
      <c r="AI55" s="440">
        <v>8704079.2069963384</v>
      </c>
      <c r="AJ55" s="438">
        <v>218069.47404761909</v>
      </c>
      <c r="AK55" s="439">
        <v>1427359.7593446013</v>
      </c>
      <c r="AL55" s="440">
        <v>19835674.212928168</v>
      </c>
      <c r="AM55" s="438">
        <v>491118.82585882989</v>
      </c>
      <c r="AN55" s="439">
        <v>3246963.2474869187</v>
      </c>
      <c r="AO55" s="440">
        <v>20628652.157466929</v>
      </c>
      <c r="AP55" s="438">
        <v>504054.10714853473</v>
      </c>
      <c r="AQ55" s="439">
        <v>3370069.9210606795</v>
      </c>
      <c r="AR55" s="440">
        <v>79195082.423131868</v>
      </c>
      <c r="AS55" s="438">
        <v>1915126.5476190476</v>
      </c>
      <c r="AT55" s="439">
        <v>12917995.609358206</v>
      </c>
      <c r="AU55" s="440">
        <v>14194429.336538462</v>
      </c>
      <c r="AV55" s="438">
        <v>342972.41952380957</v>
      </c>
      <c r="AW55" s="439">
        <v>2315057.5871556802</v>
      </c>
      <c r="AX55" s="440">
        <v>18294504.522105023</v>
      </c>
      <c r="AY55" s="438">
        <v>443163.02380952379</v>
      </c>
      <c r="AZ55" s="439">
        <v>2984886.9749335614</v>
      </c>
      <c r="BA55" s="440">
        <v>6291725.0700066965</v>
      </c>
      <c r="BB55" s="438">
        <v>151180.43346428568</v>
      </c>
      <c r="BC55" s="439">
        <v>1025313.3341395051</v>
      </c>
      <c r="BD55" s="440">
        <v>45385800.117179491</v>
      </c>
      <c r="BE55" s="438">
        <v>1083543.0476190476</v>
      </c>
      <c r="BF55" s="439">
        <v>7389162.0415293453</v>
      </c>
      <c r="BG55" s="440">
        <v>9926683.1941260844</v>
      </c>
      <c r="BH55" s="438">
        <v>192971.91321344892</v>
      </c>
      <c r="BI55" s="439">
        <v>1305797.1983677433</v>
      </c>
      <c r="BJ55" s="440">
        <v>22127064.879999999</v>
      </c>
      <c r="BK55" s="438">
        <v>248542.17271062266</v>
      </c>
      <c r="BL55" s="439">
        <v>1698839.7133817573</v>
      </c>
      <c r="BM55" s="440">
        <v>20876285.520985916</v>
      </c>
      <c r="BN55" s="438">
        <v>101812.12022339166</v>
      </c>
      <c r="BO55" s="439">
        <v>695907.94694015838</v>
      </c>
      <c r="BP55" s="440"/>
      <c r="BQ55" s="438"/>
      <c r="BR55" s="439"/>
      <c r="BS55" s="440"/>
      <c r="BT55" s="438"/>
      <c r="BU55" s="439"/>
      <c r="BV55" s="440">
        <v>5594354.4175824178</v>
      </c>
      <c r="BW55" s="438">
        <v>139468.73809523811</v>
      </c>
      <c r="BX55" s="439">
        <v>967046.86937369872</v>
      </c>
      <c r="BY55" s="440">
        <v>6391895.3904029308</v>
      </c>
      <c r="BZ55" s="438">
        <v>159242.01547619049</v>
      </c>
      <c r="CA55" s="439">
        <v>1104801.1359158694</v>
      </c>
      <c r="CB55" s="440">
        <v>25426869.764285713</v>
      </c>
      <c r="CC55" s="438">
        <v>605606.37547619047</v>
      </c>
      <c r="CD55" s="439">
        <v>4367027.2281939751</v>
      </c>
      <c r="CE55" s="440">
        <v>118115741.13498169</v>
      </c>
      <c r="CF55" s="438">
        <v>2827105.8673809525</v>
      </c>
      <c r="CG55" s="439">
        <v>19237367.64215602</v>
      </c>
      <c r="CH55" s="440">
        <v>777713.85</v>
      </c>
      <c r="CI55" s="438">
        <v>1424.3843406593405</v>
      </c>
      <c r="CJ55" s="439">
        <v>9735.9762274571749</v>
      </c>
      <c r="CK55" s="440">
        <v>257640264.19910261</v>
      </c>
      <c r="CL55" s="438">
        <v>6135008.9830952389</v>
      </c>
      <c r="CM55" s="439">
        <v>41929934.69412154</v>
      </c>
      <c r="CN55" s="440">
        <v>23466021.930000011</v>
      </c>
      <c r="CO55" s="438">
        <v>86647.283058608111</v>
      </c>
      <c r="CP55" s="439">
        <v>598801.49143555376</v>
      </c>
      <c r="CQ55" s="440"/>
      <c r="CR55" s="438"/>
      <c r="CS55" s="439"/>
      <c r="CT55" s="440"/>
      <c r="CU55" s="438"/>
      <c r="CV55" s="439"/>
      <c r="CW55" s="440"/>
      <c r="CX55" s="438"/>
      <c r="CY55" s="439"/>
      <c r="CZ55" s="440"/>
      <c r="DA55" s="438"/>
      <c r="DB55" s="439"/>
      <c r="DC55" s="440"/>
      <c r="DD55" s="438"/>
      <c r="DE55" s="439"/>
      <c r="DF55" s="440"/>
      <c r="DG55" s="438"/>
      <c r="DH55" s="439"/>
      <c r="DI55" s="440"/>
      <c r="DJ55" s="438"/>
      <c r="DK55" s="439"/>
      <c r="DL55" s="440"/>
      <c r="DM55" s="438"/>
      <c r="DN55" s="439"/>
      <c r="DO55" s="440"/>
      <c r="DP55" s="438"/>
      <c r="DQ55" s="439"/>
      <c r="DR55" s="440"/>
      <c r="DS55" s="438"/>
      <c r="DT55" s="439"/>
      <c r="DU55" s="440"/>
      <c r="DV55" s="438"/>
      <c r="DW55" s="439"/>
      <c r="DX55" s="440"/>
      <c r="DY55" s="438"/>
      <c r="DZ55" s="439"/>
      <c r="EA55" s="440"/>
      <c r="EB55" s="438"/>
      <c r="EC55" s="439"/>
      <c r="ED55" s="440"/>
      <c r="EE55" s="438"/>
      <c r="EF55" s="439"/>
      <c r="EG55" s="440"/>
      <c r="EH55" s="438"/>
      <c r="EI55" s="439"/>
      <c r="EJ55" s="440"/>
      <c r="EK55" s="438"/>
      <c r="EL55" s="439"/>
      <c r="EM55" s="440"/>
      <c r="EN55" s="438"/>
      <c r="EO55" s="439"/>
      <c r="EP55" s="440"/>
      <c r="EQ55" s="438"/>
      <c r="ER55" s="439"/>
      <c r="ES55" s="440"/>
      <c r="ET55" s="438"/>
      <c r="EU55" s="439"/>
      <c r="EV55" s="440"/>
      <c r="EW55" s="438"/>
      <c r="EX55" s="439"/>
      <c r="EY55" s="440"/>
      <c r="EZ55" s="438"/>
      <c r="FA55" s="439"/>
      <c r="FB55" s="440"/>
      <c r="FC55" s="438"/>
      <c r="FD55" s="439"/>
      <c r="FE55" s="440"/>
      <c r="FF55" s="438"/>
      <c r="FG55" s="439"/>
      <c r="FH55" s="440"/>
      <c r="FI55" s="438"/>
      <c r="FJ55" s="439"/>
      <c r="FK55" s="440"/>
      <c r="FL55" s="438"/>
      <c r="FM55" s="439"/>
      <c r="FN55" s="440"/>
      <c r="FO55" s="438"/>
      <c r="FP55" s="439"/>
      <c r="FQ55" s="440"/>
      <c r="FR55" s="438"/>
      <c r="FS55" s="439"/>
      <c r="FT55" s="440"/>
      <c r="FU55" s="438"/>
      <c r="FV55" s="439"/>
      <c r="FW55" s="440"/>
      <c r="FX55" s="438"/>
      <c r="FY55" s="439"/>
      <c r="FZ55" s="440"/>
      <c r="GA55" s="438"/>
      <c r="GB55" s="439"/>
      <c r="GC55" s="440"/>
      <c r="GD55" s="438"/>
      <c r="GE55" s="439"/>
      <c r="GF55" s="440"/>
      <c r="GG55" s="438"/>
      <c r="GH55" s="439"/>
      <c r="GI55" s="1259"/>
      <c r="GJ55" s="438"/>
      <c r="GK55" s="439"/>
      <c r="GL55" s="1259"/>
      <c r="GM55" s="438"/>
      <c r="GN55" s="439"/>
      <c r="GO55" s="440"/>
      <c r="GP55" s="438"/>
      <c r="GQ55" s="439"/>
      <c r="GR55" s="440"/>
      <c r="GS55" s="438"/>
      <c r="GT55" s="439"/>
      <c r="GU55" s="440"/>
      <c r="GV55" s="438"/>
      <c r="GW55" s="439"/>
      <c r="GX55" s="440"/>
      <c r="GY55" s="438"/>
      <c r="GZ55" s="439"/>
      <c r="HA55" s="440"/>
      <c r="HB55" s="438"/>
      <c r="HC55" s="439"/>
      <c r="HD55" s="440"/>
      <c r="HE55" s="438"/>
      <c r="HF55" s="439"/>
      <c r="HG55" s="440"/>
      <c r="HH55" s="438"/>
      <c r="HI55" s="439"/>
      <c r="HJ55" s="440"/>
      <c r="HK55" s="438"/>
      <c r="HL55" s="439"/>
      <c r="HM55" s="440"/>
      <c r="HN55" s="438"/>
      <c r="HO55" s="439"/>
      <c r="HP55" s="440"/>
      <c r="HQ55" s="438"/>
      <c r="HR55" s="439"/>
      <c r="HS55" s="440"/>
      <c r="HT55" s="438"/>
      <c r="HU55" s="439"/>
      <c r="HV55" s="440"/>
      <c r="HW55" s="438"/>
      <c r="HX55" s="439"/>
      <c r="HY55" s="440"/>
      <c r="HZ55" s="438"/>
      <c r="IA55" s="439"/>
      <c r="IB55" s="440"/>
      <c r="IC55" s="438"/>
      <c r="ID55" s="439"/>
      <c r="IE55" s="440"/>
      <c r="IF55" s="438"/>
      <c r="IG55" s="439"/>
      <c r="IH55" s="440"/>
      <c r="II55" s="438"/>
      <c r="IJ55" s="439"/>
      <c r="IK55" s="440"/>
      <c r="IL55" s="438"/>
      <c r="IM55" s="439"/>
      <c r="IN55" s="440"/>
      <c r="IO55" s="438"/>
      <c r="IP55" s="439"/>
      <c r="IQ55" s="440"/>
      <c r="IR55" s="438"/>
      <c r="IS55" s="439"/>
      <c r="IT55" s="440"/>
      <c r="IU55" s="438"/>
      <c r="IV55" s="439"/>
      <c r="IW55" s="440"/>
      <c r="IX55" s="438"/>
      <c r="IY55" s="439"/>
      <c r="IZ55" s="440"/>
      <c r="JA55" s="438"/>
      <c r="JB55" s="439"/>
      <c r="JC55" s="440"/>
      <c r="JD55" s="438"/>
      <c r="JE55" s="439"/>
      <c r="JF55" s="440"/>
      <c r="JG55" s="438"/>
      <c r="JH55" s="439"/>
      <c r="JI55" s="440"/>
      <c r="JJ55" s="438"/>
      <c r="JK55" s="439"/>
      <c r="JL55" s="440"/>
      <c r="JM55" s="438"/>
      <c r="JN55" s="439"/>
      <c r="JO55" s="440"/>
      <c r="JP55" s="438"/>
      <c r="JQ55" s="439"/>
      <c r="JR55" s="440"/>
      <c r="JS55" s="438"/>
      <c r="JT55" s="439"/>
      <c r="JU55" s="440"/>
      <c r="JV55" s="438"/>
      <c r="JW55" s="439"/>
      <c r="JX55" s="440"/>
      <c r="JY55" s="438"/>
      <c r="JZ55" s="439"/>
      <c r="KA55" s="440"/>
      <c r="KB55" s="438"/>
      <c r="KC55" s="439"/>
      <c r="KD55" s="440"/>
      <c r="KE55" s="438"/>
      <c r="KF55" s="438"/>
      <c r="KG55" s="1259"/>
      <c r="KH55" s="438"/>
      <c r="KI55" s="439"/>
      <c r="KJ55" s="440"/>
      <c r="KK55" s="438"/>
      <c r="KL55" s="439"/>
      <c r="KM55" s="440"/>
      <c r="KN55" s="438"/>
      <c r="KO55" s="439"/>
      <c r="KP55" s="440"/>
      <c r="KQ55" s="438"/>
      <c r="KR55" s="439"/>
      <c r="KS55" s="440"/>
      <c r="KT55" s="438"/>
      <c r="KU55" s="439"/>
      <c r="KV55" s="440"/>
      <c r="KW55" s="438"/>
      <c r="KX55" s="439"/>
      <c r="KY55" s="440"/>
      <c r="KZ55" s="438"/>
      <c r="LA55" s="439"/>
      <c r="LB55" s="440"/>
      <c r="LC55" s="438"/>
      <c r="LD55" s="439"/>
      <c r="LE55" s="440"/>
      <c r="LF55" s="438"/>
      <c r="LG55" s="439"/>
      <c r="LH55" s="440"/>
      <c r="LI55" s="438"/>
      <c r="LJ55" s="439"/>
      <c r="LK55" s="440"/>
      <c r="LL55" s="438"/>
      <c r="LM55" s="439"/>
      <c r="LN55" s="440"/>
      <c r="LO55" s="438"/>
      <c r="LP55" s="439"/>
      <c r="LQ55" s="440"/>
      <c r="LR55" s="438"/>
      <c r="LS55" s="439"/>
      <c r="LT55" s="440"/>
      <c r="LU55" s="438"/>
      <c r="LV55" s="439"/>
      <c r="LW55" s="440"/>
      <c r="LX55" s="438"/>
      <c r="LY55" s="439"/>
      <c r="LZ55" s="440"/>
      <c r="MA55" s="438"/>
      <c r="MB55" s="439"/>
      <c r="MC55" s="440"/>
      <c r="MD55" s="438"/>
      <c r="ME55" s="439"/>
      <c r="MF55" s="440"/>
      <c r="MG55" s="438"/>
      <c r="MH55" s="439"/>
      <c r="MI55" s="440"/>
      <c r="MJ55" s="438"/>
      <c r="MK55" s="439"/>
      <c r="ML55" s="440"/>
      <c r="MM55" s="438"/>
      <c r="MN55" s="439"/>
      <c r="MO55" s="440"/>
      <c r="MP55" s="438"/>
      <c r="MQ55" s="439"/>
      <c r="MR55" s="440"/>
      <c r="MS55" s="438"/>
      <c r="MT55" s="439"/>
      <c r="MU55" s="440"/>
      <c r="MV55" s="438"/>
      <c r="MW55" s="439"/>
      <c r="MX55" s="440"/>
      <c r="MY55" s="438"/>
      <c r="MZ55" s="439"/>
      <c r="NA55" s="440"/>
      <c r="NB55" s="438"/>
      <c r="NC55" s="439"/>
      <c r="ND55" s="440"/>
      <c r="NE55" s="438"/>
      <c r="NF55" s="439"/>
      <c r="NG55" s="440"/>
      <c r="NH55" s="438"/>
      <c r="NI55" s="439"/>
      <c r="NJ55" s="500"/>
      <c r="NK55" s="500"/>
      <c r="NL55" s="500"/>
      <c r="NM55" s="505"/>
    </row>
    <row r="56" spans="1:377" s="598" customFormat="1" ht="20.25" customHeight="1">
      <c r="A56" s="296">
        <f t="shared" si="97"/>
        <v>38</v>
      </c>
      <c r="B56" s="425"/>
      <c r="C56" s="1229" t="str">
        <f t="shared" si="98"/>
        <v>At Allowed ROE</v>
      </c>
      <c r="D56" s="501">
        <v>2014</v>
      </c>
      <c r="E56" s="440">
        <v>16741435.799999991</v>
      </c>
      <c r="F56" s="438">
        <v>492395.17</v>
      </c>
      <c r="G56" s="439">
        <v>2555171.6555022607</v>
      </c>
      <c r="H56" s="440">
        <v>6836254.769047617</v>
      </c>
      <c r="I56" s="438">
        <v>192119.57190476189</v>
      </c>
      <c r="J56" s="439">
        <v>1034440.7297169324</v>
      </c>
      <c r="K56" s="440">
        <v>73340324.476250023</v>
      </c>
      <c r="L56" s="438">
        <v>2061086.4021428572</v>
      </c>
      <c r="M56" s="439">
        <v>11097628.941027995</v>
      </c>
      <c r="N56" s="440">
        <v>18534744.774206351</v>
      </c>
      <c r="O56" s="438">
        <v>528306.26404761907</v>
      </c>
      <c r="P56" s="439">
        <v>2812043.2231571111</v>
      </c>
      <c r="Q56" s="440">
        <v>23701687.353044238</v>
      </c>
      <c r="R56" s="438">
        <v>642982.09523809503</v>
      </c>
      <c r="S56" s="439">
        <v>3563357.8576673842</v>
      </c>
      <c r="T56" s="440">
        <v>23054049.080897436</v>
      </c>
      <c r="U56" s="438">
        <v>614263.2228571428</v>
      </c>
      <c r="V56" s="439">
        <v>3454840.9909653161</v>
      </c>
      <c r="W56" s="440">
        <v>13997742.611410256</v>
      </c>
      <c r="X56" s="438">
        <v>374560.81380952382</v>
      </c>
      <c r="Y56" s="439">
        <v>2099276.3432224849</v>
      </c>
      <c r="Z56" s="440">
        <v>6107373.3390842509</v>
      </c>
      <c r="AA56" s="438">
        <v>165749.88095238095</v>
      </c>
      <c r="AB56" s="439">
        <v>918262.76351209683</v>
      </c>
      <c r="AC56" s="440">
        <v>18798545.401208796</v>
      </c>
      <c r="AD56" s="438">
        <v>501754.90738095244</v>
      </c>
      <c r="AE56" s="439">
        <v>2817995.7530592056</v>
      </c>
      <c r="AF56" s="440">
        <v>23879.595238095233</v>
      </c>
      <c r="AG56" s="438">
        <v>666.38928571428573</v>
      </c>
      <c r="AH56" s="439">
        <v>3608.6857606949225</v>
      </c>
      <c r="AI56" s="440">
        <v>8486009.7329487186</v>
      </c>
      <c r="AJ56" s="438">
        <v>218069.47404761909</v>
      </c>
      <c r="AK56" s="439">
        <v>1263663.2655233743</v>
      </c>
      <c r="AL56" s="440">
        <v>19344555.387069337</v>
      </c>
      <c r="AM56" s="438">
        <v>491118.82585882989</v>
      </c>
      <c r="AN56" s="439">
        <v>2874635.6550989319</v>
      </c>
      <c r="AO56" s="440">
        <v>20124598.050318394</v>
      </c>
      <c r="AP56" s="438">
        <v>504054.10714853473</v>
      </c>
      <c r="AQ56" s="439">
        <v>2983682.9833278074</v>
      </c>
      <c r="AR56" s="440">
        <v>77279955.395512834</v>
      </c>
      <c r="AS56" s="438">
        <v>1915126.5361904763</v>
      </c>
      <c r="AT56" s="439">
        <v>11437086.10375203</v>
      </c>
      <c r="AU56" s="440">
        <v>13851456.917014653</v>
      </c>
      <c r="AV56" s="438">
        <v>342972.41952380957</v>
      </c>
      <c r="AW56" s="439">
        <v>2049663.5277240679</v>
      </c>
      <c r="AX56" s="440">
        <v>17903425.162795499</v>
      </c>
      <c r="AY56" s="438">
        <v>444403.11105952383</v>
      </c>
      <c r="AZ56" s="439">
        <v>2650352.7605969938</v>
      </c>
      <c r="BA56" s="440">
        <v>6181331.7365424102</v>
      </c>
      <c r="BB56" s="438">
        <v>152151.55489285712</v>
      </c>
      <c r="BC56" s="439">
        <v>913777.13513302652</v>
      </c>
      <c r="BD56" s="440">
        <v>44747660.139560454</v>
      </c>
      <c r="BE56" s="438">
        <v>1094147.8826190478</v>
      </c>
      <c r="BF56" s="439">
        <v>6607678.634690633</v>
      </c>
      <c r="BG56" s="440">
        <v>15445872.230912635</v>
      </c>
      <c r="BH56" s="438">
        <v>289093.16757242329</v>
      </c>
      <c r="BI56" s="439">
        <v>1755636.3368108408</v>
      </c>
      <c r="BJ56" s="440">
        <v>21792104.087289374</v>
      </c>
      <c r="BK56" s="438">
        <v>524777.29190476181</v>
      </c>
      <c r="BL56" s="439">
        <v>3209865.9795117257</v>
      </c>
      <c r="BM56" s="440">
        <v>60374268.580762535</v>
      </c>
      <c r="BN56" s="438">
        <v>1439906.6833568078</v>
      </c>
      <c r="BO56" s="439">
        <v>8878851.7682099827</v>
      </c>
      <c r="BP56" s="440">
        <v>68405611.270000011</v>
      </c>
      <c r="BQ56" s="438">
        <v>556909.1195970698</v>
      </c>
      <c r="BR56" s="439">
        <v>3438903.2393366266</v>
      </c>
      <c r="BS56" s="440">
        <v>7389782.2199999997</v>
      </c>
      <c r="BT56" s="438">
        <v>37991.859047619051</v>
      </c>
      <c r="BU56" s="439">
        <v>234599.00825794463</v>
      </c>
      <c r="BV56" s="440">
        <v>5454885.67948718</v>
      </c>
      <c r="BW56" s="438">
        <v>139468.73809523811</v>
      </c>
      <c r="BX56" s="439">
        <v>811586.11471529969</v>
      </c>
      <c r="BY56" s="440">
        <v>40082736.72492674</v>
      </c>
      <c r="BZ56" s="438">
        <v>717210.42234432243</v>
      </c>
      <c r="CA56" s="439">
        <v>4387055.6072840048</v>
      </c>
      <c r="CB56" s="440">
        <v>666962999.9288094</v>
      </c>
      <c r="CC56" s="438">
        <v>10160548.050567763</v>
      </c>
      <c r="CD56" s="439">
        <v>62692814.472547956</v>
      </c>
      <c r="CE56" s="440">
        <v>333325376.1501947</v>
      </c>
      <c r="CF56" s="438">
        <v>6107990.0417127991</v>
      </c>
      <c r="CG56" s="439">
        <v>37392933.364198133</v>
      </c>
      <c r="CH56" s="440">
        <v>83696796.295659333</v>
      </c>
      <c r="CI56" s="438">
        <v>854944.45829670329</v>
      </c>
      <c r="CJ56" s="439">
        <v>5279190.5034094471</v>
      </c>
      <c r="CK56" s="440">
        <v>360673483.62600726</v>
      </c>
      <c r="CL56" s="438">
        <v>7742354.0829670317</v>
      </c>
      <c r="CM56" s="439">
        <v>47135527.716749653</v>
      </c>
      <c r="CN56" s="440">
        <v>274113324.99694139</v>
      </c>
      <c r="CO56" s="438">
        <v>2382627.0937912092</v>
      </c>
      <c r="CP56" s="439">
        <v>14708780.764693713</v>
      </c>
      <c r="CQ56" s="440"/>
      <c r="CR56" s="438"/>
      <c r="CS56" s="439"/>
      <c r="CT56" s="440"/>
      <c r="CU56" s="438"/>
      <c r="CV56" s="439"/>
      <c r="CW56" s="440"/>
      <c r="CX56" s="438"/>
      <c r="CY56" s="439"/>
      <c r="CZ56" s="440"/>
      <c r="DA56" s="438"/>
      <c r="DB56" s="439"/>
      <c r="DC56" s="440"/>
      <c r="DD56" s="438"/>
      <c r="DE56" s="439"/>
      <c r="DF56" s="440"/>
      <c r="DG56" s="438"/>
      <c r="DH56" s="439"/>
      <c r="DI56" s="440"/>
      <c r="DJ56" s="438"/>
      <c r="DK56" s="439"/>
      <c r="DL56" s="440"/>
      <c r="DM56" s="438"/>
      <c r="DN56" s="439"/>
      <c r="DO56" s="440"/>
      <c r="DP56" s="438"/>
      <c r="DQ56" s="439"/>
      <c r="DR56" s="440"/>
      <c r="DS56" s="438"/>
      <c r="DT56" s="439"/>
      <c r="DU56" s="440"/>
      <c r="DV56" s="438"/>
      <c r="DW56" s="439"/>
      <c r="DX56" s="440"/>
      <c r="DY56" s="438"/>
      <c r="DZ56" s="439"/>
      <c r="EA56" s="440"/>
      <c r="EB56" s="438"/>
      <c r="EC56" s="439"/>
      <c r="ED56" s="440"/>
      <c r="EE56" s="438"/>
      <c r="EF56" s="439"/>
      <c r="EG56" s="440"/>
      <c r="EH56" s="438"/>
      <c r="EI56" s="439"/>
      <c r="EJ56" s="440"/>
      <c r="EK56" s="438"/>
      <c r="EL56" s="439"/>
      <c r="EM56" s="440"/>
      <c r="EN56" s="438"/>
      <c r="EO56" s="439"/>
      <c r="EP56" s="440"/>
      <c r="EQ56" s="438"/>
      <c r="ER56" s="439"/>
      <c r="ES56" s="440"/>
      <c r="ET56" s="438"/>
      <c r="EU56" s="439"/>
      <c r="EV56" s="440"/>
      <c r="EW56" s="438"/>
      <c r="EX56" s="439"/>
      <c r="EY56" s="440"/>
      <c r="EZ56" s="438"/>
      <c r="FA56" s="439"/>
      <c r="FB56" s="440"/>
      <c r="FC56" s="438"/>
      <c r="FD56" s="439"/>
      <c r="FE56" s="440"/>
      <c r="FF56" s="438"/>
      <c r="FG56" s="439"/>
      <c r="FH56" s="440"/>
      <c r="FI56" s="438"/>
      <c r="FJ56" s="439"/>
      <c r="FK56" s="440"/>
      <c r="FL56" s="438"/>
      <c r="FM56" s="439"/>
      <c r="FN56" s="440"/>
      <c r="FO56" s="438"/>
      <c r="FP56" s="439"/>
      <c r="FQ56" s="440"/>
      <c r="FR56" s="438"/>
      <c r="FS56" s="439"/>
      <c r="FT56" s="440"/>
      <c r="FU56" s="438"/>
      <c r="FV56" s="439"/>
      <c r="FW56" s="440"/>
      <c r="FX56" s="438"/>
      <c r="FY56" s="439"/>
      <c r="FZ56" s="440"/>
      <c r="GA56" s="438"/>
      <c r="GB56" s="439"/>
      <c r="GC56" s="440"/>
      <c r="GD56" s="438"/>
      <c r="GE56" s="439"/>
      <c r="GF56" s="440"/>
      <c r="GG56" s="438"/>
      <c r="GH56" s="439"/>
      <c r="GI56" s="1259"/>
      <c r="GJ56" s="438"/>
      <c r="GK56" s="439"/>
      <c r="GL56" s="1259"/>
      <c r="GM56" s="438"/>
      <c r="GN56" s="439"/>
      <c r="GO56" s="440"/>
      <c r="GP56" s="438"/>
      <c r="GQ56" s="439"/>
      <c r="GR56" s="440"/>
      <c r="GS56" s="438"/>
      <c r="GT56" s="439"/>
      <c r="GU56" s="440"/>
      <c r="GV56" s="438"/>
      <c r="GW56" s="439"/>
      <c r="GX56" s="440"/>
      <c r="GY56" s="438"/>
      <c r="GZ56" s="439"/>
      <c r="HA56" s="440"/>
      <c r="HB56" s="438"/>
      <c r="HC56" s="439"/>
      <c r="HD56" s="440"/>
      <c r="HE56" s="438"/>
      <c r="HF56" s="439"/>
      <c r="HG56" s="440"/>
      <c r="HH56" s="438"/>
      <c r="HI56" s="439"/>
      <c r="HJ56" s="440"/>
      <c r="HK56" s="438"/>
      <c r="HL56" s="439"/>
      <c r="HM56" s="440"/>
      <c r="HN56" s="438"/>
      <c r="HO56" s="439"/>
      <c r="HP56" s="440"/>
      <c r="HQ56" s="438"/>
      <c r="HR56" s="439"/>
      <c r="HS56" s="440"/>
      <c r="HT56" s="438"/>
      <c r="HU56" s="439"/>
      <c r="HV56" s="440"/>
      <c r="HW56" s="438"/>
      <c r="HX56" s="439"/>
      <c r="HY56" s="440"/>
      <c r="HZ56" s="438"/>
      <c r="IA56" s="439"/>
      <c r="IB56" s="440"/>
      <c r="IC56" s="438"/>
      <c r="ID56" s="439"/>
      <c r="IE56" s="440"/>
      <c r="IF56" s="438"/>
      <c r="IG56" s="439"/>
      <c r="IH56" s="440"/>
      <c r="II56" s="438"/>
      <c r="IJ56" s="439"/>
      <c r="IK56" s="440"/>
      <c r="IL56" s="438"/>
      <c r="IM56" s="439"/>
      <c r="IN56" s="440"/>
      <c r="IO56" s="438"/>
      <c r="IP56" s="439"/>
      <c r="IQ56" s="440"/>
      <c r="IR56" s="438"/>
      <c r="IS56" s="439"/>
      <c r="IT56" s="440"/>
      <c r="IU56" s="438"/>
      <c r="IV56" s="439"/>
      <c r="IW56" s="440"/>
      <c r="IX56" s="438"/>
      <c r="IY56" s="439"/>
      <c r="IZ56" s="440"/>
      <c r="JA56" s="438"/>
      <c r="JB56" s="439"/>
      <c r="JC56" s="440"/>
      <c r="JD56" s="438"/>
      <c r="JE56" s="439"/>
      <c r="JF56" s="440"/>
      <c r="JG56" s="438"/>
      <c r="JH56" s="439"/>
      <c r="JI56" s="440"/>
      <c r="JJ56" s="438"/>
      <c r="JK56" s="439"/>
      <c r="JL56" s="440"/>
      <c r="JM56" s="438"/>
      <c r="JN56" s="439"/>
      <c r="JO56" s="440"/>
      <c r="JP56" s="438"/>
      <c r="JQ56" s="439"/>
      <c r="JR56" s="440"/>
      <c r="JS56" s="438"/>
      <c r="JT56" s="439"/>
      <c r="JU56" s="440"/>
      <c r="JV56" s="438"/>
      <c r="JW56" s="439"/>
      <c r="JX56" s="440"/>
      <c r="JY56" s="438"/>
      <c r="JZ56" s="439"/>
      <c r="KA56" s="440"/>
      <c r="KB56" s="438"/>
      <c r="KC56" s="439"/>
      <c r="KD56" s="440"/>
      <c r="KE56" s="438"/>
      <c r="KF56" s="438"/>
      <c r="KG56" s="1259"/>
      <c r="KH56" s="438"/>
      <c r="KI56" s="439"/>
      <c r="KJ56" s="440"/>
      <c r="KK56" s="438"/>
      <c r="KL56" s="439"/>
      <c r="KM56" s="440"/>
      <c r="KN56" s="438"/>
      <c r="KO56" s="439"/>
      <c r="KP56" s="440"/>
      <c r="KQ56" s="438"/>
      <c r="KR56" s="439"/>
      <c r="KS56" s="440"/>
      <c r="KT56" s="438"/>
      <c r="KU56" s="439"/>
      <c r="KV56" s="440"/>
      <c r="KW56" s="438"/>
      <c r="KX56" s="439"/>
      <c r="KY56" s="440"/>
      <c r="KZ56" s="438"/>
      <c r="LA56" s="439"/>
      <c r="LB56" s="440"/>
      <c r="LC56" s="438"/>
      <c r="LD56" s="439"/>
      <c r="LE56" s="440"/>
      <c r="LF56" s="438"/>
      <c r="LG56" s="439"/>
      <c r="LH56" s="440"/>
      <c r="LI56" s="438"/>
      <c r="LJ56" s="439"/>
      <c r="LK56" s="440"/>
      <c r="LL56" s="438"/>
      <c r="LM56" s="439"/>
      <c r="LN56" s="440"/>
      <c r="LO56" s="438"/>
      <c r="LP56" s="439"/>
      <c r="LQ56" s="440"/>
      <c r="LR56" s="438"/>
      <c r="LS56" s="439"/>
      <c r="LT56" s="440"/>
      <c r="LU56" s="438"/>
      <c r="LV56" s="439"/>
      <c r="LW56" s="440"/>
      <c r="LX56" s="438"/>
      <c r="LY56" s="439"/>
      <c r="LZ56" s="440"/>
      <c r="MA56" s="438"/>
      <c r="MB56" s="439"/>
      <c r="MC56" s="440"/>
      <c r="MD56" s="438"/>
      <c r="ME56" s="439"/>
      <c r="MF56" s="440"/>
      <c r="MG56" s="438"/>
      <c r="MH56" s="439"/>
      <c r="MI56" s="440"/>
      <c r="MJ56" s="438"/>
      <c r="MK56" s="439"/>
      <c r="ML56" s="440"/>
      <c r="MM56" s="438"/>
      <c r="MN56" s="439"/>
      <c r="MO56" s="440"/>
      <c r="MP56" s="438"/>
      <c r="MQ56" s="439"/>
      <c r="MR56" s="440"/>
      <c r="MS56" s="438"/>
      <c r="MT56" s="439"/>
      <c r="MU56" s="440"/>
      <c r="MV56" s="438"/>
      <c r="MW56" s="439"/>
      <c r="MX56" s="440"/>
      <c r="MY56" s="438"/>
      <c r="MZ56" s="439"/>
      <c r="NA56" s="440"/>
      <c r="NB56" s="438"/>
      <c r="NC56" s="439"/>
      <c r="ND56" s="440"/>
      <c r="NE56" s="438"/>
      <c r="NF56" s="439"/>
      <c r="NG56" s="440"/>
      <c r="NH56" s="438"/>
      <c r="NI56" s="439"/>
      <c r="NJ56" s="500"/>
      <c r="NK56" s="500"/>
      <c r="NL56" s="500"/>
      <c r="NM56" s="505"/>
    </row>
    <row r="57" spans="1:377" s="598" customFormat="1" ht="20.25" customHeight="1">
      <c r="A57" s="296">
        <f t="shared" si="97"/>
        <v>39</v>
      </c>
      <c r="B57" s="425"/>
      <c r="C57" s="1229" t="str">
        <f t="shared" si="98"/>
        <v>With Increased ROE</v>
      </c>
      <c r="D57" s="501">
        <v>2014</v>
      </c>
      <c r="E57" s="440">
        <v>16741435.799999991</v>
      </c>
      <c r="F57" s="438">
        <v>492395.17</v>
      </c>
      <c r="G57" s="439">
        <v>2555171.6555022607</v>
      </c>
      <c r="H57" s="440">
        <v>6836254.769047617</v>
      </c>
      <c r="I57" s="438">
        <v>192119.57190476189</v>
      </c>
      <c r="J57" s="439">
        <v>1034440.7297169324</v>
      </c>
      <c r="K57" s="440">
        <v>73340324.476250023</v>
      </c>
      <c r="L57" s="438">
        <v>2061086.4021428572</v>
      </c>
      <c r="M57" s="439">
        <v>11097628.941027995</v>
      </c>
      <c r="N57" s="440">
        <v>18534744.774206351</v>
      </c>
      <c r="O57" s="438">
        <v>528306.26404761907</v>
      </c>
      <c r="P57" s="439">
        <v>2812043.2231571111</v>
      </c>
      <c r="Q57" s="440">
        <v>23701687.353044238</v>
      </c>
      <c r="R57" s="438">
        <v>642982.09523809503</v>
      </c>
      <c r="S57" s="439">
        <v>3563357.8576673842</v>
      </c>
      <c r="T57" s="440">
        <v>23054049.080897436</v>
      </c>
      <c r="U57" s="438">
        <v>614263.2228571428</v>
      </c>
      <c r="V57" s="439">
        <v>3454840.9909653161</v>
      </c>
      <c r="W57" s="440">
        <v>13997742.611410256</v>
      </c>
      <c r="X57" s="438">
        <v>374560.81380952382</v>
      </c>
      <c r="Y57" s="439">
        <v>2099276.3432224849</v>
      </c>
      <c r="Z57" s="440">
        <v>6107373.3390842509</v>
      </c>
      <c r="AA57" s="438">
        <v>165749.88095238095</v>
      </c>
      <c r="AB57" s="439">
        <v>918262.76351209683</v>
      </c>
      <c r="AC57" s="440">
        <v>18798545.401208796</v>
      </c>
      <c r="AD57" s="438">
        <v>501754.90738095244</v>
      </c>
      <c r="AE57" s="439">
        <v>2817995.7530592056</v>
      </c>
      <c r="AF57" s="440">
        <v>23879.595238095233</v>
      </c>
      <c r="AG57" s="438">
        <v>666.38928571428573</v>
      </c>
      <c r="AH57" s="439">
        <v>3608.6857606949225</v>
      </c>
      <c r="AI57" s="440">
        <v>8486009.7329487186</v>
      </c>
      <c r="AJ57" s="438">
        <v>218069.47404761909</v>
      </c>
      <c r="AK57" s="439">
        <v>1263663.2655233743</v>
      </c>
      <c r="AL57" s="440">
        <v>19344555.387069337</v>
      </c>
      <c r="AM57" s="438">
        <v>491118.82585882989</v>
      </c>
      <c r="AN57" s="439">
        <v>2874635.6550989319</v>
      </c>
      <c r="AO57" s="440">
        <v>20124598.050318394</v>
      </c>
      <c r="AP57" s="438">
        <v>504054.10714853473</v>
      </c>
      <c r="AQ57" s="439">
        <v>2983682.9833278074</v>
      </c>
      <c r="AR57" s="440">
        <v>77279955.395512834</v>
      </c>
      <c r="AS57" s="438">
        <v>1915126.5361904763</v>
      </c>
      <c r="AT57" s="439">
        <v>11437086.10375203</v>
      </c>
      <c r="AU57" s="440">
        <v>13851456.917014653</v>
      </c>
      <c r="AV57" s="438">
        <v>342972.41952380957</v>
      </c>
      <c r="AW57" s="439">
        <v>2049663.5277240679</v>
      </c>
      <c r="AX57" s="440">
        <v>17903425.162795499</v>
      </c>
      <c r="AY57" s="438">
        <v>444403.11105952383</v>
      </c>
      <c r="AZ57" s="439">
        <v>2650352.7605969938</v>
      </c>
      <c r="BA57" s="440">
        <v>6181331.7365424102</v>
      </c>
      <c r="BB57" s="438">
        <v>152151.55489285712</v>
      </c>
      <c r="BC57" s="439">
        <v>913777.13513302652</v>
      </c>
      <c r="BD57" s="440">
        <v>44747660.139560454</v>
      </c>
      <c r="BE57" s="438">
        <v>1094147.8826190478</v>
      </c>
      <c r="BF57" s="439">
        <v>6607678.634690633</v>
      </c>
      <c r="BG57" s="440">
        <v>15445872.230912635</v>
      </c>
      <c r="BH57" s="438">
        <v>289093.16757242329</v>
      </c>
      <c r="BI57" s="439">
        <v>1755636.3368108408</v>
      </c>
      <c r="BJ57" s="440">
        <v>21792104.087289374</v>
      </c>
      <c r="BK57" s="438">
        <v>524777.29190476181</v>
      </c>
      <c r="BL57" s="439">
        <v>3209865.9795117257</v>
      </c>
      <c r="BM57" s="440">
        <v>60374268.580762535</v>
      </c>
      <c r="BN57" s="438">
        <v>1439906.6833568078</v>
      </c>
      <c r="BO57" s="439">
        <v>8878851.7682099827</v>
      </c>
      <c r="BP57" s="440">
        <v>68405611.270000011</v>
      </c>
      <c r="BQ57" s="438">
        <v>556909.1195970698</v>
      </c>
      <c r="BR57" s="439">
        <v>3438903.2393366266</v>
      </c>
      <c r="BS57" s="440">
        <v>7389782.2199999997</v>
      </c>
      <c r="BT57" s="438">
        <v>37991.859047619051</v>
      </c>
      <c r="BU57" s="439">
        <v>234599.00825794463</v>
      </c>
      <c r="BV57" s="440">
        <v>5454885.67948718</v>
      </c>
      <c r="BW57" s="438">
        <v>139468.73809523811</v>
      </c>
      <c r="BX57" s="439">
        <v>859361.12225169642</v>
      </c>
      <c r="BY57" s="440">
        <v>40082736.72492674</v>
      </c>
      <c r="BZ57" s="438">
        <v>717210.42234432243</v>
      </c>
      <c r="CA57" s="439">
        <v>4647913.14120105</v>
      </c>
      <c r="CB57" s="440">
        <v>666962999.9288094</v>
      </c>
      <c r="CC57" s="438">
        <v>10160548.050567763</v>
      </c>
      <c r="CD57" s="439">
        <v>66426878.657638691</v>
      </c>
      <c r="CE57" s="440">
        <v>333325376.1501947</v>
      </c>
      <c r="CF57" s="438">
        <v>6107990.0417127991</v>
      </c>
      <c r="CG57" s="439">
        <v>37392933.364198133</v>
      </c>
      <c r="CH57" s="440">
        <v>83696796.295659333</v>
      </c>
      <c r="CI57" s="438">
        <v>854944.45829670329</v>
      </c>
      <c r="CJ57" s="439">
        <v>5279190.5034094471</v>
      </c>
      <c r="CK57" s="440">
        <v>360673483.62600726</v>
      </c>
      <c r="CL57" s="438">
        <v>7742354.0829670317</v>
      </c>
      <c r="CM57" s="439">
        <v>47135527.716749653</v>
      </c>
      <c r="CN57" s="440">
        <v>274113324.99694139</v>
      </c>
      <c r="CO57" s="438">
        <v>2382627.0937912092</v>
      </c>
      <c r="CP57" s="439">
        <v>14884012.682512447</v>
      </c>
      <c r="CQ57" s="440"/>
      <c r="CR57" s="438"/>
      <c r="CS57" s="439"/>
      <c r="CT57" s="440"/>
      <c r="CU57" s="438"/>
      <c r="CV57" s="439"/>
      <c r="CW57" s="440"/>
      <c r="CX57" s="438"/>
      <c r="CY57" s="439"/>
      <c r="CZ57" s="440"/>
      <c r="DA57" s="438"/>
      <c r="DB57" s="439"/>
      <c r="DC57" s="440"/>
      <c r="DD57" s="438"/>
      <c r="DE57" s="439"/>
      <c r="DF57" s="440"/>
      <c r="DG57" s="438"/>
      <c r="DH57" s="439"/>
      <c r="DI57" s="440"/>
      <c r="DJ57" s="438"/>
      <c r="DK57" s="439"/>
      <c r="DL57" s="440"/>
      <c r="DM57" s="438"/>
      <c r="DN57" s="439"/>
      <c r="DO57" s="440"/>
      <c r="DP57" s="438"/>
      <c r="DQ57" s="439"/>
      <c r="DR57" s="440"/>
      <c r="DS57" s="438"/>
      <c r="DT57" s="439"/>
      <c r="DU57" s="440"/>
      <c r="DV57" s="438"/>
      <c r="DW57" s="439"/>
      <c r="DX57" s="440"/>
      <c r="DY57" s="438"/>
      <c r="DZ57" s="439"/>
      <c r="EA57" s="440"/>
      <c r="EB57" s="438"/>
      <c r="EC57" s="439"/>
      <c r="ED57" s="440"/>
      <c r="EE57" s="438"/>
      <c r="EF57" s="439"/>
      <c r="EG57" s="440"/>
      <c r="EH57" s="438"/>
      <c r="EI57" s="439"/>
      <c r="EJ57" s="440"/>
      <c r="EK57" s="438"/>
      <c r="EL57" s="439"/>
      <c r="EM57" s="440"/>
      <c r="EN57" s="438"/>
      <c r="EO57" s="439"/>
      <c r="EP57" s="440"/>
      <c r="EQ57" s="438"/>
      <c r="ER57" s="439"/>
      <c r="ES57" s="440"/>
      <c r="ET57" s="438"/>
      <c r="EU57" s="439"/>
      <c r="EV57" s="440"/>
      <c r="EW57" s="438"/>
      <c r="EX57" s="439"/>
      <c r="EY57" s="440"/>
      <c r="EZ57" s="438"/>
      <c r="FA57" s="439"/>
      <c r="FB57" s="440"/>
      <c r="FC57" s="438"/>
      <c r="FD57" s="439"/>
      <c r="FE57" s="440"/>
      <c r="FF57" s="438"/>
      <c r="FG57" s="439"/>
      <c r="FH57" s="440"/>
      <c r="FI57" s="438"/>
      <c r="FJ57" s="439"/>
      <c r="FK57" s="440"/>
      <c r="FL57" s="438"/>
      <c r="FM57" s="439"/>
      <c r="FN57" s="440"/>
      <c r="FO57" s="438"/>
      <c r="FP57" s="439"/>
      <c r="FQ57" s="440"/>
      <c r="FR57" s="438"/>
      <c r="FS57" s="439"/>
      <c r="FT57" s="440"/>
      <c r="FU57" s="438"/>
      <c r="FV57" s="439"/>
      <c r="FW57" s="440"/>
      <c r="FX57" s="438"/>
      <c r="FY57" s="439"/>
      <c r="FZ57" s="440"/>
      <c r="GA57" s="438"/>
      <c r="GB57" s="439"/>
      <c r="GC57" s="440"/>
      <c r="GD57" s="438"/>
      <c r="GE57" s="439"/>
      <c r="GF57" s="440"/>
      <c r="GG57" s="438"/>
      <c r="GH57" s="439"/>
      <c r="GI57" s="1259"/>
      <c r="GJ57" s="438"/>
      <c r="GK57" s="439"/>
      <c r="GL57" s="1259"/>
      <c r="GM57" s="438"/>
      <c r="GN57" s="439"/>
      <c r="GO57" s="440"/>
      <c r="GP57" s="438"/>
      <c r="GQ57" s="439"/>
      <c r="GR57" s="440"/>
      <c r="GS57" s="438"/>
      <c r="GT57" s="439"/>
      <c r="GU57" s="440"/>
      <c r="GV57" s="438"/>
      <c r="GW57" s="439"/>
      <c r="GX57" s="440"/>
      <c r="GY57" s="438"/>
      <c r="GZ57" s="439"/>
      <c r="HA57" s="440"/>
      <c r="HB57" s="438"/>
      <c r="HC57" s="439"/>
      <c r="HD57" s="440"/>
      <c r="HE57" s="438"/>
      <c r="HF57" s="439"/>
      <c r="HG57" s="440"/>
      <c r="HH57" s="438"/>
      <c r="HI57" s="439"/>
      <c r="HJ57" s="440"/>
      <c r="HK57" s="438"/>
      <c r="HL57" s="439"/>
      <c r="HM57" s="440"/>
      <c r="HN57" s="438"/>
      <c r="HO57" s="439"/>
      <c r="HP57" s="440"/>
      <c r="HQ57" s="438"/>
      <c r="HR57" s="439"/>
      <c r="HS57" s="440"/>
      <c r="HT57" s="438"/>
      <c r="HU57" s="439"/>
      <c r="HV57" s="440"/>
      <c r="HW57" s="438"/>
      <c r="HX57" s="439"/>
      <c r="HY57" s="440"/>
      <c r="HZ57" s="438"/>
      <c r="IA57" s="439"/>
      <c r="IB57" s="440"/>
      <c r="IC57" s="438"/>
      <c r="ID57" s="439"/>
      <c r="IE57" s="440"/>
      <c r="IF57" s="438"/>
      <c r="IG57" s="439"/>
      <c r="IH57" s="440"/>
      <c r="II57" s="438"/>
      <c r="IJ57" s="439"/>
      <c r="IK57" s="440"/>
      <c r="IL57" s="438"/>
      <c r="IM57" s="439"/>
      <c r="IN57" s="440"/>
      <c r="IO57" s="438"/>
      <c r="IP57" s="439"/>
      <c r="IQ57" s="440"/>
      <c r="IR57" s="438"/>
      <c r="IS57" s="439"/>
      <c r="IT57" s="440"/>
      <c r="IU57" s="438"/>
      <c r="IV57" s="439"/>
      <c r="IW57" s="440"/>
      <c r="IX57" s="438"/>
      <c r="IY57" s="439"/>
      <c r="IZ57" s="440"/>
      <c r="JA57" s="438"/>
      <c r="JB57" s="439"/>
      <c r="JC57" s="440"/>
      <c r="JD57" s="438"/>
      <c r="JE57" s="439"/>
      <c r="JF57" s="440"/>
      <c r="JG57" s="438"/>
      <c r="JH57" s="439"/>
      <c r="JI57" s="440"/>
      <c r="JJ57" s="438"/>
      <c r="JK57" s="439"/>
      <c r="JL57" s="440"/>
      <c r="JM57" s="438"/>
      <c r="JN57" s="439"/>
      <c r="JO57" s="440"/>
      <c r="JP57" s="438"/>
      <c r="JQ57" s="439"/>
      <c r="JR57" s="440"/>
      <c r="JS57" s="438"/>
      <c r="JT57" s="439"/>
      <c r="JU57" s="440"/>
      <c r="JV57" s="438"/>
      <c r="JW57" s="439"/>
      <c r="JX57" s="440"/>
      <c r="JY57" s="438"/>
      <c r="JZ57" s="439"/>
      <c r="KA57" s="440"/>
      <c r="KB57" s="438"/>
      <c r="KC57" s="439"/>
      <c r="KD57" s="440"/>
      <c r="KE57" s="438"/>
      <c r="KF57" s="438"/>
      <c r="KG57" s="1259"/>
      <c r="KH57" s="438"/>
      <c r="KI57" s="439"/>
      <c r="KJ57" s="440"/>
      <c r="KK57" s="438"/>
      <c r="KL57" s="439"/>
      <c r="KM57" s="440"/>
      <c r="KN57" s="438"/>
      <c r="KO57" s="439"/>
      <c r="KP57" s="440"/>
      <c r="KQ57" s="438"/>
      <c r="KR57" s="439"/>
      <c r="KS57" s="440"/>
      <c r="KT57" s="438"/>
      <c r="KU57" s="439"/>
      <c r="KV57" s="440"/>
      <c r="KW57" s="438"/>
      <c r="KX57" s="439"/>
      <c r="KY57" s="440"/>
      <c r="KZ57" s="438"/>
      <c r="LA57" s="439"/>
      <c r="LB57" s="440"/>
      <c r="LC57" s="438"/>
      <c r="LD57" s="439"/>
      <c r="LE57" s="440"/>
      <c r="LF57" s="438"/>
      <c r="LG57" s="439"/>
      <c r="LH57" s="440"/>
      <c r="LI57" s="438"/>
      <c r="LJ57" s="439"/>
      <c r="LK57" s="440"/>
      <c r="LL57" s="438"/>
      <c r="LM57" s="439"/>
      <c r="LN57" s="440"/>
      <c r="LO57" s="438"/>
      <c r="LP57" s="439"/>
      <c r="LQ57" s="440"/>
      <c r="LR57" s="438"/>
      <c r="LS57" s="439"/>
      <c r="LT57" s="440"/>
      <c r="LU57" s="438"/>
      <c r="LV57" s="439"/>
      <c r="LW57" s="440"/>
      <c r="LX57" s="438"/>
      <c r="LY57" s="439"/>
      <c r="LZ57" s="440"/>
      <c r="MA57" s="438"/>
      <c r="MB57" s="439"/>
      <c r="MC57" s="440"/>
      <c r="MD57" s="438"/>
      <c r="ME57" s="439"/>
      <c r="MF57" s="440"/>
      <c r="MG57" s="438"/>
      <c r="MH57" s="439"/>
      <c r="MI57" s="440"/>
      <c r="MJ57" s="438"/>
      <c r="MK57" s="439"/>
      <c r="ML57" s="440"/>
      <c r="MM57" s="438"/>
      <c r="MN57" s="439"/>
      <c r="MO57" s="440"/>
      <c r="MP57" s="438"/>
      <c r="MQ57" s="439"/>
      <c r="MR57" s="440"/>
      <c r="MS57" s="438"/>
      <c r="MT57" s="439"/>
      <c r="MU57" s="440"/>
      <c r="MV57" s="438"/>
      <c r="MW57" s="439"/>
      <c r="MX57" s="440"/>
      <c r="MY57" s="438"/>
      <c r="MZ57" s="439"/>
      <c r="NA57" s="440"/>
      <c r="NB57" s="438"/>
      <c r="NC57" s="439"/>
      <c r="ND57" s="440"/>
      <c r="NE57" s="438"/>
      <c r="NF57" s="439"/>
      <c r="NG57" s="440"/>
      <c r="NH57" s="438"/>
      <c r="NI57" s="439"/>
      <c r="NJ57" s="500"/>
      <c r="NK57" s="500"/>
      <c r="NL57" s="500"/>
      <c r="NM57" s="505"/>
    </row>
    <row r="58" spans="1:377" s="598" customFormat="1" ht="20.25" customHeight="1">
      <c r="A58" s="296">
        <f t="shared" si="97"/>
        <v>40</v>
      </c>
      <c r="B58" s="425"/>
      <c r="C58" s="1229" t="str">
        <f t="shared" si="98"/>
        <v>At Allowed ROE</v>
      </c>
      <c r="D58" s="501">
        <v>2015</v>
      </c>
      <c r="E58" s="440">
        <v>16249040.629999992</v>
      </c>
      <c r="F58" s="438">
        <v>492395.17</v>
      </c>
      <c r="G58" s="439">
        <v>2397208.4918611455</v>
      </c>
      <c r="H58" s="440">
        <v>6644135.1971428553</v>
      </c>
      <c r="I58" s="438">
        <v>192119.57190476189</v>
      </c>
      <c r="J58" s="439">
        <v>970986.30772904446</v>
      </c>
      <c r="K58" s="440">
        <v>71279238.07410717</v>
      </c>
      <c r="L58" s="438">
        <v>2061086.4021428572</v>
      </c>
      <c r="M58" s="439">
        <v>10416880.774704013</v>
      </c>
      <c r="N58" s="440">
        <v>18006438.510158733</v>
      </c>
      <c r="O58" s="438">
        <v>528306.26404761907</v>
      </c>
      <c r="P58" s="439">
        <v>2639132.6650905912</v>
      </c>
      <c r="Q58" s="440">
        <v>23058705.257806145</v>
      </c>
      <c r="R58" s="438">
        <v>642982.10357142857</v>
      </c>
      <c r="S58" s="439">
        <v>3346066.5477598603</v>
      </c>
      <c r="T58" s="440">
        <v>22439785.858040292</v>
      </c>
      <c r="U58" s="438">
        <v>614263.2228571428</v>
      </c>
      <c r="V58" s="439">
        <v>3244794.0963654886</v>
      </c>
      <c r="W58" s="440">
        <v>13623181.797600733</v>
      </c>
      <c r="X58" s="438">
        <v>374560.81380952382</v>
      </c>
      <c r="Y58" s="439">
        <v>1971554.6773300779</v>
      </c>
      <c r="Z58" s="440">
        <v>5941623.4581318703</v>
      </c>
      <c r="AA58" s="438">
        <v>165749.88095238095</v>
      </c>
      <c r="AB58" s="439">
        <v>862263.83363687736</v>
      </c>
      <c r="AC58" s="440">
        <v>18296790.493827842</v>
      </c>
      <c r="AD58" s="438">
        <v>501754.90738095244</v>
      </c>
      <c r="AE58" s="439">
        <v>2646618.1687601972</v>
      </c>
      <c r="AF58" s="440">
        <v>23213.205952380948</v>
      </c>
      <c r="AG58" s="438">
        <v>666.38928571428573</v>
      </c>
      <c r="AH58" s="439">
        <v>3387.5852595594006</v>
      </c>
      <c r="AI58" s="440">
        <v>8267940.2589010987</v>
      </c>
      <c r="AJ58" s="438">
        <v>218069.47404761909</v>
      </c>
      <c r="AK58" s="439">
        <v>1187288.710316272</v>
      </c>
      <c r="AL58" s="440">
        <v>18853436.561210506</v>
      </c>
      <c r="AM58" s="438">
        <v>491118.82585882989</v>
      </c>
      <c r="AN58" s="439">
        <v>2701235.5916667921</v>
      </c>
      <c r="AO58" s="440">
        <v>19620543.943169858</v>
      </c>
      <c r="AP58" s="438">
        <v>504054.10714853473</v>
      </c>
      <c r="AQ58" s="439">
        <v>2804095.9579954529</v>
      </c>
      <c r="AR58" s="440">
        <v>75364828.859322354</v>
      </c>
      <c r="AS58" s="438">
        <v>1915126.5361904763</v>
      </c>
      <c r="AT58" s="439">
        <v>10749859.200098069</v>
      </c>
      <c r="AU58" s="440">
        <v>13508484.497490844</v>
      </c>
      <c r="AV58" s="438">
        <v>342972.41952380957</v>
      </c>
      <c r="AW58" s="439">
        <v>1926520.7541540328</v>
      </c>
      <c r="AX58" s="440">
        <v>17459022.051735975</v>
      </c>
      <c r="AY58" s="438">
        <v>444403.11105952383</v>
      </c>
      <c r="AZ58" s="439">
        <v>2491057.9596796059</v>
      </c>
      <c r="BA58" s="440">
        <v>6029218.2216495518</v>
      </c>
      <c r="BB58" s="438">
        <v>152152.4606071428</v>
      </c>
      <c r="BC58" s="439">
        <v>858934.81474825845</v>
      </c>
      <c r="BD58" s="440">
        <v>43772545.906941406</v>
      </c>
      <c r="BE58" s="438">
        <v>1096982.0171428572</v>
      </c>
      <c r="BF58" s="439">
        <v>6228271.3328567902</v>
      </c>
      <c r="BG58" s="440">
        <v>15276915.823340215</v>
      </c>
      <c r="BH58" s="438">
        <v>378018.98008158087</v>
      </c>
      <c r="BI58" s="439">
        <v>2168873.8028287245</v>
      </c>
      <c r="BJ58" s="440">
        <v>21267326.795384612</v>
      </c>
      <c r="BK58" s="438">
        <v>524777.29190476181</v>
      </c>
      <c r="BL58" s="439">
        <v>3017865.242305384</v>
      </c>
      <c r="BM58" s="440">
        <v>61346085.367405728</v>
      </c>
      <c r="BN58" s="438">
        <v>1497328.6707377601</v>
      </c>
      <c r="BO58" s="439">
        <v>8688697.2759786453</v>
      </c>
      <c r="BP58" s="440">
        <v>71213314.510402963</v>
      </c>
      <c r="BQ58" s="438">
        <v>1708814.8483333339</v>
      </c>
      <c r="BR58" s="439">
        <v>10056881.251888338</v>
      </c>
      <c r="BS58" s="440">
        <v>11126577.910952382</v>
      </c>
      <c r="BT58" s="438">
        <v>265823.08976190479</v>
      </c>
      <c r="BU58" s="439">
        <v>1570149.5613431418</v>
      </c>
      <c r="BV58" s="440">
        <v>5315416.9413919421</v>
      </c>
      <c r="BW58" s="438">
        <v>139468.73809523811</v>
      </c>
      <c r="BX58" s="439">
        <v>762574.87905205344</v>
      </c>
      <c r="BY58" s="440">
        <v>39365526.30258242</v>
      </c>
      <c r="BZ58" s="438">
        <v>965196.38095238095</v>
      </c>
      <c r="CA58" s="439">
        <v>5579867.5255856346</v>
      </c>
      <c r="CB58" s="440">
        <v>711440229.51824164</v>
      </c>
      <c r="CC58" s="438">
        <v>16714517.822362637</v>
      </c>
      <c r="CD58" s="439">
        <v>97780708.194165632</v>
      </c>
      <c r="CE58" s="440">
        <v>346271067.09848183</v>
      </c>
      <c r="CF58" s="438">
        <v>8256393.3367616888</v>
      </c>
      <c r="CG58" s="439">
        <v>47814854.236943789</v>
      </c>
      <c r="CH58" s="440">
        <v>436685203.24736261</v>
      </c>
      <c r="CI58" s="438">
        <v>6739740.9824725278</v>
      </c>
      <c r="CJ58" s="439">
        <v>39857912.073163867</v>
      </c>
      <c r="CK58" s="440">
        <v>355885266.13679796</v>
      </c>
      <c r="CL58" s="438">
        <v>8777920.9488188494</v>
      </c>
      <c r="CM58" s="439">
        <v>50370636.503471255</v>
      </c>
      <c r="CN58" s="440">
        <v>433597023.61815017</v>
      </c>
      <c r="CO58" s="438">
        <v>7852674.6603296688</v>
      </c>
      <c r="CP58" s="439">
        <v>46296390.622175604</v>
      </c>
      <c r="CQ58" s="440"/>
      <c r="CR58" s="438"/>
      <c r="CS58" s="439"/>
      <c r="CT58" s="440"/>
      <c r="CU58" s="438"/>
      <c r="CV58" s="439"/>
      <c r="CW58" s="440"/>
      <c r="CX58" s="438"/>
      <c r="CY58" s="439"/>
      <c r="CZ58" s="440"/>
      <c r="DA58" s="438"/>
      <c r="DB58" s="439"/>
      <c r="DC58" s="440">
        <v>225037.47444444444</v>
      </c>
      <c r="DD58" s="438">
        <v>412.15654660154661</v>
      </c>
      <c r="DE58" s="439">
        <v>2441.4095061145317</v>
      </c>
      <c r="DF58" s="440"/>
      <c r="DG58" s="438"/>
      <c r="DH58" s="439"/>
      <c r="DI58" s="440"/>
      <c r="DJ58" s="438"/>
      <c r="DK58" s="439"/>
      <c r="DL58" s="440">
        <v>225037.47444444444</v>
      </c>
      <c r="DM58" s="438">
        <v>412.15654660154661</v>
      </c>
      <c r="DN58" s="439">
        <v>2441.4095061145317</v>
      </c>
      <c r="DO58" s="440">
        <v>225037.47444444444</v>
      </c>
      <c r="DP58" s="438">
        <v>412.15654660154661</v>
      </c>
      <c r="DQ58" s="439">
        <v>2441.4095061145317</v>
      </c>
      <c r="DR58" s="440">
        <v>225037.47444444444</v>
      </c>
      <c r="DS58" s="438">
        <v>412.15654660154661</v>
      </c>
      <c r="DT58" s="439">
        <v>2441.4095061145317</v>
      </c>
      <c r="DU58" s="440">
        <v>225037.47444444444</v>
      </c>
      <c r="DV58" s="438">
        <v>412.15654660154661</v>
      </c>
      <c r="DW58" s="439">
        <v>2441.4095061145317</v>
      </c>
      <c r="DX58" s="440">
        <v>225037.47444444444</v>
      </c>
      <c r="DY58" s="438">
        <v>412.15654660154661</v>
      </c>
      <c r="DZ58" s="439">
        <v>2441.4095061145317</v>
      </c>
      <c r="EA58" s="440">
        <v>225037.47444444444</v>
      </c>
      <c r="EB58" s="438">
        <v>412.15654660154661</v>
      </c>
      <c r="EC58" s="439">
        <v>2441.4095061145317</v>
      </c>
      <c r="ED58" s="440"/>
      <c r="EE58" s="438"/>
      <c r="EF58" s="439"/>
      <c r="EG58" s="440"/>
      <c r="EH58" s="438"/>
      <c r="EI58" s="439"/>
      <c r="EJ58" s="440"/>
      <c r="EK58" s="438"/>
      <c r="EL58" s="439"/>
      <c r="EM58" s="440"/>
      <c r="EN58" s="438"/>
      <c r="EO58" s="439"/>
      <c r="EP58" s="440">
        <v>225037.47444444444</v>
      </c>
      <c r="EQ58" s="438">
        <v>412.15654660154661</v>
      </c>
      <c r="ER58" s="439">
        <v>2441.4095061145317</v>
      </c>
      <c r="ES58" s="440">
        <v>225037.47444444444</v>
      </c>
      <c r="ET58" s="438">
        <v>412.15654660154661</v>
      </c>
      <c r="EU58" s="439">
        <v>2441.4095061145317</v>
      </c>
      <c r="EV58" s="440"/>
      <c r="EW58" s="438"/>
      <c r="EX58" s="439"/>
      <c r="EY58" s="440"/>
      <c r="EZ58" s="438"/>
      <c r="FA58" s="439"/>
      <c r="FB58" s="440">
        <v>11980348.230000002</v>
      </c>
      <c r="FC58" s="438">
        <v>216491.47741758253</v>
      </c>
      <c r="FD58" s="439">
        <v>1282387.3727548406</v>
      </c>
      <c r="FE58" s="440">
        <v>18260360.959999997</v>
      </c>
      <c r="FF58" s="438">
        <v>232128.47012820511</v>
      </c>
      <c r="FG58" s="439">
        <v>1375013.1067521335</v>
      </c>
      <c r="FH58" s="440"/>
      <c r="FI58" s="438"/>
      <c r="FJ58" s="439"/>
      <c r="FK58" s="440">
        <v>17370245.530000001</v>
      </c>
      <c r="FL58" s="438">
        <v>185056.92932234431</v>
      </c>
      <c r="FM58" s="439">
        <v>1096184.8116820401</v>
      </c>
      <c r="FN58" s="440"/>
      <c r="FO58" s="438"/>
      <c r="FP58" s="439"/>
      <c r="FQ58" s="440"/>
      <c r="FR58" s="438"/>
      <c r="FS58" s="439"/>
      <c r="FT58" s="440"/>
      <c r="FU58" s="438"/>
      <c r="FV58" s="439"/>
      <c r="FW58" s="440"/>
      <c r="FX58" s="438"/>
      <c r="FY58" s="439"/>
      <c r="FZ58" s="440"/>
      <c r="GA58" s="438"/>
      <c r="GB58" s="439"/>
      <c r="GC58" s="440"/>
      <c r="GD58" s="438"/>
      <c r="GE58" s="439"/>
      <c r="GF58" s="440"/>
      <c r="GG58" s="438"/>
      <c r="GH58" s="439"/>
      <c r="GI58" s="1259"/>
      <c r="GJ58" s="438"/>
      <c r="GK58" s="439"/>
      <c r="GL58" s="1259"/>
      <c r="GM58" s="438"/>
      <c r="GN58" s="439"/>
      <c r="GO58" s="440"/>
      <c r="GP58" s="438"/>
      <c r="GQ58" s="439"/>
      <c r="GR58" s="440"/>
      <c r="GS58" s="438"/>
      <c r="GT58" s="439"/>
      <c r="GU58" s="440"/>
      <c r="GV58" s="438"/>
      <c r="GW58" s="439"/>
      <c r="GX58" s="440"/>
      <c r="GY58" s="438"/>
      <c r="GZ58" s="439"/>
      <c r="HA58" s="440"/>
      <c r="HB58" s="438"/>
      <c r="HC58" s="439"/>
      <c r="HD58" s="440"/>
      <c r="HE58" s="438"/>
      <c r="HF58" s="439"/>
      <c r="HG58" s="440"/>
      <c r="HH58" s="438"/>
      <c r="HI58" s="439"/>
      <c r="HJ58" s="440"/>
      <c r="HK58" s="438"/>
      <c r="HL58" s="439"/>
      <c r="HM58" s="440"/>
      <c r="HN58" s="438"/>
      <c r="HO58" s="439"/>
      <c r="HP58" s="440"/>
      <c r="HQ58" s="438"/>
      <c r="HR58" s="439"/>
      <c r="HS58" s="440"/>
      <c r="HT58" s="438"/>
      <c r="HU58" s="439"/>
      <c r="HV58" s="440"/>
      <c r="HW58" s="438"/>
      <c r="HX58" s="439"/>
      <c r="HY58" s="440"/>
      <c r="HZ58" s="438"/>
      <c r="IA58" s="439"/>
      <c r="IB58" s="440"/>
      <c r="IC58" s="438"/>
      <c r="ID58" s="439"/>
      <c r="IE58" s="440"/>
      <c r="IF58" s="438"/>
      <c r="IG58" s="439"/>
      <c r="IH58" s="440"/>
      <c r="II58" s="438"/>
      <c r="IJ58" s="439"/>
      <c r="IK58" s="440"/>
      <c r="IL58" s="438"/>
      <c r="IM58" s="439"/>
      <c r="IN58" s="440"/>
      <c r="IO58" s="438"/>
      <c r="IP58" s="439"/>
      <c r="IQ58" s="440"/>
      <c r="IR58" s="438"/>
      <c r="IS58" s="439"/>
      <c r="IT58" s="440"/>
      <c r="IU58" s="438"/>
      <c r="IV58" s="439"/>
      <c r="IW58" s="440"/>
      <c r="IX58" s="438"/>
      <c r="IY58" s="439"/>
      <c r="IZ58" s="440"/>
      <c r="JA58" s="438"/>
      <c r="JB58" s="439"/>
      <c r="JC58" s="440"/>
      <c r="JD58" s="438"/>
      <c r="JE58" s="439"/>
      <c r="JF58" s="440"/>
      <c r="JG58" s="438"/>
      <c r="JH58" s="439"/>
      <c r="JI58" s="440">
        <v>13434415.366062272</v>
      </c>
      <c r="JJ58" s="438">
        <v>156762.11393772895</v>
      </c>
      <c r="JK58" s="439">
        <v>919678.22242911777</v>
      </c>
      <c r="JL58" s="440"/>
      <c r="JM58" s="438"/>
      <c r="JN58" s="439"/>
      <c r="JO58" s="440"/>
      <c r="JP58" s="438"/>
      <c r="JQ58" s="439"/>
      <c r="JR58" s="440"/>
      <c r="JS58" s="438"/>
      <c r="JT58" s="439"/>
      <c r="JU58" s="440"/>
      <c r="JV58" s="438"/>
      <c r="JW58" s="439"/>
      <c r="JX58" s="440"/>
      <c r="JY58" s="438"/>
      <c r="JZ58" s="439"/>
      <c r="KA58" s="440"/>
      <c r="KB58" s="438"/>
      <c r="KC58" s="439"/>
      <c r="KD58" s="440"/>
      <c r="KE58" s="438"/>
      <c r="KF58" s="438"/>
      <c r="KG58" s="1259"/>
      <c r="KH58" s="438"/>
      <c r="KI58" s="439"/>
      <c r="KJ58" s="440"/>
      <c r="KK58" s="438"/>
      <c r="KL58" s="439"/>
      <c r="KM58" s="440"/>
      <c r="KN58" s="438"/>
      <c r="KO58" s="439"/>
      <c r="KP58" s="440"/>
      <c r="KQ58" s="438"/>
      <c r="KR58" s="439"/>
      <c r="KS58" s="440"/>
      <c r="KT58" s="438"/>
      <c r="KU58" s="439"/>
      <c r="KV58" s="440"/>
      <c r="KW58" s="438"/>
      <c r="KX58" s="439"/>
      <c r="KY58" s="440"/>
      <c r="KZ58" s="438"/>
      <c r="LA58" s="439"/>
      <c r="LB58" s="440"/>
      <c r="LC58" s="438"/>
      <c r="LD58" s="439"/>
      <c r="LE58" s="440"/>
      <c r="LF58" s="438"/>
      <c r="LG58" s="439"/>
      <c r="LH58" s="440"/>
      <c r="LI58" s="438"/>
      <c r="LJ58" s="439"/>
      <c r="LK58" s="440"/>
      <c r="LL58" s="438"/>
      <c r="LM58" s="439"/>
      <c r="LN58" s="440"/>
      <c r="LO58" s="438"/>
      <c r="LP58" s="439"/>
      <c r="LQ58" s="440"/>
      <c r="LR58" s="438"/>
      <c r="LS58" s="439"/>
      <c r="LT58" s="440"/>
      <c r="LU58" s="438"/>
      <c r="LV58" s="439"/>
      <c r="LW58" s="440"/>
      <c r="LX58" s="438"/>
      <c r="LY58" s="439"/>
      <c r="LZ58" s="440"/>
      <c r="MA58" s="438"/>
      <c r="MB58" s="439"/>
      <c r="MC58" s="440"/>
      <c r="MD58" s="438"/>
      <c r="ME58" s="439"/>
      <c r="MF58" s="440"/>
      <c r="MG58" s="438"/>
      <c r="MH58" s="439"/>
      <c r="MI58" s="440"/>
      <c r="MJ58" s="438"/>
      <c r="MK58" s="439"/>
      <c r="ML58" s="440"/>
      <c r="MM58" s="438"/>
      <c r="MN58" s="439"/>
      <c r="MO58" s="440"/>
      <c r="MP58" s="438"/>
      <c r="MQ58" s="439"/>
      <c r="MR58" s="440"/>
      <c r="MS58" s="438"/>
      <c r="MT58" s="439"/>
      <c r="MU58" s="440"/>
      <c r="MV58" s="438"/>
      <c r="MW58" s="439"/>
      <c r="MX58" s="440"/>
      <c r="MY58" s="438"/>
      <c r="MZ58" s="439"/>
      <c r="NA58" s="440"/>
      <c r="NB58" s="438"/>
      <c r="NC58" s="439"/>
      <c r="ND58" s="440"/>
      <c r="NE58" s="438"/>
      <c r="NF58" s="439"/>
      <c r="NG58" s="440"/>
      <c r="NH58" s="438"/>
      <c r="NI58" s="439"/>
      <c r="NJ58" s="500"/>
      <c r="NK58" s="500"/>
      <c r="NL58" s="500"/>
      <c r="NM58" s="505"/>
    </row>
    <row r="59" spans="1:377" s="598" customFormat="1" ht="20.25" customHeight="1">
      <c r="A59" s="296">
        <f t="shared" si="97"/>
        <v>41</v>
      </c>
      <c r="B59" s="425"/>
      <c r="C59" s="1229" t="str">
        <f t="shared" si="98"/>
        <v>With Increased ROE</v>
      </c>
      <c r="D59" s="501">
        <v>2015</v>
      </c>
      <c r="E59" s="440">
        <v>16249040.629999992</v>
      </c>
      <c r="F59" s="438">
        <v>492395.17</v>
      </c>
      <c r="G59" s="439">
        <v>2397208.4918611455</v>
      </c>
      <c r="H59" s="440">
        <v>6644135.1971428553</v>
      </c>
      <c r="I59" s="438">
        <v>192119.57190476189</v>
      </c>
      <c r="J59" s="439">
        <v>970986.30772904446</v>
      </c>
      <c r="K59" s="440">
        <v>71279238.07410717</v>
      </c>
      <c r="L59" s="438">
        <v>2061086.4021428572</v>
      </c>
      <c r="M59" s="439">
        <v>10416880.774704013</v>
      </c>
      <c r="N59" s="440">
        <v>18006438.510158733</v>
      </c>
      <c r="O59" s="438">
        <v>528306.26404761907</v>
      </c>
      <c r="P59" s="439">
        <v>2639132.6650905912</v>
      </c>
      <c r="Q59" s="440">
        <v>23058705.257806145</v>
      </c>
      <c r="R59" s="438">
        <v>642982.10357142857</v>
      </c>
      <c r="S59" s="439">
        <v>3346066.5477598603</v>
      </c>
      <c r="T59" s="440">
        <v>22439785.858040292</v>
      </c>
      <c r="U59" s="438">
        <v>614263.2228571428</v>
      </c>
      <c r="V59" s="439">
        <v>3244794.0963654886</v>
      </c>
      <c r="W59" s="440">
        <v>13623181.797600733</v>
      </c>
      <c r="X59" s="438">
        <v>374560.81380952382</v>
      </c>
      <c r="Y59" s="439">
        <v>1971554.6773300779</v>
      </c>
      <c r="Z59" s="440">
        <v>5941623.4581318703</v>
      </c>
      <c r="AA59" s="438">
        <v>165749.88095238095</v>
      </c>
      <c r="AB59" s="439">
        <v>862263.83363687736</v>
      </c>
      <c r="AC59" s="440">
        <v>18296790.493827842</v>
      </c>
      <c r="AD59" s="438">
        <v>501754.90738095244</v>
      </c>
      <c r="AE59" s="439">
        <v>2646618.1687601972</v>
      </c>
      <c r="AF59" s="440">
        <v>23213.205952380948</v>
      </c>
      <c r="AG59" s="438">
        <v>666.38928571428573</v>
      </c>
      <c r="AH59" s="439">
        <v>3387.5852595594006</v>
      </c>
      <c r="AI59" s="440">
        <v>8267940.2589010987</v>
      </c>
      <c r="AJ59" s="438">
        <v>218069.47404761909</v>
      </c>
      <c r="AK59" s="439">
        <v>1187288.710316272</v>
      </c>
      <c r="AL59" s="440">
        <v>18853436.561210506</v>
      </c>
      <c r="AM59" s="438">
        <v>491118.82585882989</v>
      </c>
      <c r="AN59" s="439">
        <v>2701235.5916667921</v>
      </c>
      <c r="AO59" s="440">
        <v>19620543.943169858</v>
      </c>
      <c r="AP59" s="438">
        <v>504054.10714853473</v>
      </c>
      <c r="AQ59" s="439">
        <v>2804095.9579954529</v>
      </c>
      <c r="AR59" s="440">
        <v>75364828.859322354</v>
      </c>
      <c r="AS59" s="438">
        <v>1915126.5361904763</v>
      </c>
      <c r="AT59" s="439">
        <v>10749859.200098069</v>
      </c>
      <c r="AU59" s="440">
        <v>13508484.497490844</v>
      </c>
      <c r="AV59" s="438">
        <v>342972.41952380957</v>
      </c>
      <c r="AW59" s="439">
        <v>1926520.7541540328</v>
      </c>
      <c r="AX59" s="440">
        <v>17459022.051735975</v>
      </c>
      <c r="AY59" s="438">
        <v>444403.11105952383</v>
      </c>
      <c r="AZ59" s="439">
        <v>2491057.9596796059</v>
      </c>
      <c r="BA59" s="440">
        <v>6029218.2216495518</v>
      </c>
      <c r="BB59" s="438">
        <v>152152.4606071428</v>
      </c>
      <c r="BC59" s="439">
        <v>858934.81474825845</v>
      </c>
      <c r="BD59" s="440">
        <v>43772545.906941406</v>
      </c>
      <c r="BE59" s="438">
        <v>1096982.0171428572</v>
      </c>
      <c r="BF59" s="439">
        <v>6228271.3328567902</v>
      </c>
      <c r="BG59" s="440">
        <v>15276915.8233402</v>
      </c>
      <c r="BH59" s="438">
        <v>378018.98008158087</v>
      </c>
      <c r="BI59" s="439">
        <v>2168873.8028287245</v>
      </c>
      <c r="BJ59" s="440">
        <v>21267326.795384612</v>
      </c>
      <c r="BK59" s="438">
        <v>524777.29190476181</v>
      </c>
      <c r="BL59" s="439">
        <v>3017865.242305384</v>
      </c>
      <c r="BM59" s="440">
        <v>61346085.367405728</v>
      </c>
      <c r="BN59" s="438">
        <v>1497328.6707377601</v>
      </c>
      <c r="BO59" s="439">
        <v>8688697.2759786453</v>
      </c>
      <c r="BP59" s="440">
        <v>71213314.510402963</v>
      </c>
      <c r="BQ59" s="438">
        <v>1708814.8483333339</v>
      </c>
      <c r="BR59" s="439">
        <v>10056881.251888338</v>
      </c>
      <c r="BS59" s="440">
        <v>11126577.910952382</v>
      </c>
      <c r="BT59" s="438">
        <v>265823.08976190479</v>
      </c>
      <c r="BU59" s="439">
        <v>1570149.5613431418</v>
      </c>
      <c r="BV59" s="440">
        <v>5315416.9413919421</v>
      </c>
      <c r="BW59" s="438">
        <v>139468.73809523811</v>
      </c>
      <c r="BX59" s="439">
        <v>808173.8076196867</v>
      </c>
      <c r="BY59" s="440">
        <v>39365526.30258242</v>
      </c>
      <c r="BZ59" s="438">
        <v>965196.38095238095</v>
      </c>
      <c r="CA59" s="439">
        <v>5917569.316750993</v>
      </c>
      <c r="CB59" s="440">
        <v>711440229.51824164</v>
      </c>
      <c r="CC59" s="438">
        <v>16714517.822362637</v>
      </c>
      <c r="CD59" s="439">
        <v>103713134.76010795</v>
      </c>
      <c r="CE59" s="440">
        <v>346271067.09848183</v>
      </c>
      <c r="CF59" s="438">
        <v>8256393.3367616888</v>
      </c>
      <c r="CG59" s="439">
        <v>47814854.236943789</v>
      </c>
      <c r="CH59" s="440">
        <v>436685203.24736261</v>
      </c>
      <c r="CI59" s="438">
        <v>6739740.9824725278</v>
      </c>
      <c r="CJ59" s="439">
        <v>39857912.073163867</v>
      </c>
      <c r="CK59" s="440">
        <v>355885266.13679796</v>
      </c>
      <c r="CL59" s="438">
        <v>8777920.9488188494</v>
      </c>
      <c r="CM59" s="439">
        <v>50370636.503471255</v>
      </c>
      <c r="CN59" s="440">
        <v>433597023.61815017</v>
      </c>
      <c r="CO59" s="438">
        <v>7852674.6603296688</v>
      </c>
      <c r="CP59" s="439">
        <v>46859053.110247634</v>
      </c>
      <c r="CQ59" s="440"/>
      <c r="CR59" s="438"/>
      <c r="CS59" s="439"/>
      <c r="CT59" s="440"/>
      <c r="CU59" s="438"/>
      <c r="CV59" s="439"/>
      <c r="CW59" s="440"/>
      <c r="CX59" s="438"/>
      <c r="CY59" s="439"/>
      <c r="CZ59" s="440"/>
      <c r="DA59" s="438"/>
      <c r="DB59" s="439"/>
      <c r="DC59" s="440">
        <v>225037.47444444444</v>
      </c>
      <c r="DD59" s="438">
        <v>412.15654660154661</v>
      </c>
      <c r="DE59" s="439">
        <v>2441.4095061145317</v>
      </c>
      <c r="DF59" s="440"/>
      <c r="DG59" s="438"/>
      <c r="DH59" s="439"/>
      <c r="DI59" s="440"/>
      <c r="DJ59" s="438"/>
      <c r="DK59" s="439"/>
      <c r="DL59" s="440">
        <v>225037.47444444444</v>
      </c>
      <c r="DM59" s="438">
        <v>412.15654660154661</v>
      </c>
      <c r="DN59" s="439">
        <v>2441.4095061145317</v>
      </c>
      <c r="DO59" s="440">
        <v>225037.47444444444</v>
      </c>
      <c r="DP59" s="438">
        <v>412.15654660154661</v>
      </c>
      <c r="DQ59" s="439">
        <v>2441.4095061145317</v>
      </c>
      <c r="DR59" s="440">
        <v>225037.47444444444</v>
      </c>
      <c r="DS59" s="438">
        <v>412.15654660154661</v>
      </c>
      <c r="DT59" s="439">
        <v>2441.4095061145317</v>
      </c>
      <c r="DU59" s="440">
        <v>225037.47444444444</v>
      </c>
      <c r="DV59" s="438">
        <v>412.15654660154661</v>
      </c>
      <c r="DW59" s="439">
        <v>2441.4095061145317</v>
      </c>
      <c r="DX59" s="440">
        <v>225037.47444444444</v>
      </c>
      <c r="DY59" s="438">
        <v>412.15654660154661</v>
      </c>
      <c r="DZ59" s="439">
        <v>2441.4095061145317</v>
      </c>
      <c r="EA59" s="440">
        <v>225037.47444444444</v>
      </c>
      <c r="EB59" s="438">
        <v>412.15654660154661</v>
      </c>
      <c r="EC59" s="439">
        <v>2441.4095061145317</v>
      </c>
      <c r="ED59" s="440"/>
      <c r="EE59" s="438"/>
      <c r="EF59" s="439"/>
      <c r="EG59" s="440"/>
      <c r="EH59" s="438"/>
      <c r="EI59" s="439"/>
      <c r="EJ59" s="440"/>
      <c r="EK59" s="438"/>
      <c r="EL59" s="439"/>
      <c r="EM59" s="440"/>
      <c r="EN59" s="438"/>
      <c r="EO59" s="439"/>
      <c r="EP59" s="440">
        <v>225037.47444444444</v>
      </c>
      <c r="EQ59" s="438">
        <v>412.15654660154661</v>
      </c>
      <c r="ER59" s="439">
        <v>2441.4095061145317</v>
      </c>
      <c r="ES59" s="440">
        <v>225037.47444444444</v>
      </c>
      <c r="ET59" s="438">
        <v>412.15654660154661</v>
      </c>
      <c r="EU59" s="439">
        <v>2441.4095061145317</v>
      </c>
      <c r="EV59" s="440"/>
      <c r="EW59" s="438"/>
      <c r="EX59" s="439"/>
      <c r="EY59" s="440"/>
      <c r="EZ59" s="438"/>
      <c r="FA59" s="439"/>
      <c r="FB59" s="440">
        <v>11980348.230000002</v>
      </c>
      <c r="FC59" s="438">
        <v>216491.47741758253</v>
      </c>
      <c r="FD59" s="439">
        <v>1282387.3727548406</v>
      </c>
      <c r="FE59" s="440">
        <v>18260360.959999997</v>
      </c>
      <c r="FF59" s="438">
        <v>232128.47012820511</v>
      </c>
      <c r="FG59" s="439">
        <v>1375013.1067521335</v>
      </c>
      <c r="FH59" s="440"/>
      <c r="FI59" s="438"/>
      <c r="FJ59" s="439"/>
      <c r="FK59" s="440">
        <v>17370245.530000001</v>
      </c>
      <c r="FL59" s="438">
        <v>185056.92932234431</v>
      </c>
      <c r="FM59" s="439">
        <v>1096184.8116820401</v>
      </c>
      <c r="FN59" s="440"/>
      <c r="FO59" s="438"/>
      <c r="FP59" s="439"/>
      <c r="FQ59" s="440"/>
      <c r="FR59" s="438"/>
      <c r="FS59" s="439"/>
      <c r="FT59" s="440"/>
      <c r="FU59" s="438"/>
      <c r="FV59" s="439"/>
      <c r="FW59" s="440"/>
      <c r="FX59" s="438"/>
      <c r="FY59" s="439"/>
      <c r="FZ59" s="440"/>
      <c r="GA59" s="438"/>
      <c r="GB59" s="439"/>
      <c r="GC59" s="440"/>
      <c r="GD59" s="438"/>
      <c r="GE59" s="439"/>
      <c r="GF59" s="440"/>
      <c r="GG59" s="438"/>
      <c r="GH59" s="439"/>
      <c r="GI59" s="1259"/>
      <c r="GJ59" s="438"/>
      <c r="GK59" s="439"/>
      <c r="GL59" s="1259"/>
      <c r="GM59" s="438"/>
      <c r="GN59" s="439"/>
      <c r="GO59" s="440"/>
      <c r="GP59" s="438"/>
      <c r="GQ59" s="439"/>
      <c r="GR59" s="440"/>
      <c r="GS59" s="438"/>
      <c r="GT59" s="439"/>
      <c r="GU59" s="440"/>
      <c r="GV59" s="438"/>
      <c r="GW59" s="439"/>
      <c r="GX59" s="440"/>
      <c r="GY59" s="438"/>
      <c r="GZ59" s="439"/>
      <c r="HA59" s="440"/>
      <c r="HB59" s="438"/>
      <c r="HC59" s="439"/>
      <c r="HD59" s="440"/>
      <c r="HE59" s="438"/>
      <c r="HF59" s="439"/>
      <c r="HG59" s="440"/>
      <c r="HH59" s="438"/>
      <c r="HI59" s="439"/>
      <c r="HJ59" s="440"/>
      <c r="HK59" s="438"/>
      <c r="HL59" s="439"/>
      <c r="HM59" s="440"/>
      <c r="HN59" s="438"/>
      <c r="HO59" s="439"/>
      <c r="HP59" s="440"/>
      <c r="HQ59" s="438"/>
      <c r="HR59" s="439"/>
      <c r="HS59" s="440"/>
      <c r="HT59" s="438"/>
      <c r="HU59" s="439"/>
      <c r="HV59" s="440"/>
      <c r="HW59" s="438"/>
      <c r="HX59" s="439"/>
      <c r="HY59" s="440"/>
      <c r="HZ59" s="438"/>
      <c r="IA59" s="439"/>
      <c r="IB59" s="440"/>
      <c r="IC59" s="438"/>
      <c r="ID59" s="439"/>
      <c r="IE59" s="440"/>
      <c r="IF59" s="438"/>
      <c r="IG59" s="439"/>
      <c r="IH59" s="440"/>
      <c r="II59" s="438"/>
      <c r="IJ59" s="439"/>
      <c r="IK59" s="440"/>
      <c r="IL59" s="438"/>
      <c r="IM59" s="439"/>
      <c r="IN59" s="440"/>
      <c r="IO59" s="438"/>
      <c r="IP59" s="439"/>
      <c r="IQ59" s="440"/>
      <c r="IR59" s="438"/>
      <c r="IS59" s="439"/>
      <c r="IT59" s="440"/>
      <c r="IU59" s="438"/>
      <c r="IV59" s="439"/>
      <c r="IW59" s="440"/>
      <c r="IX59" s="438"/>
      <c r="IY59" s="439"/>
      <c r="IZ59" s="440"/>
      <c r="JA59" s="438"/>
      <c r="JB59" s="439"/>
      <c r="JC59" s="440"/>
      <c r="JD59" s="438"/>
      <c r="JE59" s="439"/>
      <c r="JF59" s="440"/>
      <c r="JG59" s="438"/>
      <c r="JH59" s="439"/>
      <c r="JI59" s="440">
        <v>13434415.366062272</v>
      </c>
      <c r="JJ59" s="438">
        <v>156762.11393772895</v>
      </c>
      <c r="JK59" s="439">
        <v>919678.22242911777</v>
      </c>
      <c r="JL59" s="440"/>
      <c r="JM59" s="438"/>
      <c r="JN59" s="439"/>
      <c r="JO59" s="440"/>
      <c r="JP59" s="438"/>
      <c r="JQ59" s="439"/>
      <c r="JR59" s="440"/>
      <c r="JS59" s="438"/>
      <c r="JT59" s="439"/>
      <c r="JU59" s="440"/>
      <c r="JV59" s="438"/>
      <c r="JW59" s="439"/>
      <c r="JX59" s="440"/>
      <c r="JY59" s="438"/>
      <c r="JZ59" s="439"/>
      <c r="KA59" s="440"/>
      <c r="KB59" s="438"/>
      <c r="KC59" s="439"/>
      <c r="KD59" s="440"/>
      <c r="KE59" s="438"/>
      <c r="KF59" s="438"/>
      <c r="KG59" s="1259"/>
      <c r="KH59" s="438"/>
      <c r="KI59" s="439"/>
      <c r="KJ59" s="440"/>
      <c r="KK59" s="438"/>
      <c r="KL59" s="439"/>
      <c r="KM59" s="440"/>
      <c r="KN59" s="438"/>
      <c r="KO59" s="439"/>
      <c r="KP59" s="440"/>
      <c r="KQ59" s="438"/>
      <c r="KR59" s="439"/>
      <c r="KS59" s="440"/>
      <c r="KT59" s="438"/>
      <c r="KU59" s="439"/>
      <c r="KV59" s="440"/>
      <c r="KW59" s="438"/>
      <c r="KX59" s="439"/>
      <c r="KY59" s="440"/>
      <c r="KZ59" s="438"/>
      <c r="LA59" s="439"/>
      <c r="LB59" s="440"/>
      <c r="LC59" s="438"/>
      <c r="LD59" s="439"/>
      <c r="LE59" s="440"/>
      <c r="LF59" s="438"/>
      <c r="LG59" s="439"/>
      <c r="LH59" s="440"/>
      <c r="LI59" s="438"/>
      <c r="LJ59" s="439"/>
      <c r="LK59" s="440"/>
      <c r="LL59" s="438"/>
      <c r="LM59" s="439"/>
      <c r="LN59" s="440"/>
      <c r="LO59" s="438"/>
      <c r="LP59" s="439"/>
      <c r="LQ59" s="440"/>
      <c r="LR59" s="438"/>
      <c r="LS59" s="439"/>
      <c r="LT59" s="440"/>
      <c r="LU59" s="438"/>
      <c r="LV59" s="439"/>
      <c r="LW59" s="440"/>
      <c r="LX59" s="438"/>
      <c r="LY59" s="439"/>
      <c r="LZ59" s="440"/>
      <c r="MA59" s="438"/>
      <c r="MB59" s="439"/>
      <c r="MC59" s="440"/>
      <c r="MD59" s="438"/>
      <c r="ME59" s="439"/>
      <c r="MF59" s="440"/>
      <c r="MG59" s="438"/>
      <c r="MH59" s="439"/>
      <c r="MI59" s="440"/>
      <c r="MJ59" s="438"/>
      <c r="MK59" s="439"/>
      <c r="ML59" s="440"/>
      <c r="MM59" s="438"/>
      <c r="MN59" s="439"/>
      <c r="MO59" s="440"/>
      <c r="MP59" s="438"/>
      <c r="MQ59" s="439"/>
      <c r="MR59" s="440"/>
      <c r="MS59" s="438"/>
      <c r="MT59" s="439"/>
      <c r="MU59" s="440"/>
      <c r="MV59" s="438"/>
      <c r="MW59" s="439"/>
      <c r="MX59" s="440"/>
      <c r="MY59" s="438"/>
      <c r="MZ59" s="439"/>
      <c r="NA59" s="440"/>
      <c r="NB59" s="438"/>
      <c r="NC59" s="439"/>
      <c r="ND59" s="440"/>
      <c r="NE59" s="438"/>
      <c r="NF59" s="439"/>
      <c r="NG59" s="440"/>
      <c r="NH59" s="438"/>
      <c r="NI59" s="439"/>
      <c r="NJ59" s="500"/>
      <c r="NK59" s="500"/>
      <c r="NL59" s="500"/>
      <c r="NM59" s="505"/>
    </row>
    <row r="60" spans="1:377" s="598" customFormat="1" ht="20.25" customHeight="1">
      <c r="A60" s="296">
        <f t="shared" si="97"/>
        <v>42</v>
      </c>
      <c r="B60" s="425"/>
      <c r="C60" s="1229" t="str">
        <f t="shared" si="98"/>
        <v>At Allowed ROE</v>
      </c>
      <c r="D60" s="501">
        <v>2016</v>
      </c>
      <c r="E60" s="440">
        <v>15743649.92999999</v>
      </c>
      <c r="F60" s="438">
        <v>492085.75261904759</v>
      </c>
      <c r="G60" s="439">
        <v>2293690.1147760893</v>
      </c>
      <c r="H60" s="440">
        <v>6452015.6252380935</v>
      </c>
      <c r="I60" s="438">
        <v>192119.57190476189</v>
      </c>
      <c r="J60" s="439">
        <v>930447.69446956227</v>
      </c>
      <c r="K60" s="440">
        <v>69120243.671964318</v>
      </c>
      <c r="L60" s="438">
        <v>2058755.2592857142</v>
      </c>
      <c r="M60" s="439">
        <v>9968441.5814820714</v>
      </c>
      <c r="N60" s="440">
        <v>17478132.246111114</v>
      </c>
      <c r="O60" s="438">
        <v>528306.26404761907</v>
      </c>
      <c r="P60" s="439">
        <v>2528393.8826721176</v>
      </c>
      <c r="Q60" s="440">
        <v>22415723.154234715</v>
      </c>
      <c r="R60" s="438">
        <v>642982.10357142857</v>
      </c>
      <c r="S60" s="439">
        <v>3208096.5970422504</v>
      </c>
      <c r="T60" s="440">
        <v>21819122.635183148</v>
      </c>
      <c r="U60" s="438">
        <v>614110.84190476185</v>
      </c>
      <c r="V60" s="439">
        <v>3110954.1211166638</v>
      </c>
      <c r="W60" s="440">
        <v>13248620.98379121</v>
      </c>
      <c r="X60" s="438">
        <v>374560.81380952382</v>
      </c>
      <c r="Y60" s="439">
        <v>1890649.742557927</v>
      </c>
      <c r="Z60" s="440">
        <v>5775873.5771794897</v>
      </c>
      <c r="AA60" s="438">
        <v>165749.88095238095</v>
      </c>
      <c r="AB60" s="439">
        <v>826704.55653148738</v>
      </c>
      <c r="AC60" s="440">
        <v>17735762.253113557</v>
      </c>
      <c r="AD60" s="438">
        <v>500343.63753968262</v>
      </c>
      <c r="AE60" s="439">
        <v>2529912.8151738048</v>
      </c>
      <c r="AF60" s="440">
        <v>22546.816666666662</v>
      </c>
      <c r="AG60" s="438">
        <v>666.38928571428573</v>
      </c>
      <c r="AH60" s="439">
        <v>3246.5052969334056</v>
      </c>
      <c r="AI60" s="440">
        <v>8049870.7848534789</v>
      </c>
      <c r="AJ60" s="438">
        <v>218069.47404761909</v>
      </c>
      <c r="AK60" s="439">
        <v>1139246.0998792993</v>
      </c>
      <c r="AL60" s="440">
        <v>18362317.735351674</v>
      </c>
      <c r="AM60" s="438">
        <v>491118.82585882989</v>
      </c>
      <c r="AN60" s="439">
        <v>2592387.0754967467</v>
      </c>
      <c r="AO60" s="440">
        <v>19116489.836021323</v>
      </c>
      <c r="AP60" s="438">
        <v>504054.10714853473</v>
      </c>
      <c r="AQ60" s="439">
        <v>2691625.0726385419</v>
      </c>
      <c r="AR60" s="440">
        <v>70419117.323131874</v>
      </c>
      <c r="AS60" s="438">
        <v>1842969.7504761906</v>
      </c>
      <c r="AT60" s="439">
        <v>9901291.010964416</v>
      </c>
      <c r="AU60" s="440">
        <v>13165512.077967035</v>
      </c>
      <c r="AV60" s="438">
        <v>342972.41952380957</v>
      </c>
      <c r="AW60" s="439">
        <v>1849550.8873605016</v>
      </c>
      <c r="AX60" s="440">
        <v>17014618.940676451</v>
      </c>
      <c r="AY60" s="438">
        <v>444403.11105952383</v>
      </c>
      <c r="AZ60" s="439">
        <v>2391449.1798082422</v>
      </c>
      <c r="BA60" s="440">
        <v>5877065.7610424086</v>
      </c>
      <c r="BB60" s="438">
        <v>152152.4606071428</v>
      </c>
      <c r="BC60" s="439">
        <v>824686.93379825272</v>
      </c>
      <c r="BD60" s="440">
        <v>42662263.889798552</v>
      </c>
      <c r="BE60" s="438">
        <v>1096665.3504761907</v>
      </c>
      <c r="BF60" s="439">
        <v>5978666.7329444271</v>
      </c>
      <c r="BG60" s="440">
        <v>14899632.673258632</v>
      </c>
      <c r="BH60" s="438">
        <v>378036.4998434856</v>
      </c>
      <c r="BI60" s="439">
        <v>2083056.8310901646</v>
      </c>
      <c r="BJ60" s="440">
        <v>20438821.50347985</v>
      </c>
      <c r="BK60" s="438">
        <v>517545.67285714287</v>
      </c>
      <c r="BL60" s="439">
        <v>2856435.9646091056</v>
      </c>
      <c r="BM60" s="440">
        <v>65275260.705682069</v>
      </c>
      <c r="BN60" s="438">
        <v>1626531.1471428578</v>
      </c>
      <c r="BO60" s="439">
        <v>9096221.7812190335</v>
      </c>
      <c r="BP60" s="440">
        <v>70112484.122069627</v>
      </c>
      <c r="BQ60" s="438">
        <v>1723290.6688095243</v>
      </c>
      <c r="BR60" s="439">
        <v>9746522.7527045086</v>
      </c>
      <c r="BS60" s="440">
        <v>10972367.941190476</v>
      </c>
      <c r="BT60" s="438">
        <v>268480.54500000004</v>
      </c>
      <c r="BU60" s="439">
        <v>1524089.3799228719</v>
      </c>
      <c r="BV60" s="440">
        <v>5175948.2032967042</v>
      </c>
      <c r="BW60" s="438">
        <v>139468.73809523811</v>
      </c>
      <c r="BX60" s="439">
        <v>731771.72392250563</v>
      </c>
      <c r="BY60" s="440">
        <v>38400329.92163004</v>
      </c>
      <c r="BZ60" s="438">
        <v>965196.38095238095</v>
      </c>
      <c r="CA60" s="439">
        <v>5359488.8228371255</v>
      </c>
      <c r="CB60" s="440">
        <v>694520844.25587881</v>
      </c>
      <c r="CC60" s="438">
        <v>17213677.312252745</v>
      </c>
      <c r="CD60" s="439">
        <v>96796428.937157497</v>
      </c>
      <c r="CE60" s="440">
        <v>338712254.30172014</v>
      </c>
      <c r="CF60" s="438">
        <v>8485957.323175313</v>
      </c>
      <c r="CG60" s="439">
        <v>47233421.901954167</v>
      </c>
      <c r="CH60" s="440">
        <v>430951153.72488999</v>
      </c>
      <c r="CI60" s="438">
        <v>10495692.162912088</v>
      </c>
      <c r="CJ60" s="439">
        <v>60066502.39022211</v>
      </c>
      <c r="CK60" s="440">
        <v>347072991.79242361</v>
      </c>
      <c r="CL60" s="438">
        <v>8805471.9155738</v>
      </c>
      <c r="CM60" s="439">
        <v>48529996.705912501</v>
      </c>
      <c r="CN60" s="440">
        <v>615905487.11782026</v>
      </c>
      <c r="CO60" s="438">
        <v>12804341.078479851</v>
      </c>
      <c r="CP60" s="439">
        <v>73330415.470145926</v>
      </c>
      <c r="CQ60" s="440">
        <v>352027463.87499994</v>
      </c>
      <c r="CR60" s="438">
        <v>8381606.2827380942</v>
      </c>
      <c r="CS60" s="439">
        <v>48665417.046833299</v>
      </c>
      <c r="CT60" s="440">
        <v>178685539.36466661</v>
      </c>
      <c r="CU60" s="438">
        <v>2436718.6614542119</v>
      </c>
      <c r="CV60" s="439">
        <v>14148115.03729232</v>
      </c>
      <c r="CW60" s="440">
        <v>23849834.527999993</v>
      </c>
      <c r="CX60" s="438">
        <v>322903.31002564094</v>
      </c>
      <c r="CY60" s="439">
        <v>1874846.386016025</v>
      </c>
      <c r="CZ60" s="440">
        <v>23849834.527999993</v>
      </c>
      <c r="DA60" s="438">
        <v>322903.31002564094</v>
      </c>
      <c r="DB60" s="439">
        <v>1874846.386016025</v>
      </c>
      <c r="DC60" s="440">
        <v>349923.38789784268</v>
      </c>
      <c r="DD60" s="438">
        <v>8202.2133842083822</v>
      </c>
      <c r="DE60" s="439">
        <v>47577.445081391692</v>
      </c>
      <c r="DF60" s="440"/>
      <c r="DG60" s="438"/>
      <c r="DH60" s="439"/>
      <c r="DI60" s="440"/>
      <c r="DJ60" s="438"/>
      <c r="DK60" s="439"/>
      <c r="DL60" s="440">
        <v>349923.38789784268</v>
      </c>
      <c r="DM60" s="438">
        <v>8202.2133842083822</v>
      </c>
      <c r="DN60" s="439">
        <v>47577.445081391692</v>
      </c>
      <c r="DO60" s="440">
        <v>349923.38789784268</v>
      </c>
      <c r="DP60" s="438">
        <v>8202.2133842083822</v>
      </c>
      <c r="DQ60" s="439">
        <v>47577.445081391692</v>
      </c>
      <c r="DR60" s="440">
        <v>723467.81089784275</v>
      </c>
      <c r="DS60" s="438">
        <v>12273.231561864062</v>
      </c>
      <c r="DT60" s="439">
        <v>71227.448292803267</v>
      </c>
      <c r="DU60" s="440">
        <v>723467.81089784275</v>
      </c>
      <c r="DV60" s="438">
        <v>12273.231561864062</v>
      </c>
      <c r="DW60" s="439">
        <v>71227.448292803267</v>
      </c>
      <c r="DX60" s="440">
        <v>723467.81089784275</v>
      </c>
      <c r="DY60" s="438">
        <v>12273.231561864062</v>
      </c>
      <c r="DZ60" s="439">
        <v>71227.448292803267</v>
      </c>
      <c r="EA60" s="440">
        <v>723467.81089784275</v>
      </c>
      <c r="EB60" s="438">
        <v>12273.231561864062</v>
      </c>
      <c r="EC60" s="439">
        <v>71227.448292803267</v>
      </c>
      <c r="ED60" s="440">
        <v>28441681.457999993</v>
      </c>
      <c r="EE60" s="438">
        <v>387892.75874358963</v>
      </c>
      <c r="EF60" s="439">
        <v>2252189.1671982445</v>
      </c>
      <c r="EG60" s="440">
        <v>23849834.527999993</v>
      </c>
      <c r="EH60" s="438">
        <v>322903.31002564094</v>
      </c>
      <c r="EI60" s="439">
        <v>1874846.386016025</v>
      </c>
      <c r="EJ60" s="440">
        <v>27523727.076666668</v>
      </c>
      <c r="EK60" s="438">
        <v>407034.19298534788</v>
      </c>
      <c r="EL60" s="439">
        <v>2363328.4701941605</v>
      </c>
      <c r="EM60" s="440">
        <v>27523727.076666668</v>
      </c>
      <c r="EN60" s="438">
        <v>407034.19298534788</v>
      </c>
      <c r="EO60" s="439">
        <v>2363328.4701941605</v>
      </c>
      <c r="EP60" s="440">
        <v>349923.38789784268</v>
      </c>
      <c r="EQ60" s="438">
        <v>4464.85623701852</v>
      </c>
      <c r="ER60" s="439">
        <v>25898.674231280027</v>
      </c>
      <c r="ES60" s="440">
        <v>349923.38789784268</v>
      </c>
      <c r="ET60" s="438">
        <v>4743.1988170792783</v>
      </c>
      <c r="EU60" s="439">
        <v>27513.217549812784</v>
      </c>
      <c r="EV60" s="440">
        <v>2241266.5380000002</v>
      </c>
      <c r="EW60" s="438">
        <v>24426.109065934073</v>
      </c>
      <c r="EX60" s="439">
        <v>141823.26685676674</v>
      </c>
      <c r="EY60" s="440"/>
      <c r="EZ60" s="438"/>
      <c r="FA60" s="439"/>
      <c r="FB60" s="440">
        <v>11871004.662582416</v>
      </c>
      <c r="FC60" s="438">
        <v>287797.52714285708</v>
      </c>
      <c r="FD60" s="439">
        <v>1646240.7012724965</v>
      </c>
      <c r="FE60" s="440">
        <v>19039118.679871783</v>
      </c>
      <c r="FF60" s="438">
        <v>458839.21785714256</v>
      </c>
      <c r="FG60" s="439">
        <v>2637556.3144511878</v>
      </c>
      <c r="FH60" s="440">
        <v>4024722.71</v>
      </c>
      <c r="FI60" s="438">
        <v>95826.731190476188</v>
      </c>
      <c r="FJ60" s="439">
        <v>556390.70606593345</v>
      </c>
      <c r="FK60" s="440">
        <v>32167823.640677661</v>
      </c>
      <c r="FL60" s="438">
        <v>770306.68023809534</v>
      </c>
      <c r="FM60" s="439">
        <v>4451390.2694832301</v>
      </c>
      <c r="FN60" s="440">
        <v>1108057.68</v>
      </c>
      <c r="FO60" s="438">
        <v>26382.325714285711</v>
      </c>
      <c r="FP60" s="439">
        <v>153181.48338646171</v>
      </c>
      <c r="FQ60" s="440"/>
      <c r="FR60" s="438"/>
      <c r="FS60" s="439"/>
      <c r="FT60" s="440"/>
      <c r="FU60" s="438"/>
      <c r="FV60" s="439"/>
      <c r="FW60" s="440"/>
      <c r="FX60" s="438"/>
      <c r="FY60" s="439"/>
      <c r="FZ60" s="440"/>
      <c r="GA60" s="438"/>
      <c r="GB60" s="439"/>
      <c r="GC60" s="440"/>
      <c r="GD60" s="438"/>
      <c r="GE60" s="439"/>
      <c r="GF60" s="440"/>
      <c r="GG60" s="438"/>
      <c r="GH60" s="439"/>
      <c r="GI60" s="1259"/>
      <c r="GJ60" s="438"/>
      <c r="GK60" s="439"/>
      <c r="GL60" s="1259"/>
      <c r="GM60" s="438"/>
      <c r="GN60" s="439"/>
      <c r="GO60" s="440"/>
      <c r="GP60" s="438"/>
      <c r="GQ60" s="439"/>
      <c r="GR60" s="440"/>
      <c r="GS60" s="438"/>
      <c r="GT60" s="439"/>
      <c r="GU60" s="440"/>
      <c r="GV60" s="438"/>
      <c r="GW60" s="439"/>
      <c r="GX60" s="440"/>
      <c r="GY60" s="438"/>
      <c r="GZ60" s="439"/>
      <c r="HA60" s="440"/>
      <c r="HB60" s="438"/>
      <c r="HC60" s="439"/>
      <c r="HD60" s="440"/>
      <c r="HE60" s="438"/>
      <c r="HF60" s="439"/>
      <c r="HG60" s="440"/>
      <c r="HH60" s="438"/>
      <c r="HI60" s="439"/>
      <c r="HJ60" s="440"/>
      <c r="HK60" s="438"/>
      <c r="HL60" s="439"/>
      <c r="HM60" s="440"/>
      <c r="HN60" s="438"/>
      <c r="HO60" s="439"/>
      <c r="HP60" s="440"/>
      <c r="HQ60" s="438"/>
      <c r="HR60" s="439"/>
      <c r="HS60" s="440"/>
      <c r="HT60" s="438"/>
      <c r="HU60" s="439"/>
      <c r="HV60" s="440"/>
      <c r="HW60" s="438"/>
      <c r="HX60" s="439"/>
      <c r="HY60" s="440"/>
      <c r="HZ60" s="438"/>
      <c r="IA60" s="439"/>
      <c r="IB60" s="440"/>
      <c r="IC60" s="438"/>
      <c r="ID60" s="439"/>
      <c r="IE60" s="440"/>
      <c r="IF60" s="438"/>
      <c r="IG60" s="439"/>
      <c r="IH60" s="440"/>
      <c r="II60" s="438"/>
      <c r="IJ60" s="439"/>
      <c r="IK60" s="440"/>
      <c r="IL60" s="438"/>
      <c r="IM60" s="439"/>
      <c r="IN60" s="440"/>
      <c r="IO60" s="438"/>
      <c r="IP60" s="439"/>
      <c r="IQ60" s="440"/>
      <c r="IR60" s="438"/>
      <c r="IS60" s="439"/>
      <c r="IT60" s="440"/>
      <c r="IU60" s="438"/>
      <c r="IV60" s="439"/>
      <c r="IW60" s="440"/>
      <c r="IX60" s="438"/>
      <c r="IY60" s="439"/>
      <c r="IZ60" s="440"/>
      <c r="JA60" s="438"/>
      <c r="JB60" s="439"/>
      <c r="JC60" s="440"/>
      <c r="JD60" s="438"/>
      <c r="JE60" s="439"/>
      <c r="JF60" s="440"/>
      <c r="JG60" s="438"/>
      <c r="JH60" s="439"/>
      <c r="JI60" s="440">
        <v>14476582.882124886</v>
      </c>
      <c r="JJ60" s="438">
        <v>342979.00689185795</v>
      </c>
      <c r="JK60" s="439">
        <v>1936404.1406274228</v>
      </c>
      <c r="JL60" s="440">
        <v>85859534.230080351</v>
      </c>
      <c r="JM60" s="438">
        <v>1353719.870146936</v>
      </c>
      <c r="JN60" s="439">
        <v>7759000.0491131311</v>
      </c>
      <c r="JO60" s="440">
        <v>16050346.020596974</v>
      </c>
      <c r="JP60" s="438">
        <v>205594.6862212788</v>
      </c>
      <c r="JQ60" s="438">
        <v>1181229.9056256309</v>
      </c>
      <c r="JR60" s="440"/>
      <c r="JS60" s="438"/>
      <c r="JT60" s="439"/>
      <c r="JU60" s="440"/>
      <c r="JV60" s="438"/>
      <c r="JW60" s="439"/>
      <c r="JX60" s="440"/>
      <c r="JY60" s="438"/>
      <c r="JZ60" s="439"/>
      <c r="KA60" s="440"/>
      <c r="KB60" s="438"/>
      <c r="KC60" s="439"/>
      <c r="KD60" s="440"/>
      <c r="KE60" s="438"/>
      <c r="KF60" s="438"/>
      <c r="KG60" s="1259"/>
      <c r="KH60" s="438"/>
      <c r="KI60" s="439"/>
      <c r="KJ60" s="440"/>
      <c r="KK60" s="438"/>
      <c r="KL60" s="439"/>
      <c r="KM60" s="440"/>
      <c r="KN60" s="438"/>
      <c r="KO60" s="439"/>
      <c r="KP60" s="440"/>
      <c r="KQ60" s="438"/>
      <c r="KR60" s="439"/>
      <c r="KS60" s="440"/>
      <c r="KT60" s="438"/>
      <c r="KU60" s="439"/>
      <c r="KV60" s="440"/>
      <c r="KW60" s="438"/>
      <c r="KX60" s="439"/>
      <c r="KY60" s="440"/>
      <c r="KZ60" s="438"/>
      <c r="LA60" s="439"/>
      <c r="LB60" s="440"/>
      <c r="LC60" s="438"/>
      <c r="LD60" s="439"/>
      <c r="LE60" s="440"/>
      <c r="LF60" s="438"/>
      <c r="LG60" s="439"/>
      <c r="LH60" s="440"/>
      <c r="LI60" s="438"/>
      <c r="LJ60" s="439"/>
      <c r="LK60" s="440"/>
      <c r="LL60" s="438"/>
      <c r="LM60" s="439"/>
      <c r="LN60" s="440"/>
      <c r="LO60" s="438"/>
      <c r="LP60" s="439"/>
      <c r="LQ60" s="440"/>
      <c r="LR60" s="438"/>
      <c r="LS60" s="439"/>
      <c r="LT60" s="440"/>
      <c r="LU60" s="438"/>
      <c r="LV60" s="439"/>
      <c r="LW60" s="440"/>
      <c r="LX60" s="438"/>
      <c r="LY60" s="439"/>
      <c r="LZ60" s="440"/>
      <c r="MA60" s="438"/>
      <c r="MB60" s="439"/>
      <c r="MC60" s="440"/>
      <c r="MD60" s="438"/>
      <c r="ME60" s="439"/>
      <c r="MF60" s="440"/>
      <c r="MG60" s="438"/>
      <c r="MH60" s="439"/>
      <c r="MI60" s="440"/>
      <c r="MJ60" s="438"/>
      <c r="MK60" s="439"/>
      <c r="ML60" s="440"/>
      <c r="MM60" s="438"/>
      <c r="MN60" s="439"/>
      <c r="MO60" s="440"/>
      <c r="MP60" s="438"/>
      <c r="MQ60" s="439"/>
      <c r="MR60" s="440"/>
      <c r="MS60" s="438"/>
      <c r="MT60" s="439"/>
      <c r="MU60" s="440"/>
      <c r="MV60" s="438"/>
      <c r="MW60" s="439"/>
      <c r="MX60" s="440"/>
      <c r="MY60" s="438"/>
      <c r="MZ60" s="439"/>
      <c r="NA60" s="440"/>
      <c r="NB60" s="438"/>
      <c r="NC60" s="439"/>
      <c r="ND60" s="440"/>
      <c r="NE60" s="438"/>
      <c r="NF60" s="439"/>
      <c r="NG60" s="440"/>
      <c r="NH60" s="438"/>
      <c r="NI60" s="439"/>
      <c r="NJ60" s="500"/>
      <c r="NK60" s="500"/>
      <c r="NL60" s="500"/>
      <c r="NM60" s="505"/>
    </row>
    <row r="61" spans="1:377" s="598" customFormat="1" ht="20.25" customHeight="1">
      <c r="A61" s="296">
        <f t="shared" si="97"/>
        <v>43</v>
      </c>
      <c r="B61" s="425"/>
      <c r="C61" s="1229" t="str">
        <f t="shared" si="98"/>
        <v>With Increased ROE</v>
      </c>
      <c r="D61" s="501">
        <v>2016</v>
      </c>
      <c r="E61" s="440">
        <v>15743649.92999999</v>
      </c>
      <c r="F61" s="438">
        <v>492085.75261904759</v>
      </c>
      <c r="G61" s="439">
        <v>2293690.1147760893</v>
      </c>
      <c r="H61" s="440">
        <v>6452015.6252380935</v>
      </c>
      <c r="I61" s="438">
        <v>192119.57190476189</v>
      </c>
      <c r="J61" s="439">
        <v>930447.69446956227</v>
      </c>
      <c r="K61" s="440">
        <v>69120243.671964318</v>
      </c>
      <c r="L61" s="438">
        <v>2058755.2592857142</v>
      </c>
      <c r="M61" s="439">
        <v>9968441.5814820714</v>
      </c>
      <c r="N61" s="440">
        <v>17478132.246111114</v>
      </c>
      <c r="O61" s="438">
        <v>528306.26404761907</v>
      </c>
      <c r="P61" s="439">
        <v>2528393.8826721176</v>
      </c>
      <c r="Q61" s="440">
        <v>22415723.154234715</v>
      </c>
      <c r="R61" s="438">
        <v>642982.10357142857</v>
      </c>
      <c r="S61" s="439">
        <v>3208096.5970422504</v>
      </c>
      <c r="T61" s="440">
        <v>21819122.635183148</v>
      </c>
      <c r="U61" s="438">
        <v>614110.84190476185</v>
      </c>
      <c r="V61" s="439">
        <v>3110954.1211166638</v>
      </c>
      <c r="W61" s="440">
        <v>13248620.98379121</v>
      </c>
      <c r="X61" s="438">
        <v>374560.81380952382</v>
      </c>
      <c r="Y61" s="439">
        <v>1890649.742557927</v>
      </c>
      <c r="Z61" s="440">
        <v>5775873.5771794897</v>
      </c>
      <c r="AA61" s="438">
        <v>165749.88095238095</v>
      </c>
      <c r="AB61" s="439">
        <v>826704.55653148738</v>
      </c>
      <c r="AC61" s="440">
        <v>17735762.253113557</v>
      </c>
      <c r="AD61" s="438">
        <v>500343.63753968262</v>
      </c>
      <c r="AE61" s="439">
        <v>2529912.8151738048</v>
      </c>
      <c r="AF61" s="440">
        <v>22546.816666666662</v>
      </c>
      <c r="AG61" s="438">
        <v>666.38928571428573</v>
      </c>
      <c r="AH61" s="439">
        <v>3246.5052969334056</v>
      </c>
      <c r="AI61" s="440">
        <v>8049870.7848534789</v>
      </c>
      <c r="AJ61" s="438">
        <v>218069.47404761909</v>
      </c>
      <c r="AK61" s="439">
        <v>1139246.0998792993</v>
      </c>
      <c r="AL61" s="440">
        <v>18362317.735351674</v>
      </c>
      <c r="AM61" s="438">
        <v>491118.82585882989</v>
      </c>
      <c r="AN61" s="439">
        <v>2592387.0754967467</v>
      </c>
      <c r="AO61" s="440">
        <v>19116489.836021323</v>
      </c>
      <c r="AP61" s="438">
        <v>504054.10714853473</v>
      </c>
      <c r="AQ61" s="439">
        <v>2691625.0726385419</v>
      </c>
      <c r="AR61" s="440">
        <v>70419117.323131874</v>
      </c>
      <c r="AS61" s="438">
        <v>1842969.7504761906</v>
      </c>
      <c r="AT61" s="439">
        <v>9901291.010964416</v>
      </c>
      <c r="AU61" s="440">
        <v>13165512.077967035</v>
      </c>
      <c r="AV61" s="438">
        <v>342972.41952380957</v>
      </c>
      <c r="AW61" s="439">
        <v>1849550.8873605016</v>
      </c>
      <c r="AX61" s="440">
        <v>17014618.940676451</v>
      </c>
      <c r="AY61" s="438">
        <v>444403.11105952383</v>
      </c>
      <c r="AZ61" s="439">
        <v>2391449.1798082422</v>
      </c>
      <c r="BA61" s="440">
        <v>5877065.7610424086</v>
      </c>
      <c r="BB61" s="438">
        <v>152152.4606071428</v>
      </c>
      <c r="BC61" s="439">
        <v>824686.93379825272</v>
      </c>
      <c r="BD61" s="440">
        <v>42662263.889798552</v>
      </c>
      <c r="BE61" s="438">
        <v>1096665.3504761907</v>
      </c>
      <c r="BF61" s="439">
        <v>5978666.7329444271</v>
      </c>
      <c r="BG61" s="440">
        <v>14899632.673258632</v>
      </c>
      <c r="BH61" s="438">
        <v>378036.4998434856</v>
      </c>
      <c r="BI61" s="439">
        <v>2083056.8310901646</v>
      </c>
      <c r="BJ61" s="440">
        <v>20438821.50347985</v>
      </c>
      <c r="BK61" s="438">
        <v>517545.67285714287</v>
      </c>
      <c r="BL61" s="439">
        <v>2856435.9646091056</v>
      </c>
      <c r="BM61" s="440">
        <v>65275260.705682069</v>
      </c>
      <c r="BN61" s="438">
        <v>1626531.1471428578</v>
      </c>
      <c r="BO61" s="439">
        <v>9096221.7812190335</v>
      </c>
      <c r="BP61" s="440">
        <v>70112484.122069627</v>
      </c>
      <c r="BQ61" s="438">
        <v>1723290.6688095243</v>
      </c>
      <c r="BR61" s="439">
        <v>9746522.7527045086</v>
      </c>
      <c r="BS61" s="440">
        <v>10972367.941190476</v>
      </c>
      <c r="BT61" s="438">
        <v>268480.54500000004</v>
      </c>
      <c r="BU61" s="439">
        <v>1524089.3799228719</v>
      </c>
      <c r="BV61" s="440">
        <v>5175948.2032967042</v>
      </c>
      <c r="BW61" s="438">
        <v>139468.73809523811</v>
      </c>
      <c r="BX61" s="439">
        <v>776123.50125059148</v>
      </c>
      <c r="BY61" s="440">
        <v>38400329.92163004</v>
      </c>
      <c r="BZ61" s="438">
        <v>965196.38095238095</v>
      </c>
      <c r="CA61" s="439">
        <v>5688534.4034950631</v>
      </c>
      <c r="CB61" s="440">
        <v>694520844.25587881</v>
      </c>
      <c r="CC61" s="438">
        <v>17213677.312252745</v>
      </c>
      <c r="CD61" s="439">
        <v>102755602.81215379</v>
      </c>
      <c r="CE61" s="440">
        <v>338712254.30172014</v>
      </c>
      <c r="CF61" s="438">
        <v>8485957.323175313</v>
      </c>
      <c r="CG61" s="439">
        <v>47233421.901954167</v>
      </c>
      <c r="CH61" s="440">
        <v>430951153.72488999</v>
      </c>
      <c r="CI61" s="438">
        <v>10495692.162912088</v>
      </c>
      <c r="CJ61" s="439">
        <v>60066502.39022211</v>
      </c>
      <c r="CK61" s="440">
        <v>347072991.79242361</v>
      </c>
      <c r="CL61" s="438">
        <v>8805471.9155738</v>
      </c>
      <c r="CM61" s="439">
        <v>48529996.705912501</v>
      </c>
      <c r="CN61" s="440">
        <v>615905487.11782026</v>
      </c>
      <c r="CO61" s="438">
        <v>12804341.078479851</v>
      </c>
      <c r="CP61" s="439">
        <v>74236856.611992612</v>
      </c>
      <c r="CQ61" s="440">
        <v>352027463.87499994</v>
      </c>
      <c r="CR61" s="438">
        <v>8381606.2827380942</v>
      </c>
      <c r="CS61" s="439">
        <v>49268709.161743201</v>
      </c>
      <c r="CT61" s="440">
        <v>178685539.36466661</v>
      </c>
      <c r="CU61" s="438">
        <v>2436718.6614542119</v>
      </c>
      <c r="CV61" s="439">
        <v>14148115.03729232</v>
      </c>
      <c r="CW61" s="440">
        <v>23849834.527999993</v>
      </c>
      <c r="CX61" s="438">
        <v>322903.31002564094</v>
      </c>
      <c r="CY61" s="439">
        <v>1874846.386016025</v>
      </c>
      <c r="CZ61" s="440">
        <v>23849834.527999993</v>
      </c>
      <c r="DA61" s="438">
        <v>322903.31002564094</v>
      </c>
      <c r="DB61" s="439">
        <v>1874846.386016025</v>
      </c>
      <c r="DC61" s="440">
        <v>349923.38789784268</v>
      </c>
      <c r="DD61" s="438">
        <v>8202.2133842083822</v>
      </c>
      <c r="DE61" s="439">
        <v>47577.445081391692</v>
      </c>
      <c r="DF61" s="440"/>
      <c r="DG61" s="438"/>
      <c r="DH61" s="439"/>
      <c r="DI61" s="440"/>
      <c r="DJ61" s="438"/>
      <c r="DK61" s="439"/>
      <c r="DL61" s="440">
        <v>349923.38789784268</v>
      </c>
      <c r="DM61" s="438">
        <v>8202.2133842083822</v>
      </c>
      <c r="DN61" s="439">
        <v>47577.445081391692</v>
      </c>
      <c r="DO61" s="440">
        <v>349923.38789784268</v>
      </c>
      <c r="DP61" s="438">
        <v>8202.2133842083822</v>
      </c>
      <c r="DQ61" s="439">
        <v>47577.445081391692</v>
      </c>
      <c r="DR61" s="440">
        <v>723467.81089784275</v>
      </c>
      <c r="DS61" s="438">
        <v>12273.231561864062</v>
      </c>
      <c r="DT61" s="439">
        <v>71227.448292803267</v>
      </c>
      <c r="DU61" s="440">
        <v>723467.81089784275</v>
      </c>
      <c r="DV61" s="438">
        <v>12273.231561864062</v>
      </c>
      <c r="DW61" s="439">
        <v>71227.448292803267</v>
      </c>
      <c r="DX61" s="440">
        <v>723467.81089784275</v>
      </c>
      <c r="DY61" s="438">
        <v>12273.231561864062</v>
      </c>
      <c r="DZ61" s="439">
        <v>71227.448292803267</v>
      </c>
      <c r="EA61" s="440">
        <v>723467.81089784275</v>
      </c>
      <c r="EB61" s="438">
        <v>12273.231561864062</v>
      </c>
      <c r="EC61" s="439">
        <v>71227.448292803267</v>
      </c>
      <c r="ED61" s="440">
        <v>28441681.457999993</v>
      </c>
      <c r="EE61" s="438">
        <v>387892.75874358963</v>
      </c>
      <c r="EF61" s="439">
        <v>2252189.1671982445</v>
      </c>
      <c r="EG61" s="440">
        <v>23849834.527999993</v>
      </c>
      <c r="EH61" s="438">
        <v>322903.31002564094</v>
      </c>
      <c r="EI61" s="439">
        <v>1874846.386016025</v>
      </c>
      <c r="EJ61" s="440">
        <v>27523727.076666668</v>
      </c>
      <c r="EK61" s="438">
        <v>407034.19298534788</v>
      </c>
      <c r="EL61" s="439">
        <v>2363328.4701941605</v>
      </c>
      <c r="EM61" s="440">
        <v>27523727.076666668</v>
      </c>
      <c r="EN61" s="438">
        <v>407034.19298534788</v>
      </c>
      <c r="EO61" s="439">
        <v>2363328.4701941605</v>
      </c>
      <c r="EP61" s="440">
        <v>349923.38789784268</v>
      </c>
      <c r="EQ61" s="438">
        <v>4464.85623701852</v>
      </c>
      <c r="ER61" s="439">
        <v>25898.674231280027</v>
      </c>
      <c r="ES61" s="440">
        <v>349923.38789784268</v>
      </c>
      <c r="ET61" s="438">
        <v>4743.1988170792783</v>
      </c>
      <c r="EU61" s="439">
        <v>27513.217549812784</v>
      </c>
      <c r="EV61" s="440">
        <v>2241266.5380000002</v>
      </c>
      <c r="EW61" s="438">
        <v>24426.109065934073</v>
      </c>
      <c r="EX61" s="439">
        <v>141823.26685676674</v>
      </c>
      <c r="EY61" s="440"/>
      <c r="EZ61" s="438"/>
      <c r="FA61" s="439"/>
      <c r="FB61" s="440">
        <v>11871004.662582416</v>
      </c>
      <c r="FC61" s="438">
        <v>287797.52714285708</v>
      </c>
      <c r="FD61" s="439">
        <v>1646240.7012724965</v>
      </c>
      <c r="FE61" s="440">
        <v>19039118.679871783</v>
      </c>
      <c r="FF61" s="438">
        <v>458839.21785714256</v>
      </c>
      <c r="FG61" s="439">
        <v>2637556.3144511878</v>
      </c>
      <c r="FH61" s="440">
        <v>4024722.71</v>
      </c>
      <c r="FI61" s="438">
        <v>95826.731190476188</v>
      </c>
      <c r="FJ61" s="439">
        <v>556390.70606593345</v>
      </c>
      <c r="FK61" s="440">
        <v>32167823.640677661</v>
      </c>
      <c r="FL61" s="438">
        <v>770306.68023809534</v>
      </c>
      <c r="FM61" s="439">
        <v>4451390.2694832301</v>
      </c>
      <c r="FN61" s="440">
        <v>1108057.68</v>
      </c>
      <c r="FO61" s="438">
        <v>26382.325714285711</v>
      </c>
      <c r="FP61" s="439">
        <v>153181.48338646171</v>
      </c>
      <c r="FQ61" s="440"/>
      <c r="FR61" s="438"/>
      <c r="FS61" s="439"/>
      <c r="FT61" s="440"/>
      <c r="FU61" s="438"/>
      <c r="FV61" s="439"/>
      <c r="FW61" s="440"/>
      <c r="FX61" s="438"/>
      <c r="FY61" s="439"/>
      <c r="FZ61" s="440"/>
      <c r="GA61" s="438"/>
      <c r="GB61" s="439"/>
      <c r="GC61" s="440"/>
      <c r="GD61" s="438"/>
      <c r="GE61" s="439"/>
      <c r="GF61" s="440"/>
      <c r="GG61" s="438"/>
      <c r="GH61" s="439"/>
      <c r="GI61" s="1259"/>
      <c r="GJ61" s="438"/>
      <c r="GK61" s="439"/>
      <c r="GL61" s="1259"/>
      <c r="GM61" s="438"/>
      <c r="GN61" s="439"/>
      <c r="GO61" s="440"/>
      <c r="GP61" s="438"/>
      <c r="GQ61" s="439"/>
      <c r="GR61" s="440"/>
      <c r="GS61" s="438"/>
      <c r="GT61" s="439"/>
      <c r="GU61" s="440"/>
      <c r="GV61" s="438"/>
      <c r="GW61" s="439"/>
      <c r="GX61" s="440"/>
      <c r="GY61" s="438"/>
      <c r="GZ61" s="439"/>
      <c r="HA61" s="440"/>
      <c r="HB61" s="438"/>
      <c r="HC61" s="439"/>
      <c r="HD61" s="440"/>
      <c r="HE61" s="438"/>
      <c r="HF61" s="439"/>
      <c r="HG61" s="440"/>
      <c r="HH61" s="438"/>
      <c r="HI61" s="439"/>
      <c r="HJ61" s="440"/>
      <c r="HK61" s="438"/>
      <c r="HL61" s="439"/>
      <c r="HM61" s="440"/>
      <c r="HN61" s="438"/>
      <c r="HO61" s="439"/>
      <c r="HP61" s="440"/>
      <c r="HQ61" s="438"/>
      <c r="HR61" s="439"/>
      <c r="HS61" s="440"/>
      <c r="HT61" s="438"/>
      <c r="HU61" s="439"/>
      <c r="HV61" s="440"/>
      <c r="HW61" s="438"/>
      <c r="HX61" s="439"/>
      <c r="HY61" s="440"/>
      <c r="HZ61" s="438"/>
      <c r="IA61" s="439"/>
      <c r="IB61" s="440"/>
      <c r="IC61" s="438"/>
      <c r="ID61" s="439"/>
      <c r="IE61" s="440"/>
      <c r="IF61" s="438"/>
      <c r="IG61" s="439"/>
      <c r="IH61" s="440"/>
      <c r="II61" s="438"/>
      <c r="IJ61" s="439"/>
      <c r="IK61" s="440"/>
      <c r="IL61" s="438"/>
      <c r="IM61" s="439"/>
      <c r="IN61" s="440"/>
      <c r="IO61" s="438"/>
      <c r="IP61" s="439"/>
      <c r="IQ61" s="440"/>
      <c r="IR61" s="438"/>
      <c r="IS61" s="439"/>
      <c r="IT61" s="440"/>
      <c r="IU61" s="438"/>
      <c r="IV61" s="439"/>
      <c r="IW61" s="440"/>
      <c r="IX61" s="438"/>
      <c r="IY61" s="439"/>
      <c r="IZ61" s="440"/>
      <c r="JA61" s="438"/>
      <c r="JB61" s="439"/>
      <c r="JC61" s="440"/>
      <c r="JD61" s="438"/>
      <c r="JE61" s="439"/>
      <c r="JF61" s="440"/>
      <c r="JG61" s="438"/>
      <c r="JH61" s="439"/>
      <c r="JI61" s="440">
        <v>14476582.882124886</v>
      </c>
      <c r="JJ61" s="438">
        <v>342979.00689185795</v>
      </c>
      <c r="JK61" s="439">
        <v>1936404.1406274228</v>
      </c>
      <c r="JL61" s="440">
        <v>85859534.230080351</v>
      </c>
      <c r="JM61" s="438">
        <v>1353719.870146936</v>
      </c>
      <c r="JN61" s="439">
        <v>7759000.0491131311</v>
      </c>
      <c r="JO61" s="440">
        <v>16050346.020596974</v>
      </c>
      <c r="JP61" s="438">
        <v>205594.6862212788</v>
      </c>
      <c r="JQ61" s="438">
        <v>1181229.9056256309</v>
      </c>
      <c r="JR61" s="440"/>
      <c r="JS61" s="438"/>
      <c r="JT61" s="439"/>
      <c r="JU61" s="440"/>
      <c r="JV61" s="438"/>
      <c r="JW61" s="439"/>
      <c r="JX61" s="440"/>
      <c r="JY61" s="438"/>
      <c r="JZ61" s="439"/>
      <c r="KA61" s="440"/>
      <c r="KB61" s="438"/>
      <c r="KC61" s="439"/>
      <c r="KD61" s="440"/>
      <c r="KE61" s="438"/>
      <c r="KF61" s="438"/>
      <c r="KG61" s="1259"/>
      <c r="KH61" s="438"/>
      <c r="KI61" s="439"/>
      <c r="KJ61" s="440"/>
      <c r="KK61" s="438"/>
      <c r="KL61" s="439"/>
      <c r="KM61" s="440"/>
      <c r="KN61" s="438"/>
      <c r="KO61" s="439"/>
      <c r="KP61" s="440"/>
      <c r="KQ61" s="438"/>
      <c r="KR61" s="439"/>
      <c r="KS61" s="440"/>
      <c r="KT61" s="438"/>
      <c r="KU61" s="439"/>
      <c r="KV61" s="440"/>
      <c r="KW61" s="438"/>
      <c r="KX61" s="439"/>
      <c r="KY61" s="440"/>
      <c r="KZ61" s="438"/>
      <c r="LA61" s="439"/>
      <c r="LB61" s="440"/>
      <c r="LC61" s="438"/>
      <c r="LD61" s="439"/>
      <c r="LE61" s="440"/>
      <c r="LF61" s="438"/>
      <c r="LG61" s="439"/>
      <c r="LH61" s="440"/>
      <c r="LI61" s="438"/>
      <c r="LJ61" s="439"/>
      <c r="LK61" s="440"/>
      <c r="LL61" s="438"/>
      <c r="LM61" s="439"/>
      <c r="LN61" s="440"/>
      <c r="LO61" s="438"/>
      <c r="LP61" s="439"/>
      <c r="LQ61" s="440"/>
      <c r="LR61" s="438"/>
      <c r="LS61" s="439"/>
      <c r="LT61" s="440"/>
      <c r="LU61" s="438"/>
      <c r="LV61" s="439"/>
      <c r="LW61" s="440"/>
      <c r="LX61" s="438"/>
      <c r="LY61" s="439"/>
      <c r="LZ61" s="440"/>
      <c r="MA61" s="438"/>
      <c r="MB61" s="439"/>
      <c r="MC61" s="440"/>
      <c r="MD61" s="438"/>
      <c r="ME61" s="439"/>
      <c r="MF61" s="440"/>
      <c r="MG61" s="438"/>
      <c r="MH61" s="439"/>
      <c r="MI61" s="440"/>
      <c r="MJ61" s="438"/>
      <c r="MK61" s="439"/>
      <c r="ML61" s="440"/>
      <c r="MM61" s="438"/>
      <c r="MN61" s="439"/>
      <c r="MO61" s="440"/>
      <c r="MP61" s="438"/>
      <c r="MQ61" s="439"/>
      <c r="MR61" s="440"/>
      <c r="MS61" s="438"/>
      <c r="MT61" s="439"/>
      <c r="MU61" s="440"/>
      <c r="MV61" s="438"/>
      <c r="MW61" s="439"/>
      <c r="MX61" s="440"/>
      <c r="MY61" s="438"/>
      <c r="MZ61" s="439"/>
      <c r="NA61" s="440"/>
      <c r="NB61" s="438"/>
      <c r="NC61" s="439"/>
      <c r="ND61" s="440"/>
      <c r="NE61" s="438"/>
      <c r="NF61" s="439"/>
      <c r="NG61" s="440"/>
      <c r="NH61" s="438"/>
      <c r="NI61" s="439"/>
      <c r="NJ61" s="500"/>
      <c r="NK61" s="500"/>
      <c r="NL61" s="500"/>
      <c r="NM61" s="505"/>
    </row>
    <row r="62" spans="1:377" s="598" customFormat="1" ht="20.25" customHeight="1">
      <c r="A62" s="296">
        <f t="shared" si="97"/>
        <v>44</v>
      </c>
      <c r="B62" s="425"/>
      <c r="C62" s="1229" t="str">
        <f t="shared" si="98"/>
        <v>At Allowed ROE</v>
      </c>
      <c r="D62" s="501">
        <v>2017</v>
      </c>
      <c r="E62" s="440">
        <v>15229564.177380942</v>
      </c>
      <c r="F62" s="438">
        <v>491561.94309523801</v>
      </c>
      <c r="G62" s="439">
        <v>2199534.7434641235</v>
      </c>
      <c r="H62" s="440">
        <v>6259896.0533333318</v>
      </c>
      <c r="I62" s="438">
        <v>192119.57190476189</v>
      </c>
      <c r="J62" s="439">
        <v>894157.53357600281</v>
      </c>
      <c r="K62" s="440">
        <v>67061488.412678607</v>
      </c>
      <c r="L62" s="438">
        <v>2058755.2592857142</v>
      </c>
      <c r="M62" s="439">
        <v>9579600.6903862748</v>
      </c>
      <c r="N62" s="440">
        <v>16949825.982063495</v>
      </c>
      <c r="O62" s="438">
        <v>528306.26404761907</v>
      </c>
      <c r="P62" s="439">
        <v>2429203.8479290274</v>
      </c>
      <c r="Q62" s="440">
        <v>21772741.050663285</v>
      </c>
      <c r="R62" s="438">
        <v>642982.10357142857</v>
      </c>
      <c r="S62" s="439">
        <v>3084762.3850609493</v>
      </c>
      <c r="T62" s="440">
        <v>21066811.793278385</v>
      </c>
      <c r="U62" s="438">
        <v>610820.36571428576</v>
      </c>
      <c r="V62" s="439">
        <v>2973431.7388519356</v>
      </c>
      <c r="W62" s="440">
        <v>12874060.169981686</v>
      </c>
      <c r="X62" s="438">
        <v>374560.81380952382</v>
      </c>
      <c r="Y62" s="439">
        <v>1818367.3695676127</v>
      </c>
      <c r="Z62" s="440">
        <v>5610123.6962271091</v>
      </c>
      <c r="AA62" s="438">
        <v>165749.88095238095</v>
      </c>
      <c r="AB62" s="439">
        <v>794916.8464845937</v>
      </c>
      <c r="AC62" s="440">
        <v>17235418.615573876</v>
      </c>
      <c r="AD62" s="438">
        <v>500343.63753968262</v>
      </c>
      <c r="AE62" s="439">
        <v>2433270.007297046</v>
      </c>
      <c r="AF62" s="440">
        <v>21880.427380952377</v>
      </c>
      <c r="AG62" s="438">
        <v>666.38928571428573</v>
      </c>
      <c r="AH62" s="439">
        <v>3120.2464277733607</v>
      </c>
      <c r="AI62" s="440">
        <v>7831801.31080586</v>
      </c>
      <c r="AJ62" s="438">
        <v>218069.47404761909</v>
      </c>
      <c r="AK62" s="439">
        <v>1096394.2547801284</v>
      </c>
      <c r="AL62" s="440">
        <v>17871198.909492843</v>
      </c>
      <c r="AM62" s="438">
        <v>491118.82585882989</v>
      </c>
      <c r="AN62" s="439">
        <v>2495347.0028364491</v>
      </c>
      <c r="AO62" s="440">
        <v>18612435.728872787</v>
      </c>
      <c r="AP62" s="438">
        <v>504054.10714853473</v>
      </c>
      <c r="AQ62" s="439">
        <v>2591410.8826459451</v>
      </c>
      <c r="AR62" s="440">
        <v>68524247.572655678</v>
      </c>
      <c r="AS62" s="438">
        <v>1841734.0361904765</v>
      </c>
      <c r="AT62" s="439">
        <v>9526625.7150780801</v>
      </c>
      <c r="AU62" s="440">
        <v>12822539.658443226</v>
      </c>
      <c r="AV62" s="438">
        <v>342972.41952380957</v>
      </c>
      <c r="AW62" s="439">
        <v>1781001.0271184524</v>
      </c>
      <c r="AX62" s="440">
        <v>16570215.829616928</v>
      </c>
      <c r="AY62" s="438">
        <v>444403.11105952383</v>
      </c>
      <c r="AZ62" s="439">
        <v>2302727.9852053784</v>
      </c>
      <c r="BA62" s="440">
        <v>5724913.3004352655</v>
      </c>
      <c r="BB62" s="438">
        <v>152152.4606071428</v>
      </c>
      <c r="BC62" s="439">
        <v>794192.9082343867</v>
      </c>
      <c r="BD62" s="440">
        <v>41541290.789322361</v>
      </c>
      <c r="BE62" s="438">
        <v>1096086.5945238096</v>
      </c>
      <c r="BF62" s="439">
        <v>5754880.1052241763</v>
      </c>
      <c r="BG62" s="440">
        <v>14509330.173415147</v>
      </c>
      <c r="BH62" s="438">
        <v>377744.45222443796</v>
      </c>
      <c r="BI62" s="439">
        <v>2004944.0883486518</v>
      </c>
      <c r="BJ62" s="440">
        <v>19921275.830622707</v>
      </c>
      <c r="BK62" s="438">
        <v>517545.67285714287</v>
      </c>
      <c r="BL62" s="439">
        <v>2751686.9044154189</v>
      </c>
      <c r="BM62" s="440">
        <v>58272563.149525113</v>
      </c>
      <c r="BN62" s="438">
        <v>1498527.1850234743</v>
      </c>
      <c r="BO62" s="439">
        <v>8033707.8184251022</v>
      </c>
      <c r="BP62" s="440">
        <v>68392049.303260103</v>
      </c>
      <c r="BQ62" s="438">
        <v>1723358.6652380954</v>
      </c>
      <c r="BR62" s="439">
        <v>9393424.5063174944</v>
      </c>
      <c r="BS62" s="440">
        <v>10703887.396190476</v>
      </c>
      <c r="BT62" s="438">
        <v>268480.54500000004</v>
      </c>
      <c r="BU62" s="439">
        <v>1468905.476270006</v>
      </c>
      <c r="BV62" s="440">
        <v>5036479.4652014663</v>
      </c>
      <c r="BW62" s="438">
        <v>139468.73809523811</v>
      </c>
      <c r="BX62" s="439">
        <v>704302.36274725141</v>
      </c>
      <c r="BY62" s="440">
        <v>37435133.540677659</v>
      </c>
      <c r="BZ62" s="438">
        <v>965196.38095238095</v>
      </c>
      <c r="CA62" s="439">
        <v>5163490.5094617093</v>
      </c>
      <c r="CB62" s="440">
        <v>677132436.84362614</v>
      </c>
      <c r="CC62" s="438">
        <v>17186556.771666665</v>
      </c>
      <c r="CD62" s="439">
        <v>93125944.85304676</v>
      </c>
      <c r="CE62" s="440">
        <v>330033388.49854487</v>
      </c>
      <c r="CF62" s="438">
        <v>8484131.9133950956</v>
      </c>
      <c r="CG62" s="439">
        <v>45496881.864985019</v>
      </c>
      <c r="CH62" s="440">
        <v>420701437.21197796</v>
      </c>
      <c r="CI62" s="438">
        <v>10447458.076190475</v>
      </c>
      <c r="CJ62" s="439">
        <v>57628493.821215108</v>
      </c>
      <c r="CK62" s="440">
        <v>338516482.51684976</v>
      </c>
      <c r="CL62" s="438">
        <v>8809698.8461476695</v>
      </c>
      <c r="CM62" s="439">
        <v>46773815.079627372</v>
      </c>
      <c r="CN62" s="440">
        <v>602065286.58934045</v>
      </c>
      <c r="CO62" s="438">
        <v>14885513.731071426</v>
      </c>
      <c r="CP62" s="439">
        <v>82406233.402626202</v>
      </c>
      <c r="CQ62" s="440">
        <v>342609998.14226186</v>
      </c>
      <c r="CR62" s="438">
        <v>8356942.9624999976</v>
      </c>
      <c r="CS62" s="439">
        <v>46780140.839069188</v>
      </c>
      <c r="CT62" s="440">
        <v>176296656.14521238</v>
      </c>
      <c r="CU62" s="438">
        <v>4203492.6640195353</v>
      </c>
      <c r="CV62" s="439">
        <v>23733008.57882911</v>
      </c>
      <c r="CW62" s="440">
        <v>42938399.549974352</v>
      </c>
      <c r="CX62" s="438">
        <v>916067.76532600739</v>
      </c>
      <c r="CY62" s="439">
        <v>5198757.6236358145</v>
      </c>
      <c r="CZ62" s="440">
        <v>24558823.219974354</v>
      </c>
      <c r="DA62" s="438">
        <v>583271.61517948704</v>
      </c>
      <c r="DB62" s="439">
        <v>3294965.4128599311</v>
      </c>
      <c r="DC62" s="440">
        <v>14747153.551180299</v>
      </c>
      <c r="DD62" s="438">
        <v>214966.02128815631</v>
      </c>
      <c r="DE62" s="439">
        <v>1226915.8235382573</v>
      </c>
      <c r="DF62" s="440"/>
      <c r="DG62" s="438"/>
      <c r="DH62" s="439"/>
      <c r="DI62" s="440"/>
      <c r="DJ62" s="438"/>
      <c r="DK62" s="439"/>
      <c r="DL62" s="440">
        <v>14747153.551180299</v>
      </c>
      <c r="DM62" s="438">
        <v>214966.02128815631</v>
      </c>
      <c r="DN62" s="439">
        <v>1226915.8235382573</v>
      </c>
      <c r="DO62" s="440">
        <v>14747153.551180299</v>
      </c>
      <c r="DP62" s="438">
        <v>214966.02128815631</v>
      </c>
      <c r="DQ62" s="439">
        <v>1226915.8235382573</v>
      </c>
      <c r="DR62" s="440">
        <v>31239305.194002647</v>
      </c>
      <c r="DS62" s="438">
        <v>465742.80600427359</v>
      </c>
      <c r="DT62" s="439">
        <v>2658611.3706837599</v>
      </c>
      <c r="DU62" s="440">
        <v>31239305.194002647</v>
      </c>
      <c r="DV62" s="438">
        <v>465742.80600427359</v>
      </c>
      <c r="DW62" s="439">
        <v>2658611.3706837599</v>
      </c>
      <c r="DX62" s="440">
        <v>43917206.174002647</v>
      </c>
      <c r="DY62" s="438">
        <v>652294.70909951138</v>
      </c>
      <c r="DZ62" s="439">
        <v>3723870.2049739398</v>
      </c>
      <c r="EA62" s="440">
        <v>43917206.174002647</v>
      </c>
      <c r="EB62" s="438">
        <v>652294.70909951138</v>
      </c>
      <c r="EC62" s="439">
        <v>3723870.2049739398</v>
      </c>
      <c r="ED62" s="440">
        <v>30818452.241256405</v>
      </c>
      <c r="EE62" s="438">
        <v>697633.41274358949</v>
      </c>
      <c r="EF62" s="439">
        <v>3942807.1776431915</v>
      </c>
      <c r="EG62" s="440">
        <v>24558823.219974354</v>
      </c>
      <c r="EH62" s="438">
        <v>583271.61517948704</v>
      </c>
      <c r="EI62" s="439">
        <v>3294965.4128599311</v>
      </c>
      <c r="EJ62" s="440">
        <v>27091681.673681322</v>
      </c>
      <c r="EK62" s="438">
        <v>653427.82601953601</v>
      </c>
      <c r="EL62" s="439">
        <v>3685670.3953424199</v>
      </c>
      <c r="EM62" s="440">
        <v>27091681.673681322</v>
      </c>
      <c r="EN62" s="438">
        <v>653427.82601953601</v>
      </c>
      <c r="EO62" s="439">
        <v>3685670.3953424199</v>
      </c>
      <c r="EP62" s="440">
        <v>14750890.90832749</v>
      </c>
      <c r="EQ62" s="438">
        <v>214966.02128815631</v>
      </c>
      <c r="ER62" s="439">
        <v>1227172.28101752</v>
      </c>
      <c r="ES62" s="440">
        <v>14750612.565747429</v>
      </c>
      <c r="ET62" s="438">
        <v>214966.02128815631</v>
      </c>
      <c r="EU62" s="439">
        <v>1227153.1811473062</v>
      </c>
      <c r="EV62" s="440">
        <v>18339518.666934062</v>
      </c>
      <c r="EW62" s="438">
        <v>295246.35888278391</v>
      </c>
      <c r="EX62" s="439">
        <v>1684076.9396550285</v>
      </c>
      <c r="EY62" s="440"/>
      <c r="EZ62" s="438"/>
      <c r="FA62" s="439"/>
      <c r="FB62" s="440">
        <v>11583247.715439558</v>
      </c>
      <c r="FC62" s="438">
        <v>287797.86208791204</v>
      </c>
      <c r="FD62" s="439">
        <v>1586838.886134726</v>
      </c>
      <c r="FE62" s="440">
        <v>18586669.47201464</v>
      </c>
      <c r="FF62" s="438">
        <v>458891.61232600693</v>
      </c>
      <c r="FG62" s="439">
        <v>2542905.7414992382</v>
      </c>
      <c r="FH62" s="440">
        <v>39858123.548809528</v>
      </c>
      <c r="FI62" s="438">
        <v>277639.05573260074</v>
      </c>
      <c r="FJ62" s="439">
        <v>1582248.2897298164</v>
      </c>
      <c r="FK62" s="440">
        <v>31074276.490439564</v>
      </c>
      <c r="FL62" s="438">
        <v>763145.68375457905</v>
      </c>
      <c r="FM62" s="439">
        <v>4250524.97597491</v>
      </c>
      <c r="FN62" s="440">
        <v>1081675.3542857142</v>
      </c>
      <c r="FO62" s="438">
        <v>26382.325714285711</v>
      </c>
      <c r="FP62" s="439">
        <v>147690.59576269958</v>
      </c>
      <c r="FQ62" s="440">
        <v>2060961.7799999998</v>
      </c>
      <c r="FR62" s="438">
        <v>3774.6552747252745</v>
      </c>
      <c r="FS62" s="439">
        <v>21554.176443304998</v>
      </c>
      <c r="FT62" s="440">
        <v>75384046.549999997</v>
      </c>
      <c r="FU62" s="438">
        <v>433472.61153846158</v>
      </c>
      <c r="FV62" s="439">
        <v>2475231.3714582101</v>
      </c>
      <c r="FW62" s="440"/>
      <c r="FX62" s="438"/>
      <c r="FY62" s="439"/>
      <c r="FZ62" s="440"/>
      <c r="GA62" s="438"/>
      <c r="GB62" s="439"/>
      <c r="GC62" s="440"/>
      <c r="GD62" s="438"/>
      <c r="GE62" s="439"/>
      <c r="GF62" s="440"/>
      <c r="GG62" s="438"/>
      <c r="GH62" s="439"/>
      <c r="GI62" s="1259"/>
      <c r="GJ62" s="438"/>
      <c r="GK62" s="439"/>
      <c r="GL62" s="1259"/>
      <c r="GM62" s="438"/>
      <c r="GN62" s="439"/>
      <c r="GO62" s="440"/>
      <c r="GP62" s="438"/>
      <c r="GQ62" s="439"/>
      <c r="GR62" s="440"/>
      <c r="GS62" s="438"/>
      <c r="GT62" s="439"/>
      <c r="GU62" s="440"/>
      <c r="GV62" s="438"/>
      <c r="GW62" s="439"/>
      <c r="GX62" s="440"/>
      <c r="GY62" s="438"/>
      <c r="GZ62" s="439"/>
      <c r="HA62" s="440"/>
      <c r="HB62" s="438"/>
      <c r="HC62" s="439"/>
      <c r="HD62" s="440"/>
      <c r="HE62" s="438"/>
      <c r="HF62" s="439"/>
      <c r="HG62" s="440"/>
      <c r="HH62" s="438"/>
      <c r="HI62" s="439"/>
      <c r="HJ62" s="440"/>
      <c r="HK62" s="438"/>
      <c r="HL62" s="439"/>
      <c r="HM62" s="440"/>
      <c r="HN62" s="438"/>
      <c r="HO62" s="439"/>
      <c r="HP62" s="440"/>
      <c r="HQ62" s="438"/>
      <c r="HR62" s="439"/>
      <c r="HS62" s="440"/>
      <c r="HT62" s="438"/>
      <c r="HU62" s="439"/>
      <c r="HV62" s="440"/>
      <c r="HW62" s="438"/>
      <c r="HX62" s="439"/>
      <c r="HY62" s="440"/>
      <c r="HZ62" s="438"/>
      <c r="IA62" s="439"/>
      <c r="IB62" s="440">
        <v>450604.48000000004</v>
      </c>
      <c r="IC62" s="438">
        <v>1557.7409615384615</v>
      </c>
      <c r="ID62" s="439">
        <v>8895.0701704561052</v>
      </c>
      <c r="IE62" s="440">
        <v>450604.48000000004</v>
      </c>
      <c r="IF62" s="438">
        <v>1557.7409615384615</v>
      </c>
      <c r="IG62" s="439">
        <v>8895.0701704561052</v>
      </c>
      <c r="IH62" s="440"/>
      <c r="II62" s="438"/>
      <c r="IJ62" s="439"/>
      <c r="IK62" s="440"/>
      <c r="IL62" s="438"/>
      <c r="IM62" s="439"/>
      <c r="IN62" s="440"/>
      <c r="IO62" s="438"/>
      <c r="IP62" s="439"/>
      <c r="IQ62" s="440"/>
      <c r="IR62" s="438"/>
      <c r="IS62" s="439"/>
      <c r="IT62" s="440"/>
      <c r="IU62" s="438"/>
      <c r="IV62" s="439"/>
      <c r="IW62" s="440"/>
      <c r="IX62" s="438"/>
      <c r="IY62" s="439"/>
      <c r="IZ62" s="440"/>
      <c r="JA62" s="438"/>
      <c r="JB62" s="439"/>
      <c r="JC62" s="440"/>
      <c r="JD62" s="438"/>
      <c r="JE62" s="439"/>
      <c r="JF62" s="440"/>
      <c r="JG62" s="438"/>
      <c r="JH62" s="439"/>
      <c r="JI62" s="440">
        <v>13401756.431505091</v>
      </c>
      <c r="JJ62" s="438">
        <v>347659.45061979519</v>
      </c>
      <c r="JK62" s="439">
        <v>1887831.911591606</v>
      </c>
      <c r="JL62" s="440">
        <v>84245131.830258086</v>
      </c>
      <c r="JM62" s="438">
        <v>2083654.3998222612</v>
      </c>
      <c r="JN62" s="439">
        <v>11513407.306072781</v>
      </c>
      <c r="JO62" s="440">
        <v>15885554.16677163</v>
      </c>
      <c r="JP62" s="438">
        <v>391363.85382534296</v>
      </c>
      <c r="JQ62" s="438">
        <v>2168016.093688345</v>
      </c>
      <c r="JR62" s="440">
        <v>5937524.4597069593</v>
      </c>
      <c r="JS62" s="438">
        <v>10894.540293040294</v>
      </c>
      <c r="JT62" s="438">
        <v>62116.42264173663</v>
      </c>
      <c r="JU62" s="440"/>
      <c r="JV62" s="438"/>
      <c r="JW62" s="439"/>
      <c r="JX62" s="440"/>
      <c r="JY62" s="438"/>
      <c r="JZ62" s="439"/>
      <c r="KA62" s="440"/>
      <c r="KB62" s="438"/>
      <c r="KC62" s="439"/>
      <c r="KD62" s="440"/>
      <c r="KE62" s="438"/>
      <c r="KF62" s="438"/>
      <c r="KG62" s="1259"/>
      <c r="KH62" s="438"/>
      <c r="KI62" s="439"/>
      <c r="KJ62" s="440"/>
      <c r="KK62" s="438"/>
      <c r="KL62" s="439"/>
      <c r="KM62" s="440"/>
      <c r="KN62" s="438"/>
      <c r="KO62" s="439"/>
      <c r="KP62" s="440"/>
      <c r="KQ62" s="438"/>
      <c r="KR62" s="439"/>
      <c r="KS62" s="440"/>
      <c r="KT62" s="438"/>
      <c r="KU62" s="439"/>
      <c r="KV62" s="440"/>
      <c r="KW62" s="438"/>
      <c r="KX62" s="439"/>
      <c r="KY62" s="440"/>
      <c r="KZ62" s="438"/>
      <c r="LA62" s="439"/>
      <c r="LB62" s="440"/>
      <c r="LC62" s="438"/>
      <c r="LD62" s="439"/>
      <c r="LE62" s="440"/>
      <c r="LF62" s="438"/>
      <c r="LG62" s="439"/>
      <c r="LH62" s="440"/>
      <c r="LI62" s="438"/>
      <c r="LJ62" s="439"/>
      <c r="LK62" s="440"/>
      <c r="LL62" s="438"/>
      <c r="LM62" s="439"/>
      <c r="LN62" s="440"/>
      <c r="LO62" s="438"/>
      <c r="LP62" s="439"/>
      <c r="LQ62" s="440"/>
      <c r="LR62" s="438"/>
      <c r="LS62" s="439"/>
      <c r="LT62" s="440"/>
      <c r="LU62" s="438"/>
      <c r="LV62" s="439"/>
      <c r="LW62" s="440"/>
      <c r="LX62" s="438"/>
      <c r="LY62" s="439"/>
      <c r="LZ62" s="440"/>
      <c r="MA62" s="438"/>
      <c r="MB62" s="439"/>
      <c r="MC62" s="440"/>
      <c r="MD62" s="438"/>
      <c r="ME62" s="439"/>
      <c r="MF62" s="440"/>
      <c r="MG62" s="438"/>
      <c r="MH62" s="439"/>
      <c r="MI62" s="440"/>
      <c r="MJ62" s="438"/>
      <c r="MK62" s="439"/>
      <c r="ML62" s="440"/>
      <c r="MM62" s="438"/>
      <c r="MN62" s="439"/>
      <c r="MO62" s="440"/>
      <c r="MP62" s="438"/>
      <c r="MQ62" s="439"/>
      <c r="MR62" s="440"/>
      <c r="MS62" s="438"/>
      <c r="MT62" s="439"/>
      <c r="MU62" s="440"/>
      <c r="MV62" s="438"/>
      <c r="MW62" s="439"/>
      <c r="MX62" s="440"/>
      <c r="MY62" s="438"/>
      <c r="MZ62" s="439"/>
      <c r="NA62" s="440"/>
      <c r="NB62" s="438"/>
      <c r="NC62" s="439"/>
      <c r="ND62" s="440"/>
      <c r="NE62" s="438"/>
      <c r="NF62" s="439"/>
      <c r="NG62" s="440"/>
      <c r="NH62" s="438"/>
      <c r="NI62" s="439"/>
      <c r="NJ62" s="500"/>
      <c r="NK62" s="500"/>
      <c r="NL62" s="500"/>
      <c r="NM62" s="505"/>
    </row>
    <row r="63" spans="1:377" s="598" customFormat="1" ht="20.25" customHeight="1">
      <c r="A63" s="296">
        <f t="shared" si="97"/>
        <v>45</v>
      </c>
      <c r="B63" s="425"/>
      <c r="C63" s="1229" t="str">
        <f t="shared" si="98"/>
        <v>With Increased ROE</v>
      </c>
      <c r="D63" s="501">
        <v>2017</v>
      </c>
      <c r="E63" s="440">
        <v>15229564.177380942</v>
      </c>
      <c r="F63" s="438">
        <v>491561.94309523801</v>
      </c>
      <c r="G63" s="439">
        <v>2199534.7434641235</v>
      </c>
      <c r="H63" s="440">
        <v>6259896.0533333318</v>
      </c>
      <c r="I63" s="438">
        <v>192119.57190476189</v>
      </c>
      <c r="J63" s="439">
        <v>894157.53357600281</v>
      </c>
      <c r="K63" s="440">
        <v>67061488.412678607</v>
      </c>
      <c r="L63" s="438">
        <v>2058755.2592857142</v>
      </c>
      <c r="M63" s="439">
        <v>9579600.6903862748</v>
      </c>
      <c r="N63" s="440">
        <v>16949825.982063495</v>
      </c>
      <c r="O63" s="438">
        <v>528306.26404761907</v>
      </c>
      <c r="P63" s="439">
        <v>2429203.8479290274</v>
      </c>
      <c r="Q63" s="440">
        <v>21772741.050663285</v>
      </c>
      <c r="R63" s="438">
        <v>642982.10357142857</v>
      </c>
      <c r="S63" s="439">
        <v>3084762.3850609493</v>
      </c>
      <c r="T63" s="440">
        <v>21066811.793278385</v>
      </c>
      <c r="U63" s="438">
        <v>610820.36571428576</v>
      </c>
      <c r="V63" s="439">
        <v>2973431.7388519356</v>
      </c>
      <c r="W63" s="440">
        <v>12874060.169981686</v>
      </c>
      <c r="X63" s="438">
        <v>374560.81380952382</v>
      </c>
      <c r="Y63" s="439">
        <v>1818367.3695676127</v>
      </c>
      <c r="Z63" s="440">
        <v>5610123.6962271091</v>
      </c>
      <c r="AA63" s="438">
        <v>165749.88095238095</v>
      </c>
      <c r="AB63" s="439">
        <v>794916.8464845937</v>
      </c>
      <c r="AC63" s="440">
        <v>17235418.615573876</v>
      </c>
      <c r="AD63" s="438">
        <v>500343.63753968262</v>
      </c>
      <c r="AE63" s="439">
        <v>2433270.007297046</v>
      </c>
      <c r="AF63" s="440">
        <v>21880.427380952377</v>
      </c>
      <c r="AG63" s="438">
        <v>666.38928571428573</v>
      </c>
      <c r="AH63" s="439">
        <v>3120.2464277733607</v>
      </c>
      <c r="AI63" s="440">
        <v>7831801.31080586</v>
      </c>
      <c r="AJ63" s="438">
        <v>218069.47404761909</v>
      </c>
      <c r="AK63" s="439">
        <v>1096394.2547801284</v>
      </c>
      <c r="AL63" s="440">
        <v>17871198.909492843</v>
      </c>
      <c r="AM63" s="438">
        <v>491118.82585882989</v>
      </c>
      <c r="AN63" s="439">
        <v>2495347.0028364491</v>
      </c>
      <c r="AO63" s="440">
        <v>18612435.728872787</v>
      </c>
      <c r="AP63" s="438">
        <v>504054.10714853473</v>
      </c>
      <c r="AQ63" s="439">
        <v>2591410.8826459451</v>
      </c>
      <c r="AR63" s="440">
        <v>68524247.572655678</v>
      </c>
      <c r="AS63" s="438">
        <v>1841734.0361904765</v>
      </c>
      <c r="AT63" s="439">
        <v>9526625.7150780801</v>
      </c>
      <c r="AU63" s="440">
        <v>12822539.658443226</v>
      </c>
      <c r="AV63" s="438">
        <v>342972.41952380957</v>
      </c>
      <c r="AW63" s="439">
        <v>1781001.0271184524</v>
      </c>
      <c r="AX63" s="440">
        <v>16570215.829616928</v>
      </c>
      <c r="AY63" s="438">
        <v>444403.11105952383</v>
      </c>
      <c r="AZ63" s="439">
        <v>2302727.9852053784</v>
      </c>
      <c r="BA63" s="440">
        <v>5724913.3004352655</v>
      </c>
      <c r="BB63" s="438">
        <v>152152.4606071428</v>
      </c>
      <c r="BC63" s="439">
        <v>794192.9082343867</v>
      </c>
      <c r="BD63" s="440">
        <v>41541290.789322361</v>
      </c>
      <c r="BE63" s="438">
        <v>1096086.5945238096</v>
      </c>
      <c r="BF63" s="439">
        <v>5754880.1052241763</v>
      </c>
      <c r="BG63" s="440">
        <v>14509330.173415147</v>
      </c>
      <c r="BH63" s="438">
        <v>377744.45222443796</v>
      </c>
      <c r="BI63" s="439">
        <v>2004944.0883486518</v>
      </c>
      <c r="BJ63" s="440">
        <v>19921275.830622707</v>
      </c>
      <c r="BK63" s="438">
        <v>517545.67285714287</v>
      </c>
      <c r="BL63" s="439">
        <v>2751686.9044154189</v>
      </c>
      <c r="BM63" s="440">
        <v>58272563.149525113</v>
      </c>
      <c r="BN63" s="438">
        <v>1498527.1850234743</v>
      </c>
      <c r="BO63" s="439">
        <v>8033707.8184251022</v>
      </c>
      <c r="BP63" s="440">
        <v>68392049.303260103</v>
      </c>
      <c r="BQ63" s="438">
        <v>1723358.6652380954</v>
      </c>
      <c r="BR63" s="439">
        <v>9393424.5063174944</v>
      </c>
      <c r="BS63" s="440">
        <v>10703887.396190476</v>
      </c>
      <c r="BT63" s="438">
        <v>268480.54500000004</v>
      </c>
      <c r="BU63" s="439">
        <v>1468905.476270006</v>
      </c>
      <c r="BV63" s="440">
        <v>5036479.4652014663</v>
      </c>
      <c r="BW63" s="438">
        <v>139468.73809523811</v>
      </c>
      <c r="BX63" s="439">
        <v>747839.52196054359</v>
      </c>
      <c r="BY63" s="440">
        <v>37435133.540677659</v>
      </c>
      <c r="BZ63" s="438">
        <v>965196.38095238095</v>
      </c>
      <c r="CA63" s="439">
        <v>5487093.411129877</v>
      </c>
      <c r="CB63" s="440">
        <v>677132436.84362614</v>
      </c>
      <c r="CC63" s="438">
        <v>17186556.771666665</v>
      </c>
      <c r="CD63" s="439">
        <v>98979323.768822044</v>
      </c>
      <c r="CE63" s="440">
        <v>330033388.49854487</v>
      </c>
      <c r="CF63" s="438">
        <v>8484131.9133950956</v>
      </c>
      <c r="CG63" s="439">
        <v>45496881.864985019</v>
      </c>
      <c r="CH63" s="440">
        <v>420701437.21197796</v>
      </c>
      <c r="CI63" s="438">
        <v>10447458.076190475</v>
      </c>
      <c r="CJ63" s="439">
        <v>57628493.821215108</v>
      </c>
      <c r="CK63" s="440">
        <v>338516482.51684976</v>
      </c>
      <c r="CL63" s="438">
        <v>8809698.8461476695</v>
      </c>
      <c r="CM63" s="439">
        <v>46773815.079627372</v>
      </c>
      <c r="CN63" s="440">
        <v>602065286.58934045</v>
      </c>
      <c r="CO63" s="438">
        <v>14885513.731071426</v>
      </c>
      <c r="CP63" s="439">
        <v>83447127.639171571</v>
      </c>
      <c r="CQ63" s="440">
        <v>342609998.14226186</v>
      </c>
      <c r="CR63" s="438">
        <v>8356942.9624999976</v>
      </c>
      <c r="CS63" s="439">
        <v>47372469.91100312</v>
      </c>
      <c r="CT63" s="440">
        <v>176296656.14521238</v>
      </c>
      <c r="CU63" s="438">
        <v>4203492.6640195353</v>
      </c>
      <c r="CV63" s="439">
        <v>23733008.57882911</v>
      </c>
      <c r="CW63" s="440">
        <v>42938399.549974352</v>
      </c>
      <c r="CX63" s="438">
        <v>916067.76532600739</v>
      </c>
      <c r="CY63" s="439">
        <v>5198757.6236358145</v>
      </c>
      <c r="CZ63" s="440">
        <v>24558823.219974354</v>
      </c>
      <c r="DA63" s="438">
        <v>583271.61517948704</v>
      </c>
      <c r="DB63" s="439">
        <v>3294965.4128599311</v>
      </c>
      <c r="DC63" s="440">
        <v>14747153.551180299</v>
      </c>
      <c r="DD63" s="438">
        <v>214966.02128815631</v>
      </c>
      <c r="DE63" s="439">
        <v>1226915.8235382573</v>
      </c>
      <c r="DF63" s="440"/>
      <c r="DG63" s="438"/>
      <c r="DH63" s="439"/>
      <c r="DI63" s="440"/>
      <c r="DJ63" s="438"/>
      <c r="DK63" s="439"/>
      <c r="DL63" s="440">
        <v>14747153.551180299</v>
      </c>
      <c r="DM63" s="438">
        <v>214966.02128815631</v>
      </c>
      <c r="DN63" s="439">
        <v>1226915.8235382573</v>
      </c>
      <c r="DO63" s="440">
        <v>14747153.551180299</v>
      </c>
      <c r="DP63" s="438">
        <v>214966.02128815631</v>
      </c>
      <c r="DQ63" s="439">
        <v>1226915.8235382573</v>
      </c>
      <c r="DR63" s="440">
        <v>31239305.194002647</v>
      </c>
      <c r="DS63" s="438">
        <v>465742.80600427359</v>
      </c>
      <c r="DT63" s="439">
        <v>2658611.3706837599</v>
      </c>
      <c r="DU63" s="440">
        <v>31239305.194002647</v>
      </c>
      <c r="DV63" s="438">
        <v>465742.80600427359</v>
      </c>
      <c r="DW63" s="439">
        <v>2658611.3706837599</v>
      </c>
      <c r="DX63" s="440">
        <v>43917206.174002647</v>
      </c>
      <c r="DY63" s="438">
        <v>652294.70909951138</v>
      </c>
      <c r="DZ63" s="439">
        <v>3723870.2049739398</v>
      </c>
      <c r="EA63" s="440">
        <v>43917206.174002647</v>
      </c>
      <c r="EB63" s="438">
        <v>652294.70909951138</v>
      </c>
      <c r="EC63" s="439">
        <v>3723870.2049739398</v>
      </c>
      <c r="ED63" s="440">
        <v>30818452.241256405</v>
      </c>
      <c r="EE63" s="438">
        <v>697633.41274358949</v>
      </c>
      <c r="EF63" s="439">
        <v>3942807.1776431915</v>
      </c>
      <c r="EG63" s="440">
        <v>24558823.219974354</v>
      </c>
      <c r="EH63" s="438">
        <v>583271.61517948704</v>
      </c>
      <c r="EI63" s="439">
        <v>3294965.4128599311</v>
      </c>
      <c r="EJ63" s="440">
        <v>27091681.673681322</v>
      </c>
      <c r="EK63" s="438">
        <v>653427.82601953601</v>
      </c>
      <c r="EL63" s="439">
        <v>3685670.3953424199</v>
      </c>
      <c r="EM63" s="440">
        <v>27091681.673681322</v>
      </c>
      <c r="EN63" s="438">
        <v>653427.82601953601</v>
      </c>
      <c r="EO63" s="439">
        <v>3685670.3953424199</v>
      </c>
      <c r="EP63" s="440">
        <v>14750890.90832749</v>
      </c>
      <c r="EQ63" s="438">
        <v>214966.02128815631</v>
      </c>
      <c r="ER63" s="439">
        <v>1227172.28101752</v>
      </c>
      <c r="ES63" s="440">
        <v>14750612.565747429</v>
      </c>
      <c r="ET63" s="438">
        <v>214966.02128815631</v>
      </c>
      <c r="EU63" s="439">
        <v>1227153.1811473062</v>
      </c>
      <c r="EV63" s="440">
        <v>18339518.666934062</v>
      </c>
      <c r="EW63" s="438">
        <v>295246.35888278391</v>
      </c>
      <c r="EX63" s="439">
        <v>1684076.9396550285</v>
      </c>
      <c r="EY63" s="440"/>
      <c r="EZ63" s="438"/>
      <c r="FA63" s="439"/>
      <c r="FB63" s="440">
        <v>11583247.715439558</v>
      </c>
      <c r="FC63" s="438">
        <v>287797.86208791204</v>
      </c>
      <c r="FD63" s="439">
        <v>1586838.886134726</v>
      </c>
      <c r="FE63" s="440">
        <v>18586669.47201464</v>
      </c>
      <c r="FF63" s="438">
        <v>458891.61232600693</v>
      </c>
      <c r="FG63" s="439">
        <v>2542905.7414992382</v>
      </c>
      <c r="FH63" s="440">
        <v>39858123.548809528</v>
      </c>
      <c r="FI63" s="438">
        <v>277639.05573260074</v>
      </c>
      <c r="FJ63" s="439">
        <v>1582248.2897298164</v>
      </c>
      <c r="FK63" s="440">
        <v>31074276.490439564</v>
      </c>
      <c r="FL63" s="438">
        <v>763145.68375457905</v>
      </c>
      <c r="FM63" s="439">
        <v>4250524.97597491</v>
      </c>
      <c r="FN63" s="440">
        <v>1081675.3542857142</v>
      </c>
      <c r="FO63" s="438">
        <v>26382.325714285711</v>
      </c>
      <c r="FP63" s="439">
        <v>147690.59576269958</v>
      </c>
      <c r="FQ63" s="440">
        <v>2060961.7799999998</v>
      </c>
      <c r="FR63" s="438">
        <v>3774.6552747252745</v>
      </c>
      <c r="FS63" s="439">
        <v>21554.176443304998</v>
      </c>
      <c r="FT63" s="440">
        <v>75384046.549999997</v>
      </c>
      <c r="FU63" s="438">
        <v>433472.61153846158</v>
      </c>
      <c r="FV63" s="439">
        <v>2475231.3714582101</v>
      </c>
      <c r="FW63" s="440"/>
      <c r="FX63" s="438"/>
      <c r="FY63" s="439"/>
      <c r="FZ63" s="440"/>
      <c r="GA63" s="438"/>
      <c r="GB63" s="439"/>
      <c r="GC63" s="440"/>
      <c r="GD63" s="438"/>
      <c r="GE63" s="439"/>
      <c r="GF63" s="440"/>
      <c r="GG63" s="438"/>
      <c r="GH63" s="439"/>
      <c r="GI63" s="1259"/>
      <c r="GJ63" s="438"/>
      <c r="GK63" s="439"/>
      <c r="GL63" s="1259"/>
      <c r="GM63" s="438"/>
      <c r="GN63" s="439"/>
      <c r="GO63" s="440"/>
      <c r="GP63" s="438"/>
      <c r="GQ63" s="439"/>
      <c r="GR63" s="440"/>
      <c r="GS63" s="438"/>
      <c r="GT63" s="439"/>
      <c r="GU63" s="440"/>
      <c r="GV63" s="438"/>
      <c r="GW63" s="439"/>
      <c r="GX63" s="440"/>
      <c r="GY63" s="438"/>
      <c r="GZ63" s="439"/>
      <c r="HA63" s="440"/>
      <c r="HB63" s="438"/>
      <c r="HC63" s="439"/>
      <c r="HD63" s="440"/>
      <c r="HE63" s="438"/>
      <c r="HF63" s="439"/>
      <c r="HG63" s="440"/>
      <c r="HH63" s="438"/>
      <c r="HI63" s="439"/>
      <c r="HJ63" s="440"/>
      <c r="HK63" s="438"/>
      <c r="HL63" s="439"/>
      <c r="HM63" s="440"/>
      <c r="HN63" s="438"/>
      <c r="HO63" s="439"/>
      <c r="HP63" s="440"/>
      <c r="HQ63" s="438"/>
      <c r="HR63" s="439"/>
      <c r="HS63" s="440"/>
      <c r="HT63" s="438"/>
      <c r="HU63" s="439"/>
      <c r="HV63" s="440"/>
      <c r="HW63" s="438"/>
      <c r="HX63" s="439"/>
      <c r="HY63" s="440"/>
      <c r="HZ63" s="438"/>
      <c r="IA63" s="439"/>
      <c r="IB63" s="440">
        <v>450604.48000000004</v>
      </c>
      <c r="IC63" s="438">
        <v>1557.7409615384615</v>
      </c>
      <c r="ID63" s="439">
        <v>8895.0701704561052</v>
      </c>
      <c r="IE63" s="440">
        <v>450604.48000000004</v>
      </c>
      <c r="IF63" s="438">
        <v>1557.7409615384615</v>
      </c>
      <c r="IG63" s="439">
        <v>8895.0701704561052</v>
      </c>
      <c r="IH63" s="440"/>
      <c r="II63" s="438"/>
      <c r="IJ63" s="439"/>
      <c r="IK63" s="440"/>
      <c r="IL63" s="438"/>
      <c r="IM63" s="439"/>
      <c r="IN63" s="440"/>
      <c r="IO63" s="438"/>
      <c r="IP63" s="439"/>
      <c r="IQ63" s="440"/>
      <c r="IR63" s="438"/>
      <c r="IS63" s="439"/>
      <c r="IT63" s="440"/>
      <c r="IU63" s="438"/>
      <c r="IV63" s="439"/>
      <c r="IW63" s="440"/>
      <c r="IX63" s="438"/>
      <c r="IY63" s="439"/>
      <c r="IZ63" s="440"/>
      <c r="JA63" s="438"/>
      <c r="JB63" s="439"/>
      <c r="JC63" s="440"/>
      <c r="JD63" s="438"/>
      <c r="JE63" s="439"/>
      <c r="JF63" s="440"/>
      <c r="JG63" s="438"/>
      <c r="JH63" s="439"/>
      <c r="JI63" s="440">
        <v>13401756.431505091</v>
      </c>
      <c r="JJ63" s="438">
        <v>347659.45061979519</v>
      </c>
      <c r="JK63" s="439">
        <v>1887831.911591606</v>
      </c>
      <c r="JL63" s="440">
        <v>84245131.830258086</v>
      </c>
      <c r="JM63" s="438">
        <v>2083654.3998222612</v>
      </c>
      <c r="JN63" s="439">
        <v>11513407.306072781</v>
      </c>
      <c r="JO63" s="440">
        <v>15885554.16677163</v>
      </c>
      <c r="JP63" s="438">
        <v>391363.85382534296</v>
      </c>
      <c r="JQ63" s="438">
        <v>2168016.093688345</v>
      </c>
      <c r="JR63" s="440">
        <v>5937524.4597069593</v>
      </c>
      <c r="JS63" s="438">
        <v>10894.540293040294</v>
      </c>
      <c r="JT63" s="438">
        <v>62116.42264173663</v>
      </c>
      <c r="JU63" s="440"/>
      <c r="JV63" s="438"/>
      <c r="JW63" s="439"/>
      <c r="JX63" s="440"/>
      <c r="JY63" s="438"/>
      <c r="JZ63" s="439"/>
      <c r="KA63" s="440"/>
      <c r="KB63" s="438"/>
      <c r="KC63" s="439"/>
      <c r="KD63" s="440"/>
      <c r="KE63" s="438"/>
      <c r="KF63" s="438"/>
      <c r="KG63" s="1259"/>
      <c r="KH63" s="438"/>
      <c r="KI63" s="439"/>
      <c r="KJ63" s="440"/>
      <c r="KK63" s="438"/>
      <c r="KL63" s="439"/>
      <c r="KM63" s="440"/>
      <c r="KN63" s="438"/>
      <c r="KO63" s="439"/>
      <c r="KP63" s="440"/>
      <c r="KQ63" s="438"/>
      <c r="KR63" s="439"/>
      <c r="KS63" s="440"/>
      <c r="KT63" s="438"/>
      <c r="KU63" s="439"/>
      <c r="KV63" s="440"/>
      <c r="KW63" s="438"/>
      <c r="KX63" s="439"/>
      <c r="KY63" s="440"/>
      <c r="KZ63" s="438"/>
      <c r="LA63" s="439"/>
      <c r="LB63" s="440"/>
      <c r="LC63" s="438"/>
      <c r="LD63" s="439"/>
      <c r="LE63" s="440"/>
      <c r="LF63" s="438"/>
      <c r="LG63" s="439"/>
      <c r="LH63" s="440"/>
      <c r="LI63" s="438"/>
      <c r="LJ63" s="439"/>
      <c r="LK63" s="440"/>
      <c r="LL63" s="438"/>
      <c r="LM63" s="439"/>
      <c r="LN63" s="440"/>
      <c r="LO63" s="438"/>
      <c r="LP63" s="439"/>
      <c r="LQ63" s="440"/>
      <c r="LR63" s="438"/>
      <c r="LS63" s="439"/>
      <c r="LT63" s="440"/>
      <c r="LU63" s="438"/>
      <c r="LV63" s="439"/>
      <c r="LW63" s="440"/>
      <c r="LX63" s="438"/>
      <c r="LY63" s="439"/>
      <c r="LZ63" s="440"/>
      <c r="MA63" s="438"/>
      <c r="MB63" s="439"/>
      <c r="MC63" s="440"/>
      <c r="MD63" s="438"/>
      <c r="ME63" s="439"/>
      <c r="MF63" s="440"/>
      <c r="MG63" s="438"/>
      <c r="MH63" s="439"/>
      <c r="MI63" s="440"/>
      <c r="MJ63" s="438"/>
      <c r="MK63" s="439"/>
      <c r="ML63" s="440"/>
      <c r="MM63" s="438"/>
      <c r="MN63" s="439"/>
      <c r="MO63" s="440"/>
      <c r="MP63" s="438"/>
      <c r="MQ63" s="439"/>
      <c r="MR63" s="440"/>
      <c r="MS63" s="438"/>
      <c r="MT63" s="439"/>
      <c r="MU63" s="440"/>
      <c r="MV63" s="438"/>
      <c r="MW63" s="439"/>
      <c r="MX63" s="440"/>
      <c r="MY63" s="438"/>
      <c r="MZ63" s="439"/>
      <c r="NA63" s="440"/>
      <c r="NB63" s="438"/>
      <c r="NC63" s="439"/>
      <c r="ND63" s="440"/>
      <c r="NE63" s="438"/>
      <c r="NF63" s="439"/>
      <c r="NG63" s="440"/>
      <c r="NH63" s="438"/>
      <c r="NI63" s="439"/>
      <c r="NJ63" s="500"/>
      <c r="NK63" s="500"/>
      <c r="NL63" s="500"/>
      <c r="NM63" s="505"/>
    </row>
    <row r="64" spans="1:377" s="598" customFormat="1" ht="20.25" customHeight="1">
      <c r="A64" s="296">
        <f t="shared" si="97"/>
        <v>46</v>
      </c>
      <c r="B64" s="425"/>
      <c r="C64" s="1229" t="str">
        <f t="shared" si="98"/>
        <v>At Allowed ROE</v>
      </c>
      <c r="D64" s="504">
        <v>2018</v>
      </c>
      <c r="E64" s="440">
        <v>14738002.624285715</v>
      </c>
      <c r="F64" s="438">
        <v>491561.95238095237</v>
      </c>
      <c r="G64" s="439">
        <v>1953369.2779966576</v>
      </c>
      <c r="H64" s="440">
        <v>6067776.4614285706</v>
      </c>
      <c r="I64" s="438">
        <v>192119.57142857142</v>
      </c>
      <c r="J64" s="439">
        <v>793959.61092610215</v>
      </c>
      <c r="K64" s="440">
        <v>65002733.263392881</v>
      </c>
      <c r="L64" s="438">
        <v>2058755.2619047621</v>
      </c>
      <c r="M64" s="439">
        <v>8506133.1116611622</v>
      </c>
      <c r="N64" s="440">
        <v>16421519.628015876</v>
      </c>
      <c r="O64" s="438">
        <v>528306.26190476189</v>
      </c>
      <c r="P64" s="439">
        <v>2157095.3388193902</v>
      </c>
      <c r="Q64" s="440">
        <v>21129758.597091857</v>
      </c>
      <c r="R64" s="438">
        <v>642982.09523809527</v>
      </c>
      <c r="S64" s="439">
        <v>2738763.7756418395</v>
      </c>
      <c r="T64" s="440">
        <v>20455991.0675641</v>
      </c>
      <c r="U64" s="438">
        <v>610820.35714285716</v>
      </c>
      <c r="V64" s="439">
        <v>2639773.5577631402</v>
      </c>
      <c r="W64" s="440">
        <v>12499499.176172163</v>
      </c>
      <c r="X64" s="438">
        <v>374560.80952380953</v>
      </c>
      <c r="Y64" s="439">
        <v>1614339.3553728266</v>
      </c>
      <c r="Z64" s="440">
        <v>5444373.8152747285</v>
      </c>
      <c r="AA64" s="438">
        <v>165749.88095238095</v>
      </c>
      <c r="AB64" s="439">
        <v>705756.94496555103</v>
      </c>
      <c r="AC64" s="440">
        <v>16735075.201367527</v>
      </c>
      <c r="AD64" s="438">
        <v>500343.64285714284</v>
      </c>
      <c r="AE64" s="439">
        <v>2160233.123659458</v>
      </c>
      <c r="AF64" s="440">
        <v>21213.688095238093</v>
      </c>
      <c r="AG64" s="438">
        <v>666.38095238095241</v>
      </c>
      <c r="AH64" s="439">
        <v>2770.4872856127022</v>
      </c>
      <c r="AI64" s="440">
        <v>7613731.9267582409</v>
      </c>
      <c r="AJ64" s="438">
        <v>218069.47619047618</v>
      </c>
      <c r="AK64" s="439">
        <v>973247.0527956906</v>
      </c>
      <c r="AL64" s="440">
        <v>17380080.397563156</v>
      </c>
      <c r="AM64" s="438">
        <v>491118.83333333337</v>
      </c>
      <c r="AN64" s="439">
        <v>2214983.965714464</v>
      </c>
      <c r="AO64" s="440">
        <v>18108382.121485792</v>
      </c>
      <c r="AP64" s="438">
        <v>504054.11904761905</v>
      </c>
      <c r="AQ64" s="439">
        <v>2300156.7738684807</v>
      </c>
      <c r="AR64" s="440">
        <v>66563714.016465187</v>
      </c>
      <c r="AS64" s="438">
        <v>1838905.4761904762</v>
      </c>
      <c r="AT64" s="439">
        <v>8441111.165115945</v>
      </c>
      <c r="AU64" s="440">
        <v>12479567.618919415</v>
      </c>
      <c r="AV64" s="438">
        <v>342972.42857142858</v>
      </c>
      <c r="AW64" s="439">
        <v>1580774.0378473049</v>
      </c>
      <c r="AX64" s="440">
        <v>16125813.054057404</v>
      </c>
      <c r="AY64" s="438">
        <v>444403.11904761905</v>
      </c>
      <c r="AZ64" s="439">
        <v>2043862.1675272603</v>
      </c>
      <c r="BA64" s="440">
        <v>5572760.4943281244</v>
      </c>
      <c r="BB64" s="438">
        <v>152152.45238095237</v>
      </c>
      <c r="BC64" s="439">
        <v>704893.71062221052</v>
      </c>
      <c r="BD64" s="440">
        <v>40445204.224798545</v>
      </c>
      <c r="BE64" s="438">
        <v>1096086.5952380951</v>
      </c>
      <c r="BF64" s="439">
        <v>5107695.0423969394</v>
      </c>
      <c r="BG64" s="440">
        <v>14131585.727764314</v>
      </c>
      <c r="BH64" s="438">
        <v>377744.45238095237</v>
      </c>
      <c r="BI64" s="439">
        <v>1779403.5554518076</v>
      </c>
      <c r="BJ64" s="440">
        <v>19399029.897765566</v>
      </c>
      <c r="BK64" s="438">
        <v>517433.76190476189</v>
      </c>
      <c r="BL64" s="439">
        <v>2441550.9396058451</v>
      </c>
      <c r="BM64" s="440">
        <v>62148121.193515718</v>
      </c>
      <c r="BN64" s="438">
        <v>1626481.5952380951</v>
      </c>
      <c r="BO64" s="439">
        <v>7790721.156725958</v>
      </c>
      <c r="BP64" s="440">
        <v>66664574.698021986</v>
      </c>
      <c r="BQ64" s="438">
        <v>1723260.6666666665</v>
      </c>
      <c r="BR64" s="439">
        <v>8335470.3491403069</v>
      </c>
      <c r="BS64" s="440">
        <v>10435406.961190475</v>
      </c>
      <c r="BT64" s="438">
        <v>268480.54761904763</v>
      </c>
      <c r="BU64" s="439">
        <v>1303529.5112087582</v>
      </c>
      <c r="BV64" s="440">
        <v>4897010.7271062285</v>
      </c>
      <c r="BW64" s="438">
        <v>139468.73809523811</v>
      </c>
      <c r="BX64" s="439">
        <v>625184.90581437072</v>
      </c>
      <c r="BY64" s="440">
        <v>36469937.159725279</v>
      </c>
      <c r="BZ64" s="438">
        <v>965196.38095238095</v>
      </c>
      <c r="CA64" s="439">
        <v>4582512.96474656</v>
      </c>
      <c r="CB64" s="440">
        <v>659838952.66195965</v>
      </c>
      <c r="CC64" s="438">
        <v>17184010.880952381</v>
      </c>
      <c r="CD64" s="439">
        <v>82630967.25063175</v>
      </c>
      <c r="CE64" s="440">
        <v>321549256.22255576</v>
      </c>
      <c r="CF64" s="438">
        <v>8484131.9047619049</v>
      </c>
      <c r="CG64" s="439">
        <v>40377399.281296544</v>
      </c>
      <c r="CH64" s="440">
        <v>410411335.93578756</v>
      </c>
      <c r="CI64" s="438">
        <v>10451204.666666666</v>
      </c>
      <c r="CJ64" s="439">
        <v>51158369.17741657</v>
      </c>
      <c r="CK64" s="440">
        <v>329706784.13249999</v>
      </c>
      <c r="CL64" s="438">
        <v>8809698.8571428563</v>
      </c>
      <c r="CM64" s="439">
        <v>41512080.898782864</v>
      </c>
      <c r="CN64" s="440">
        <v>587254037.15326905</v>
      </c>
      <c r="CO64" s="438">
        <v>14887281.928571431</v>
      </c>
      <c r="CP64" s="439">
        <v>73134812.166723475</v>
      </c>
      <c r="CQ64" s="440">
        <v>334327319.75476193</v>
      </c>
      <c r="CR64" s="438">
        <v>8358711.1666666679</v>
      </c>
      <c r="CS64" s="439">
        <v>41519386.845041469</v>
      </c>
      <c r="CT64" s="440">
        <v>174138553.67452627</v>
      </c>
      <c r="CU64" s="438">
        <v>4283105.230769231</v>
      </c>
      <c r="CV64" s="439">
        <v>21470381.478473008</v>
      </c>
      <c r="CW64" s="440">
        <v>63528885.924648352</v>
      </c>
      <c r="CX64" s="438">
        <v>1341836.7692307692</v>
      </c>
      <c r="CY64" s="439">
        <v>6824760.3758466169</v>
      </c>
      <c r="CZ64" s="440">
        <v>47639887.074794874</v>
      </c>
      <c r="DA64" s="438">
        <v>913653.79853479844</v>
      </c>
      <c r="DB64" s="439">
        <v>4648727.5024402123</v>
      </c>
      <c r="DC64" s="440">
        <v>164431352.60878104</v>
      </c>
      <c r="DD64" s="438">
        <v>3052774.5842490839</v>
      </c>
      <c r="DE64" s="439">
        <v>15752824.120942131</v>
      </c>
      <c r="DF64" s="440">
        <v>125948110</v>
      </c>
      <c r="DG64" s="438">
        <v>2038279.6355311356</v>
      </c>
      <c r="DH64" s="439">
        <v>10529391.457864624</v>
      </c>
      <c r="DI64" s="440">
        <v>65344588</v>
      </c>
      <c r="DJ64" s="438">
        <v>975260.89194139198</v>
      </c>
      <c r="DK64" s="439">
        <v>5038024.9725260353</v>
      </c>
      <c r="DL64" s="440">
        <v>48375636.608781032</v>
      </c>
      <c r="DM64" s="438">
        <v>892291.21611721627</v>
      </c>
      <c r="DN64" s="439">
        <v>4592317.7078324081</v>
      </c>
      <c r="DO64" s="440">
        <v>87724588.608781025</v>
      </c>
      <c r="DP64" s="438">
        <v>1428689.474358974</v>
      </c>
      <c r="DQ64" s="439">
        <v>7365226.4608283266</v>
      </c>
      <c r="DR64" s="440">
        <v>48346393.805887267</v>
      </c>
      <c r="DS64" s="438">
        <v>1116292.2435897437</v>
      </c>
      <c r="DT64" s="439">
        <v>5721000.4898044551</v>
      </c>
      <c r="DU64" s="440">
        <v>48346393.805887267</v>
      </c>
      <c r="DV64" s="438">
        <v>1116292.2435897437</v>
      </c>
      <c r="DW64" s="439">
        <v>5721000.4898044551</v>
      </c>
      <c r="DX64" s="440">
        <v>46812613.902792029</v>
      </c>
      <c r="DY64" s="438">
        <v>1092189.5494505498</v>
      </c>
      <c r="DZ64" s="439">
        <v>5578331.392257059</v>
      </c>
      <c r="EA64" s="440">
        <v>46812612.902792029</v>
      </c>
      <c r="EB64" s="438">
        <v>1092189.5476190476</v>
      </c>
      <c r="EC64" s="439">
        <v>5578331.3815604672</v>
      </c>
      <c r="ED64" s="440">
        <v>30173643.828512821</v>
      </c>
      <c r="EE64" s="438">
        <v>743679.03663003666</v>
      </c>
      <c r="EF64" s="439">
        <v>3734129.7669744878</v>
      </c>
      <c r="EG64" s="440">
        <v>24088516.074794874</v>
      </c>
      <c r="EH64" s="438">
        <v>593745.37362637359</v>
      </c>
      <c r="EI64" s="439">
        <v>2977509.6573470477</v>
      </c>
      <c r="EJ64" s="440">
        <v>27083984.980995115</v>
      </c>
      <c r="EK64" s="438">
        <v>659567.71978021972</v>
      </c>
      <c r="EL64" s="439">
        <v>3303680.8440025025</v>
      </c>
      <c r="EM64" s="440">
        <v>27083984.980995115</v>
      </c>
      <c r="EN64" s="438">
        <v>659567.71978021972</v>
      </c>
      <c r="EO64" s="439">
        <v>3303680.8440025025</v>
      </c>
      <c r="EP64" s="440">
        <v>15430943.965928223</v>
      </c>
      <c r="EQ64" s="438">
        <v>370082.02747252752</v>
      </c>
      <c r="ER64" s="439">
        <v>1890122.3292067626</v>
      </c>
      <c r="ES64" s="440">
        <v>15430665.623348162</v>
      </c>
      <c r="ET64" s="438">
        <v>370082.02747252752</v>
      </c>
      <c r="EU64" s="439">
        <v>1890094.9107973434</v>
      </c>
      <c r="EV64" s="440">
        <v>21049154.53205128</v>
      </c>
      <c r="EW64" s="438">
        <v>471208.28754578752</v>
      </c>
      <c r="EX64" s="439">
        <v>2404812.9669401594</v>
      </c>
      <c r="EY64" s="440">
        <v>14368655</v>
      </c>
      <c r="EZ64" s="438">
        <v>223345.46703296702</v>
      </c>
      <c r="FA64" s="439">
        <v>1153763.1106817704</v>
      </c>
      <c r="FB64" s="440">
        <v>11289046.133351648</v>
      </c>
      <c r="FC64" s="438">
        <v>287646.02380952379</v>
      </c>
      <c r="FD64" s="439">
        <v>1407364.2622738008</v>
      </c>
      <c r="FE64" s="440">
        <v>18353372.699688647</v>
      </c>
      <c r="FF64" s="438">
        <v>464362.66666666674</v>
      </c>
      <c r="FG64" s="439">
        <v>2284765.0201002583</v>
      </c>
      <c r="FH64" s="440">
        <v>42538575.213076927</v>
      </c>
      <c r="FI64" s="438">
        <v>998750.58424908423</v>
      </c>
      <c r="FJ64" s="439">
        <v>5123158.4804380666</v>
      </c>
      <c r="FK64" s="440">
        <v>30311130.706684984</v>
      </c>
      <c r="FL64" s="438">
        <v>762610.47619047621</v>
      </c>
      <c r="FM64" s="439">
        <v>3769058.0962847713</v>
      </c>
      <c r="FN64" s="440">
        <v>1055293.3485714286</v>
      </c>
      <c r="FO64" s="438">
        <v>26382.333333333332</v>
      </c>
      <c r="FP64" s="439">
        <v>131052.9313065785</v>
      </c>
      <c r="FQ64" s="440">
        <v>22086187.344725274</v>
      </c>
      <c r="FR64" s="438">
        <v>389138.72161172162</v>
      </c>
      <c r="FS64" s="439">
        <v>2009944.6838635812</v>
      </c>
      <c r="FT64" s="440">
        <v>154527405.38846153</v>
      </c>
      <c r="FU64" s="438">
        <v>2298868.9963369966</v>
      </c>
      <c r="FV64" s="439">
        <v>11848761.041562598</v>
      </c>
      <c r="FW64" s="440">
        <v>22306913</v>
      </c>
      <c r="FX64" s="438">
        <v>361856.29304029304</v>
      </c>
      <c r="FY64" s="439">
        <v>1869285.4966978931</v>
      </c>
      <c r="FZ64" s="440"/>
      <c r="GA64" s="438"/>
      <c r="GB64" s="439"/>
      <c r="GC64" s="440"/>
      <c r="GD64" s="438"/>
      <c r="GE64" s="439"/>
      <c r="GF64" s="440"/>
      <c r="GG64" s="438"/>
      <c r="GH64" s="439"/>
      <c r="GI64" s="1259"/>
      <c r="GJ64" s="438"/>
      <c r="GK64" s="439"/>
      <c r="GL64" s="1259">
        <v>25138391.899999991</v>
      </c>
      <c r="GM64" s="438">
        <v>367586.31188644678</v>
      </c>
      <c r="GN64" s="439">
        <v>1898885.7588210898</v>
      </c>
      <c r="GO64" s="440"/>
      <c r="GP64" s="438"/>
      <c r="GQ64" s="439"/>
      <c r="GR64" s="440"/>
      <c r="GS64" s="438"/>
      <c r="GT64" s="439"/>
      <c r="GU64" s="440"/>
      <c r="GV64" s="438"/>
      <c r="GW64" s="439"/>
      <c r="GX64" s="440"/>
      <c r="GY64" s="438"/>
      <c r="GZ64" s="439"/>
      <c r="HA64" s="440"/>
      <c r="HB64" s="438"/>
      <c r="HC64" s="439"/>
      <c r="HD64" s="440"/>
      <c r="HE64" s="438"/>
      <c r="HF64" s="439"/>
      <c r="HG64" s="440">
        <v>2659068</v>
      </c>
      <c r="HH64" s="438">
        <v>37192.729624542138</v>
      </c>
      <c r="HI64" s="439">
        <v>192131.05148905385</v>
      </c>
      <c r="HJ64" s="440">
        <v>2659068</v>
      </c>
      <c r="HK64" s="438">
        <v>37192.729624542138</v>
      </c>
      <c r="HL64" s="439">
        <v>192131.05148905385</v>
      </c>
      <c r="HM64" s="440"/>
      <c r="HN64" s="438"/>
      <c r="HO64" s="439"/>
      <c r="HP64" s="440">
        <v>572883.95000000158</v>
      </c>
      <c r="HQ64" s="438">
        <v>8388.9183150183362</v>
      </c>
      <c r="HR64" s="439">
        <v>43335.665679582307</v>
      </c>
      <c r="HS64" s="440">
        <v>572883.95000000158</v>
      </c>
      <c r="HT64" s="438">
        <v>8388.9183150183362</v>
      </c>
      <c r="HU64" s="439">
        <v>43335.665679582307</v>
      </c>
      <c r="HV64" s="440"/>
      <c r="HW64" s="438"/>
      <c r="HX64" s="439"/>
      <c r="HY64" s="440"/>
      <c r="HZ64" s="438"/>
      <c r="IA64" s="439"/>
      <c r="IB64" s="440">
        <v>449046.26007326005</v>
      </c>
      <c r="IC64" s="438">
        <v>10728.6780952381</v>
      </c>
      <c r="ID64" s="439">
        <v>55267.94365274311</v>
      </c>
      <c r="IE64" s="440">
        <v>449046.26007326005</v>
      </c>
      <c r="IF64" s="438">
        <v>10728.6780952381</v>
      </c>
      <c r="IG64" s="439">
        <v>55267.94365274311</v>
      </c>
      <c r="IH64" s="440"/>
      <c r="II64" s="438"/>
      <c r="IJ64" s="439"/>
      <c r="IK64" s="440"/>
      <c r="IL64" s="438"/>
      <c r="IM64" s="439"/>
      <c r="IN64" s="440"/>
      <c r="IO64" s="438"/>
      <c r="IP64" s="439"/>
      <c r="IQ64" s="440"/>
      <c r="IR64" s="438"/>
      <c r="IS64" s="439"/>
      <c r="IT64" s="440"/>
      <c r="IU64" s="438"/>
      <c r="IV64" s="439"/>
      <c r="IW64" s="440"/>
      <c r="IX64" s="438"/>
      <c r="IY64" s="439"/>
      <c r="IZ64" s="440"/>
      <c r="JA64" s="438"/>
      <c r="JB64" s="439"/>
      <c r="JC64" s="440"/>
      <c r="JD64" s="438"/>
      <c r="JE64" s="439"/>
      <c r="JF64" s="440"/>
      <c r="JG64" s="438"/>
      <c r="JH64" s="439"/>
      <c r="JI64" s="440">
        <v>13063400.731207492</v>
      </c>
      <c r="JJ64" s="438">
        <v>339273.3941418936</v>
      </c>
      <c r="JK64" s="439">
        <v>1634929.3834277547</v>
      </c>
      <c r="JL64" s="440">
        <v>82163670.144087836</v>
      </c>
      <c r="JM64" s="438">
        <v>2087910.3781220983</v>
      </c>
      <c r="JN64" s="439">
        <v>10237722.267945345</v>
      </c>
      <c r="JO64" s="440">
        <v>15493498.132854866</v>
      </c>
      <c r="JP64" s="438">
        <v>392414.64812062355</v>
      </c>
      <c r="JQ64" s="438">
        <v>1929020.9898203707</v>
      </c>
      <c r="JR64" s="440">
        <v>6252223.8139377283</v>
      </c>
      <c r="JS64" s="438">
        <v>149864.65576923077</v>
      </c>
      <c r="JT64" s="438">
        <v>758524.20811039268</v>
      </c>
      <c r="JU64" s="440">
        <v>11948800.363479856</v>
      </c>
      <c r="JV64" s="438">
        <v>106081.50652014655</v>
      </c>
      <c r="JW64" s="438">
        <v>544109.45312730293</v>
      </c>
      <c r="JX64" s="440"/>
      <c r="JY64" s="438"/>
      <c r="JZ64" s="439"/>
      <c r="KA64" s="440"/>
      <c r="KB64" s="438"/>
      <c r="KC64" s="439"/>
      <c r="KD64" s="440"/>
      <c r="KE64" s="438"/>
      <c r="KF64" s="438"/>
      <c r="KG64" s="1259"/>
      <c r="KH64" s="438"/>
      <c r="KI64" s="439"/>
      <c r="KJ64" s="440"/>
      <c r="KK64" s="438"/>
      <c r="KL64" s="439"/>
      <c r="KM64" s="440">
        <v>2613172.6995054944</v>
      </c>
      <c r="KN64" s="438">
        <v>43796.190494505507</v>
      </c>
      <c r="KO64" s="438">
        <v>223235.98942040087</v>
      </c>
      <c r="KP64" s="440"/>
      <c r="KQ64" s="438"/>
      <c r="KR64" s="439"/>
      <c r="KS64" s="440"/>
      <c r="KT64" s="438"/>
      <c r="KU64" s="439"/>
      <c r="KV64" s="440"/>
      <c r="KW64" s="438"/>
      <c r="KX64" s="439"/>
      <c r="KY64" s="440"/>
      <c r="KZ64" s="438"/>
      <c r="LA64" s="439"/>
      <c r="LB64" s="440"/>
      <c r="LC64" s="438"/>
      <c r="LD64" s="439"/>
      <c r="LE64" s="440"/>
      <c r="LF64" s="438"/>
      <c r="LG64" s="439"/>
      <c r="LH64" s="440"/>
      <c r="LI64" s="438"/>
      <c r="LJ64" s="439"/>
      <c r="LK64" s="440"/>
      <c r="LL64" s="438"/>
      <c r="LM64" s="439"/>
      <c r="LN64" s="440"/>
      <c r="LO64" s="438"/>
      <c r="LP64" s="439"/>
      <c r="LQ64" s="440">
        <v>1240156.1336996336</v>
      </c>
      <c r="LR64" s="438">
        <v>5381.8663003663023</v>
      </c>
      <c r="LS64" s="438">
        <v>27704.893223779687</v>
      </c>
      <c r="LT64" s="440"/>
      <c r="LU64" s="438"/>
      <c r="LV64" s="439"/>
      <c r="LW64" s="440"/>
      <c r="LX64" s="438"/>
      <c r="LY64" s="439"/>
      <c r="LZ64" s="440"/>
      <c r="MA64" s="438"/>
      <c r="MB64" s="439"/>
      <c r="MC64" s="440"/>
      <c r="MD64" s="438"/>
      <c r="ME64" s="439"/>
      <c r="MF64" s="440"/>
      <c r="MG64" s="438"/>
      <c r="MH64" s="439"/>
      <c r="MI64" s="440"/>
      <c r="MJ64" s="438"/>
      <c r="MK64" s="439"/>
      <c r="ML64" s="440"/>
      <c r="MM64" s="438"/>
      <c r="MN64" s="439"/>
      <c r="MO64" s="440"/>
      <c r="MP64" s="438"/>
      <c r="MQ64" s="439"/>
      <c r="MR64" s="440"/>
      <c r="MS64" s="438"/>
      <c r="MT64" s="439"/>
      <c r="MU64" s="440"/>
      <c r="MV64" s="438"/>
      <c r="MW64" s="439"/>
      <c r="MX64" s="440"/>
      <c r="MY64" s="438"/>
      <c r="MZ64" s="439"/>
      <c r="NA64" s="440"/>
      <c r="NB64" s="438"/>
      <c r="NC64" s="439"/>
      <c r="ND64" s="440"/>
      <c r="NE64" s="438"/>
      <c r="NF64" s="439"/>
      <c r="NG64" s="440"/>
      <c r="NH64" s="438"/>
      <c r="NI64" s="439"/>
      <c r="NJ64" s="500"/>
      <c r="NK64" s="500"/>
      <c r="NL64" s="500"/>
      <c r="NM64" s="500"/>
    </row>
    <row r="65" spans="1:377" s="598" customFormat="1" ht="20.25" customHeight="1">
      <c r="A65" s="296">
        <f t="shared" si="97"/>
        <v>47</v>
      </c>
      <c r="B65" s="425"/>
      <c r="C65" s="1229" t="str">
        <f t="shared" si="98"/>
        <v>With Increased ROE</v>
      </c>
      <c r="D65" s="504">
        <v>2018</v>
      </c>
      <c r="E65" s="440">
        <v>14738002.624285715</v>
      </c>
      <c r="F65" s="438">
        <v>491561.95238095237</v>
      </c>
      <c r="G65" s="439">
        <v>1953369.2779966576</v>
      </c>
      <c r="H65" s="440">
        <v>6067776.4614285706</v>
      </c>
      <c r="I65" s="438">
        <v>192119.57142857142</v>
      </c>
      <c r="J65" s="439">
        <v>793959.61092610215</v>
      </c>
      <c r="K65" s="440">
        <v>65002733.263392881</v>
      </c>
      <c r="L65" s="438">
        <v>2058755.2619047621</v>
      </c>
      <c r="M65" s="439">
        <v>8506133.1116611622</v>
      </c>
      <c r="N65" s="440">
        <v>16421519.628015876</v>
      </c>
      <c r="O65" s="438">
        <v>528306.26190476189</v>
      </c>
      <c r="P65" s="439">
        <v>2157095.3388193902</v>
      </c>
      <c r="Q65" s="440">
        <v>21129758.597091857</v>
      </c>
      <c r="R65" s="438">
        <v>642982.09523809527</v>
      </c>
      <c r="S65" s="439">
        <v>2738763.7756418395</v>
      </c>
      <c r="T65" s="440">
        <v>20455991.0675641</v>
      </c>
      <c r="U65" s="438">
        <v>610820.35714285716</v>
      </c>
      <c r="V65" s="439">
        <v>2639773.5577631402</v>
      </c>
      <c r="W65" s="440">
        <v>12499499.176172163</v>
      </c>
      <c r="X65" s="438">
        <v>374560.80952380953</v>
      </c>
      <c r="Y65" s="439">
        <v>1614339.3553728266</v>
      </c>
      <c r="Z65" s="440">
        <v>5444373.8152747285</v>
      </c>
      <c r="AA65" s="438">
        <v>165749.88095238095</v>
      </c>
      <c r="AB65" s="439">
        <v>705756.94496555103</v>
      </c>
      <c r="AC65" s="440">
        <v>16735075.201367527</v>
      </c>
      <c r="AD65" s="438">
        <v>500343.64285714284</v>
      </c>
      <c r="AE65" s="439">
        <v>2160233.123659458</v>
      </c>
      <c r="AF65" s="440">
        <v>21213.688095238093</v>
      </c>
      <c r="AG65" s="438">
        <v>666.38095238095241</v>
      </c>
      <c r="AH65" s="439">
        <v>2770.4872856127022</v>
      </c>
      <c r="AI65" s="440">
        <v>7613731.9267582409</v>
      </c>
      <c r="AJ65" s="438">
        <v>218069.47619047618</v>
      </c>
      <c r="AK65" s="439">
        <v>973247.0527956906</v>
      </c>
      <c r="AL65" s="440">
        <v>17380080.397563156</v>
      </c>
      <c r="AM65" s="438">
        <v>491118.83333333337</v>
      </c>
      <c r="AN65" s="439">
        <v>2214983.965714464</v>
      </c>
      <c r="AO65" s="440">
        <v>18108382.121485792</v>
      </c>
      <c r="AP65" s="438">
        <v>504054.11904761905</v>
      </c>
      <c r="AQ65" s="439">
        <v>2300156.7738684807</v>
      </c>
      <c r="AR65" s="440">
        <v>66563714.016465187</v>
      </c>
      <c r="AS65" s="438">
        <v>1838905.4761904762</v>
      </c>
      <c r="AT65" s="439">
        <v>8441111.165115945</v>
      </c>
      <c r="AU65" s="440">
        <v>12479567.618919415</v>
      </c>
      <c r="AV65" s="438">
        <v>342972.42857142858</v>
      </c>
      <c r="AW65" s="439">
        <v>1580774.0378473049</v>
      </c>
      <c r="AX65" s="440">
        <v>16125813.054057404</v>
      </c>
      <c r="AY65" s="438">
        <v>444403.11904761905</v>
      </c>
      <c r="AZ65" s="439">
        <v>2043862.1675272603</v>
      </c>
      <c r="BA65" s="440">
        <v>5572760.4943281244</v>
      </c>
      <c r="BB65" s="438">
        <v>152152.45238095237</v>
      </c>
      <c r="BC65" s="439">
        <v>704893.71062221052</v>
      </c>
      <c r="BD65" s="440">
        <v>40445204.224798545</v>
      </c>
      <c r="BE65" s="438">
        <v>1096086.5952380951</v>
      </c>
      <c r="BF65" s="439">
        <v>5107695.0423969394</v>
      </c>
      <c r="BG65" s="440">
        <v>14131585.727764314</v>
      </c>
      <c r="BH65" s="438">
        <v>377744.45238095237</v>
      </c>
      <c r="BI65" s="439">
        <v>1779403.5554518076</v>
      </c>
      <c r="BJ65" s="440">
        <v>19399029.897765566</v>
      </c>
      <c r="BK65" s="438">
        <v>517433.76190476189</v>
      </c>
      <c r="BL65" s="439">
        <v>2441550.9396058451</v>
      </c>
      <c r="BM65" s="440">
        <v>62148121.193515718</v>
      </c>
      <c r="BN65" s="438">
        <v>1626481.5952380951</v>
      </c>
      <c r="BO65" s="439">
        <v>7790721.156725958</v>
      </c>
      <c r="BP65" s="440">
        <v>66664574.698021986</v>
      </c>
      <c r="BQ65" s="438">
        <v>1723260.6666666665</v>
      </c>
      <c r="BR65" s="439">
        <v>8335470.3491403069</v>
      </c>
      <c r="BS65" s="440">
        <v>10435406.961190475</v>
      </c>
      <c r="BT65" s="438">
        <v>268480.54761904763</v>
      </c>
      <c r="BU65" s="439">
        <v>1303529.5112087582</v>
      </c>
      <c r="BV65" s="440">
        <v>4897010.7271062285</v>
      </c>
      <c r="BW65" s="438">
        <v>139468.73809523811</v>
      </c>
      <c r="BX65" s="439">
        <v>660863.66537372232</v>
      </c>
      <c r="BY65" s="440">
        <v>36469937.159725279</v>
      </c>
      <c r="BZ65" s="438">
        <v>965196.38095238095</v>
      </c>
      <c r="CA65" s="439">
        <v>4848226.5176828457</v>
      </c>
      <c r="CB65" s="440">
        <v>659838952.66195965</v>
      </c>
      <c r="CC65" s="438">
        <v>17184010.880952381</v>
      </c>
      <c r="CD65" s="439">
        <v>87438437.899941951</v>
      </c>
      <c r="CE65" s="440">
        <v>321549256.22255576</v>
      </c>
      <c r="CF65" s="438">
        <v>8484131.9047619049</v>
      </c>
      <c r="CG65" s="439">
        <v>40377399.281296544</v>
      </c>
      <c r="CH65" s="440">
        <v>410411335.93578756</v>
      </c>
      <c r="CI65" s="438">
        <v>10451204.666666666</v>
      </c>
      <c r="CJ65" s="439">
        <v>51158369.17741657</v>
      </c>
      <c r="CK65" s="440">
        <v>329706784.13249999</v>
      </c>
      <c r="CL65" s="438">
        <v>8809698.8571428563</v>
      </c>
      <c r="CM65" s="439">
        <v>41512080.898782864</v>
      </c>
      <c r="CN65" s="440">
        <v>587254037.15326905</v>
      </c>
      <c r="CO65" s="438">
        <v>14887281.928571431</v>
      </c>
      <c r="CP65" s="439">
        <v>73990538.108913973</v>
      </c>
      <c r="CQ65" s="440">
        <v>334327319.75476193</v>
      </c>
      <c r="CR65" s="438">
        <v>8358711.1666666679</v>
      </c>
      <c r="CS65" s="439">
        <v>42006556.864483163</v>
      </c>
      <c r="CT65" s="440">
        <v>174138553.67452627</v>
      </c>
      <c r="CU65" s="438">
        <v>4283105.230769231</v>
      </c>
      <c r="CV65" s="439">
        <v>21470381.478473008</v>
      </c>
      <c r="CW65" s="440">
        <v>63528885.924648352</v>
      </c>
      <c r="CX65" s="438">
        <v>1341836.7692307692</v>
      </c>
      <c r="CY65" s="439">
        <v>6824760.3758466169</v>
      </c>
      <c r="CZ65" s="440">
        <v>47639887.074794874</v>
      </c>
      <c r="DA65" s="438">
        <v>913653.79853479844</v>
      </c>
      <c r="DB65" s="439">
        <v>4648727.5024402123</v>
      </c>
      <c r="DC65" s="440">
        <v>164431352.60878104</v>
      </c>
      <c r="DD65" s="438">
        <v>3052774.5842490839</v>
      </c>
      <c r="DE65" s="439">
        <v>15752824.120942131</v>
      </c>
      <c r="DF65" s="440">
        <v>125948110</v>
      </c>
      <c r="DG65" s="438">
        <v>2038279.6355311356</v>
      </c>
      <c r="DH65" s="439">
        <v>10529391.457864624</v>
      </c>
      <c r="DI65" s="440">
        <v>65344588</v>
      </c>
      <c r="DJ65" s="438">
        <v>975260.89194139198</v>
      </c>
      <c r="DK65" s="439">
        <v>5038024.9725260353</v>
      </c>
      <c r="DL65" s="440">
        <v>48375636.608781032</v>
      </c>
      <c r="DM65" s="438">
        <v>892291.21611721627</v>
      </c>
      <c r="DN65" s="439">
        <v>4592317.7078324081</v>
      </c>
      <c r="DO65" s="440">
        <v>87724588.608781025</v>
      </c>
      <c r="DP65" s="438">
        <v>1428689.474358974</v>
      </c>
      <c r="DQ65" s="439">
        <v>7365226.4608283266</v>
      </c>
      <c r="DR65" s="440">
        <v>48346393.805887267</v>
      </c>
      <c r="DS65" s="438">
        <v>1116292.2435897437</v>
      </c>
      <c r="DT65" s="439">
        <v>5721000.4898044551</v>
      </c>
      <c r="DU65" s="440">
        <v>48346393.805887267</v>
      </c>
      <c r="DV65" s="438">
        <v>1116292.2435897437</v>
      </c>
      <c r="DW65" s="439">
        <v>5721000.4898044551</v>
      </c>
      <c r="DX65" s="440">
        <v>46812613.902792029</v>
      </c>
      <c r="DY65" s="438">
        <v>1092189.5494505498</v>
      </c>
      <c r="DZ65" s="439">
        <v>5578331.392257059</v>
      </c>
      <c r="EA65" s="440">
        <v>46812612.902792029</v>
      </c>
      <c r="EB65" s="438">
        <v>1092189.5476190476</v>
      </c>
      <c r="EC65" s="439">
        <v>5578331.3815604672</v>
      </c>
      <c r="ED65" s="440">
        <v>30173643.828512821</v>
      </c>
      <c r="EE65" s="438">
        <v>743679.03663003666</v>
      </c>
      <c r="EF65" s="439">
        <v>3734129.7669744878</v>
      </c>
      <c r="EG65" s="440">
        <v>24088516.074794874</v>
      </c>
      <c r="EH65" s="438">
        <v>593745.37362637359</v>
      </c>
      <c r="EI65" s="439">
        <v>2977509.6573470477</v>
      </c>
      <c r="EJ65" s="440">
        <v>27083984.980995115</v>
      </c>
      <c r="EK65" s="438">
        <v>659567.71978021972</v>
      </c>
      <c r="EL65" s="439">
        <v>3303680.8440025025</v>
      </c>
      <c r="EM65" s="440">
        <v>27083984.980995115</v>
      </c>
      <c r="EN65" s="438">
        <v>659567.71978021972</v>
      </c>
      <c r="EO65" s="439">
        <v>3303680.8440025025</v>
      </c>
      <c r="EP65" s="440">
        <v>15430943.965928223</v>
      </c>
      <c r="EQ65" s="438">
        <v>370082.02747252752</v>
      </c>
      <c r="ER65" s="439">
        <v>1890122.3292067626</v>
      </c>
      <c r="ES65" s="440">
        <v>15430665.623348162</v>
      </c>
      <c r="ET65" s="438">
        <v>370082.02747252752</v>
      </c>
      <c r="EU65" s="439">
        <v>1890094.9107973434</v>
      </c>
      <c r="EV65" s="440">
        <v>21049154.53205128</v>
      </c>
      <c r="EW65" s="438">
        <v>471208.28754578752</v>
      </c>
      <c r="EX65" s="439">
        <v>2404812.9669401594</v>
      </c>
      <c r="EY65" s="440">
        <v>14368655</v>
      </c>
      <c r="EZ65" s="438">
        <v>223345.46703296702</v>
      </c>
      <c r="FA65" s="439">
        <v>1153763.1106817704</v>
      </c>
      <c r="FB65" s="440">
        <v>11289046.133351648</v>
      </c>
      <c r="FC65" s="438">
        <v>287646.02380952379</v>
      </c>
      <c r="FD65" s="439">
        <v>1407364.2622738008</v>
      </c>
      <c r="FE65" s="440">
        <v>18353372.699688647</v>
      </c>
      <c r="FF65" s="438">
        <v>464362.66666666674</v>
      </c>
      <c r="FG65" s="439">
        <v>2284765.0201002583</v>
      </c>
      <c r="FH65" s="440">
        <v>42538575.213076927</v>
      </c>
      <c r="FI65" s="438">
        <v>998750.58424908423</v>
      </c>
      <c r="FJ65" s="439">
        <v>5123158.4804380666</v>
      </c>
      <c r="FK65" s="440">
        <v>30311130.706684984</v>
      </c>
      <c r="FL65" s="438">
        <v>762610.47619047621</v>
      </c>
      <c r="FM65" s="439">
        <v>3769058.0962847713</v>
      </c>
      <c r="FN65" s="440">
        <v>1055293.3485714286</v>
      </c>
      <c r="FO65" s="438">
        <v>26382.333333333332</v>
      </c>
      <c r="FP65" s="439">
        <v>131052.9313065785</v>
      </c>
      <c r="FQ65" s="440">
        <v>22086187.344725274</v>
      </c>
      <c r="FR65" s="438">
        <v>389138.72161172162</v>
      </c>
      <c r="FS65" s="439">
        <v>2009944.6838635812</v>
      </c>
      <c r="FT65" s="440">
        <v>154527405.38846153</v>
      </c>
      <c r="FU65" s="438">
        <v>2298868.9963369966</v>
      </c>
      <c r="FV65" s="439">
        <v>11848761.041562598</v>
      </c>
      <c r="FW65" s="440">
        <v>22306913</v>
      </c>
      <c r="FX65" s="438">
        <v>361856.29304029304</v>
      </c>
      <c r="FY65" s="439">
        <v>1869285.4966978931</v>
      </c>
      <c r="FZ65" s="440"/>
      <c r="GA65" s="438"/>
      <c r="GB65" s="439"/>
      <c r="GC65" s="440"/>
      <c r="GD65" s="438"/>
      <c r="GE65" s="439"/>
      <c r="GF65" s="440"/>
      <c r="GG65" s="438"/>
      <c r="GH65" s="439"/>
      <c r="GI65" s="1259"/>
      <c r="GJ65" s="438"/>
      <c r="GK65" s="439"/>
      <c r="GL65" s="1259">
        <v>25138391.899999991</v>
      </c>
      <c r="GM65" s="438">
        <v>367586.31188644678</v>
      </c>
      <c r="GN65" s="439">
        <v>1898885.7588210898</v>
      </c>
      <c r="GO65" s="440"/>
      <c r="GP65" s="438"/>
      <c r="GQ65" s="439"/>
      <c r="GR65" s="440"/>
      <c r="GS65" s="438"/>
      <c r="GT65" s="439"/>
      <c r="GU65" s="440"/>
      <c r="GV65" s="438"/>
      <c r="GW65" s="439"/>
      <c r="GX65" s="440"/>
      <c r="GY65" s="438"/>
      <c r="GZ65" s="439"/>
      <c r="HA65" s="440"/>
      <c r="HB65" s="438"/>
      <c r="HC65" s="439"/>
      <c r="HD65" s="440"/>
      <c r="HE65" s="438"/>
      <c r="HF65" s="439"/>
      <c r="HG65" s="440">
        <v>2659068</v>
      </c>
      <c r="HH65" s="438">
        <v>37192.729624542138</v>
      </c>
      <c r="HI65" s="439">
        <v>192131.05148905385</v>
      </c>
      <c r="HJ65" s="440">
        <v>2659068</v>
      </c>
      <c r="HK65" s="438">
        <v>37192.729624542138</v>
      </c>
      <c r="HL65" s="439">
        <v>192131.05148905385</v>
      </c>
      <c r="HM65" s="440"/>
      <c r="HN65" s="438"/>
      <c r="HO65" s="439"/>
      <c r="HP65" s="440">
        <v>572883.95000000158</v>
      </c>
      <c r="HQ65" s="438">
        <v>8388.9183150183362</v>
      </c>
      <c r="HR65" s="439">
        <v>43335.665679582307</v>
      </c>
      <c r="HS65" s="440">
        <v>572883.95000000158</v>
      </c>
      <c r="HT65" s="438">
        <v>8388.9183150183362</v>
      </c>
      <c r="HU65" s="439">
        <v>43335.665679582307</v>
      </c>
      <c r="HV65" s="440"/>
      <c r="HW65" s="438"/>
      <c r="HX65" s="439"/>
      <c r="HY65" s="440"/>
      <c r="HZ65" s="438"/>
      <c r="IA65" s="439"/>
      <c r="IB65" s="440">
        <v>449046.26007326005</v>
      </c>
      <c r="IC65" s="438">
        <v>10728.6780952381</v>
      </c>
      <c r="ID65" s="439">
        <v>55267.94365274311</v>
      </c>
      <c r="IE65" s="440">
        <v>449046.26007326005</v>
      </c>
      <c r="IF65" s="438">
        <v>10728.6780952381</v>
      </c>
      <c r="IG65" s="439">
        <v>55267.94365274311</v>
      </c>
      <c r="IH65" s="440"/>
      <c r="II65" s="438"/>
      <c r="IJ65" s="439"/>
      <c r="IK65" s="440"/>
      <c r="IL65" s="438"/>
      <c r="IM65" s="439"/>
      <c r="IN65" s="440"/>
      <c r="IO65" s="438"/>
      <c r="IP65" s="439"/>
      <c r="IQ65" s="440"/>
      <c r="IR65" s="438"/>
      <c r="IS65" s="439"/>
      <c r="IT65" s="440"/>
      <c r="IU65" s="438"/>
      <c r="IV65" s="439"/>
      <c r="IW65" s="440"/>
      <c r="IX65" s="438"/>
      <c r="IY65" s="439"/>
      <c r="IZ65" s="440"/>
      <c r="JA65" s="438"/>
      <c r="JB65" s="439"/>
      <c r="JC65" s="440"/>
      <c r="JD65" s="438"/>
      <c r="JE65" s="439"/>
      <c r="JF65" s="440"/>
      <c r="JG65" s="438"/>
      <c r="JH65" s="439"/>
      <c r="JI65" s="440">
        <v>13063400.731207492</v>
      </c>
      <c r="JJ65" s="438">
        <v>339273.3941418936</v>
      </c>
      <c r="JK65" s="439">
        <v>1634929.3834277547</v>
      </c>
      <c r="JL65" s="440">
        <v>82163670.144087836</v>
      </c>
      <c r="JM65" s="438">
        <v>2087910.3781220983</v>
      </c>
      <c r="JN65" s="439">
        <v>10237722.267945345</v>
      </c>
      <c r="JO65" s="440">
        <v>15493498.132854866</v>
      </c>
      <c r="JP65" s="438">
        <v>392414.64812062355</v>
      </c>
      <c r="JQ65" s="438">
        <v>1929020.9898203707</v>
      </c>
      <c r="JR65" s="440">
        <v>6252223.8139377283</v>
      </c>
      <c r="JS65" s="438">
        <v>149864.65576923077</v>
      </c>
      <c r="JT65" s="438">
        <v>758524.20811039268</v>
      </c>
      <c r="JU65" s="440">
        <v>11948800.363479856</v>
      </c>
      <c r="JV65" s="438">
        <v>106081.50652014655</v>
      </c>
      <c r="JW65" s="438">
        <v>544109.45312730293</v>
      </c>
      <c r="JX65" s="440"/>
      <c r="JY65" s="438"/>
      <c r="JZ65" s="439"/>
      <c r="KA65" s="440"/>
      <c r="KB65" s="438"/>
      <c r="KC65" s="439"/>
      <c r="KD65" s="440"/>
      <c r="KE65" s="438"/>
      <c r="KF65" s="438"/>
      <c r="KG65" s="1259"/>
      <c r="KH65" s="438"/>
      <c r="KI65" s="439"/>
      <c r="KJ65" s="440"/>
      <c r="KK65" s="438"/>
      <c r="KL65" s="439"/>
      <c r="KM65" s="440">
        <v>2613172.6995054944</v>
      </c>
      <c r="KN65" s="438">
        <v>43796.190494505507</v>
      </c>
      <c r="KO65" s="438">
        <v>223235.98942040087</v>
      </c>
      <c r="KP65" s="440"/>
      <c r="KQ65" s="438"/>
      <c r="KR65" s="439"/>
      <c r="KS65" s="440"/>
      <c r="KT65" s="438"/>
      <c r="KU65" s="439"/>
      <c r="KV65" s="440"/>
      <c r="KW65" s="438"/>
      <c r="KX65" s="439"/>
      <c r="KY65" s="440"/>
      <c r="KZ65" s="438"/>
      <c r="LA65" s="439"/>
      <c r="LB65" s="440"/>
      <c r="LC65" s="438"/>
      <c r="LD65" s="439"/>
      <c r="LE65" s="440"/>
      <c r="LF65" s="438"/>
      <c r="LG65" s="439"/>
      <c r="LH65" s="440"/>
      <c r="LI65" s="438"/>
      <c r="LJ65" s="439"/>
      <c r="LK65" s="440"/>
      <c r="LL65" s="438"/>
      <c r="LM65" s="439"/>
      <c r="LN65" s="440"/>
      <c r="LO65" s="438"/>
      <c r="LP65" s="439"/>
      <c r="LQ65" s="440">
        <v>1240156.1336996336</v>
      </c>
      <c r="LR65" s="438">
        <v>5381.8663003663023</v>
      </c>
      <c r="LS65" s="438">
        <v>27704.893223779687</v>
      </c>
      <c r="LT65" s="440"/>
      <c r="LU65" s="438"/>
      <c r="LV65" s="439"/>
      <c r="LW65" s="440"/>
      <c r="LX65" s="438"/>
      <c r="LY65" s="439"/>
      <c r="LZ65" s="440"/>
      <c r="MA65" s="438"/>
      <c r="MB65" s="439"/>
      <c r="MC65" s="440"/>
      <c r="MD65" s="438"/>
      <c r="ME65" s="439"/>
      <c r="MF65" s="440"/>
      <c r="MG65" s="438"/>
      <c r="MH65" s="439"/>
      <c r="MI65" s="440"/>
      <c r="MJ65" s="438"/>
      <c r="MK65" s="439"/>
      <c r="ML65" s="440"/>
      <c r="MM65" s="438"/>
      <c r="MN65" s="439"/>
      <c r="MO65" s="440"/>
      <c r="MP65" s="438"/>
      <c r="MQ65" s="439"/>
      <c r="MR65" s="440"/>
      <c r="MS65" s="438"/>
      <c r="MT65" s="439"/>
      <c r="MU65" s="440"/>
      <c r="MV65" s="438"/>
      <c r="MW65" s="439"/>
      <c r="MX65" s="440"/>
      <c r="MY65" s="438"/>
      <c r="MZ65" s="439"/>
      <c r="NA65" s="440"/>
      <c r="NB65" s="438"/>
      <c r="NC65" s="439"/>
      <c r="ND65" s="440"/>
      <c r="NE65" s="438"/>
      <c r="NF65" s="439"/>
      <c r="NG65" s="440"/>
      <c r="NH65" s="438"/>
      <c r="NI65" s="439"/>
      <c r="NJ65" s="500"/>
      <c r="NK65" s="500"/>
      <c r="NL65" s="500"/>
      <c r="NM65" s="505"/>
    </row>
    <row r="66" spans="1:377" s="598" customFormat="1" ht="20.25" customHeight="1">
      <c r="A66" s="296">
        <f t="shared" si="97"/>
        <v>48</v>
      </c>
      <c r="B66" s="425"/>
      <c r="C66" s="1229" t="str">
        <f t="shared" si="98"/>
        <v>At Allowed ROE</v>
      </c>
      <c r="D66" s="504">
        <v>2019</v>
      </c>
      <c r="E66" s="440">
        <v>14214940.281904751</v>
      </c>
      <c r="F66" s="438">
        <v>490811.94309523806</v>
      </c>
      <c r="G66" s="439">
        <v>1640158.299235329</v>
      </c>
      <c r="H66" s="440">
        <v>5875656.9099999983</v>
      </c>
      <c r="I66" s="438">
        <v>192119.57190476189</v>
      </c>
      <c r="J66" s="439">
        <v>667194.71998923516</v>
      </c>
      <c r="K66" s="440">
        <v>62943977.891488135</v>
      </c>
      <c r="L66" s="438">
        <v>2058755.2592857142</v>
      </c>
      <c r="M66" s="439">
        <v>7148078.9001762019</v>
      </c>
      <c r="N66" s="440">
        <v>15893213.456111114</v>
      </c>
      <c r="O66" s="438">
        <v>528306.26404761907</v>
      </c>
      <c r="P66" s="439">
        <v>1813349.0859574052</v>
      </c>
      <c r="Q66" s="440">
        <v>20486776.851853758</v>
      </c>
      <c r="R66" s="438">
        <v>642982.10357142857</v>
      </c>
      <c r="S66" s="439">
        <v>2299436.6406128006</v>
      </c>
      <c r="T66" s="440">
        <v>19845171.070421241</v>
      </c>
      <c r="U66" s="438">
        <v>610820.36571428576</v>
      </c>
      <c r="V66" s="439">
        <v>2215397.9864729629</v>
      </c>
      <c r="W66" s="440">
        <v>12124938.546648353</v>
      </c>
      <c r="X66" s="438">
        <v>374560.81380952382</v>
      </c>
      <c r="Y66" s="439">
        <v>1354920.4678527187</v>
      </c>
      <c r="Z66" s="440">
        <v>5278623.9343223479</v>
      </c>
      <c r="AA66" s="438">
        <v>165749.88095238095</v>
      </c>
      <c r="AB66" s="439">
        <v>592552.03868429584</v>
      </c>
      <c r="AC66" s="440">
        <v>16234731.335177049</v>
      </c>
      <c r="AD66" s="438">
        <v>500343.63753968262</v>
      </c>
      <c r="AE66" s="439">
        <v>1812999.8241261248</v>
      </c>
      <c r="AF66" s="440">
        <v>20547.657142857137</v>
      </c>
      <c r="AG66" s="438">
        <v>666.38928571428573</v>
      </c>
      <c r="AH66" s="439">
        <v>2327.7662873765294</v>
      </c>
      <c r="AI66" s="440">
        <v>7395662.3605677653</v>
      </c>
      <c r="AJ66" s="438">
        <v>218069.47404761909</v>
      </c>
      <c r="AK66" s="439">
        <v>816044.38050441863</v>
      </c>
      <c r="AL66" s="440">
        <v>16888961.250300679</v>
      </c>
      <c r="AM66" s="438">
        <v>491118.82585882989</v>
      </c>
      <c r="AN66" s="439">
        <v>1856672.6507126931</v>
      </c>
      <c r="AO66" s="440">
        <v>17597227.502676632</v>
      </c>
      <c r="AP66" s="438">
        <v>503885.05952948722</v>
      </c>
      <c r="AQ66" s="439">
        <v>1926705.6206623313</v>
      </c>
      <c r="AR66" s="440">
        <v>64724808.06027472</v>
      </c>
      <c r="AS66" s="438">
        <v>1838905.4647619051</v>
      </c>
      <c r="AT66" s="439">
        <v>7072217.7981694285</v>
      </c>
      <c r="AU66" s="440">
        <v>12136594.810347987</v>
      </c>
      <c r="AV66" s="438">
        <v>342972.41952380957</v>
      </c>
      <c r="AW66" s="439">
        <v>1324274.5386033463</v>
      </c>
      <c r="AX66" s="440">
        <v>15681409.599509785</v>
      </c>
      <c r="AY66" s="438">
        <v>444403.11105952383</v>
      </c>
      <c r="AZ66" s="439">
        <v>1712320.5714853054</v>
      </c>
      <c r="BA66" s="440">
        <v>5420608.38744717</v>
      </c>
      <c r="BB66" s="438">
        <v>152152.4606071428</v>
      </c>
      <c r="BC66" s="439">
        <v>590434.74492357054</v>
      </c>
      <c r="BD66" s="440">
        <v>39298916.609560452</v>
      </c>
      <c r="BE66" s="438">
        <v>1094891.3328571429</v>
      </c>
      <c r="BF66" s="439">
        <v>4272397.9357480025</v>
      </c>
      <c r="BG66" s="440">
        <v>13753841.268809758</v>
      </c>
      <c r="BH66" s="438">
        <v>377744.45222443796</v>
      </c>
      <c r="BI66" s="439">
        <v>1489808.7333075446</v>
      </c>
      <c r="BJ66" s="440">
        <v>18881596.395860802</v>
      </c>
      <c r="BK66" s="438">
        <v>517433.76809523802</v>
      </c>
      <c r="BL66" s="439">
        <v>2044101.737521457</v>
      </c>
      <c r="BM66" s="440">
        <v>55147554.369263545</v>
      </c>
      <c r="BN66" s="438">
        <v>1498527.1850234743</v>
      </c>
      <c r="BO66" s="439">
        <v>5957472.45017076</v>
      </c>
      <c r="BP66" s="440">
        <v>64929027.631355338</v>
      </c>
      <c r="BQ66" s="438">
        <v>1722968.1333333338</v>
      </c>
      <c r="BR66" s="439">
        <v>6972792.6022278266</v>
      </c>
      <c r="BS66" s="440">
        <v>10166926.303571427</v>
      </c>
      <c r="BT66" s="438">
        <v>268480.54500000004</v>
      </c>
      <c r="BU66" s="439">
        <v>1090525.4828200887</v>
      </c>
      <c r="BV66" s="440">
        <v>4757541.9890109906</v>
      </c>
      <c r="BW66" s="438">
        <v>139468.73809523811</v>
      </c>
      <c r="BX66" s="439">
        <v>524138.91192734108</v>
      </c>
      <c r="BY66" s="440">
        <v>35504740.778772898</v>
      </c>
      <c r="BZ66" s="438">
        <v>965196.38095238095</v>
      </c>
      <c r="CA66" s="439">
        <v>3835925.6017938987</v>
      </c>
      <c r="CB66" s="440">
        <v>642728146.74100733</v>
      </c>
      <c r="CC66" s="438">
        <v>17185753.856190477</v>
      </c>
      <c r="CD66" s="439">
        <v>69153418.777429596</v>
      </c>
      <c r="CE66" s="440">
        <v>313061874.68038785</v>
      </c>
      <c r="CF66" s="438">
        <v>8484054.532442715</v>
      </c>
      <c r="CG66" s="439">
        <v>33796614.260064408</v>
      </c>
      <c r="CH66" s="440">
        <v>399770548.38912088</v>
      </c>
      <c r="CI66" s="438">
        <v>10446690.788571429</v>
      </c>
      <c r="CJ66" s="439">
        <v>42770064.223214805</v>
      </c>
      <c r="CK66" s="440">
        <v>320836204.81355923</v>
      </c>
      <c r="CL66" s="438">
        <v>8808249.3223381452</v>
      </c>
      <c r="CM66" s="439">
        <v>34749401.068834886</v>
      </c>
      <c r="CN66" s="440">
        <v>572230625.65969753</v>
      </c>
      <c r="CO66" s="438">
        <v>14884040.74845238</v>
      </c>
      <c r="CP66" s="439">
        <v>61151641.697220467</v>
      </c>
      <c r="CQ66" s="440">
        <v>325832478.74309522</v>
      </c>
      <c r="CR66" s="438">
        <v>8355469.9798809513</v>
      </c>
      <c r="CS66" s="439">
        <v>34700594.526917696</v>
      </c>
      <c r="CT66" s="440">
        <v>168462457.05762166</v>
      </c>
      <c r="CU66" s="438">
        <v>4271089.8479491575</v>
      </c>
      <c r="CV66" s="439">
        <v>17892090.522293139</v>
      </c>
      <c r="CW66" s="440">
        <v>63619714.08359395</v>
      </c>
      <c r="CX66" s="438">
        <v>1576202.9030518183</v>
      </c>
      <c r="CY66" s="439">
        <v>6720163.0682404395</v>
      </c>
      <c r="CZ66" s="440">
        <v>47047242.159135669</v>
      </c>
      <c r="DA66" s="438">
        <v>1163501.6876875141</v>
      </c>
      <c r="DB66" s="439">
        <v>4967497.7136769658</v>
      </c>
      <c r="DC66" s="440">
        <v>155088856.148671</v>
      </c>
      <c r="DD66" s="438">
        <v>3770600.264860454</v>
      </c>
      <c r="DE66" s="439">
        <v>16310280.921790011</v>
      </c>
      <c r="DF66" s="440">
        <v>124311423.51021795</v>
      </c>
      <c r="DG66" s="438">
        <v>3008326.2653749785</v>
      </c>
      <c r="DH66" s="439">
        <v>13059503.323074982</v>
      </c>
      <c r="DI66" s="440">
        <v>64723840.461411811</v>
      </c>
      <c r="DJ66" s="438">
        <v>1564264.3179369811</v>
      </c>
      <c r="DK66" s="439">
        <v>6797498.4163181707</v>
      </c>
      <c r="DL66" s="440">
        <v>41230428.846370839</v>
      </c>
      <c r="DM66" s="438">
        <v>1008245.2488977863</v>
      </c>
      <c r="DN66" s="439">
        <v>4341923.9149273131</v>
      </c>
      <c r="DO66" s="440">
        <v>79917458.516812757</v>
      </c>
      <c r="DP66" s="438">
        <v>1942136.3900569216</v>
      </c>
      <c r="DQ66" s="439">
        <v>8403847.6541697867</v>
      </c>
      <c r="DR66" s="440">
        <v>53142651.897652037</v>
      </c>
      <c r="DS66" s="438">
        <v>1303270.7698893931</v>
      </c>
      <c r="DT66" s="439">
        <v>5600110.0180950323</v>
      </c>
      <c r="DU66" s="440">
        <v>53142651.897652037</v>
      </c>
      <c r="DV66" s="438">
        <v>1303270.7698893931</v>
      </c>
      <c r="DW66" s="439">
        <v>5600110.0180950323</v>
      </c>
      <c r="DX66" s="440">
        <v>51558311.030203067</v>
      </c>
      <c r="DY66" s="438">
        <v>1269416.2065919426</v>
      </c>
      <c r="DZ66" s="439">
        <v>5438153.8682433041</v>
      </c>
      <c r="EA66" s="440">
        <v>51558310.032034568</v>
      </c>
      <c r="EB66" s="438">
        <v>1269416.1827824186</v>
      </c>
      <c r="EC66" s="439">
        <v>5438153.7637270521</v>
      </c>
      <c r="ED66" s="440">
        <v>29437483.112796955</v>
      </c>
      <c r="EE66" s="438">
        <v>744444.96002176602</v>
      </c>
      <c r="EF66" s="439">
        <v>3124607.1892432473</v>
      </c>
      <c r="EG66" s="440">
        <v>23492879.507688105</v>
      </c>
      <c r="EH66" s="438">
        <v>595066.66205999057</v>
      </c>
      <c r="EI66" s="439">
        <v>2494579.0709704724</v>
      </c>
      <c r="EJ66" s="440">
        <v>26176376.733232304</v>
      </c>
      <c r="EK66" s="438">
        <v>664200.15409565251</v>
      </c>
      <c r="EL66" s="439">
        <v>2780686.2327314629</v>
      </c>
      <c r="EM66" s="440">
        <v>26176376.733232304</v>
      </c>
      <c r="EN66" s="438">
        <v>664200.15409565251</v>
      </c>
      <c r="EO66" s="439">
        <v>2780686.2327314629</v>
      </c>
      <c r="EP66" s="440">
        <v>8493462.4472856987</v>
      </c>
      <c r="EQ66" s="438">
        <v>216271.13116261916</v>
      </c>
      <c r="ER66" s="439">
        <v>903008.45972017921</v>
      </c>
      <c r="ES66" s="440">
        <v>8493184.1047056373</v>
      </c>
      <c r="ET66" s="438">
        <v>216271.13116261916</v>
      </c>
      <c r="EU66" s="439">
        <v>902985.95438256906</v>
      </c>
      <c r="EV66" s="440">
        <v>32978842.126104165</v>
      </c>
      <c r="EW66" s="438">
        <v>804041.02099044458</v>
      </c>
      <c r="EX66" s="439">
        <v>3470539.175443341</v>
      </c>
      <c r="EY66" s="440">
        <v>14358537.753551707</v>
      </c>
      <c r="EZ66" s="438">
        <v>347187.69572820654</v>
      </c>
      <c r="FA66" s="439">
        <v>1508144.5987658075</v>
      </c>
      <c r="FB66" s="440">
        <v>11007877.599542124</v>
      </c>
      <c r="FC66" s="438">
        <v>287800.24976190476</v>
      </c>
      <c r="FD66" s="439">
        <v>1177840.1484152509</v>
      </c>
      <c r="FE66" s="440">
        <v>17900854.653021973</v>
      </c>
      <c r="FF66" s="438">
        <v>464644.68142857129</v>
      </c>
      <c r="FG66" s="439">
        <v>1912014.9594053787</v>
      </c>
      <c r="FH66" s="440">
        <v>41752538.358827844</v>
      </c>
      <c r="FI66" s="438">
        <v>1026779.8745238095</v>
      </c>
      <c r="FJ66" s="439">
        <v>4402673.6082038442</v>
      </c>
      <c r="FK66" s="440">
        <v>29548520.330494512</v>
      </c>
      <c r="FL66" s="438">
        <v>762610.47857142868</v>
      </c>
      <c r="FM66" s="439">
        <v>3151750.6014052443</v>
      </c>
      <c r="FN66" s="440">
        <v>1028910.6952380951</v>
      </c>
      <c r="FO66" s="438">
        <v>26382.325714285711</v>
      </c>
      <c r="FP66" s="439">
        <v>109574.70886280018</v>
      </c>
      <c r="FQ66" s="440">
        <v>21673167.763113558</v>
      </c>
      <c r="FR66" s="438">
        <v>525382.88428571448</v>
      </c>
      <c r="FS66" s="439">
        <v>2277762.8380908817</v>
      </c>
      <c r="FT66" s="440">
        <v>154955597.48212454</v>
      </c>
      <c r="FU66" s="438">
        <v>3754474.7402380956</v>
      </c>
      <c r="FV66" s="439">
        <v>16283380.79243616</v>
      </c>
      <c r="FW66" s="440">
        <v>21945167.496959705</v>
      </c>
      <c r="FX66" s="438">
        <v>531119.61404761905</v>
      </c>
      <c r="FY66" s="439">
        <v>2305492.0558103407</v>
      </c>
      <c r="FZ66" s="440"/>
      <c r="GA66" s="438"/>
      <c r="GB66" s="439"/>
      <c r="GC66" s="440"/>
      <c r="GD66" s="438"/>
      <c r="GE66" s="439"/>
      <c r="GF66" s="440"/>
      <c r="GG66" s="438"/>
      <c r="GH66" s="439"/>
      <c r="GI66" s="1259"/>
      <c r="GJ66" s="438"/>
      <c r="GK66" s="439"/>
      <c r="GL66" s="1259">
        <v>24774545.458113555</v>
      </c>
      <c r="GM66" s="438">
        <v>598622.18500000006</v>
      </c>
      <c r="GN66" s="439">
        <v>2601763.456269159</v>
      </c>
      <c r="GO66" s="440"/>
      <c r="GP66" s="438"/>
      <c r="GQ66" s="439"/>
      <c r="GR66" s="440"/>
      <c r="GS66" s="438"/>
      <c r="GT66" s="439"/>
      <c r="GU66" s="440"/>
      <c r="GV66" s="438"/>
      <c r="GW66" s="439"/>
      <c r="GX66" s="440"/>
      <c r="GY66" s="438"/>
      <c r="GZ66" s="439"/>
      <c r="HA66" s="440"/>
      <c r="HB66" s="438"/>
      <c r="HC66" s="439"/>
      <c r="HD66" s="440"/>
      <c r="HE66" s="438"/>
      <c r="HF66" s="439"/>
      <c r="HG66" s="440">
        <v>83079277.27037546</v>
      </c>
      <c r="HH66" s="438">
        <v>1184132.4597069595</v>
      </c>
      <c r="HI66" s="439">
        <v>5203531.0885494882</v>
      </c>
      <c r="HJ66" s="440">
        <v>52624372.27037546</v>
      </c>
      <c r="HK66" s="438">
        <v>765679.53296703286</v>
      </c>
      <c r="HL66" s="439">
        <v>3364015.9457768882</v>
      </c>
      <c r="HM66" s="440">
        <v>7960942</v>
      </c>
      <c r="HN66" s="438">
        <v>114707.66117216118</v>
      </c>
      <c r="HO66" s="439">
        <v>504243.65995584434</v>
      </c>
      <c r="HP66" s="440">
        <v>30639412.916945379</v>
      </c>
      <c r="HQ66" s="438">
        <v>308758.80185700767</v>
      </c>
      <c r="HR66" s="439">
        <v>1356986.4964446053</v>
      </c>
      <c r="HS66" s="440">
        <v>36080098.081684984</v>
      </c>
      <c r="HT66" s="438">
        <v>350313.30402930407</v>
      </c>
      <c r="HU66" s="439">
        <v>1539666.4890637561</v>
      </c>
      <c r="HV66" s="440">
        <v>25358212</v>
      </c>
      <c r="HW66" s="438">
        <v>303797.12820512825</v>
      </c>
      <c r="HX66" s="439">
        <v>1335462.4638393936</v>
      </c>
      <c r="HY66" s="440">
        <v>47846023</v>
      </c>
      <c r="HZ66" s="438">
        <v>509592.9688644688</v>
      </c>
      <c r="IA66" s="439">
        <v>2240120.8522796272</v>
      </c>
      <c r="IB66" s="440">
        <v>10016806.580943223</v>
      </c>
      <c r="IC66" s="438">
        <v>91098.932234432228</v>
      </c>
      <c r="ID66" s="439">
        <v>400083.00269155751</v>
      </c>
      <c r="IE66" s="440">
        <v>1267005.5809432236</v>
      </c>
      <c r="IF66" s="438">
        <v>24388.358974358973</v>
      </c>
      <c r="IG66" s="439">
        <v>106413.42654150323</v>
      </c>
      <c r="IH66" s="440">
        <v>1452159</v>
      </c>
      <c r="II66" s="438">
        <v>32210.620879120877</v>
      </c>
      <c r="IJ66" s="439">
        <v>141594.73914441452</v>
      </c>
      <c r="IK66" s="440">
        <v>3578094</v>
      </c>
      <c r="IL66" s="438">
        <v>36104.274725274729</v>
      </c>
      <c r="IM66" s="439">
        <v>158710.86064774665</v>
      </c>
      <c r="IN66" s="440">
        <v>2125935</v>
      </c>
      <c r="IO66" s="438">
        <v>3893.6538461538457</v>
      </c>
      <c r="IP66" s="439">
        <v>17116.121503332139</v>
      </c>
      <c r="IQ66" s="440">
        <v>9578489</v>
      </c>
      <c r="IR66" s="438">
        <v>80370.265567765557</v>
      </c>
      <c r="IS66" s="439">
        <v>353299.82712042896</v>
      </c>
      <c r="IT66" s="440">
        <v>828688</v>
      </c>
      <c r="IU66" s="438">
        <v>13659.692307692309</v>
      </c>
      <c r="IV66" s="439">
        <v>60046.671449117566</v>
      </c>
      <c r="IW66" s="440">
        <v>1452159</v>
      </c>
      <c r="IX66" s="438">
        <v>32210.620879120877</v>
      </c>
      <c r="IY66" s="439">
        <v>141594.73914441452</v>
      </c>
      <c r="IZ66" s="440">
        <v>1452159</v>
      </c>
      <c r="JA66" s="438">
        <v>32210.620879120877</v>
      </c>
      <c r="JB66" s="439">
        <v>141594.73914441452</v>
      </c>
      <c r="JC66" s="440">
        <v>2125935</v>
      </c>
      <c r="JD66" s="438">
        <v>3893.6538461538457</v>
      </c>
      <c r="JE66" s="439">
        <v>17116.121503332139</v>
      </c>
      <c r="JF66" s="440">
        <v>2125935</v>
      </c>
      <c r="JG66" s="438">
        <v>3893.6538461538457</v>
      </c>
      <c r="JH66" s="439">
        <v>17116.121503332139</v>
      </c>
      <c r="JI66" s="440">
        <v>12724113.238426568</v>
      </c>
      <c r="JJ66" s="438">
        <v>339287.49278092309</v>
      </c>
      <c r="JK66" s="439">
        <v>1368093.3052341749</v>
      </c>
      <c r="JL66" s="440">
        <v>80082891.953065261</v>
      </c>
      <c r="JM66" s="438">
        <v>2087858.19102258</v>
      </c>
      <c r="JN66" s="439">
        <v>8562503.2129907236</v>
      </c>
      <c r="JO66" s="440">
        <v>15098065.797372654</v>
      </c>
      <c r="JP66" s="438">
        <v>392419.33548221155</v>
      </c>
      <c r="JQ66" s="438">
        <v>1613300.5522124141</v>
      </c>
      <c r="JR66" s="440">
        <v>24338658.437234435</v>
      </c>
      <c r="JS66" s="438">
        <v>423987.21670329676</v>
      </c>
      <c r="JT66" s="438">
        <v>1830025.6780915321</v>
      </c>
      <c r="JU66" s="440">
        <v>11938202.731410258</v>
      </c>
      <c r="JV66" s="438">
        <v>292277.16206959711</v>
      </c>
      <c r="JW66" s="438">
        <v>1252771.6592551314</v>
      </c>
      <c r="JX66" s="440">
        <v>17885058.812307693</v>
      </c>
      <c r="JY66" s="438">
        <v>347741.22769230756</v>
      </c>
      <c r="JZ66" s="438">
        <v>1506114.0531238816</v>
      </c>
      <c r="KA66" s="440">
        <v>5060353.2054337151</v>
      </c>
      <c r="KB66" s="438">
        <v>303644.70456628472</v>
      </c>
      <c r="KC66" s="438">
        <v>586905.10967496037</v>
      </c>
      <c r="KD66" s="440"/>
      <c r="KE66" s="438"/>
      <c r="KF66" s="438"/>
      <c r="KG66" s="1259"/>
      <c r="KH66" s="438"/>
      <c r="KI66" s="439"/>
      <c r="KJ66" s="440"/>
      <c r="KK66" s="438"/>
      <c r="KL66" s="439"/>
      <c r="KM66" s="440">
        <v>15352514.322802197</v>
      </c>
      <c r="KN66" s="438">
        <v>88523.4067032967</v>
      </c>
      <c r="KO66" s="438">
        <v>386571.43450441567</v>
      </c>
      <c r="KP66" s="440"/>
      <c r="KQ66" s="438"/>
      <c r="KR66" s="439"/>
      <c r="KS66" s="440"/>
      <c r="KT66" s="438"/>
      <c r="KU66" s="439"/>
      <c r="KV66" s="440"/>
      <c r="KW66" s="438"/>
      <c r="KX66" s="439"/>
      <c r="KY66" s="440">
        <v>5397798.5325091574</v>
      </c>
      <c r="KZ66" s="438">
        <v>9904.2174908424913</v>
      </c>
      <c r="LA66" s="438">
        <v>43476.371162552496</v>
      </c>
      <c r="LB66" s="440">
        <v>5085008.7355128201</v>
      </c>
      <c r="LC66" s="438">
        <v>66039.074487179489</v>
      </c>
      <c r="LD66" s="438">
        <v>287426.15583844919</v>
      </c>
      <c r="LE66" s="440"/>
      <c r="LF66" s="438"/>
      <c r="LG66" s="439"/>
      <c r="LH66" s="440"/>
      <c r="LI66" s="438"/>
      <c r="LJ66" s="439"/>
      <c r="LK66" s="440"/>
      <c r="LL66" s="438"/>
      <c r="LM66" s="439"/>
      <c r="LN66" s="440"/>
      <c r="LO66" s="438"/>
      <c r="LP66" s="439"/>
      <c r="LQ66" s="440">
        <v>3127124.6666117217</v>
      </c>
      <c r="LR66" s="438">
        <v>51324.927087912096</v>
      </c>
      <c r="LS66" s="438">
        <v>222515.02516394228</v>
      </c>
      <c r="LT66" s="440"/>
      <c r="LU66" s="438"/>
      <c r="LV66" s="439"/>
      <c r="LW66" s="440"/>
      <c r="LX66" s="438"/>
      <c r="LY66" s="439"/>
      <c r="LZ66" s="440"/>
      <c r="MA66" s="438"/>
      <c r="MB66" s="439"/>
      <c r="MC66" s="440"/>
      <c r="MD66" s="438"/>
      <c r="ME66" s="439"/>
      <c r="MF66" s="440"/>
      <c r="MG66" s="438"/>
      <c r="MH66" s="439"/>
      <c r="MI66" s="440"/>
      <c r="MJ66" s="438"/>
      <c r="MK66" s="439"/>
      <c r="ML66" s="440"/>
      <c r="MM66" s="438"/>
      <c r="MN66" s="439"/>
      <c r="MO66" s="440"/>
      <c r="MP66" s="438"/>
      <c r="MQ66" s="439"/>
      <c r="MR66" s="440"/>
      <c r="MS66" s="438"/>
      <c r="MT66" s="439"/>
      <c r="MU66" s="440"/>
      <c r="MV66" s="438"/>
      <c r="MW66" s="439"/>
      <c r="MX66" s="440"/>
      <c r="MY66" s="438"/>
      <c r="MZ66" s="439"/>
      <c r="NA66" s="440"/>
      <c r="NB66" s="438"/>
      <c r="NC66" s="439"/>
      <c r="ND66" s="440"/>
      <c r="NE66" s="438"/>
      <c r="NF66" s="439"/>
      <c r="NG66" s="440"/>
      <c r="NH66" s="438"/>
      <c r="NI66" s="439"/>
      <c r="NJ66" s="500"/>
      <c r="NK66" s="500"/>
      <c r="NL66" s="500"/>
      <c r="NM66" s="505"/>
    </row>
    <row r="67" spans="1:377" s="598" customFormat="1" ht="20.25" customHeight="1">
      <c r="A67" s="296">
        <f t="shared" si="97"/>
        <v>49</v>
      </c>
      <c r="B67" s="425"/>
      <c r="C67" s="1229" t="str">
        <f t="shared" si="98"/>
        <v>With Increased ROE</v>
      </c>
      <c r="D67" s="504">
        <v>2019</v>
      </c>
      <c r="E67" s="440">
        <v>14214940.281904751</v>
      </c>
      <c r="F67" s="438">
        <v>490811.94309523806</v>
      </c>
      <c r="G67" s="439">
        <v>1640158.299235329</v>
      </c>
      <c r="H67" s="440">
        <v>5875656.9099999983</v>
      </c>
      <c r="I67" s="438">
        <v>192119.57190476189</v>
      </c>
      <c r="J67" s="439">
        <v>667194.71998923516</v>
      </c>
      <c r="K67" s="440">
        <v>62943977.891488135</v>
      </c>
      <c r="L67" s="438">
        <v>2058755.2592857142</v>
      </c>
      <c r="M67" s="439">
        <v>7148078.9001762019</v>
      </c>
      <c r="N67" s="440">
        <v>15893213.456111114</v>
      </c>
      <c r="O67" s="438">
        <v>528306.26404761907</v>
      </c>
      <c r="P67" s="439">
        <v>1813349.0859574052</v>
      </c>
      <c r="Q67" s="440">
        <v>20486776.851853758</v>
      </c>
      <c r="R67" s="438">
        <v>642982.10357142857</v>
      </c>
      <c r="S67" s="439">
        <v>2299436.6406128006</v>
      </c>
      <c r="T67" s="440">
        <v>19845171.070421241</v>
      </c>
      <c r="U67" s="438">
        <v>610820.36571428576</v>
      </c>
      <c r="V67" s="439">
        <v>2215397.9864729629</v>
      </c>
      <c r="W67" s="440">
        <v>12124938.546648353</v>
      </c>
      <c r="X67" s="438">
        <v>374560.81380952382</v>
      </c>
      <c r="Y67" s="439">
        <v>1354920.4678527187</v>
      </c>
      <c r="Z67" s="440">
        <v>5278623.9343223479</v>
      </c>
      <c r="AA67" s="438">
        <v>165749.88095238095</v>
      </c>
      <c r="AB67" s="439">
        <v>592552.03868429584</v>
      </c>
      <c r="AC67" s="440">
        <v>16234731.335177049</v>
      </c>
      <c r="AD67" s="438">
        <v>500343.63753968262</v>
      </c>
      <c r="AE67" s="439">
        <v>1812999.8241261248</v>
      </c>
      <c r="AF67" s="440">
        <v>20547.657142857137</v>
      </c>
      <c r="AG67" s="438">
        <v>666.38928571428573</v>
      </c>
      <c r="AH67" s="439">
        <v>2327.7662873765294</v>
      </c>
      <c r="AI67" s="440">
        <v>7395662.3605677653</v>
      </c>
      <c r="AJ67" s="438">
        <v>218069.47404761909</v>
      </c>
      <c r="AK67" s="439">
        <v>816044.38050441863</v>
      </c>
      <c r="AL67" s="440">
        <v>16888961.250300679</v>
      </c>
      <c r="AM67" s="438">
        <v>491118.82585882989</v>
      </c>
      <c r="AN67" s="439">
        <v>1856672.6507126931</v>
      </c>
      <c r="AO67" s="440">
        <v>17597227.502676632</v>
      </c>
      <c r="AP67" s="438">
        <v>503885.05952948722</v>
      </c>
      <c r="AQ67" s="439">
        <v>1926705.6206623313</v>
      </c>
      <c r="AR67" s="440">
        <v>64724808.06027472</v>
      </c>
      <c r="AS67" s="438">
        <v>1838905.4647619051</v>
      </c>
      <c r="AT67" s="439">
        <v>7072217.7981694285</v>
      </c>
      <c r="AU67" s="440">
        <v>12136594.810347987</v>
      </c>
      <c r="AV67" s="438">
        <v>342972.41952380957</v>
      </c>
      <c r="AW67" s="439">
        <v>1324274.5386033463</v>
      </c>
      <c r="AX67" s="440">
        <v>15681409.599509785</v>
      </c>
      <c r="AY67" s="438">
        <v>444403.11105952383</v>
      </c>
      <c r="AZ67" s="439">
        <v>1712320.5714853054</v>
      </c>
      <c r="BA67" s="440">
        <v>5420608.38744717</v>
      </c>
      <c r="BB67" s="438">
        <v>152152.4606071428</v>
      </c>
      <c r="BC67" s="439">
        <v>590434.74492357054</v>
      </c>
      <c r="BD67" s="440">
        <v>39298916.609560452</v>
      </c>
      <c r="BE67" s="438">
        <v>1094891.3328571429</v>
      </c>
      <c r="BF67" s="439">
        <v>4272397.9357480025</v>
      </c>
      <c r="BG67" s="440">
        <v>13753841.268809758</v>
      </c>
      <c r="BH67" s="438">
        <v>377744.45222443796</v>
      </c>
      <c r="BI67" s="439">
        <v>1489808.7333075446</v>
      </c>
      <c r="BJ67" s="440">
        <v>18881596.395860802</v>
      </c>
      <c r="BK67" s="438">
        <v>517433.76809523802</v>
      </c>
      <c r="BL67" s="439">
        <v>2044101.737521457</v>
      </c>
      <c r="BM67" s="440">
        <v>55147554.369263545</v>
      </c>
      <c r="BN67" s="438">
        <v>1498527.1850234743</v>
      </c>
      <c r="BO67" s="439">
        <v>5957472.45017076</v>
      </c>
      <c r="BP67" s="440">
        <v>64929027.631355338</v>
      </c>
      <c r="BQ67" s="438">
        <v>1722968.1333333338</v>
      </c>
      <c r="BR67" s="439">
        <v>6972792.6022278266</v>
      </c>
      <c r="BS67" s="440">
        <v>10166926.303571427</v>
      </c>
      <c r="BT67" s="438">
        <v>268480.54500000004</v>
      </c>
      <c r="BU67" s="439">
        <v>1090525.4828200887</v>
      </c>
      <c r="BV67" s="440">
        <v>4757541.9890109906</v>
      </c>
      <c r="BW67" s="438">
        <v>139468.73809523811</v>
      </c>
      <c r="BX67" s="439">
        <v>559490.28651177557</v>
      </c>
      <c r="BY67" s="440">
        <v>35504740.778772898</v>
      </c>
      <c r="BZ67" s="438">
        <v>965196.38095238095</v>
      </c>
      <c r="CA67" s="439">
        <v>4099747.0023601549</v>
      </c>
      <c r="CB67" s="440">
        <v>642728146.74100733</v>
      </c>
      <c r="CC67" s="438">
        <v>17185753.856190477</v>
      </c>
      <c r="CD67" s="439">
        <v>73929272.258887604</v>
      </c>
      <c r="CE67" s="440">
        <v>313061874.68038785</v>
      </c>
      <c r="CF67" s="438">
        <v>8484054.532442715</v>
      </c>
      <c r="CG67" s="439">
        <v>33796614.260064408</v>
      </c>
      <c r="CH67" s="440">
        <v>399770548.38912088</v>
      </c>
      <c r="CI67" s="438">
        <v>10446690.788571429</v>
      </c>
      <c r="CJ67" s="439">
        <v>42770064.223214805</v>
      </c>
      <c r="CK67" s="440">
        <v>320836204.81355923</v>
      </c>
      <c r="CL67" s="438">
        <v>8808249.3223381452</v>
      </c>
      <c r="CM67" s="439">
        <v>34749401.068834886</v>
      </c>
      <c r="CN67" s="440">
        <v>572230625.65969753</v>
      </c>
      <c r="CO67" s="438">
        <v>14884040.74845238</v>
      </c>
      <c r="CP67" s="439">
        <v>62002044.667624377</v>
      </c>
      <c r="CQ67" s="440">
        <v>325832478.74309522</v>
      </c>
      <c r="CR67" s="438">
        <v>8355469.9798809513</v>
      </c>
      <c r="CS67" s="439">
        <v>35184820.458477631</v>
      </c>
      <c r="CT67" s="440">
        <v>168462457.05762166</v>
      </c>
      <c r="CU67" s="438">
        <v>4271089.8479491575</v>
      </c>
      <c r="CV67" s="439">
        <v>17892090.522293139</v>
      </c>
      <c r="CW67" s="440">
        <v>63619714.08359395</v>
      </c>
      <c r="CX67" s="438">
        <v>1576202.9030518183</v>
      </c>
      <c r="CY67" s="439">
        <v>6720163.0682404395</v>
      </c>
      <c r="CZ67" s="440">
        <v>47047242.159135669</v>
      </c>
      <c r="DA67" s="438">
        <v>1163501.6876875141</v>
      </c>
      <c r="DB67" s="439">
        <v>4967497.7136769658</v>
      </c>
      <c r="DC67" s="440">
        <v>155088856.148671</v>
      </c>
      <c r="DD67" s="438">
        <v>3770600.264860454</v>
      </c>
      <c r="DE67" s="439">
        <v>16310280.921790011</v>
      </c>
      <c r="DF67" s="440">
        <v>124311423.51021795</v>
      </c>
      <c r="DG67" s="438">
        <v>3008326.2653749785</v>
      </c>
      <c r="DH67" s="439">
        <v>13059503.323074982</v>
      </c>
      <c r="DI67" s="440">
        <v>64723840.461411811</v>
      </c>
      <c r="DJ67" s="438">
        <v>1564264.3179369811</v>
      </c>
      <c r="DK67" s="439">
        <v>6797498.4163181707</v>
      </c>
      <c r="DL67" s="440">
        <v>41230428.846370839</v>
      </c>
      <c r="DM67" s="438">
        <v>1008245.2488977863</v>
      </c>
      <c r="DN67" s="439">
        <v>4341923.9149273131</v>
      </c>
      <c r="DO67" s="440">
        <v>79917458.516812757</v>
      </c>
      <c r="DP67" s="438">
        <v>1942136.3900569216</v>
      </c>
      <c r="DQ67" s="439">
        <v>8403847.6541697867</v>
      </c>
      <c r="DR67" s="440">
        <v>53142651.897652037</v>
      </c>
      <c r="DS67" s="438">
        <v>1303270.7698893931</v>
      </c>
      <c r="DT67" s="439">
        <v>5600110.0180950323</v>
      </c>
      <c r="DU67" s="440">
        <v>53142651.897652037</v>
      </c>
      <c r="DV67" s="438">
        <v>1303270.7698893931</v>
      </c>
      <c r="DW67" s="439">
        <v>5600110.0180950323</v>
      </c>
      <c r="DX67" s="440">
        <v>51558311.030203067</v>
      </c>
      <c r="DY67" s="438">
        <v>1269416.2065919426</v>
      </c>
      <c r="DZ67" s="439">
        <v>5438153.8682433041</v>
      </c>
      <c r="EA67" s="440">
        <v>51558310.032034568</v>
      </c>
      <c r="EB67" s="438">
        <v>1269416.1827824186</v>
      </c>
      <c r="EC67" s="439">
        <v>5438153.7637270521</v>
      </c>
      <c r="ED67" s="440">
        <v>29437483.112796955</v>
      </c>
      <c r="EE67" s="438">
        <v>744444.96002176602</v>
      </c>
      <c r="EF67" s="439">
        <v>3124607.1892432473</v>
      </c>
      <c r="EG67" s="440">
        <v>23492879.507688105</v>
      </c>
      <c r="EH67" s="438">
        <v>595066.66205999057</v>
      </c>
      <c r="EI67" s="439">
        <v>2494579.0709704724</v>
      </c>
      <c r="EJ67" s="440">
        <v>26176376.733232304</v>
      </c>
      <c r="EK67" s="438">
        <v>664200.15409565251</v>
      </c>
      <c r="EL67" s="439">
        <v>2780686.2327314629</v>
      </c>
      <c r="EM67" s="440">
        <v>26176376.733232304</v>
      </c>
      <c r="EN67" s="438">
        <v>664200.15409565251</v>
      </c>
      <c r="EO67" s="439">
        <v>2780686.2327314629</v>
      </c>
      <c r="EP67" s="440">
        <v>8493462.4472856987</v>
      </c>
      <c r="EQ67" s="438">
        <v>216271.13116261916</v>
      </c>
      <c r="ER67" s="439">
        <v>903008.45972017921</v>
      </c>
      <c r="ES67" s="440">
        <v>8493184.1047056373</v>
      </c>
      <c r="ET67" s="438">
        <v>216271.13116261916</v>
      </c>
      <c r="EU67" s="439">
        <v>902985.95438256906</v>
      </c>
      <c r="EV67" s="440">
        <v>32978842.126104165</v>
      </c>
      <c r="EW67" s="438">
        <v>804041.02099044458</v>
      </c>
      <c r="EX67" s="439">
        <v>3470539.175443341</v>
      </c>
      <c r="EY67" s="440">
        <v>14358537.753551707</v>
      </c>
      <c r="EZ67" s="438">
        <v>347187.69572820654</v>
      </c>
      <c r="FA67" s="439">
        <v>1508144.5987658075</v>
      </c>
      <c r="FB67" s="440">
        <v>11007877.599542124</v>
      </c>
      <c r="FC67" s="438">
        <v>287800.24976190476</v>
      </c>
      <c r="FD67" s="439">
        <v>1177840.1484152509</v>
      </c>
      <c r="FE67" s="440">
        <v>17900854.653021973</v>
      </c>
      <c r="FF67" s="438">
        <v>464644.68142857129</v>
      </c>
      <c r="FG67" s="439">
        <v>1912014.9594053787</v>
      </c>
      <c r="FH67" s="440">
        <v>41752538.358827844</v>
      </c>
      <c r="FI67" s="438">
        <v>1026779.8745238095</v>
      </c>
      <c r="FJ67" s="439">
        <v>4402673.6082038442</v>
      </c>
      <c r="FK67" s="440">
        <v>29548520.330494512</v>
      </c>
      <c r="FL67" s="438">
        <v>762610.47857142868</v>
      </c>
      <c r="FM67" s="439">
        <v>3151750.6014052443</v>
      </c>
      <c r="FN67" s="440">
        <v>1028910.6952380951</v>
      </c>
      <c r="FO67" s="438">
        <v>26382.325714285711</v>
      </c>
      <c r="FP67" s="439">
        <v>109574.70886280018</v>
      </c>
      <c r="FQ67" s="440">
        <v>21673167.763113558</v>
      </c>
      <c r="FR67" s="438">
        <v>525382.88428571448</v>
      </c>
      <c r="FS67" s="439">
        <v>2277762.8380908817</v>
      </c>
      <c r="FT67" s="440">
        <v>154955597.48212454</v>
      </c>
      <c r="FU67" s="438">
        <v>3754474.7402380956</v>
      </c>
      <c r="FV67" s="439">
        <v>16283380.79243616</v>
      </c>
      <c r="FW67" s="440">
        <v>21945167.496959705</v>
      </c>
      <c r="FX67" s="438">
        <v>531119.61404761905</v>
      </c>
      <c r="FY67" s="439">
        <v>2305492.0558103407</v>
      </c>
      <c r="FZ67" s="440"/>
      <c r="GA67" s="438"/>
      <c r="GB67" s="439"/>
      <c r="GC67" s="440"/>
      <c r="GD67" s="438"/>
      <c r="GE67" s="439"/>
      <c r="GF67" s="440"/>
      <c r="GG67" s="438"/>
      <c r="GH67" s="439"/>
      <c r="GI67" s="1259"/>
      <c r="GJ67" s="438"/>
      <c r="GK67" s="439"/>
      <c r="GL67" s="1259">
        <v>24774545.458113555</v>
      </c>
      <c r="GM67" s="438">
        <v>598622.18500000006</v>
      </c>
      <c r="GN67" s="439">
        <v>2601763.456269159</v>
      </c>
      <c r="GO67" s="440"/>
      <c r="GP67" s="438"/>
      <c r="GQ67" s="439"/>
      <c r="GR67" s="440"/>
      <c r="GS67" s="438"/>
      <c r="GT67" s="439"/>
      <c r="GU67" s="440"/>
      <c r="GV67" s="438"/>
      <c r="GW67" s="439"/>
      <c r="GX67" s="440"/>
      <c r="GY67" s="438"/>
      <c r="GZ67" s="439"/>
      <c r="HA67" s="440"/>
      <c r="HB67" s="438"/>
      <c r="HC67" s="439"/>
      <c r="HD67" s="440"/>
      <c r="HE67" s="438"/>
      <c r="HF67" s="439"/>
      <c r="HG67" s="440">
        <v>83079277.27037546</v>
      </c>
      <c r="HH67" s="438">
        <v>1184132.4597069595</v>
      </c>
      <c r="HI67" s="439">
        <v>5203531.0885494882</v>
      </c>
      <c r="HJ67" s="440">
        <v>52624372.27037546</v>
      </c>
      <c r="HK67" s="438">
        <v>765679.53296703286</v>
      </c>
      <c r="HL67" s="439">
        <v>3364015.9457768882</v>
      </c>
      <c r="HM67" s="440">
        <v>7960942</v>
      </c>
      <c r="HN67" s="438">
        <v>114707.66117216118</v>
      </c>
      <c r="HO67" s="439">
        <v>504243.65995584434</v>
      </c>
      <c r="HP67" s="440">
        <v>30639412.916945379</v>
      </c>
      <c r="HQ67" s="438">
        <v>308758.80185700767</v>
      </c>
      <c r="HR67" s="439">
        <v>1356986.4964446053</v>
      </c>
      <c r="HS67" s="440">
        <v>36080098.081684984</v>
      </c>
      <c r="HT67" s="438">
        <v>350313.30402930407</v>
      </c>
      <c r="HU67" s="439">
        <v>1539666.4890637561</v>
      </c>
      <c r="HV67" s="440">
        <v>25358212</v>
      </c>
      <c r="HW67" s="438">
        <v>303797.12820512825</v>
      </c>
      <c r="HX67" s="439">
        <v>1335462.4638393936</v>
      </c>
      <c r="HY67" s="440">
        <v>47846023</v>
      </c>
      <c r="HZ67" s="438">
        <v>509592.9688644688</v>
      </c>
      <c r="IA67" s="439">
        <v>2240120.8522796272</v>
      </c>
      <c r="IB67" s="440">
        <v>10016806.580943223</v>
      </c>
      <c r="IC67" s="438">
        <v>91098.932234432228</v>
      </c>
      <c r="ID67" s="439">
        <v>400083.00269155751</v>
      </c>
      <c r="IE67" s="440">
        <v>1267005.5809432236</v>
      </c>
      <c r="IF67" s="438">
        <v>24388.358974358973</v>
      </c>
      <c r="IG67" s="439">
        <v>106413.42654150323</v>
      </c>
      <c r="IH67" s="440">
        <v>1452159</v>
      </c>
      <c r="II67" s="438">
        <v>32210.620879120877</v>
      </c>
      <c r="IJ67" s="439">
        <v>141594.73914441452</v>
      </c>
      <c r="IK67" s="440">
        <v>3578094</v>
      </c>
      <c r="IL67" s="438">
        <v>36104.274725274729</v>
      </c>
      <c r="IM67" s="439">
        <v>158710.86064774665</v>
      </c>
      <c r="IN67" s="440">
        <v>2125935</v>
      </c>
      <c r="IO67" s="438">
        <v>3893.6538461538457</v>
      </c>
      <c r="IP67" s="439">
        <v>17116.121503332139</v>
      </c>
      <c r="IQ67" s="440">
        <v>9578489</v>
      </c>
      <c r="IR67" s="438">
        <v>80370.265567765557</v>
      </c>
      <c r="IS67" s="439">
        <v>353299.82712042896</v>
      </c>
      <c r="IT67" s="440">
        <v>828688</v>
      </c>
      <c r="IU67" s="438">
        <v>13659.692307692309</v>
      </c>
      <c r="IV67" s="439">
        <v>60046.671449117566</v>
      </c>
      <c r="IW67" s="440">
        <v>1452159</v>
      </c>
      <c r="IX67" s="438">
        <v>32210.620879120877</v>
      </c>
      <c r="IY67" s="439">
        <v>141594.73914441452</v>
      </c>
      <c r="IZ67" s="440">
        <v>1452159</v>
      </c>
      <c r="JA67" s="438">
        <v>32210.620879120877</v>
      </c>
      <c r="JB67" s="439">
        <v>141594.73914441452</v>
      </c>
      <c r="JC67" s="440">
        <v>2125935</v>
      </c>
      <c r="JD67" s="438">
        <v>3893.6538461538457</v>
      </c>
      <c r="JE67" s="439">
        <v>17116.121503332139</v>
      </c>
      <c r="JF67" s="440">
        <v>2125935</v>
      </c>
      <c r="JG67" s="438">
        <v>3893.6538461538457</v>
      </c>
      <c r="JH67" s="439">
        <v>17116.121503332139</v>
      </c>
      <c r="JI67" s="440">
        <v>12724113.238426568</v>
      </c>
      <c r="JJ67" s="438">
        <v>339287.49278092309</v>
      </c>
      <c r="JK67" s="439">
        <v>1368093.3052341749</v>
      </c>
      <c r="JL67" s="440">
        <v>80082891.953065261</v>
      </c>
      <c r="JM67" s="438">
        <v>2087858.19102258</v>
      </c>
      <c r="JN67" s="439">
        <v>8562503.2129907236</v>
      </c>
      <c r="JO67" s="440">
        <v>15098065.797372654</v>
      </c>
      <c r="JP67" s="438">
        <v>392419.33548221155</v>
      </c>
      <c r="JQ67" s="438">
        <v>1613300.5522124141</v>
      </c>
      <c r="JR67" s="440">
        <v>24338658.437234435</v>
      </c>
      <c r="JS67" s="438">
        <v>423987.21670329676</v>
      </c>
      <c r="JT67" s="438">
        <v>1830025.6780915321</v>
      </c>
      <c r="JU67" s="440">
        <v>11938202.731410258</v>
      </c>
      <c r="JV67" s="438">
        <v>292277.16206959711</v>
      </c>
      <c r="JW67" s="438">
        <v>1252771.6592551314</v>
      </c>
      <c r="JX67" s="440">
        <v>17885058.812307693</v>
      </c>
      <c r="JY67" s="438">
        <v>347741.22769230756</v>
      </c>
      <c r="JZ67" s="438">
        <v>1506114.0531238816</v>
      </c>
      <c r="KA67" s="440">
        <v>5060353.2054337151</v>
      </c>
      <c r="KB67" s="438">
        <v>303644.70456628472</v>
      </c>
      <c r="KC67" s="438">
        <v>586905.10967496037</v>
      </c>
      <c r="KD67" s="440"/>
      <c r="KE67" s="438"/>
      <c r="KF67" s="438"/>
      <c r="KG67" s="1259"/>
      <c r="KH67" s="438"/>
      <c r="KI67" s="439"/>
      <c r="KJ67" s="440"/>
      <c r="KK67" s="438"/>
      <c r="KL67" s="439"/>
      <c r="KM67" s="440">
        <v>15352514.322802197</v>
      </c>
      <c r="KN67" s="438">
        <v>88523.4067032967</v>
      </c>
      <c r="KO67" s="438">
        <v>386571.43450441567</v>
      </c>
      <c r="KP67" s="440"/>
      <c r="KQ67" s="438"/>
      <c r="KR67" s="439"/>
      <c r="KS67" s="440"/>
      <c r="KT67" s="438"/>
      <c r="KU67" s="439"/>
      <c r="KV67" s="440"/>
      <c r="KW67" s="438"/>
      <c r="KX67" s="439"/>
      <c r="KY67" s="440">
        <v>5397798.5325091574</v>
      </c>
      <c r="KZ67" s="438">
        <v>9904.2174908424913</v>
      </c>
      <c r="LA67" s="438">
        <v>43476.371162552496</v>
      </c>
      <c r="LB67" s="440">
        <v>5085008.7355128201</v>
      </c>
      <c r="LC67" s="438">
        <v>66039.074487179489</v>
      </c>
      <c r="LD67" s="438">
        <v>287426.15583844919</v>
      </c>
      <c r="LE67" s="440"/>
      <c r="LF67" s="438"/>
      <c r="LG67" s="439"/>
      <c r="LH67" s="440"/>
      <c r="LI67" s="438"/>
      <c r="LJ67" s="439"/>
      <c r="LK67" s="440"/>
      <c r="LL67" s="438"/>
      <c r="LM67" s="439"/>
      <c r="LN67" s="440"/>
      <c r="LO67" s="438"/>
      <c r="LP67" s="439"/>
      <c r="LQ67" s="440">
        <v>3127124.6666117217</v>
      </c>
      <c r="LR67" s="438">
        <v>51324.927087912096</v>
      </c>
      <c r="LS67" s="438">
        <v>222515.02516394228</v>
      </c>
      <c r="LT67" s="440"/>
      <c r="LU67" s="438"/>
      <c r="LV67" s="439"/>
      <c r="LW67" s="440"/>
      <c r="LX67" s="438"/>
      <c r="LY67" s="438"/>
      <c r="LZ67" s="440"/>
      <c r="MA67" s="438"/>
      <c r="MB67" s="439"/>
      <c r="MC67" s="440"/>
      <c r="MD67" s="438"/>
      <c r="ME67" s="439"/>
      <c r="MF67" s="440"/>
      <c r="MG67" s="438"/>
      <c r="MH67" s="439"/>
      <c r="MI67" s="440"/>
      <c r="MJ67" s="438"/>
      <c r="MK67" s="439"/>
      <c r="ML67" s="440"/>
      <c r="MM67" s="438"/>
      <c r="MN67" s="439"/>
      <c r="MO67" s="440"/>
      <c r="MP67" s="438"/>
      <c r="MQ67" s="439"/>
      <c r="MR67" s="440"/>
      <c r="MS67" s="438"/>
      <c r="MT67" s="439"/>
      <c r="MU67" s="440"/>
      <c r="MV67" s="438"/>
      <c r="MW67" s="439"/>
      <c r="MX67" s="440"/>
      <c r="MY67" s="438"/>
      <c r="MZ67" s="439"/>
      <c r="NA67" s="440"/>
      <c r="NB67" s="438"/>
      <c r="NC67" s="439"/>
      <c r="ND67" s="440"/>
      <c r="NE67" s="438"/>
      <c r="NF67" s="439"/>
      <c r="NG67" s="440"/>
      <c r="NH67" s="438"/>
      <c r="NI67" s="439"/>
      <c r="NJ67" s="500"/>
      <c r="NK67" s="500"/>
      <c r="NL67" s="500"/>
      <c r="NM67" s="505"/>
    </row>
    <row r="68" spans="1:377" s="598" customFormat="1" ht="20.25" customHeight="1">
      <c r="A68" s="296">
        <f t="shared" si="97"/>
        <v>50</v>
      </c>
      <c r="B68" s="425"/>
      <c r="C68" s="1229" t="str">
        <f t="shared" si="98"/>
        <v>At Allowed ROE</v>
      </c>
      <c r="D68" s="504">
        <v>2020</v>
      </c>
      <c r="E68" s="440">
        <v>13724128.338809513</v>
      </c>
      <c r="F68" s="438">
        <v>490811.94309523806</v>
      </c>
      <c r="G68" s="439">
        <v>1843081.9637638866</v>
      </c>
      <c r="H68" s="440">
        <v>5683537.3380952366</v>
      </c>
      <c r="I68" s="438">
        <v>192119.57190476189</v>
      </c>
      <c r="J68" s="439">
        <v>752131.61521415645</v>
      </c>
      <c r="K68" s="440">
        <v>60885222.632202424</v>
      </c>
      <c r="L68" s="438">
        <v>2058755.2592857142</v>
      </c>
      <c r="M68" s="439">
        <v>8057916.6803020947</v>
      </c>
      <c r="N68" s="440">
        <v>15364907.192063496</v>
      </c>
      <c r="O68" s="438">
        <v>528306.26404761907</v>
      </c>
      <c r="P68" s="439">
        <v>2042246.0096727242</v>
      </c>
      <c r="Q68" s="440">
        <v>19843794.748282328</v>
      </c>
      <c r="R68" s="438">
        <v>642982.10357142857</v>
      </c>
      <c r="S68" s="439">
        <v>2598236.9709076425</v>
      </c>
      <c r="T68" s="440">
        <v>19234350.704706956</v>
      </c>
      <c r="U68" s="438">
        <v>610820.36571428576</v>
      </c>
      <c r="V68" s="439">
        <v>2506025.3057213053</v>
      </c>
      <c r="W68" s="440">
        <v>11750377.73283883</v>
      </c>
      <c r="X68" s="438">
        <v>374560.81380952382</v>
      </c>
      <c r="Y68" s="439">
        <v>1532352.6347091475</v>
      </c>
      <c r="Z68" s="440">
        <v>5112874.0533699673</v>
      </c>
      <c r="AA68" s="438">
        <v>165749.88095238095</v>
      </c>
      <c r="AB68" s="439">
        <v>669533.15455200337</v>
      </c>
      <c r="AC68" s="440">
        <v>15734387.690970698</v>
      </c>
      <c r="AD68" s="438">
        <v>500343.63738095236</v>
      </c>
      <c r="AE68" s="439">
        <v>2050689.1487901779</v>
      </c>
      <c r="AF68" s="440">
        <v>19881.267857142851</v>
      </c>
      <c r="AG68" s="438">
        <v>666.38928571428573</v>
      </c>
      <c r="AH68" s="439">
        <v>2625.3364649002833</v>
      </c>
      <c r="AI68" s="440">
        <v>7177592.8865201464</v>
      </c>
      <c r="AJ68" s="438">
        <v>218069.47404761909</v>
      </c>
      <c r="AK68" s="439">
        <v>925294.2566634079</v>
      </c>
      <c r="AL68" s="440">
        <v>16397842.418370994</v>
      </c>
      <c r="AM68" s="438">
        <v>491118.82571428566</v>
      </c>
      <c r="AN68" s="439">
        <v>2106836.0617085448</v>
      </c>
      <c r="AO68" s="440">
        <v>17093342.442908686</v>
      </c>
      <c r="AP68" s="438">
        <v>503885.05952380947</v>
      </c>
      <c r="AQ68" s="439">
        <v>2188131.5171442642</v>
      </c>
      <c r="AR68" s="440">
        <v>62885902.595512815</v>
      </c>
      <c r="AS68" s="438">
        <v>1838905.4647619051</v>
      </c>
      <c r="AT68" s="439">
        <v>8035198.4972400144</v>
      </c>
      <c r="AU68" s="440">
        <v>11793622.390824178</v>
      </c>
      <c r="AV68" s="438">
        <v>342972.41952380957</v>
      </c>
      <c r="AW68" s="439">
        <v>1505025.2363208767</v>
      </c>
      <c r="AX68" s="440">
        <v>15237006.483950263</v>
      </c>
      <c r="AY68" s="438">
        <v>444403.11095238093</v>
      </c>
      <c r="AZ68" s="439">
        <v>1945740.5047971751</v>
      </c>
      <c r="BA68" s="440">
        <v>5268455.9213400288</v>
      </c>
      <c r="BB68" s="438">
        <v>152152.46047619046</v>
      </c>
      <c r="BC68" s="439">
        <v>671265.57438491262</v>
      </c>
      <c r="BD68" s="440">
        <v>38204025.276703313</v>
      </c>
      <c r="BE68" s="438">
        <v>1094891.3328571429</v>
      </c>
      <c r="BF68" s="439">
        <v>4859222.0630253628</v>
      </c>
      <c r="BG68" s="440">
        <v>13376096.813158926</v>
      </c>
      <c r="BH68" s="438">
        <v>377744.45214285713</v>
      </c>
      <c r="BI68" s="439">
        <v>1695722.123835579</v>
      </c>
      <c r="BJ68" s="440">
        <v>18364162.627765566</v>
      </c>
      <c r="BK68" s="438">
        <v>517433.76809523802</v>
      </c>
      <c r="BL68" s="439">
        <v>2326897.0697452654</v>
      </c>
      <c r="BM68" s="440">
        <v>53649027.183254153</v>
      </c>
      <c r="BN68" s="438">
        <v>1498527.1850000001</v>
      </c>
      <c r="BO68" s="439">
        <v>6784689.5777545609</v>
      </c>
      <c r="BP68" s="440">
        <v>63206059.498022005</v>
      </c>
      <c r="BQ68" s="438">
        <v>1722968.1333333338</v>
      </c>
      <c r="BR68" s="439">
        <v>7950806.9638749184</v>
      </c>
      <c r="BS68" s="440">
        <v>9898445.7585714273</v>
      </c>
      <c r="BT68" s="438">
        <v>268480.54500000004</v>
      </c>
      <c r="BU68" s="439">
        <v>1243797.2368935985</v>
      </c>
      <c r="BV68" s="440">
        <v>4618073.2509157527</v>
      </c>
      <c r="BW68" s="438">
        <v>139468.73809523811</v>
      </c>
      <c r="BX68" s="439">
        <v>594498.14734418166</v>
      </c>
      <c r="BY68" s="440">
        <v>34539544.397820517</v>
      </c>
      <c r="BZ68" s="438">
        <v>965196.38095238095</v>
      </c>
      <c r="CA68" s="439">
        <v>4368457.357800547</v>
      </c>
      <c r="CB68" s="440">
        <v>625725457.92481685</v>
      </c>
      <c r="CC68" s="438">
        <v>17190112.547619049</v>
      </c>
      <c r="CD68" s="439">
        <v>78844285.186629087</v>
      </c>
      <c r="CE68" s="440">
        <v>304822417.87535113</v>
      </c>
      <c r="CF68" s="438">
        <v>8489878.2878571413</v>
      </c>
      <c r="CG68" s="439">
        <v>38524734.210541159</v>
      </c>
      <c r="CH68" s="440">
        <v>389093431.30054945</v>
      </c>
      <c r="CI68" s="438">
        <v>10441204.448095238</v>
      </c>
      <c r="CJ68" s="439">
        <v>48779477.69922331</v>
      </c>
      <c r="CK68" s="440">
        <v>312027955.48301893</v>
      </c>
      <c r="CL68" s="438">
        <v>8808249.3221428562</v>
      </c>
      <c r="CM68" s="439">
        <v>39553083.485273361</v>
      </c>
      <c r="CN68" s="440">
        <v>557347385.18624508</v>
      </c>
      <c r="CO68" s="438">
        <v>14884059.802619046</v>
      </c>
      <c r="CP68" s="439">
        <v>69800783.2169673</v>
      </c>
      <c r="CQ68" s="440">
        <v>317477809.03821427</v>
      </c>
      <c r="CR68" s="438">
        <v>8355489.0340476166</v>
      </c>
      <c r="CS68" s="439">
        <v>39637309.838354081</v>
      </c>
      <c r="CT68" s="440">
        <v>164315735.45580792</v>
      </c>
      <c r="CU68" s="438">
        <v>4274050.9966666671</v>
      </c>
      <c r="CV68" s="439">
        <v>20464459.414275799</v>
      </c>
      <c r="CW68" s="440">
        <v>62104051.782365769</v>
      </c>
      <c r="CX68" s="438">
        <v>1577644.3459523809</v>
      </c>
      <c r="CY68" s="439">
        <v>7696899.8144298401</v>
      </c>
      <c r="CZ68" s="440">
        <v>45941256.618572563</v>
      </c>
      <c r="DA68" s="438">
        <v>1164871.1197619047</v>
      </c>
      <c r="DB68" s="439">
        <v>5691569.1003878852</v>
      </c>
      <c r="DC68" s="440">
        <v>151354005.9896715</v>
      </c>
      <c r="DD68" s="438">
        <v>3771451.4578571427</v>
      </c>
      <c r="DE68" s="439">
        <v>18684710.774236422</v>
      </c>
      <c r="DF68" s="440">
        <v>121286845.88909389</v>
      </c>
      <c r="DG68" s="438">
        <v>3007939.3283333336</v>
      </c>
      <c r="DH68" s="439">
        <v>14958612.008468537</v>
      </c>
      <c r="DI68" s="440">
        <v>62716473.500121631</v>
      </c>
      <c r="DJ68" s="438">
        <v>1553714.2550000001</v>
      </c>
      <c r="DK68" s="439">
        <v>7733313.0479118256</v>
      </c>
      <c r="DL68" s="440">
        <v>40431304.013766028</v>
      </c>
      <c r="DM68" s="438">
        <v>1013224.3064285713</v>
      </c>
      <c r="DN68" s="439">
        <v>4997013.9478986878</v>
      </c>
      <c r="DO68" s="440">
        <v>78037935.714365125</v>
      </c>
      <c r="DP68" s="438">
        <v>1943627.189761905</v>
      </c>
      <c r="DQ68" s="439">
        <v>9632884.9944260344</v>
      </c>
      <c r="DR68" s="440">
        <v>51834847.662408128</v>
      </c>
      <c r="DS68" s="438">
        <v>1303162.8302380953</v>
      </c>
      <c r="DT68" s="439">
        <v>6410569.9303003205</v>
      </c>
      <c r="DU68" s="440">
        <v>51834847.662408128</v>
      </c>
      <c r="DV68" s="438">
        <v>1303162.8302380953</v>
      </c>
      <c r="DW68" s="439">
        <v>6410569.9303003205</v>
      </c>
      <c r="DX68" s="440">
        <v>50271070.666749544</v>
      </c>
      <c r="DY68" s="438">
        <v>1268991.8219047619</v>
      </c>
      <c r="DZ68" s="439">
        <v>6222316.3676483622</v>
      </c>
      <c r="EA68" s="440">
        <v>50271069.692390569</v>
      </c>
      <c r="EB68" s="438">
        <v>1268991.7980952382</v>
      </c>
      <c r="EC68" s="439">
        <v>6222316.2478330014</v>
      </c>
      <c r="ED68" s="440">
        <v>28703861.291861016</v>
      </c>
      <c r="EE68" s="438">
        <v>744702.65380952379</v>
      </c>
      <c r="EF68" s="439">
        <v>3572960.3139081704</v>
      </c>
      <c r="EG68" s="440">
        <v>22908635.98910851</v>
      </c>
      <c r="EH68" s="438">
        <v>595324.35595238092</v>
      </c>
      <c r="EI68" s="439">
        <v>2852565.0999696096</v>
      </c>
      <c r="EJ68" s="440">
        <v>25486106.151119243</v>
      </c>
      <c r="EK68" s="438">
        <v>663579.42961904756</v>
      </c>
      <c r="EL68" s="439">
        <v>3174784.2537738001</v>
      </c>
      <c r="EM68" s="440">
        <v>25486106.151119243</v>
      </c>
      <c r="EN68" s="438">
        <v>663579.42961904756</v>
      </c>
      <c r="EO68" s="439">
        <v>3174784.2537738001</v>
      </c>
      <c r="EP68" s="440">
        <v>8311818.0372930765</v>
      </c>
      <c r="EQ68" s="438">
        <v>217095.57690476193</v>
      </c>
      <c r="ER68" s="439">
        <v>1036078.1797779835</v>
      </c>
      <c r="ES68" s="440">
        <v>8311539.6947130151</v>
      </c>
      <c r="ET68" s="438">
        <v>217095.57690476193</v>
      </c>
      <c r="EU68" s="439">
        <v>1036050.7540415577</v>
      </c>
      <c r="EV68" s="440">
        <v>32122254.653515045</v>
      </c>
      <c r="EW68" s="438">
        <v>802789.91500000004</v>
      </c>
      <c r="EX68" s="439">
        <v>3967869.7577319555</v>
      </c>
      <c r="EY68" s="440">
        <v>14025456.267238826</v>
      </c>
      <c r="EZ68" s="438">
        <v>347523.55785714288</v>
      </c>
      <c r="FA68" s="439">
        <v>1729484.1143431277</v>
      </c>
      <c r="FB68" s="440">
        <v>10720077.349780219</v>
      </c>
      <c r="FC68" s="438">
        <v>287800.24976190476</v>
      </c>
      <c r="FD68" s="439">
        <v>1344074.1974750962</v>
      </c>
      <c r="FE68" s="440">
        <v>17436209.971593402</v>
      </c>
      <c r="FF68" s="438">
        <v>464644.68142857129</v>
      </c>
      <c r="FG68" s="439">
        <v>2182674.6674928665</v>
      </c>
      <c r="FH68" s="440">
        <v>40871365.684304036</v>
      </c>
      <c r="FI68" s="438">
        <v>1030246.712619048</v>
      </c>
      <c r="FJ68" s="439">
        <v>5057396.6455133641</v>
      </c>
      <c r="FK68" s="440">
        <v>28785909.851923082</v>
      </c>
      <c r="FL68" s="438">
        <v>762610.47857142868</v>
      </c>
      <c r="FM68" s="439">
        <v>3598952.5725424411</v>
      </c>
      <c r="FN68" s="440">
        <v>1002528.3695238094</v>
      </c>
      <c r="FO68" s="438">
        <v>26382.325714285711</v>
      </c>
      <c r="FP68" s="439">
        <v>125163.75834947967</v>
      </c>
      <c r="FQ68" s="440">
        <v>21145591.108827844</v>
      </c>
      <c r="FR68" s="438">
        <v>525330.65166666685</v>
      </c>
      <c r="FS68" s="439">
        <v>2608854.5170712825</v>
      </c>
      <c r="FT68" s="440">
        <v>151266152.80188644</v>
      </c>
      <c r="FU68" s="438">
        <v>3756023.0750000007</v>
      </c>
      <c r="FV68" s="439">
        <v>18660626.014148679</v>
      </c>
      <c r="FW68" s="440">
        <v>21414047.882912084</v>
      </c>
      <c r="FX68" s="438">
        <v>531119.61404761905</v>
      </c>
      <c r="FY68" s="439">
        <v>2641095.1446128525</v>
      </c>
      <c r="FZ68" s="440">
        <v>14919902</v>
      </c>
      <c r="GA68" s="438">
        <v>54651.655677655675</v>
      </c>
      <c r="GB68" s="439">
        <v>280819.71069650148</v>
      </c>
      <c r="GC68" s="440">
        <v>59030884</v>
      </c>
      <c r="GD68" s="438">
        <v>216230.34432234432</v>
      </c>
      <c r="GE68" s="439">
        <v>1111068.6763920258</v>
      </c>
      <c r="GF68" s="440">
        <v>95124872</v>
      </c>
      <c r="GG68" s="438">
        <v>1165310.6263736263</v>
      </c>
      <c r="GH68" s="439">
        <v>5987781.8688591653</v>
      </c>
      <c r="GI68" s="1259">
        <v>62400681.299999997</v>
      </c>
      <c r="GJ68" s="438">
        <v>114286.96208791209</v>
      </c>
      <c r="GK68" s="439">
        <v>587247.19739883661</v>
      </c>
      <c r="GL68" s="1259">
        <v>24175923.273113556</v>
      </c>
      <c r="GM68" s="438">
        <v>598622.18500000006</v>
      </c>
      <c r="GN68" s="439">
        <v>2980731.6681770426</v>
      </c>
      <c r="GO68" s="440"/>
      <c r="GP68" s="438"/>
      <c r="GQ68" s="439"/>
      <c r="GR68" s="440"/>
      <c r="GS68" s="438"/>
      <c r="GT68" s="439"/>
      <c r="GU68" s="440"/>
      <c r="GV68" s="438"/>
      <c r="GW68" s="439"/>
      <c r="GX68" s="440"/>
      <c r="GY68" s="438"/>
      <c r="GZ68" s="439"/>
      <c r="HA68" s="440"/>
      <c r="HB68" s="438"/>
      <c r="HC68" s="439"/>
      <c r="HD68" s="440"/>
      <c r="HE68" s="438"/>
      <c r="HF68" s="439"/>
      <c r="HG68" s="440">
        <v>87553144.810668498</v>
      </c>
      <c r="HH68" s="438">
        <v>2073751.7985347984</v>
      </c>
      <c r="HI68" s="439">
        <v>10537609.971100803</v>
      </c>
      <c r="HJ68" s="440">
        <v>55498991.737408429</v>
      </c>
      <c r="HK68" s="438">
        <v>1313998.9963369963</v>
      </c>
      <c r="HL68" s="439">
        <v>6674252.0528976331</v>
      </c>
      <c r="HM68" s="440">
        <v>8531939.3388278391</v>
      </c>
      <c r="HN68" s="438">
        <v>200591.1501831502</v>
      </c>
      <c r="HO68" s="439">
        <v>1019696.4541418318</v>
      </c>
      <c r="HP68" s="440">
        <v>65400707.18076922</v>
      </c>
      <c r="HQ68" s="438">
        <v>1286040.521876988</v>
      </c>
      <c r="HR68" s="439">
        <v>6582451.2671064492</v>
      </c>
      <c r="HS68" s="440">
        <v>76817177.777655676</v>
      </c>
      <c r="HT68" s="438">
        <v>1511704.7582417584</v>
      </c>
      <c r="HU68" s="439">
        <v>7738601.6851609917</v>
      </c>
      <c r="HV68" s="440">
        <v>50224206.871794872</v>
      </c>
      <c r="HW68" s="438">
        <v>1002263.3443223444</v>
      </c>
      <c r="HX68" s="439">
        <v>5125048.7640604386</v>
      </c>
      <c r="HY68" s="440">
        <v>96213403.031135529</v>
      </c>
      <c r="HZ68" s="438">
        <v>1913963.5091575093</v>
      </c>
      <c r="IA68" s="439">
        <v>9792896.8937542383</v>
      </c>
      <c r="IB68" s="440">
        <v>21896625.648708794</v>
      </c>
      <c r="IC68" s="438">
        <v>370616.1483516483</v>
      </c>
      <c r="ID68" s="439">
        <v>1897150.4719550386</v>
      </c>
      <c r="IE68" s="440">
        <v>6155181.2219688641</v>
      </c>
      <c r="IF68" s="438">
        <v>84454.333333333343</v>
      </c>
      <c r="IG68" s="439">
        <v>431886.37954971753</v>
      </c>
      <c r="IH68" s="440">
        <v>3094964.3791208793</v>
      </c>
      <c r="II68" s="438">
        <v>39267.745421245425</v>
      </c>
      <c r="IJ68" s="439">
        <v>200097.86170552907</v>
      </c>
      <c r="IK68" s="440">
        <v>10180686.725274725</v>
      </c>
      <c r="IL68" s="438">
        <v>100564.44505494504</v>
      </c>
      <c r="IM68" s="439">
        <v>515265.33330972563</v>
      </c>
      <c r="IN68" s="440">
        <v>9166227.346153846</v>
      </c>
      <c r="IO68" s="438">
        <v>65519.637362637353</v>
      </c>
      <c r="IP68" s="439">
        <v>336548.15091236914</v>
      </c>
      <c r="IQ68" s="440">
        <v>21788146.734432235</v>
      </c>
      <c r="IR68" s="438">
        <v>363262.76007326011</v>
      </c>
      <c r="IS68" s="439">
        <v>1861048.7948113938</v>
      </c>
      <c r="IT68" s="440">
        <v>5795427.307692308</v>
      </c>
      <c r="IU68" s="438">
        <v>73679.595238095251</v>
      </c>
      <c r="IV68" s="439">
        <v>377875.0728345525</v>
      </c>
      <c r="IW68" s="440">
        <v>3094964.3791208793</v>
      </c>
      <c r="IX68" s="438">
        <v>39267.747252747249</v>
      </c>
      <c r="IY68" s="439">
        <v>200097.87103836943</v>
      </c>
      <c r="IZ68" s="440">
        <v>1944987.3791208791</v>
      </c>
      <c r="JA68" s="438">
        <v>37013.355311355299</v>
      </c>
      <c r="JB68" s="439">
        <v>187692.4565568621</v>
      </c>
      <c r="JC68" s="440">
        <v>8236556.346153846</v>
      </c>
      <c r="JD68" s="438">
        <v>63552.646520146518</v>
      </c>
      <c r="JE68" s="439">
        <v>326431.90770444908</v>
      </c>
      <c r="JF68" s="440">
        <v>9166227.346153846</v>
      </c>
      <c r="JG68" s="438">
        <v>65519.637362637353</v>
      </c>
      <c r="JH68" s="439">
        <v>336548.15091236914</v>
      </c>
      <c r="JI68" s="440">
        <v>12384825.745645644</v>
      </c>
      <c r="JJ68" s="438">
        <v>339287.49278092309</v>
      </c>
      <c r="JK68" s="439">
        <v>1559592.9397711258</v>
      </c>
      <c r="JL68" s="440">
        <v>77994891.124680042</v>
      </c>
      <c r="JM68" s="438">
        <v>2088000.8283852171</v>
      </c>
      <c r="JN68" s="439">
        <v>9773017.3503429964</v>
      </c>
      <c r="JO68" s="440">
        <v>14705688.218300698</v>
      </c>
      <c r="JP68" s="438">
        <v>392377.57907195517</v>
      </c>
      <c r="JQ68" s="438">
        <v>1841362.9586879252</v>
      </c>
      <c r="JR68" s="440">
        <v>23776370.582380954</v>
      </c>
      <c r="JS68" s="438">
        <v>593642.08485347987</v>
      </c>
      <c r="JT68" s="438">
        <v>2934336.9428938422</v>
      </c>
      <c r="JU68" s="440">
        <v>11626749.715219781</v>
      </c>
      <c r="JV68" s="438">
        <v>293500.77619047614</v>
      </c>
      <c r="JW68" s="438">
        <v>1439894.6094771079</v>
      </c>
      <c r="JX68" s="440">
        <v>17286952.054322347</v>
      </c>
      <c r="JY68" s="438">
        <v>433125.37798534782</v>
      </c>
      <c r="JZ68" s="438">
        <v>2148086.4844141472</v>
      </c>
      <c r="KA68" s="440">
        <v>4932638.9694813341</v>
      </c>
      <c r="KB68" s="438">
        <v>127714.23595238091</v>
      </c>
      <c r="KC68" s="438">
        <v>613738.53101446782</v>
      </c>
      <c r="KD68" s="440"/>
      <c r="KE68" s="438"/>
      <c r="KF68" s="438"/>
      <c r="KG68" s="1259"/>
      <c r="KH68" s="438"/>
      <c r="KI68" s="439"/>
      <c r="KJ68" s="440"/>
      <c r="KK68" s="438"/>
      <c r="KL68" s="439"/>
      <c r="KM68" s="440">
        <v>16057164.202637359</v>
      </c>
      <c r="KN68" s="438">
        <v>384849.88016483519</v>
      </c>
      <c r="KO68" s="438">
        <v>1927800.6377228876</v>
      </c>
      <c r="KP68" s="440">
        <v>10358100.311355311</v>
      </c>
      <c r="KQ68" s="438">
        <v>19005.688644688642</v>
      </c>
      <c r="KR68" s="438">
        <v>97513.959044498653</v>
      </c>
      <c r="KS68" s="440"/>
      <c r="KT68" s="438"/>
      <c r="KU68" s="439"/>
      <c r="KV68" s="440"/>
      <c r="KW68" s="438"/>
      <c r="KX68" s="439"/>
      <c r="KY68" s="440">
        <v>22113444.680274725</v>
      </c>
      <c r="KZ68" s="438">
        <v>274835.66223443224</v>
      </c>
      <c r="LA68" s="438">
        <v>1397744.7730160793</v>
      </c>
      <c r="LB68" s="440">
        <v>4962364.7400366291</v>
      </c>
      <c r="LC68" s="438">
        <v>122643.99547619051</v>
      </c>
      <c r="LD68" s="438">
        <v>611597.23927519156</v>
      </c>
      <c r="LE68" s="440"/>
      <c r="LF68" s="438"/>
      <c r="LG68" s="439"/>
      <c r="LH68" s="440"/>
      <c r="LI68" s="438"/>
      <c r="LJ68" s="439"/>
      <c r="LK68" s="440"/>
      <c r="LL68" s="438"/>
      <c r="LM68" s="439"/>
      <c r="LN68" s="440"/>
      <c r="LO68" s="438"/>
      <c r="LP68" s="439"/>
      <c r="LQ68" s="440">
        <v>3244484.9169597076</v>
      </c>
      <c r="LR68" s="438">
        <v>78831.609652014668</v>
      </c>
      <c r="LS68" s="438">
        <v>391983.03811589425</v>
      </c>
      <c r="LT68" s="440"/>
      <c r="LU68" s="438"/>
      <c r="LV68" s="439"/>
      <c r="LW68" s="440">
        <v>10643438.436293459</v>
      </c>
      <c r="LX68" s="438">
        <v>193488.9140620812</v>
      </c>
      <c r="LY68" s="438">
        <v>979918.4528231225</v>
      </c>
      <c r="LZ68" s="440">
        <v>7064872.3289162302</v>
      </c>
      <c r="MA68" s="438">
        <v>128433.53988387344</v>
      </c>
      <c r="MB68" s="438">
        <v>650447.5788893078</v>
      </c>
      <c r="MC68" s="440">
        <v>889083.67979031277</v>
      </c>
      <c r="MD68" s="438">
        <v>19086.25105404542</v>
      </c>
      <c r="ME68" s="438">
        <v>96411.992270262694</v>
      </c>
      <c r="MF68" s="440">
        <v>2208345.6822252749</v>
      </c>
      <c r="MG68" s="438">
        <v>23787.900274725274</v>
      </c>
      <c r="MH68" s="438">
        <v>121181.6134617567</v>
      </c>
      <c r="MI68" s="440">
        <v>2208345.6822252749</v>
      </c>
      <c r="MJ68" s="438">
        <v>23787.900274725274</v>
      </c>
      <c r="MK68" s="438">
        <v>121181.6134617567</v>
      </c>
      <c r="ML68" s="440">
        <v>2208345.6822252749</v>
      </c>
      <c r="MM68" s="438">
        <v>23787.900274725274</v>
      </c>
      <c r="MN68" s="438">
        <v>121181.6134617567</v>
      </c>
      <c r="MO68" s="440">
        <v>2208345.6822252749</v>
      </c>
      <c r="MP68" s="438">
        <v>23787.900274725274</v>
      </c>
      <c r="MQ68" s="438">
        <v>121181.6134617567</v>
      </c>
      <c r="MR68" s="440"/>
      <c r="MS68" s="438"/>
      <c r="MT68" s="439"/>
      <c r="MU68" s="440"/>
      <c r="MV68" s="438"/>
      <c r="MW68" s="439"/>
      <c r="MX68" s="440"/>
      <c r="MY68" s="438"/>
      <c r="MZ68" s="439"/>
      <c r="NA68" s="440"/>
      <c r="NB68" s="438"/>
      <c r="NC68" s="439"/>
      <c r="ND68" s="440"/>
      <c r="NE68" s="438"/>
      <c r="NF68" s="439"/>
      <c r="NG68" s="440"/>
      <c r="NH68" s="438"/>
      <c r="NI68" s="439"/>
      <c r="NJ68" s="500"/>
      <c r="NK68" s="500"/>
      <c r="NL68" s="500"/>
      <c r="NM68" s="505"/>
    </row>
    <row r="69" spans="1:377" s="598" customFormat="1" ht="19.149999999999999" customHeight="1">
      <c r="A69" s="296">
        <f t="shared" si="97"/>
        <v>51</v>
      </c>
      <c r="B69" s="425"/>
      <c r="C69" s="1229" t="str">
        <f t="shared" si="98"/>
        <v>With Increased ROE</v>
      </c>
      <c r="D69" s="504">
        <v>2020</v>
      </c>
      <c r="E69" s="440">
        <v>13724128.338809513</v>
      </c>
      <c r="F69" s="438">
        <v>490811.94309523806</v>
      </c>
      <c r="G69" s="439">
        <v>1843081.9637638866</v>
      </c>
      <c r="H69" s="440">
        <v>5683537.3380952366</v>
      </c>
      <c r="I69" s="438">
        <v>192119.57190476189</v>
      </c>
      <c r="J69" s="439">
        <v>752131.61521415645</v>
      </c>
      <c r="K69" s="440">
        <v>60885222.632202424</v>
      </c>
      <c r="L69" s="438">
        <v>2058755.2592857142</v>
      </c>
      <c r="M69" s="439">
        <v>8057916.6803020947</v>
      </c>
      <c r="N69" s="440">
        <v>15364907.192063496</v>
      </c>
      <c r="O69" s="438">
        <v>528306.26404761907</v>
      </c>
      <c r="P69" s="439">
        <v>2042246.0096727242</v>
      </c>
      <c r="Q69" s="440">
        <v>19843794.748282328</v>
      </c>
      <c r="R69" s="438">
        <v>642982.10357142857</v>
      </c>
      <c r="S69" s="439">
        <v>2598236.9709076425</v>
      </c>
      <c r="T69" s="440">
        <v>19234350.704706956</v>
      </c>
      <c r="U69" s="438">
        <v>610820.36571428576</v>
      </c>
      <c r="V69" s="439">
        <v>2506025.3057213053</v>
      </c>
      <c r="W69" s="440">
        <v>11750377.73283883</v>
      </c>
      <c r="X69" s="438">
        <v>374560.81380952382</v>
      </c>
      <c r="Y69" s="439">
        <v>1532352.6347091475</v>
      </c>
      <c r="Z69" s="440">
        <v>5112874.0533699673</v>
      </c>
      <c r="AA69" s="438">
        <v>165749.88095238095</v>
      </c>
      <c r="AB69" s="439">
        <v>669533.15455200337</v>
      </c>
      <c r="AC69" s="440">
        <v>15734387.690970698</v>
      </c>
      <c r="AD69" s="438">
        <v>500343.63738095236</v>
      </c>
      <c r="AE69" s="439">
        <v>2050689.1487901779</v>
      </c>
      <c r="AF69" s="440">
        <v>19881.267857142851</v>
      </c>
      <c r="AG69" s="438">
        <v>666.38928571428573</v>
      </c>
      <c r="AH69" s="439">
        <v>2625.3364649002833</v>
      </c>
      <c r="AI69" s="440">
        <v>7177592.8865201464</v>
      </c>
      <c r="AJ69" s="438">
        <v>218069.47404761909</v>
      </c>
      <c r="AK69" s="439">
        <v>925294.2566634079</v>
      </c>
      <c r="AL69" s="440">
        <v>16397842.418370994</v>
      </c>
      <c r="AM69" s="438">
        <v>491118.82571428566</v>
      </c>
      <c r="AN69" s="439">
        <v>2106836.0617085448</v>
      </c>
      <c r="AO69" s="440">
        <v>17093342.442908686</v>
      </c>
      <c r="AP69" s="438">
        <v>503885.05952380947</v>
      </c>
      <c r="AQ69" s="439">
        <v>2188131.5171442642</v>
      </c>
      <c r="AR69" s="440">
        <v>62885902.595512815</v>
      </c>
      <c r="AS69" s="438">
        <v>1838905.4647619051</v>
      </c>
      <c r="AT69" s="439">
        <v>8035198.4972400144</v>
      </c>
      <c r="AU69" s="440">
        <v>11793622.390824178</v>
      </c>
      <c r="AV69" s="438">
        <v>342972.41952380957</v>
      </c>
      <c r="AW69" s="439">
        <v>1505025.2363208767</v>
      </c>
      <c r="AX69" s="440">
        <v>15237006.483950263</v>
      </c>
      <c r="AY69" s="438">
        <v>444403.11095238093</v>
      </c>
      <c r="AZ69" s="439">
        <v>1945740.5047971751</v>
      </c>
      <c r="BA69" s="440">
        <v>5268455.9213400288</v>
      </c>
      <c r="BB69" s="438">
        <v>152152.46047619046</v>
      </c>
      <c r="BC69" s="439">
        <v>671265.57438491262</v>
      </c>
      <c r="BD69" s="440">
        <v>38204025.276703313</v>
      </c>
      <c r="BE69" s="438">
        <v>1094891.3328571429</v>
      </c>
      <c r="BF69" s="439">
        <v>4859222.0630253628</v>
      </c>
      <c r="BG69" s="440">
        <v>13376096.813158926</v>
      </c>
      <c r="BH69" s="438">
        <v>377744.45214285713</v>
      </c>
      <c r="BI69" s="439">
        <v>1695722.123835579</v>
      </c>
      <c r="BJ69" s="440">
        <v>18364162.627765566</v>
      </c>
      <c r="BK69" s="438">
        <v>517433.76809523802</v>
      </c>
      <c r="BL69" s="439">
        <v>2326897.0697452654</v>
      </c>
      <c r="BM69" s="440">
        <v>53649027.183254153</v>
      </c>
      <c r="BN69" s="438">
        <v>1498527.1850000001</v>
      </c>
      <c r="BO69" s="439">
        <v>6784689.5777545609</v>
      </c>
      <c r="BP69" s="440">
        <v>63206059.498022005</v>
      </c>
      <c r="BQ69" s="438">
        <v>1722968.1333333338</v>
      </c>
      <c r="BR69" s="439">
        <v>7950806.9638749184</v>
      </c>
      <c r="BS69" s="440">
        <v>9898445.7585714273</v>
      </c>
      <c r="BT69" s="438">
        <v>268480.54500000004</v>
      </c>
      <c r="BU69" s="439">
        <v>1243797.2368935985</v>
      </c>
      <c r="BV69" s="440">
        <v>4618073.2509157527</v>
      </c>
      <c r="BW69" s="438">
        <v>139468.73809523811</v>
      </c>
      <c r="BX69" s="439">
        <v>629505.91497136955</v>
      </c>
      <c r="BY69" s="440">
        <v>34539544.397820517</v>
      </c>
      <c r="BZ69" s="438">
        <v>965196.38095238095</v>
      </c>
      <c r="CA69" s="439">
        <v>4630287.8395903418</v>
      </c>
      <c r="CB69" s="440">
        <v>625725457.92481685</v>
      </c>
      <c r="CC69" s="438">
        <v>17190112.547619049</v>
      </c>
      <c r="CD69" s="439">
        <v>83587659.80181171</v>
      </c>
      <c r="CE69" s="440">
        <v>304822417.87535113</v>
      </c>
      <c r="CF69" s="438">
        <v>8489878.2878571413</v>
      </c>
      <c r="CG69" s="439">
        <v>38524734.210541159</v>
      </c>
      <c r="CH69" s="440">
        <v>389093431.30054945</v>
      </c>
      <c r="CI69" s="438">
        <v>10441204.448095238</v>
      </c>
      <c r="CJ69" s="439">
        <v>48779477.69922331</v>
      </c>
      <c r="CK69" s="440">
        <v>312027955.48301893</v>
      </c>
      <c r="CL69" s="438">
        <v>8808249.3221428562</v>
      </c>
      <c r="CM69" s="439">
        <v>39553083.485273361</v>
      </c>
      <c r="CN69" s="440">
        <v>557347385.18624508</v>
      </c>
      <c r="CO69" s="438">
        <v>14884059.802619046</v>
      </c>
      <c r="CP69" s="439">
        <v>70645788.771799147</v>
      </c>
      <c r="CQ69" s="440">
        <v>317477809.03821427</v>
      </c>
      <c r="CR69" s="438">
        <v>8355489.0340476166</v>
      </c>
      <c r="CS69" s="439">
        <v>40118644.315384932</v>
      </c>
      <c r="CT69" s="440">
        <v>164315735.45580792</v>
      </c>
      <c r="CU69" s="438">
        <v>4274050.9966666671</v>
      </c>
      <c r="CV69" s="439">
        <v>20464459.414275799</v>
      </c>
      <c r="CW69" s="440">
        <v>62104051.782365769</v>
      </c>
      <c r="CX69" s="438">
        <v>1577644.3459523809</v>
      </c>
      <c r="CY69" s="439">
        <v>7696899.8144298401</v>
      </c>
      <c r="CZ69" s="440">
        <v>45941256.618572563</v>
      </c>
      <c r="DA69" s="438">
        <v>1164871.1197619047</v>
      </c>
      <c r="DB69" s="439">
        <v>5691569.1003878852</v>
      </c>
      <c r="DC69" s="440">
        <v>151354005.9896715</v>
      </c>
      <c r="DD69" s="438">
        <v>3771451.4578571427</v>
      </c>
      <c r="DE69" s="439">
        <v>18684710.774236422</v>
      </c>
      <c r="DF69" s="440">
        <v>121286845.88909389</v>
      </c>
      <c r="DG69" s="438">
        <v>3007939.3283333336</v>
      </c>
      <c r="DH69" s="439">
        <v>14958612.008468537</v>
      </c>
      <c r="DI69" s="440">
        <v>62716473.500121631</v>
      </c>
      <c r="DJ69" s="438">
        <v>1553714.2550000001</v>
      </c>
      <c r="DK69" s="439">
        <v>7733313.0479118256</v>
      </c>
      <c r="DL69" s="440">
        <v>40431304.013766028</v>
      </c>
      <c r="DM69" s="438">
        <v>1013224.3064285713</v>
      </c>
      <c r="DN69" s="439">
        <v>4997013.9478986878</v>
      </c>
      <c r="DO69" s="440">
        <v>78037935.714365125</v>
      </c>
      <c r="DP69" s="438">
        <v>1943627.189761905</v>
      </c>
      <c r="DQ69" s="439">
        <v>9632884.9944260344</v>
      </c>
      <c r="DR69" s="440">
        <v>51834847.662408128</v>
      </c>
      <c r="DS69" s="438">
        <v>1303162.8302380953</v>
      </c>
      <c r="DT69" s="439">
        <v>6410569.9303003205</v>
      </c>
      <c r="DU69" s="440">
        <v>51834847.662408128</v>
      </c>
      <c r="DV69" s="438">
        <v>1303162.8302380953</v>
      </c>
      <c r="DW69" s="439">
        <v>6410569.9303003205</v>
      </c>
      <c r="DX69" s="440">
        <v>50271070.666749544</v>
      </c>
      <c r="DY69" s="438">
        <v>1268991.8219047619</v>
      </c>
      <c r="DZ69" s="439">
        <v>6222316.3676483622</v>
      </c>
      <c r="EA69" s="440">
        <v>50271069.692390569</v>
      </c>
      <c r="EB69" s="438">
        <v>1268991.7980952382</v>
      </c>
      <c r="EC69" s="439">
        <v>6222316.2478330014</v>
      </c>
      <c r="ED69" s="440">
        <v>28703861.291861016</v>
      </c>
      <c r="EE69" s="438">
        <v>744702.65380952379</v>
      </c>
      <c r="EF69" s="439">
        <v>3572960.3139081704</v>
      </c>
      <c r="EG69" s="440">
        <v>22908635.98910851</v>
      </c>
      <c r="EH69" s="438">
        <v>595324.35595238092</v>
      </c>
      <c r="EI69" s="439">
        <v>2852565.0999696096</v>
      </c>
      <c r="EJ69" s="440">
        <v>25486106.151119243</v>
      </c>
      <c r="EK69" s="438">
        <v>663579.42961904756</v>
      </c>
      <c r="EL69" s="439">
        <v>3174784.2537738001</v>
      </c>
      <c r="EM69" s="440">
        <v>25486106.151119243</v>
      </c>
      <c r="EN69" s="438">
        <v>663579.42961904756</v>
      </c>
      <c r="EO69" s="439">
        <v>3174784.2537738001</v>
      </c>
      <c r="EP69" s="440">
        <v>8311818.0372930765</v>
      </c>
      <c r="EQ69" s="438">
        <v>217095.57690476193</v>
      </c>
      <c r="ER69" s="439">
        <v>1036078.1797779835</v>
      </c>
      <c r="ES69" s="440">
        <v>8311539.6947130151</v>
      </c>
      <c r="ET69" s="438">
        <v>217095.57690476193</v>
      </c>
      <c r="EU69" s="439">
        <v>1036050.7540415577</v>
      </c>
      <c r="EV69" s="440">
        <v>32122254.653515045</v>
      </c>
      <c r="EW69" s="438">
        <v>802789.91500000004</v>
      </c>
      <c r="EX69" s="439">
        <v>3967869.7577319555</v>
      </c>
      <c r="EY69" s="440">
        <v>14025456.267238826</v>
      </c>
      <c r="EZ69" s="438">
        <v>347523.55785714288</v>
      </c>
      <c r="FA69" s="439">
        <v>1729484.1143431277</v>
      </c>
      <c r="FB69" s="440">
        <v>10720077.349780219</v>
      </c>
      <c r="FC69" s="438">
        <v>287800.24976190476</v>
      </c>
      <c r="FD69" s="439">
        <v>1344074.1974750962</v>
      </c>
      <c r="FE69" s="440">
        <v>17436209.971593402</v>
      </c>
      <c r="FF69" s="438">
        <v>464644.68142857129</v>
      </c>
      <c r="FG69" s="439">
        <v>2182674.6674928665</v>
      </c>
      <c r="FH69" s="440">
        <v>40871365.684304036</v>
      </c>
      <c r="FI69" s="438">
        <v>1030246.712619048</v>
      </c>
      <c r="FJ69" s="439">
        <v>5057396.6455133641</v>
      </c>
      <c r="FK69" s="440">
        <v>28785909.851923082</v>
      </c>
      <c r="FL69" s="438">
        <v>762610.47857142868</v>
      </c>
      <c r="FM69" s="439">
        <v>3598952.5725424411</v>
      </c>
      <c r="FN69" s="440">
        <v>1002528.3695238094</v>
      </c>
      <c r="FO69" s="438">
        <v>26382.325714285711</v>
      </c>
      <c r="FP69" s="439">
        <v>125163.75834947967</v>
      </c>
      <c r="FQ69" s="440">
        <v>21145591.108827844</v>
      </c>
      <c r="FR69" s="438">
        <v>525330.65166666685</v>
      </c>
      <c r="FS69" s="439">
        <v>2608854.5170712825</v>
      </c>
      <c r="FT69" s="440">
        <v>151266152.80188644</v>
      </c>
      <c r="FU69" s="438">
        <v>3756023.0750000007</v>
      </c>
      <c r="FV69" s="439">
        <v>18660626.014148679</v>
      </c>
      <c r="FW69" s="440">
        <v>21414047.882912084</v>
      </c>
      <c r="FX69" s="438">
        <v>531119.61404761905</v>
      </c>
      <c r="FY69" s="439">
        <v>2641095.1446128525</v>
      </c>
      <c r="FZ69" s="440">
        <v>14919902</v>
      </c>
      <c r="GA69" s="438">
        <v>54651.655677655675</v>
      </c>
      <c r="GB69" s="439">
        <v>280819.71069650148</v>
      </c>
      <c r="GC69" s="440">
        <v>59030884</v>
      </c>
      <c r="GD69" s="438">
        <v>216230.34432234432</v>
      </c>
      <c r="GE69" s="439">
        <v>1111068.6763920258</v>
      </c>
      <c r="GF69" s="440">
        <v>95124872</v>
      </c>
      <c r="GG69" s="438">
        <v>1165310.6263736263</v>
      </c>
      <c r="GH69" s="439">
        <v>5987781.8688591653</v>
      </c>
      <c r="GI69" s="1259">
        <v>62400681.299999997</v>
      </c>
      <c r="GJ69" s="438">
        <v>114286.96208791209</v>
      </c>
      <c r="GK69" s="439">
        <v>587247.19739883661</v>
      </c>
      <c r="GL69" s="1259">
        <v>24175923.273113556</v>
      </c>
      <c r="GM69" s="438">
        <v>598622.18500000006</v>
      </c>
      <c r="GN69" s="439">
        <v>2980731.6681770426</v>
      </c>
      <c r="GO69" s="440"/>
      <c r="GP69" s="438"/>
      <c r="GQ69" s="439"/>
      <c r="GR69" s="440"/>
      <c r="GS69" s="438"/>
      <c r="GT69" s="439"/>
      <c r="GU69" s="440"/>
      <c r="GV69" s="438"/>
      <c r="GW69" s="439"/>
      <c r="GX69" s="440"/>
      <c r="GY69" s="438"/>
      <c r="GZ69" s="439"/>
      <c r="HA69" s="440"/>
      <c r="HB69" s="438"/>
      <c r="HC69" s="439"/>
      <c r="HD69" s="440"/>
      <c r="HE69" s="438"/>
      <c r="HF69" s="439"/>
      <c r="HG69" s="440">
        <v>87553144.810668498</v>
      </c>
      <c r="HH69" s="438">
        <v>2073751.7985347984</v>
      </c>
      <c r="HI69" s="439">
        <v>10537609.971100803</v>
      </c>
      <c r="HJ69" s="440">
        <v>55498991.737408429</v>
      </c>
      <c r="HK69" s="438">
        <v>1313998.9963369963</v>
      </c>
      <c r="HL69" s="439">
        <v>6674252.0528976331</v>
      </c>
      <c r="HM69" s="440">
        <v>8531939.3388278391</v>
      </c>
      <c r="HN69" s="438">
        <v>200591.1501831502</v>
      </c>
      <c r="HO69" s="439">
        <v>1019696.4541418318</v>
      </c>
      <c r="HP69" s="440">
        <v>65400707.18076922</v>
      </c>
      <c r="HQ69" s="438">
        <v>1286040.521876988</v>
      </c>
      <c r="HR69" s="439">
        <v>6582451.2671064492</v>
      </c>
      <c r="HS69" s="440">
        <v>76817177.777655676</v>
      </c>
      <c r="HT69" s="438">
        <v>1511704.7582417584</v>
      </c>
      <c r="HU69" s="439">
        <v>7738601.6851609917</v>
      </c>
      <c r="HV69" s="440">
        <v>50224206.871794872</v>
      </c>
      <c r="HW69" s="438">
        <v>1002263.3443223444</v>
      </c>
      <c r="HX69" s="439">
        <v>5125048.7640604386</v>
      </c>
      <c r="HY69" s="440">
        <v>96213403.031135529</v>
      </c>
      <c r="HZ69" s="438">
        <v>1913963.5091575093</v>
      </c>
      <c r="IA69" s="439">
        <v>9792896.8937542383</v>
      </c>
      <c r="IB69" s="440">
        <v>21896625.648708794</v>
      </c>
      <c r="IC69" s="438">
        <v>370616.1483516483</v>
      </c>
      <c r="ID69" s="439">
        <v>1897150.4719550386</v>
      </c>
      <c r="IE69" s="440">
        <v>6155181.2219688641</v>
      </c>
      <c r="IF69" s="438">
        <v>84454.333333333343</v>
      </c>
      <c r="IG69" s="439">
        <v>431886.37954971753</v>
      </c>
      <c r="IH69" s="440">
        <v>3094964.3791208793</v>
      </c>
      <c r="II69" s="438">
        <v>39267.745421245425</v>
      </c>
      <c r="IJ69" s="439">
        <v>200097.86170552907</v>
      </c>
      <c r="IK69" s="440">
        <v>10180686.725274725</v>
      </c>
      <c r="IL69" s="438">
        <v>100564.44505494504</v>
      </c>
      <c r="IM69" s="439">
        <v>515265.33330972563</v>
      </c>
      <c r="IN69" s="440">
        <v>9166227.346153846</v>
      </c>
      <c r="IO69" s="438">
        <v>65519.637362637353</v>
      </c>
      <c r="IP69" s="439">
        <v>336548.15091236914</v>
      </c>
      <c r="IQ69" s="440">
        <v>21788146.734432235</v>
      </c>
      <c r="IR69" s="438">
        <v>363262.76007326011</v>
      </c>
      <c r="IS69" s="439">
        <v>1861048.7948113938</v>
      </c>
      <c r="IT69" s="440">
        <v>5795427.307692308</v>
      </c>
      <c r="IU69" s="438">
        <v>73679.595238095251</v>
      </c>
      <c r="IV69" s="439">
        <v>377875.0728345525</v>
      </c>
      <c r="IW69" s="440">
        <v>3094964.3791208793</v>
      </c>
      <c r="IX69" s="438">
        <v>39267.747252747249</v>
      </c>
      <c r="IY69" s="439">
        <v>200097.87103836943</v>
      </c>
      <c r="IZ69" s="440">
        <v>1944987.3791208791</v>
      </c>
      <c r="JA69" s="438">
        <v>37013.355311355299</v>
      </c>
      <c r="JB69" s="439">
        <v>187692.4565568621</v>
      </c>
      <c r="JC69" s="440">
        <v>8236556.346153846</v>
      </c>
      <c r="JD69" s="438">
        <v>63552.646520146518</v>
      </c>
      <c r="JE69" s="439">
        <v>326431.90770444908</v>
      </c>
      <c r="JF69" s="440">
        <v>9166227.346153846</v>
      </c>
      <c r="JG69" s="438">
        <v>65519.637362637353</v>
      </c>
      <c r="JH69" s="439">
        <v>336548.15091236914</v>
      </c>
      <c r="JI69" s="440">
        <v>12384825.745645644</v>
      </c>
      <c r="JJ69" s="438">
        <v>339287.49278092309</v>
      </c>
      <c r="JK69" s="439">
        <v>1559592.9397711258</v>
      </c>
      <c r="JL69" s="440">
        <v>77994891.124680042</v>
      </c>
      <c r="JM69" s="438">
        <v>2088000.8283852171</v>
      </c>
      <c r="JN69" s="439">
        <v>9773017.3503429964</v>
      </c>
      <c r="JO69" s="440">
        <v>14705688.218300698</v>
      </c>
      <c r="JP69" s="438">
        <v>392377.57907195517</v>
      </c>
      <c r="JQ69" s="438">
        <v>1841362.9586879252</v>
      </c>
      <c r="JR69" s="440">
        <v>23776370.582380954</v>
      </c>
      <c r="JS69" s="438">
        <v>593642.08485347987</v>
      </c>
      <c r="JT69" s="438">
        <v>2934336.9428938422</v>
      </c>
      <c r="JU69" s="440">
        <v>11626749.715219781</v>
      </c>
      <c r="JV69" s="438">
        <v>293500.77619047614</v>
      </c>
      <c r="JW69" s="438">
        <v>1439894.6094771079</v>
      </c>
      <c r="JX69" s="440">
        <v>17286952.054322347</v>
      </c>
      <c r="JY69" s="438">
        <v>433125.37798534782</v>
      </c>
      <c r="JZ69" s="438">
        <v>2148086.4844141472</v>
      </c>
      <c r="KA69" s="440">
        <v>4932638.9694813341</v>
      </c>
      <c r="KB69" s="438">
        <v>127714.23595238091</v>
      </c>
      <c r="KC69" s="438">
        <v>613738.53101446782</v>
      </c>
      <c r="KD69" s="440"/>
      <c r="KE69" s="438"/>
      <c r="KF69" s="438"/>
      <c r="KG69" s="1259"/>
      <c r="KH69" s="438"/>
      <c r="KI69" s="439"/>
      <c r="KJ69" s="440"/>
      <c r="KK69" s="438"/>
      <c r="KL69" s="439"/>
      <c r="KM69" s="440">
        <v>16057164.202637359</v>
      </c>
      <c r="KN69" s="438">
        <v>384849.88016483519</v>
      </c>
      <c r="KO69" s="438">
        <v>1927800.6377228876</v>
      </c>
      <c r="KP69" s="440">
        <v>10358100.311355311</v>
      </c>
      <c r="KQ69" s="438">
        <v>19005.688644688642</v>
      </c>
      <c r="KR69" s="438">
        <v>97513.959044498653</v>
      </c>
      <c r="KS69" s="440"/>
      <c r="KT69" s="438"/>
      <c r="KU69" s="439"/>
      <c r="KV69" s="440"/>
      <c r="KW69" s="438"/>
      <c r="KX69" s="439"/>
      <c r="KY69" s="440">
        <v>22113444.680274725</v>
      </c>
      <c r="KZ69" s="438">
        <v>274835.66223443224</v>
      </c>
      <c r="LA69" s="438">
        <v>1397744.7730160793</v>
      </c>
      <c r="LB69" s="440">
        <v>4962364.7400366291</v>
      </c>
      <c r="LC69" s="438">
        <v>122643.99547619051</v>
      </c>
      <c r="LD69" s="438">
        <v>611597.23927519156</v>
      </c>
      <c r="LE69" s="440"/>
      <c r="LF69" s="438"/>
      <c r="LG69" s="439"/>
      <c r="LH69" s="440"/>
      <c r="LI69" s="438"/>
      <c r="LJ69" s="439"/>
      <c r="LK69" s="440"/>
      <c r="LL69" s="438"/>
      <c r="LM69" s="439"/>
      <c r="LN69" s="440"/>
      <c r="LO69" s="438"/>
      <c r="LP69" s="439"/>
      <c r="LQ69" s="440">
        <v>3244484.9169597076</v>
      </c>
      <c r="LR69" s="438">
        <v>78831.609652014668</v>
      </c>
      <c r="LS69" s="438">
        <v>391983.03811589425</v>
      </c>
      <c r="LT69" s="440"/>
      <c r="LU69" s="438"/>
      <c r="LV69" s="439"/>
      <c r="LW69" s="440">
        <v>10643438.436293459</v>
      </c>
      <c r="LX69" s="438">
        <v>193488.9140620812</v>
      </c>
      <c r="LY69" s="438">
        <v>979918.4528231225</v>
      </c>
      <c r="LZ69" s="440">
        <v>7064872.3289162302</v>
      </c>
      <c r="MA69" s="438">
        <v>128433.53988387344</v>
      </c>
      <c r="MB69" s="438">
        <v>650447.5788893078</v>
      </c>
      <c r="MC69" s="440">
        <v>889083.67979031277</v>
      </c>
      <c r="MD69" s="438">
        <v>19086.25105404542</v>
      </c>
      <c r="ME69" s="438">
        <v>96411.992270262694</v>
      </c>
      <c r="MF69" s="440">
        <v>2208345.6822252749</v>
      </c>
      <c r="MG69" s="438">
        <v>23787.900274725274</v>
      </c>
      <c r="MH69" s="438">
        <v>121181.6134617567</v>
      </c>
      <c r="MI69" s="440">
        <v>2208345.6822252749</v>
      </c>
      <c r="MJ69" s="438">
        <v>23787.900274725274</v>
      </c>
      <c r="MK69" s="438">
        <v>121181.6134617567</v>
      </c>
      <c r="ML69" s="440">
        <v>2208345.6822252749</v>
      </c>
      <c r="MM69" s="438">
        <v>23787.900274725274</v>
      </c>
      <c r="MN69" s="438">
        <v>121181.6134617567</v>
      </c>
      <c r="MO69" s="440">
        <v>2208345.6822252749</v>
      </c>
      <c r="MP69" s="438">
        <v>23787.900274725274</v>
      </c>
      <c r="MQ69" s="438">
        <v>121181.6134617567</v>
      </c>
      <c r="MR69" s="440"/>
      <c r="MS69" s="438"/>
      <c r="MT69" s="439"/>
      <c r="MU69" s="440"/>
      <c r="MV69" s="438"/>
      <c r="MW69" s="439"/>
      <c r="MX69" s="440"/>
      <c r="MY69" s="438"/>
      <c r="MZ69" s="439"/>
      <c r="NA69" s="440"/>
      <c r="NB69" s="438"/>
      <c r="NC69" s="439"/>
      <c r="ND69" s="440"/>
      <c r="NE69" s="438"/>
      <c r="NF69" s="439"/>
      <c r="NG69" s="440"/>
      <c r="NH69" s="438"/>
      <c r="NI69" s="439"/>
      <c r="NJ69" s="500"/>
      <c r="NK69" s="500"/>
      <c r="NL69" s="500"/>
      <c r="NM69" s="505"/>
    </row>
    <row r="70" spans="1:377" s="598" customFormat="1" ht="20.25" customHeight="1">
      <c r="A70" s="306">
        <v>52</v>
      </c>
      <c r="B70" s="425"/>
      <c r="C70" s="1229" t="s">
        <v>741</v>
      </c>
      <c r="D70" s="504">
        <v>2021</v>
      </c>
      <c r="E70" s="440">
        <v>13233316.785714276</v>
      </c>
      <c r="F70" s="438">
        <v>469056.10342789599</v>
      </c>
      <c r="G70" s="438">
        <v>1727635.9816081212</v>
      </c>
      <c r="H70" s="440">
        <v>5491417.7461904753</v>
      </c>
      <c r="I70" s="438">
        <v>183603.63297872338</v>
      </c>
      <c r="J70" s="438">
        <v>705875.41033828631</v>
      </c>
      <c r="K70" s="440">
        <v>58826467.482916713</v>
      </c>
      <c r="L70" s="438">
        <v>1967498.3797281326</v>
      </c>
      <c r="M70" s="438">
        <v>7562301.9710959513</v>
      </c>
      <c r="N70" s="440">
        <v>14836600.838015877</v>
      </c>
      <c r="O70" s="438">
        <v>504888.43114657211</v>
      </c>
      <c r="P70" s="438">
        <v>1915951.7025613929</v>
      </c>
      <c r="Q70" s="440">
        <v>19200812.294710901</v>
      </c>
      <c r="R70" s="438">
        <v>614481.11583924363</v>
      </c>
      <c r="S70" s="438">
        <v>2440611.0566660361</v>
      </c>
      <c r="T70" s="440">
        <v>18623529.978992671</v>
      </c>
      <c r="U70" s="438">
        <v>583744.98670212773</v>
      </c>
      <c r="V70" s="438">
        <v>2354971.389862794</v>
      </c>
      <c r="W70" s="440">
        <v>11375816.739029307</v>
      </c>
      <c r="X70" s="438">
        <v>357957.9367612293</v>
      </c>
      <c r="Y70" s="438">
        <v>1439876.7238232954</v>
      </c>
      <c r="Z70" s="440">
        <v>4947124.1724175867</v>
      </c>
      <c r="AA70" s="438">
        <v>158402.81176122933</v>
      </c>
      <c r="AB70" s="438">
        <v>628908.50878990511</v>
      </c>
      <c r="AC70" s="440">
        <v>15234044.283589747</v>
      </c>
      <c r="AD70" s="438">
        <v>478165.28989361704</v>
      </c>
      <c r="AE70" s="438">
        <v>1927028.1796062393</v>
      </c>
      <c r="AF70" s="440">
        <v>19214.528571428567</v>
      </c>
      <c r="AG70" s="438">
        <v>636.84278959810877</v>
      </c>
      <c r="AH70" s="438">
        <v>2464.2772431302151</v>
      </c>
      <c r="AI70" s="440">
        <v>6959523.5024725292</v>
      </c>
      <c r="AJ70" s="438">
        <v>208403.27600472816</v>
      </c>
      <c r="AK70" s="438">
        <v>870302.05646693171</v>
      </c>
      <c r="AL70" s="440">
        <v>15906723.912656708</v>
      </c>
      <c r="AM70" s="438">
        <v>469349.38150118204</v>
      </c>
      <c r="AN70" s="438">
        <v>1982188.7526443223</v>
      </c>
      <c r="AO70" s="440">
        <v>16589457.883384876</v>
      </c>
      <c r="AP70" s="438">
        <v>481549.74024822703</v>
      </c>
      <c r="AQ70" s="438">
        <v>2059321.8301966912</v>
      </c>
      <c r="AR70" s="440">
        <v>61046997.610750899</v>
      </c>
      <c r="AS70" s="438">
        <v>1757393.7086288417</v>
      </c>
      <c r="AT70" s="438">
        <v>7563385.0606344212</v>
      </c>
      <c r="AU70" s="440">
        <v>11450650.351300368</v>
      </c>
      <c r="AV70" s="438">
        <v>327769.75</v>
      </c>
      <c r="AW70" s="438">
        <v>1416805.7307438173</v>
      </c>
      <c r="AX70" s="440">
        <v>14792603.71299788</v>
      </c>
      <c r="AY70" s="438">
        <v>424704.39923167852</v>
      </c>
      <c r="AZ70" s="438">
        <v>1831583.2400051041</v>
      </c>
      <c r="BA70" s="440">
        <v>5116303.1208638381</v>
      </c>
      <c r="BB70" s="438">
        <v>145408.10608747046</v>
      </c>
      <c r="BC70" s="438">
        <v>632003.89026315697</v>
      </c>
      <c r="BD70" s="440">
        <v>37109133.963846169</v>
      </c>
      <c r="BE70" s="438">
        <v>1046358.9160756501</v>
      </c>
      <c r="BF70" s="438">
        <v>4575694.0071852552</v>
      </c>
      <c r="BG70" s="440">
        <v>12998352.371016068</v>
      </c>
      <c r="BH70" s="438">
        <v>361000.46069739957</v>
      </c>
      <c r="BI70" s="438">
        <v>1597233.5992645598</v>
      </c>
      <c r="BJ70" s="440">
        <v>17846728.599670332</v>
      </c>
      <c r="BK70" s="438">
        <v>494497.86820330971</v>
      </c>
      <c r="BL70" s="438">
        <v>2191845.0919270292</v>
      </c>
      <c r="BM70" s="440">
        <v>52150500.228254147</v>
      </c>
      <c r="BN70" s="438">
        <v>1432103.1128841611</v>
      </c>
      <c r="BO70" s="438">
        <v>6391976.0825367328</v>
      </c>
      <c r="BP70" s="440">
        <v>61483091.764688663</v>
      </c>
      <c r="BQ70" s="438">
        <v>1646595.4414893619</v>
      </c>
      <c r="BR70" s="438">
        <v>7494062.3612626977</v>
      </c>
      <c r="BS70" s="440">
        <v>9629965.3235714268</v>
      </c>
      <c r="BT70" s="438">
        <v>256579.81412529555</v>
      </c>
      <c r="BU70" s="438">
        <v>1172456.0664722712</v>
      </c>
      <c r="BV70" s="440">
        <v>4478604.5128205149</v>
      </c>
      <c r="BW70" s="438">
        <v>133286.61317966905</v>
      </c>
      <c r="BX70" s="438">
        <v>559232.85276852257</v>
      </c>
      <c r="BY70" s="440">
        <v>33574348.016868137</v>
      </c>
      <c r="BZ70" s="438">
        <v>922412.85342789604</v>
      </c>
      <c r="CA70" s="438">
        <v>4115565.3730340824</v>
      </c>
      <c r="CB70" s="440">
        <v>611837810.37719774</v>
      </c>
      <c r="CC70" s="438">
        <v>16503284.215130027</v>
      </c>
      <c r="CD70" s="438">
        <v>74693288.226964414</v>
      </c>
      <c r="CE70" s="440">
        <v>296332539.49749404</v>
      </c>
      <c r="CF70" s="438">
        <v>8113553.8936170209</v>
      </c>
      <c r="CG70" s="438">
        <v>36296826.273540035</v>
      </c>
      <c r="CH70" s="440">
        <v>378725295.03245419</v>
      </c>
      <c r="CI70" s="438">
        <v>9980047.7053782512</v>
      </c>
      <c r="CJ70" s="438">
        <v>45999440.530635715</v>
      </c>
      <c r="CK70" s="440">
        <v>303219706.63087612</v>
      </c>
      <c r="CL70" s="438">
        <v>8417812.7494089846</v>
      </c>
      <c r="CM70" s="438">
        <v>37256102.319058485</v>
      </c>
      <c r="CN70" s="440">
        <v>542313424.67362607</v>
      </c>
      <c r="CO70" s="438">
        <v>14220894.517434988</v>
      </c>
      <c r="CP70" s="438">
        <v>65798648.984709471</v>
      </c>
      <c r="CQ70" s="440">
        <v>308972419.57416672</v>
      </c>
      <c r="CR70" s="438">
        <v>7981710.757387707</v>
      </c>
      <c r="CS70" s="438">
        <v>37367123.083381139</v>
      </c>
      <c r="CT70" s="440">
        <v>160055076.59914124</v>
      </c>
      <c r="CU70" s="438">
        <v>4084903.1081560287</v>
      </c>
      <c r="CV70" s="438">
        <v>19307246.98990576</v>
      </c>
      <c r="CW70" s="440">
        <v>60528241.906413384</v>
      </c>
      <c r="CX70" s="438">
        <v>1507755.0440307329</v>
      </c>
      <c r="CY70" s="438">
        <v>7264409.1435740087</v>
      </c>
      <c r="CZ70" s="440">
        <v>44776767.468810655</v>
      </c>
      <c r="DA70" s="438">
        <v>1113245.4530141845</v>
      </c>
      <c r="DB70" s="438">
        <v>5371825.4793789182</v>
      </c>
      <c r="DC70" s="440">
        <v>147579457.30181438</v>
      </c>
      <c r="DD70" s="438">
        <v>3604206.7163120573</v>
      </c>
      <c r="DE70" s="438">
        <v>17640032.987268794</v>
      </c>
      <c r="DF70" s="440">
        <v>118284215.77076055</v>
      </c>
      <c r="DG70" s="438">
        <v>2874729.4908392434</v>
      </c>
      <c r="DH70" s="438">
        <v>14124375.840733672</v>
      </c>
      <c r="DI70" s="440">
        <v>61173985.535121627</v>
      </c>
      <c r="DJ70" s="438">
        <v>1485099.386820331</v>
      </c>
      <c r="DK70" s="438">
        <v>7303168.1680126274</v>
      </c>
      <c r="DL70" s="440">
        <v>40041437.837337457</v>
      </c>
      <c r="DM70" s="438">
        <v>982495.85786052013</v>
      </c>
      <c r="DN70" s="438">
        <v>4790713.3116949489</v>
      </c>
      <c r="DO70" s="440">
        <v>76097269.554603219</v>
      </c>
      <c r="DP70" s="438">
        <v>1857540.8779550828</v>
      </c>
      <c r="DQ70" s="438">
        <v>9094917.1001635194</v>
      </c>
      <c r="DR70" s="440">
        <v>50567675.962170035</v>
      </c>
      <c r="DS70" s="438">
        <v>1246217.4674940899</v>
      </c>
      <c r="DT70" s="438">
        <v>6055552.9109733766</v>
      </c>
      <c r="DU70" s="440">
        <v>50567675.962170035</v>
      </c>
      <c r="DV70" s="438">
        <v>1246217.4674940899</v>
      </c>
      <c r="DW70" s="438">
        <v>6055552.9109733766</v>
      </c>
      <c r="DX70" s="440">
        <v>49037569.324844778</v>
      </c>
      <c r="DY70" s="438">
        <v>1213549.7396572104</v>
      </c>
      <c r="DZ70" s="438">
        <v>5877361.4677753951</v>
      </c>
      <c r="EA70" s="440">
        <v>49037568.374295324</v>
      </c>
      <c r="EB70" s="438">
        <v>1213549.7169030732</v>
      </c>
      <c r="EC70" s="438">
        <v>5877361.3546174355</v>
      </c>
      <c r="ED70" s="440">
        <v>27962638.17805149</v>
      </c>
      <c r="EE70" s="438">
        <v>711771.95833333337</v>
      </c>
      <c r="EF70" s="438">
        <v>3371212.0912652211</v>
      </c>
      <c r="EG70" s="440">
        <v>22316790.683156129</v>
      </c>
      <c r="EH70" s="438">
        <v>569015.02777777787</v>
      </c>
      <c r="EI70" s="438">
        <v>2691496.0470262095</v>
      </c>
      <c r="EJ70" s="440">
        <v>24825542.677500196</v>
      </c>
      <c r="EK70" s="438">
        <v>634234.07328605209</v>
      </c>
      <c r="EL70" s="438">
        <v>2995314.7445003856</v>
      </c>
      <c r="EM70" s="440">
        <v>24825542.677500196</v>
      </c>
      <c r="EN70" s="438">
        <v>634234.07328605209</v>
      </c>
      <c r="EO70" s="438">
        <v>2995314.7445003856</v>
      </c>
      <c r="EP70" s="440">
        <v>8094722.2303883145</v>
      </c>
      <c r="EQ70" s="438">
        <v>207472.54078014183</v>
      </c>
      <c r="ER70" s="438">
        <v>977336.56531728199</v>
      </c>
      <c r="ES70" s="440">
        <v>8094443.8878082531</v>
      </c>
      <c r="ET70" s="438">
        <v>207472.54078014183</v>
      </c>
      <c r="EU70" s="438">
        <v>977310.09301436809</v>
      </c>
      <c r="EV70" s="440">
        <v>31354952.308515046</v>
      </c>
      <c r="EW70" s="438">
        <v>768012.74468085112</v>
      </c>
      <c r="EX70" s="438">
        <v>3750085.3947815951</v>
      </c>
      <c r="EY70" s="440">
        <v>13674834.279381683</v>
      </c>
      <c r="EZ70" s="438">
        <v>332048.64273049647</v>
      </c>
      <c r="FA70" s="438">
        <v>1632619.8857659963</v>
      </c>
      <c r="FB70" s="440">
        <v>10432276.610018313</v>
      </c>
      <c r="FC70" s="438">
        <v>275043.13534278964</v>
      </c>
      <c r="FD70" s="438">
        <v>1267224.735586297</v>
      </c>
      <c r="FE70" s="440">
        <v>16971565.670164838</v>
      </c>
      <c r="FF70" s="438">
        <v>444048.73788416077</v>
      </c>
      <c r="FG70" s="438">
        <v>2058161.918998553</v>
      </c>
      <c r="FH70" s="440">
        <v>39830667.041684978</v>
      </c>
      <c r="FI70" s="438">
        <v>984341.92375886545</v>
      </c>
      <c r="FJ70" s="438">
        <v>4772513.6183470096</v>
      </c>
      <c r="FK70" s="440">
        <v>28023299.273351647</v>
      </c>
      <c r="FL70" s="438">
        <v>728806.82033096929</v>
      </c>
      <c r="FM70" s="438">
        <v>3394016.2426382583</v>
      </c>
      <c r="FN70" s="440">
        <v>976146.36380952375</v>
      </c>
      <c r="FO70" s="438">
        <v>25212.903664302601</v>
      </c>
      <c r="FP70" s="438">
        <v>118051.16874503592</v>
      </c>
      <c r="FQ70" s="440">
        <v>20621220.087161168</v>
      </c>
      <c r="FR70" s="438">
        <v>502066.55407801422</v>
      </c>
      <c r="FS70" s="438">
        <v>2463287.0920193689</v>
      </c>
      <c r="FT70" s="440">
        <v>147510461.57688645</v>
      </c>
      <c r="FU70" s="438">
        <v>3589540.2414302602</v>
      </c>
      <c r="FV70" s="438">
        <v>17618804.542135634</v>
      </c>
      <c r="FW70" s="440">
        <v>20882928.478864465</v>
      </c>
      <c r="FX70" s="438">
        <v>507577.08274231682</v>
      </c>
      <c r="FY70" s="438">
        <v>2493687.8973302832</v>
      </c>
      <c r="FZ70" s="440">
        <v>51786199.344322346</v>
      </c>
      <c r="GA70" s="438">
        <v>845457.7630932898</v>
      </c>
      <c r="GB70" s="438">
        <v>4375545.8061917862</v>
      </c>
      <c r="GC70" s="440">
        <v>69365166.655677661</v>
      </c>
      <c r="GD70" s="438">
        <v>1473997.0709674489</v>
      </c>
      <c r="GE70" s="438">
        <v>7615810.4333035294</v>
      </c>
      <c r="GF70" s="440">
        <v>96420741.373626381</v>
      </c>
      <c r="GG70" s="438">
        <v>2210281.2910756506</v>
      </c>
      <c r="GH70" s="438">
        <v>11338414.517936412</v>
      </c>
      <c r="GI70" s="1259">
        <v>66126727.317912087</v>
      </c>
      <c r="GJ70" s="438">
        <v>1483741.587597745</v>
      </c>
      <c r="GK70" s="439">
        <v>7385531.6825282825</v>
      </c>
      <c r="GL70" s="1259">
        <v>23577301.088113558</v>
      </c>
      <c r="GM70" s="438">
        <v>572087.51367907808</v>
      </c>
      <c r="GN70" s="439">
        <v>2709704.510965318</v>
      </c>
      <c r="GO70" s="440">
        <v>84332656.322716847</v>
      </c>
      <c r="GP70" s="438">
        <v>939881.12728314241</v>
      </c>
      <c r="GQ70" s="439">
        <v>4962978.7847509161</v>
      </c>
      <c r="GR70" s="440">
        <v>465727</v>
      </c>
      <c r="GS70" s="438">
        <v>5706.1932396799421</v>
      </c>
      <c r="GT70" s="438">
        <v>29556.731200433896</v>
      </c>
      <c r="GU70" s="440">
        <v>53508267</v>
      </c>
      <c r="GV70" s="438">
        <v>621066.45717403165</v>
      </c>
      <c r="GW70" s="438">
        <v>3216977.3369484181</v>
      </c>
      <c r="GX70" s="440"/>
      <c r="GY70" s="438"/>
      <c r="GZ70" s="439"/>
      <c r="HA70" s="440"/>
      <c r="HB70" s="438"/>
      <c r="HC70" s="439"/>
      <c r="HD70" s="440"/>
      <c r="HE70" s="438"/>
      <c r="HF70" s="439"/>
      <c r="HG70" s="440">
        <v>84210753.012133703</v>
      </c>
      <c r="HH70" s="438">
        <v>2006527.4099154393</v>
      </c>
      <c r="HI70" s="438">
        <v>10077527.708788358</v>
      </c>
      <c r="HJ70" s="440">
        <v>53955735.741071433</v>
      </c>
      <c r="HK70" s="438">
        <v>1285654.8224222586</v>
      </c>
      <c r="HL70" s="438">
        <v>6456516.9488687571</v>
      </c>
      <c r="HM70" s="440">
        <v>8834550.1886446886</v>
      </c>
      <c r="HN70" s="438">
        <v>209176.23579287139</v>
      </c>
      <c r="HO70" s="438">
        <v>1053355.2721989951</v>
      </c>
      <c r="HP70" s="440">
        <v>64905504.757950984</v>
      </c>
      <c r="HQ70" s="438">
        <v>1501874.5155937443</v>
      </c>
      <c r="HR70" s="438">
        <v>7628036.4257527413</v>
      </c>
      <c r="HS70" s="440">
        <v>76420905.019413918</v>
      </c>
      <c r="HT70" s="438">
        <v>1768569.564102564</v>
      </c>
      <c r="HU70" s="438">
        <v>8984169.6767460331</v>
      </c>
      <c r="HV70" s="440">
        <v>49816344.527472526</v>
      </c>
      <c r="HW70" s="438">
        <v>1155980.0731951264</v>
      </c>
      <c r="HX70" s="438">
        <v>5864263.8621913772</v>
      </c>
      <c r="HY70" s="440">
        <v>95746186.521978021</v>
      </c>
      <c r="HZ70" s="438">
        <v>2218331.9778368794</v>
      </c>
      <c r="IA70" s="438">
        <v>11261530.720058534</v>
      </c>
      <c r="IB70" s="440">
        <v>36084864.500357151</v>
      </c>
      <c r="IC70" s="438">
        <v>725765.18555646483</v>
      </c>
      <c r="ID70" s="438">
        <v>3719960.9977016468</v>
      </c>
      <c r="IE70" s="440">
        <v>12815341.888635531</v>
      </c>
      <c r="IF70" s="438">
        <v>235952.5237088562</v>
      </c>
      <c r="IG70" s="438">
        <v>1212943.8513618775</v>
      </c>
      <c r="IH70" s="440">
        <v>9560194.6336996332</v>
      </c>
      <c r="II70" s="438">
        <v>165943.15473267867</v>
      </c>
      <c r="IJ70" s="438">
        <v>854398.93542661751</v>
      </c>
      <c r="IK70" s="440">
        <v>34897406.280219778</v>
      </c>
      <c r="IL70" s="438">
        <v>624002.09617657773</v>
      </c>
      <c r="IM70" s="438">
        <v>3222008.6788231153</v>
      </c>
      <c r="IN70" s="440">
        <v>36801628.708791211</v>
      </c>
      <c r="IO70" s="438">
        <v>643813.54925895622</v>
      </c>
      <c r="IP70" s="438">
        <v>3329735.848210209</v>
      </c>
      <c r="IQ70" s="440">
        <v>36434342.974358976</v>
      </c>
      <c r="IR70" s="438">
        <v>733026.2582515002</v>
      </c>
      <c r="IS70" s="438">
        <v>3760044.9400073411</v>
      </c>
      <c r="IT70" s="440">
        <v>12916966.712454213</v>
      </c>
      <c r="IU70" s="438">
        <v>237496.06460265501</v>
      </c>
      <c r="IV70" s="438">
        <v>1223506.4337154306</v>
      </c>
      <c r="IW70" s="440">
        <v>9560194.6318681315</v>
      </c>
      <c r="IX70" s="438">
        <v>165943.15473267867</v>
      </c>
      <c r="IY70" s="438">
        <v>854398.93529472617</v>
      </c>
      <c r="IZ70" s="440">
        <v>3181773.0238095243</v>
      </c>
      <c r="JA70" s="438">
        <v>64862.49868157848</v>
      </c>
      <c r="JB70" s="438">
        <v>330199.61557713134</v>
      </c>
      <c r="JC70" s="440">
        <v>31716488.699633703</v>
      </c>
      <c r="JD70" s="438">
        <v>559159.13979814516</v>
      </c>
      <c r="JE70" s="438">
        <v>2891352.5802671369</v>
      </c>
      <c r="JF70" s="440">
        <v>36801627.708791211</v>
      </c>
      <c r="JG70" s="438">
        <v>643813.56151118386</v>
      </c>
      <c r="JH70" s="438">
        <v>3329735.91144004</v>
      </c>
      <c r="JI70" s="440">
        <v>12081632.666990351</v>
      </c>
      <c r="JJ70" s="438">
        <v>303193.07865529298</v>
      </c>
      <c r="JK70" s="439">
        <v>1417710.6988116349</v>
      </c>
      <c r="JL70" s="440">
        <v>76129018.04399538</v>
      </c>
      <c r="JM70" s="438">
        <v>1865873.0806846619</v>
      </c>
      <c r="JN70" s="439">
        <v>8885875.8835129831</v>
      </c>
      <c r="JO70" s="440">
        <v>14355052.934874697</v>
      </c>
      <c r="JP70" s="438">
        <v>350635.28342600248</v>
      </c>
      <c r="JQ70" s="438">
        <v>1674266.6150683525</v>
      </c>
      <c r="JR70" s="440">
        <v>23253586.821939055</v>
      </c>
      <c r="JS70" s="438">
        <v>531098.27044189849</v>
      </c>
      <c r="JT70" s="438">
        <v>2672781.260596849</v>
      </c>
      <c r="JU70" s="440">
        <v>11364651.647985738</v>
      </c>
      <c r="JV70" s="438">
        <v>262098.06723404251</v>
      </c>
      <c r="JW70" s="438">
        <v>1309016.1003407338</v>
      </c>
      <c r="JX70" s="440">
        <v>16902530.380705327</v>
      </c>
      <c r="JY70" s="438">
        <v>384421.6736170213</v>
      </c>
      <c r="JZ70" s="438">
        <v>1941151.5481168577</v>
      </c>
      <c r="KA70" s="440">
        <v>35849298.12286514</v>
      </c>
      <c r="KB70" s="438">
        <v>576267.16861620313</v>
      </c>
      <c r="KC70" s="438">
        <v>3002085.7194893314</v>
      </c>
      <c r="KD70" s="440">
        <v>32422641.503823712</v>
      </c>
      <c r="KE70" s="438">
        <v>479269.94460628484</v>
      </c>
      <c r="KF70" s="438">
        <v>2523010.9261277602</v>
      </c>
      <c r="KG70" s="1259"/>
      <c r="KH70" s="438"/>
      <c r="KI70" s="439"/>
      <c r="KJ70" s="440">
        <v>52162226.539633729</v>
      </c>
      <c r="KK70" s="438">
        <v>658860.41993626847</v>
      </c>
      <c r="KL70" s="438">
        <v>3474710.2243765844</v>
      </c>
      <c r="KM70" s="440">
        <v>15915557.09355389</v>
      </c>
      <c r="KN70" s="438">
        <v>354896.77908346965</v>
      </c>
      <c r="KO70" s="438">
        <v>1811055.4407870071</v>
      </c>
      <c r="KP70" s="440">
        <v>11377043.595217831</v>
      </c>
      <c r="KQ70" s="438">
        <v>234251.12613747953</v>
      </c>
      <c r="KR70" s="438">
        <v>1225580.9888881799</v>
      </c>
      <c r="KS70" s="440"/>
      <c r="KT70" s="438"/>
      <c r="KU70" s="438"/>
      <c r="KV70" s="440"/>
      <c r="KW70" s="438"/>
      <c r="KX70" s="438"/>
      <c r="KY70" s="440">
        <v>21636887.561976854</v>
      </c>
      <c r="KZ70" s="438">
        <v>476557.11829787237</v>
      </c>
      <c r="LA70" s="438">
        <v>2468341.8687631171</v>
      </c>
      <c r="LB70" s="440">
        <v>27255648.811231397</v>
      </c>
      <c r="LC70" s="438">
        <v>380335.81880523718</v>
      </c>
      <c r="LD70" s="438">
        <v>1992759.6652712007</v>
      </c>
      <c r="LE70" s="440">
        <v>27444331.881194767</v>
      </c>
      <c r="LF70" s="438">
        <v>380335.81880523718</v>
      </c>
      <c r="LG70" s="438">
        <v>2003749.8207798791</v>
      </c>
      <c r="LH70" s="440">
        <v>12393887.675777415</v>
      </c>
      <c r="LI70" s="438">
        <v>89192.137555919267</v>
      </c>
      <c r="LJ70" s="438">
        <v>472548.92050332017</v>
      </c>
      <c r="LK70" s="440">
        <v>12393887.675777415</v>
      </c>
      <c r="LL70" s="438">
        <v>89192.137555919267</v>
      </c>
      <c r="LM70" s="438">
        <v>472548.92050332017</v>
      </c>
      <c r="LN70" s="440">
        <v>12393887.675777415</v>
      </c>
      <c r="LO70" s="438">
        <v>89192.137555919267</v>
      </c>
      <c r="LP70" s="438">
        <v>472548.92050332017</v>
      </c>
      <c r="LQ70" s="440">
        <v>3173403.5892674001</v>
      </c>
      <c r="LR70" s="438">
        <v>71929.267692307694</v>
      </c>
      <c r="LS70" s="438">
        <v>364168.93227171106</v>
      </c>
      <c r="LT70" s="440">
        <v>2718810.2713619824</v>
      </c>
      <c r="LU70" s="438">
        <v>39179.011711154162</v>
      </c>
      <c r="LV70" s="438">
        <v>206313.71859412233</v>
      </c>
      <c r="LW70" s="440">
        <v>29523346.770238698</v>
      </c>
      <c r="LX70" s="438">
        <v>371647.69734663027</v>
      </c>
      <c r="LY70" s="438">
        <v>1950024.3808368377</v>
      </c>
      <c r="LZ70" s="440">
        <v>19596926.021840602</v>
      </c>
      <c r="MA70" s="438">
        <v>246691.28767037939</v>
      </c>
      <c r="MB70" s="438">
        <v>1294381.8270145284</v>
      </c>
      <c r="MC70" s="440">
        <v>969403.76124775142</v>
      </c>
      <c r="MD70" s="438">
        <v>19827.573582801841</v>
      </c>
      <c r="ME70" s="438">
        <v>102318.01671042603</v>
      </c>
      <c r="MF70" s="440">
        <v>11718086.45258534</v>
      </c>
      <c r="MG70" s="438">
        <v>76118.042139934536</v>
      </c>
      <c r="MH70" s="438">
        <v>402872.43361466983</v>
      </c>
      <c r="MI70" s="440">
        <v>11718086.45258534</v>
      </c>
      <c r="MJ70" s="438">
        <v>76118.042139934536</v>
      </c>
      <c r="MK70" s="438">
        <v>402872.43361466983</v>
      </c>
      <c r="ML70" s="440">
        <v>11718086.45258534</v>
      </c>
      <c r="MM70" s="438">
        <v>76118.042139934536</v>
      </c>
      <c r="MN70" s="438">
        <v>402872.43361466983</v>
      </c>
      <c r="MO70" s="440">
        <v>11718086.45258534</v>
      </c>
      <c r="MP70" s="438">
        <v>76118.042139934536</v>
      </c>
      <c r="MQ70" s="438">
        <v>402872.43361466983</v>
      </c>
      <c r="MR70" s="440"/>
      <c r="MS70" s="438"/>
      <c r="MT70" s="438"/>
      <c r="MU70" s="440"/>
      <c r="MV70" s="438"/>
      <c r="MW70" s="438"/>
      <c r="MX70" s="440">
        <v>4292349.0792144015</v>
      </c>
      <c r="MY70" s="438">
        <v>53190.790785597368</v>
      </c>
      <c r="MZ70" s="438">
        <v>280575.07973370113</v>
      </c>
      <c r="NA70" s="440"/>
      <c r="NB70" s="438"/>
      <c r="NC70" s="438"/>
      <c r="ND70" s="440"/>
      <c r="NE70" s="438"/>
      <c r="NF70" s="438"/>
      <c r="NG70" s="440"/>
      <c r="NH70" s="438"/>
      <c r="NI70" s="438"/>
      <c r="NJ70" s="500"/>
      <c r="NK70" s="500"/>
      <c r="NL70" s="500"/>
      <c r="NM70" s="500"/>
    </row>
    <row r="71" spans="1:377" s="598" customFormat="1" ht="22.15" customHeight="1">
      <c r="A71" s="306">
        <v>53</v>
      </c>
      <c r="B71" s="425"/>
      <c r="C71" s="1229" t="s">
        <v>742</v>
      </c>
      <c r="D71" s="504">
        <v>2021</v>
      </c>
      <c r="E71" s="440">
        <v>13233316.785714276</v>
      </c>
      <c r="F71" s="438">
        <v>469056.10342789599</v>
      </c>
      <c r="G71" s="439">
        <v>1727635.9816081212</v>
      </c>
      <c r="H71" s="440">
        <v>5491417.7461904753</v>
      </c>
      <c r="I71" s="438">
        <v>183603.63297872338</v>
      </c>
      <c r="J71" s="439">
        <v>705875.41033828631</v>
      </c>
      <c r="K71" s="440">
        <v>58826467.482916713</v>
      </c>
      <c r="L71" s="438">
        <v>1967498.3797281326</v>
      </c>
      <c r="M71" s="439">
        <v>7562301.9710959513</v>
      </c>
      <c r="N71" s="440">
        <v>14836600.838015877</v>
      </c>
      <c r="O71" s="438">
        <v>504888.43114657211</v>
      </c>
      <c r="P71" s="439">
        <v>1915951.7025613929</v>
      </c>
      <c r="Q71" s="440">
        <v>19200812.294710901</v>
      </c>
      <c r="R71" s="438">
        <v>614481.11583924363</v>
      </c>
      <c r="S71" s="439">
        <v>2440611.0566660361</v>
      </c>
      <c r="T71" s="440">
        <v>18623529.978992671</v>
      </c>
      <c r="U71" s="438">
        <v>583744.98670212773</v>
      </c>
      <c r="V71" s="439">
        <v>2354971.389862794</v>
      </c>
      <c r="W71" s="440">
        <v>11375816.739029307</v>
      </c>
      <c r="X71" s="438">
        <v>357957.9367612293</v>
      </c>
      <c r="Y71" s="439">
        <v>1439876.7238232954</v>
      </c>
      <c r="Z71" s="440">
        <v>4947124.1724175867</v>
      </c>
      <c r="AA71" s="438">
        <v>158402.81176122933</v>
      </c>
      <c r="AB71" s="439">
        <v>628908.50878990511</v>
      </c>
      <c r="AC71" s="440">
        <v>15234044.283589747</v>
      </c>
      <c r="AD71" s="438">
        <v>478165.28989361704</v>
      </c>
      <c r="AE71" s="439">
        <v>1927028.1796062393</v>
      </c>
      <c r="AF71" s="440">
        <v>19214.528571428567</v>
      </c>
      <c r="AG71" s="438">
        <v>636.84278959810877</v>
      </c>
      <c r="AH71" s="439">
        <v>2464.2772431302151</v>
      </c>
      <c r="AI71" s="440">
        <v>6959523.5024725292</v>
      </c>
      <c r="AJ71" s="438">
        <v>208403.27600472816</v>
      </c>
      <c r="AK71" s="439">
        <v>870302.05646693171</v>
      </c>
      <c r="AL71" s="440">
        <v>15906723.912656708</v>
      </c>
      <c r="AM71" s="438">
        <v>469349.38150118204</v>
      </c>
      <c r="AN71" s="439">
        <v>1982188.7526443223</v>
      </c>
      <c r="AO71" s="440">
        <v>16589457.883384876</v>
      </c>
      <c r="AP71" s="438">
        <v>481549.74024822703</v>
      </c>
      <c r="AQ71" s="439">
        <v>2059321.8301966912</v>
      </c>
      <c r="AR71" s="440">
        <v>61046997.610750899</v>
      </c>
      <c r="AS71" s="438">
        <v>1757393.7086288417</v>
      </c>
      <c r="AT71" s="439">
        <v>7563385.0606344212</v>
      </c>
      <c r="AU71" s="440">
        <v>11450650.351300368</v>
      </c>
      <c r="AV71" s="438">
        <v>327769.75</v>
      </c>
      <c r="AW71" s="439">
        <v>1416805.7307438173</v>
      </c>
      <c r="AX71" s="440">
        <v>14792603.71299788</v>
      </c>
      <c r="AY71" s="438">
        <v>424704.39923167852</v>
      </c>
      <c r="AZ71" s="439">
        <v>1831583.2400051041</v>
      </c>
      <c r="BA71" s="440">
        <v>5116303.1208638381</v>
      </c>
      <c r="BB71" s="438">
        <v>145408.10608747046</v>
      </c>
      <c r="BC71" s="439">
        <v>632003.89026315697</v>
      </c>
      <c r="BD71" s="440">
        <v>37109133.963846169</v>
      </c>
      <c r="BE71" s="438">
        <v>1046358.9160756501</v>
      </c>
      <c r="BF71" s="439">
        <v>4575694.0071852552</v>
      </c>
      <c r="BG71" s="440">
        <v>12998352.371016068</v>
      </c>
      <c r="BH71" s="438">
        <v>361000.46069739957</v>
      </c>
      <c r="BI71" s="439">
        <v>1597233.5992645598</v>
      </c>
      <c r="BJ71" s="440">
        <v>17846728.599670332</v>
      </c>
      <c r="BK71" s="438">
        <v>494497.86820330971</v>
      </c>
      <c r="BL71" s="439">
        <v>2191845.0919270292</v>
      </c>
      <c r="BM71" s="440">
        <v>52150500.228254147</v>
      </c>
      <c r="BN71" s="438">
        <v>1432103.1128841611</v>
      </c>
      <c r="BO71" s="439">
        <v>6391976.0825367328</v>
      </c>
      <c r="BP71" s="440">
        <v>61483091.764688663</v>
      </c>
      <c r="BQ71" s="438">
        <v>1646595.4414893619</v>
      </c>
      <c r="BR71" s="439">
        <v>7494062.3612626977</v>
      </c>
      <c r="BS71" s="440">
        <v>9629965.3235714268</v>
      </c>
      <c r="BT71" s="438">
        <v>256579.81412529555</v>
      </c>
      <c r="BU71" s="439">
        <v>1172456.0664722712</v>
      </c>
      <c r="BV71" s="440">
        <v>4478604.5128205149</v>
      </c>
      <c r="BW71" s="438">
        <v>133286.61317966905</v>
      </c>
      <c r="BX71" s="438">
        <v>593821.53639217431</v>
      </c>
      <c r="BY71" s="440">
        <v>33574348.016868137</v>
      </c>
      <c r="BZ71" s="438">
        <v>922412.85342789604</v>
      </c>
      <c r="CA71" s="438">
        <v>4374863.2186244894</v>
      </c>
      <c r="CB71" s="440">
        <v>611837810.37719774</v>
      </c>
      <c r="CC71" s="438">
        <v>16503284.215130027</v>
      </c>
      <c r="CD71" s="438">
        <v>79418569.146845669</v>
      </c>
      <c r="CE71" s="440">
        <v>296332539.49749404</v>
      </c>
      <c r="CF71" s="438">
        <v>8113553.8936170209</v>
      </c>
      <c r="CG71" s="439">
        <v>36296826.273540035</v>
      </c>
      <c r="CH71" s="440">
        <v>378725295.03245419</v>
      </c>
      <c r="CI71" s="438">
        <v>9980047.7053782512</v>
      </c>
      <c r="CJ71" s="439">
        <v>45999440.530635715</v>
      </c>
      <c r="CK71" s="440">
        <v>303219706.63087612</v>
      </c>
      <c r="CL71" s="438">
        <v>8417812.7494089846</v>
      </c>
      <c r="CM71" s="439">
        <v>37256102.319058485</v>
      </c>
      <c r="CN71" s="440">
        <v>542313424.67362607</v>
      </c>
      <c r="CO71" s="438">
        <v>14220894.517434988</v>
      </c>
      <c r="CP71" s="438">
        <v>66636316.495524429</v>
      </c>
      <c r="CQ71" s="440">
        <v>308972419.57416672</v>
      </c>
      <c r="CR71" s="438">
        <v>7981710.757387707</v>
      </c>
      <c r="CS71" s="438">
        <v>37844367.691092871</v>
      </c>
      <c r="CT71" s="440">
        <v>160055076.59914124</v>
      </c>
      <c r="CU71" s="438">
        <v>4084903.1081560287</v>
      </c>
      <c r="CV71" s="439">
        <v>19307246.98990576</v>
      </c>
      <c r="CW71" s="440">
        <v>60528241.906413384</v>
      </c>
      <c r="CX71" s="438">
        <v>1507755.0440307329</v>
      </c>
      <c r="CY71" s="439">
        <v>7264409.1435740087</v>
      </c>
      <c r="CZ71" s="440">
        <v>44776767.468810655</v>
      </c>
      <c r="DA71" s="438">
        <v>1113245.4530141845</v>
      </c>
      <c r="DB71" s="439">
        <v>5371825.4793789182</v>
      </c>
      <c r="DC71" s="440">
        <v>147579457.30181438</v>
      </c>
      <c r="DD71" s="438">
        <v>3604206.7163120573</v>
      </c>
      <c r="DE71" s="439">
        <v>17640032.987268794</v>
      </c>
      <c r="DF71" s="440">
        <v>118284215.77076055</v>
      </c>
      <c r="DG71" s="438">
        <v>2874729.4908392434</v>
      </c>
      <c r="DH71" s="439">
        <v>14124375.840733672</v>
      </c>
      <c r="DI71" s="440">
        <v>61173985.535121627</v>
      </c>
      <c r="DJ71" s="438">
        <v>1485099.386820331</v>
      </c>
      <c r="DK71" s="439">
        <v>7303168.1680126274</v>
      </c>
      <c r="DL71" s="440">
        <v>40041437.837337457</v>
      </c>
      <c r="DM71" s="438">
        <v>982495.85786052013</v>
      </c>
      <c r="DN71" s="439">
        <v>4790713.3116949489</v>
      </c>
      <c r="DO71" s="440">
        <v>76097269.554603219</v>
      </c>
      <c r="DP71" s="438">
        <v>1857540.8779550828</v>
      </c>
      <c r="DQ71" s="439">
        <v>9094917.1001635194</v>
      </c>
      <c r="DR71" s="440">
        <v>50567675.962170035</v>
      </c>
      <c r="DS71" s="438">
        <v>1246217.4674940899</v>
      </c>
      <c r="DT71" s="439">
        <v>6055552.9109733766</v>
      </c>
      <c r="DU71" s="440">
        <v>50567675.962170035</v>
      </c>
      <c r="DV71" s="438">
        <v>1246217.4674940899</v>
      </c>
      <c r="DW71" s="439">
        <v>6055552.9109733766</v>
      </c>
      <c r="DX71" s="440">
        <v>49037569.324844778</v>
      </c>
      <c r="DY71" s="438">
        <v>1213549.7396572104</v>
      </c>
      <c r="DZ71" s="439">
        <v>5877361.4677753951</v>
      </c>
      <c r="EA71" s="440">
        <v>49037568.374295324</v>
      </c>
      <c r="EB71" s="438">
        <v>1213549.7169030732</v>
      </c>
      <c r="EC71" s="439">
        <v>5877361.3546174355</v>
      </c>
      <c r="ED71" s="440">
        <v>27962638.17805149</v>
      </c>
      <c r="EE71" s="438">
        <v>711771.95833333337</v>
      </c>
      <c r="EF71" s="439">
        <v>3371212.0912652211</v>
      </c>
      <c r="EG71" s="440">
        <v>22316790.683156129</v>
      </c>
      <c r="EH71" s="438">
        <v>569015.02777777787</v>
      </c>
      <c r="EI71" s="439">
        <v>2691496.0470262095</v>
      </c>
      <c r="EJ71" s="440">
        <v>24825542.677500196</v>
      </c>
      <c r="EK71" s="438">
        <v>634234.07328605209</v>
      </c>
      <c r="EL71" s="439">
        <v>2995314.7445003856</v>
      </c>
      <c r="EM71" s="440">
        <v>24825542.677500196</v>
      </c>
      <c r="EN71" s="438">
        <v>634234.07328605209</v>
      </c>
      <c r="EO71" s="439">
        <v>2995314.7445003856</v>
      </c>
      <c r="EP71" s="440">
        <v>8094722.2303883145</v>
      </c>
      <c r="EQ71" s="438">
        <v>207472.54078014183</v>
      </c>
      <c r="ER71" s="439">
        <v>977336.56531728199</v>
      </c>
      <c r="ES71" s="440">
        <v>8094443.8878082531</v>
      </c>
      <c r="ET71" s="438">
        <v>207472.54078014183</v>
      </c>
      <c r="EU71" s="439">
        <v>977310.09301436809</v>
      </c>
      <c r="EV71" s="440">
        <v>31354952.308515046</v>
      </c>
      <c r="EW71" s="438">
        <v>768012.74468085112</v>
      </c>
      <c r="EX71" s="439">
        <v>3750085.3947815951</v>
      </c>
      <c r="EY71" s="440">
        <v>13674834.279381683</v>
      </c>
      <c r="EZ71" s="438">
        <v>332048.64273049647</v>
      </c>
      <c r="FA71" s="439">
        <v>1632619.8857659963</v>
      </c>
      <c r="FB71" s="440">
        <v>10432276.610018313</v>
      </c>
      <c r="FC71" s="438">
        <v>275043.13534278964</v>
      </c>
      <c r="FD71" s="439">
        <v>1267224.735586297</v>
      </c>
      <c r="FE71" s="440">
        <v>16971565.670164838</v>
      </c>
      <c r="FF71" s="438">
        <v>444048.73788416077</v>
      </c>
      <c r="FG71" s="439">
        <v>2058161.918998553</v>
      </c>
      <c r="FH71" s="440">
        <v>39830667.041684978</v>
      </c>
      <c r="FI71" s="438">
        <v>984341.92375886545</v>
      </c>
      <c r="FJ71" s="439">
        <v>4772513.6183470096</v>
      </c>
      <c r="FK71" s="440">
        <v>28023299.273351647</v>
      </c>
      <c r="FL71" s="438">
        <v>728806.82033096929</v>
      </c>
      <c r="FM71" s="439">
        <v>3394016.2426382583</v>
      </c>
      <c r="FN71" s="440">
        <v>976146.36380952375</v>
      </c>
      <c r="FO71" s="438">
        <v>25212.903664302601</v>
      </c>
      <c r="FP71" s="439">
        <v>118051.16874503592</v>
      </c>
      <c r="FQ71" s="440">
        <v>20621220.087161168</v>
      </c>
      <c r="FR71" s="438">
        <v>502066.55407801422</v>
      </c>
      <c r="FS71" s="439">
        <v>2463287.0920193689</v>
      </c>
      <c r="FT71" s="440">
        <v>147510461.57688645</v>
      </c>
      <c r="FU71" s="438">
        <v>3589540.2414302602</v>
      </c>
      <c r="FV71" s="439">
        <v>17618804.542135634</v>
      </c>
      <c r="FW71" s="440">
        <v>20882928.478864465</v>
      </c>
      <c r="FX71" s="438">
        <v>507577.08274231682</v>
      </c>
      <c r="FY71" s="439">
        <v>2493687.8973302832</v>
      </c>
      <c r="FZ71" s="440">
        <v>51786199.344322346</v>
      </c>
      <c r="GA71" s="438">
        <v>845457.7630932898</v>
      </c>
      <c r="GB71" s="439">
        <v>4375545.8061917862</v>
      </c>
      <c r="GC71" s="440">
        <v>69365166.655677661</v>
      </c>
      <c r="GD71" s="438">
        <v>1473997.0709674489</v>
      </c>
      <c r="GE71" s="439">
        <v>7615810.4333035294</v>
      </c>
      <c r="GF71" s="440">
        <v>96420741.373626381</v>
      </c>
      <c r="GG71" s="438">
        <v>2210281.2910756506</v>
      </c>
      <c r="GH71" s="439">
        <v>11338414.517936412</v>
      </c>
      <c r="GI71" s="1259">
        <v>66126727.317912087</v>
      </c>
      <c r="GJ71" s="438">
        <v>1483741.587597745</v>
      </c>
      <c r="GK71" s="439">
        <v>7385531.6825282825</v>
      </c>
      <c r="GL71" s="1259">
        <v>23577301.088113558</v>
      </c>
      <c r="GM71" s="438">
        <v>572087.51367907808</v>
      </c>
      <c r="GN71" s="439">
        <v>2709704.510965318</v>
      </c>
      <c r="GO71" s="440">
        <v>84332656.322716847</v>
      </c>
      <c r="GP71" s="438">
        <v>939881.12728314241</v>
      </c>
      <c r="GQ71" s="439">
        <v>4962978.7847509161</v>
      </c>
      <c r="GR71" s="440">
        <v>465727</v>
      </c>
      <c r="GS71" s="438">
        <v>5706.1932396799421</v>
      </c>
      <c r="GT71" s="439">
        <v>29556.731200433896</v>
      </c>
      <c r="GU71" s="440">
        <v>53508267</v>
      </c>
      <c r="GV71" s="438">
        <v>621066.45717403165</v>
      </c>
      <c r="GW71" s="439">
        <v>3216977.3369484181</v>
      </c>
      <c r="GX71" s="440"/>
      <c r="GY71" s="438"/>
      <c r="GZ71" s="439"/>
      <c r="HA71" s="440"/>
      <c r="HB71" s="438"/>
      <c r="HC71" s="439"/>
      <c r="HD71" s="440"/>
      <c r="HE71" s="438"/>
      <c r="HF71" s="439"/>
      <c r="HG71" s="440">
        <v>84210753.012133703</v>
      </c>
      <c r="HH71" s="438">
        <v>2006527.4099154393</v>
      </c>
      <c r="HI71" s="439">
        <v>10077527.708788358</v>
      </c>
      <c r="HJ71" s="440">
        <v>53955735.741071433</v>
      </c>
      <c r="HK71" s="438">
        <v>1285654.8224222586</v>
      </c>
      <c r="HL71" s="439">
        <v>6456516.9488687571</v>
      </c>
      <c r="HM71" s="440">
        <v>8834550.1886446886</v>
      </c>
      <c r="HN71" s="438">
        <v>209176.23579287139</v>
      </c>
      <c r="HO71" s="439">
        <v>1053355.2721989951</v>
      </c>
      <c r="HP71" s="440">
        <v>64905504.757950984</v>
      </c>
      <c r="HQ71" s="438">
        <v>1501874.5155937443</v>
      </c>
      <c r="HR71" s="439">
        <v>7628036.4257527413</v>
      </c>
      <c r="HS71" s="440">
        <v>76420905.019413918</v>
      </c>
      <c r="HT71" s="438">
        <v>1768569.564102564</v>
      </c>
      <c r="HU71" s="439">
        <v>8984169.6767460331</v>
      </c>
      <c r="HV71" s="440">
        <v>49816344.527472526</v>
      </c>
      <c r="HW71" s="438">
        <v>1155980.0731951264</v>
      </c>
      <c r="HX71" s="439">
        <v>5864263.8621913772</v>
      </c>
      <c r="HY71" s="440">
        <v>95746186.521978021</v>
      </c>
      <c r="HZ71" s="438">
        <v>2218331.9778368794</v>
      </c>
      <c r="IA71" s="439">
        <v>11261530.720058534</v>
      </c>
      <c r="IB71" s="440">
        <v>36084864.500357151</v>
      </c>
      <c r="IC71" s="438">
        <v>725765.18555646483</v>
      </c>
      <c r="ID71" s="439">
        <v>3719960.9977016468</v>
      </c>
      <c r="IE71" s="440">
        <v>12815341.888635531</v>
      </c>
      <c r="IF71" s="438">
        <v>235952.5237088562</v>
      </c>
      <c r="IG71" s="439">
        <v>1212943.8513618775</v>
      </c>
      <c r="IH71" s="440">
        <v>9560194.6336996332</v>
      </c>
      <c r="II71" s="438">
        <v>165943.15473267867</v>
      </c>
      <c r="IJ71" s="439">
        <v>854398.93542661751</v>
      </c>
      <c r="IK71" s="440">
        <v>34897406.280219778</v>
      </c>
      <c r="IL71" s="438">
        <v>624002.09617657773</v>
      </c>
      <c r="IM71" s="439">
        <v>3222008.6788231153</v>
      </c>
      <c r="IN71" s="440">
        <v>36801628.708791211</v>
      </c>
      <c r="IO71" s="438">
        <v>643813.54925895622</v>
      </c>
      <c r="IP71" s="439">
        <v>3329735.848210209</v>
      </c>
      <c r="IQ71" s="440">
        <v>36434342.974358976</v>
      </c>
      <c r="IR71" s="438">
        <v>733026.2582515002</v>
      </c>
      <c r="IS71" s="439">
        <v>3760044.9400073411</v>
      </c>
      <c r="IT71" s="440">
        <v>12916966.712454213</v>
      </c>
      <c r="IU71" s="438">
        <v>237496.06460265501</v>
      </c>
      <c r="IV71" s="439">
        <v>1223506.4337154306</v>
      </c>
      <c r="IW71" s="440">
        <v>9560194.6318681315</v>
      </c>
      <c r="IX71" s="438">
        <v>165943.15473267867</v>
      </c>
      <c r="IY71" s="439">
        <v>854398.93529472617</v>
      </c>
      <c r="IZ71" s="440">
        <v>3181773.0238095243</v>
      </c>
      <c r="JA71" s="438">
        <v>64862.49868157848</v>
      </c>
      <c r="JB71" s="439">
        <v>330199.61557713134</v>
      </c>
      <c r="JC71" s="440">
        <v>31716488.699633703</v>
      </c>
      <c r="JD71" s="438">
        <v>559159.13979814516</v>
      </c>
      <c r="JE71" s="439">
        <v>2891352.5802671369</v>
      </c>
      <c r="JF71" s="440">
        <v>36801627.708791211</v>
      </c>
      <c r="JG71" s="438">
        <v>643813.56151118386</v>
      </c>
      <c r="JH71" s="439">
        <v>3329735.91144004</v>
      </c>
      <c r="JI71" s="440">
        <v>12081632.666990351</v>
      </c>
      <c r="JJ71" s="438">
        <v>303193.07865529298</v>
      </c>
      <c r="JK71" s="439">
        <v>1417710.6988116349</v>
      </c>
      <c r="JL71" s="440">
        <v>76129018.04399538</v>
      </c>
      <c r="JM71" s="438">
        <v>1865873.0806846619</v>
      </c>
      <c r="JN71" s="439">
        <v>8885875.8835129831</v>
      </c>
      <c r="JO71" s="440">
        <v>14355052.934874697</v>
      </c>
      <c r="JP71" s="438">
        <v>350635.28342600248</v>
      </c>
      <c r="JQ71" s="438">
        <v>1674266.6150683525</v>
      </c>
      <c r="JR71" s="440">
        <v>23253586.821939055</v>
      </c>
      <c r="JS71" s="438">
        <v>531098.27044189849</v>
      </c>
      <c r="JT71" s="438">
        <v>2672781.260596849</v>
      </c>
      <c r="JU71" s="440">
        <v>11364651.647985738</v>
      </c>
      <c r="JV71" s="438">
        <v>262098.06723404251</v>
      </c>
      <c r="JW71" s="438">
        <v>1309016.1003407338</v>
      </c>
      <c r="JX71" s="440">
        <v>16902530.380705327</v>
      </c>
      <c r="JY71" s="438">
        <v>384421.6736170213</v>
      </c>
      <c r="JZ71" s="438">
        <v>1941151.5481168577</v>
      </c>
      <c r="KA71" s="440">
        <v>35849298.12286514</v>
      </c>
      <c r="KB71" s="438">
        <v>576267.16861620313</v>
      </c>
      <c r="KC71" s="438">
        <v>3002085.7194893314</v>
      </c>
      <c r="KD71" s="440">
        <v>32422641.503823712</v>
      </c>
      <c r="KE71" s="438">
        <v>479269.94460628484</v>
      </c>
      <c r="KF71" s="438">
        <v>2523010.9261277602</v>
      </c>
      <c r="KG71" s="1259"/>
      <c r="KH71" s="438"/>
      <c r="KI71" s="439"/>
      <c r="KJ71" s="440">
        <v>52162226.539633729</v>
      </c>
      <c r="KK71" s="438">
        <v>658860.41993626847</v>
      </c>
      <c r="KL71" s="438">
        <v>3474710.2243765844</v>
      </c>
      <c r="KM71" s="440">
        <v>15915557.09355389</v>
      </c>
      <c r="KN71" s="438">
        <v>354896.77908346965</v>
      </c>
      <c r="KO71" s="438">
        <v>1811055.4407870071</v>
      </c>
      <c r="KP71" s="440">
        <v>11377043.595217831</v>
      </c>
      <c r="KQ71" s="438">
        <v>234251.12613747953</v>
      </c>
      <c r="KR71" s="438">
        <v>1225580.9888881799</v>
      </c>
      <c r="KS71" s="440"/>
      <c r="KT71" s="438"/>
      <c r="KU71" s="439"/>
      <c r="KV71" s="440"/>
      <c r="KW71" s="438"/>
      <c r="KX71" s="439"/>
      <c r="KY71" s="440">
        <v>21636887.561976854</v>
      </c>
      <c r="KZ71" s="438">
        <v>476557.11829787237</v>
      </c>
      <c r="LA71" s="438">
        <v>2468341.8687631171</v>
      </c>
      <c r="LB71" s="440">
        <v>27255648.811231397</v>
      </c>
      <c r="LC71" s="438">
        <v>380335.81880523718</v>
      </c>
      <c r="LD71" s="438">
        <v>1992759.6652712007</v>
      </c>
      <c r="LE71" s="440">
        <v>27444331.881194767</v>
      </c>
      <c r="LF71" s="438">
        <v>380335.81880523718</v>
      </c>
      <c r="LG71" s="438">
        <v>2003749.8207798791</v>
      </c>
      <c r="LH71" s="440">
        <v>12393887.675777415</v>
      </c>
      <c r="LI71" s="438">
        <v>89192.137555919267</v>
      </c>
      <c r="LJ71" s="438">
        <v>472548.92050332017</v>
      </c>
      <c r="LK71" s="440">
        <v>12393887.675777415</v>
      </c>
      <c r="LL71" s="438">
        <v>89192.137555919267</v>
      </c>
      <c r="LM71" s="438">
        <v>472548.92050332017</v>
      </c>
      <c r="LN71" s="440">
        <v>12393887.675777415</v>
      </c>
      <c r="LO71" s="438">
        <v>89192.137555919267</v>
      </c>
      <c r="LP71" s="438">
        <v>472548.92050332017</v>
      </c>
      <c r="LQ71" s="440">
        <v>3173403.5892674001</v>
      </c>
      <c r="LR71" s="438">
        <v>71929.267692307694</v>
      </c>
      <c r="LS71" s="438">
        <v>364168.93227171106</v>
      </c>
      <c r="LT71" s="440">
        <v>2718810.2713619824</v>
      </c>
      <c r="LU71" s="438">
        <v>39179.011711154162</v>
      </c>
      <c r="LV71" s="438">
        <v>206313.71859412233</v>
      </c>
      <c r="LW71" s="440">
        <v>29523346.770238698</v>
      </c>
      <c r="LX71" s="438">
        <v>371647.69734663027</v>
      </c>
      <c r="LY71" s="438">
        <v>1950024.3808368377</v>
      </c>
      <c r="LZ71" s="440">
        <v>19596926.021840602</v>
      </c>
      <c r="MA71" s="438">
        <v>246691.28767037939</v>
      </c>
      <c r="MB71" s="438">
        <v>1294381.8270145284</v>
      </c>
      <c r="MC71" s="440">
        <v>969403.76124775142</v>
      </c>
      <c r="MD71" s="438">
        <v>19827.573582801841</v>
      </c>
      <c r="ME71" s="438">
        <v>102318.01671042603</v>
      </c>
      <c r="MF71" s="440">
        <v>11718086.45258534</v>
      </c>
      <c r="MG71" s="438">
        <v>76118.042139934536</v>
      </c>
      <c r="MH71" s="438">
        <v>402872.43361466983</v>
      </c>
      <c r="MI71" s="440">
        <v>11718086.45258534</v>
      </c>
      <c r="MJ71" s="438">
        <v>76118.042139934536</v>
      </c>
      <c r="MK71" s="438">
        <v>402872.43361466983</v>
      </c>
      <c r="ML71" s="440">
        <v>11718086.45258534</v>
      </c>
      <c r="MM71" s="438">
        <v>76118.042139934536</v>
      </c>
      <c r="MN71" s="438">
        <v>402872.43361466983</v>
      </c>
      <c r="MO71" s="440">
        <v>11718086.45258534</v>
      </c>
      <c r="MP71" s="438">
        <v>76118.042139934536</v>
      </c>
      <c r="MQ71" s="438">
        <v>402872.43361466983</v>
      </c>
      <c r="MR71" s="440"/>
      <c r="MS71" s="438"/>
      <c r="MT71" s="439"/>
      <c r="MU71" s="440"/>
      <c r="MV71" s="438"/>
      <c r="MW71" s="439"/>
      <c r="MX71" s="440">
        <v>4292349.0792144015</v>
      </c>
      <c r="MY71" s="438">
        <v>53190.790785597368</v>
      </c>
      <c r="MZ71" s="438">
        <v>280575.07973370113</v>
      </c>
      <c r="NA71" s="440"/>
      <c r="NB71" s="438"/>
      <c r="NC71" s="439"/>
      <c r="ND71" s="440"/>
      <c r="NE71" s="438"/>
      <c r="NF71" s="439"/>
      <c r="NG71" s="440"/>
      <c r="NH71" s="438"/>
      <c r="NI71" s="439"/>
      <c r="NJ71" s="500"/>
      <c r="NK71" s="500"/>
      <c r="NL71" s="500"/>
      <c r="NM71" s="500"/>
    </row>
    <row r="72" spans="1:377" s="598" customFormat="1" ht="22.15" customHeight="1">
      <c r="A72" s="306">
        <v>54</v>
      </c>
      <c r="B72" s="425"/>
      <c r="C72" s="1229" t="s">
        <v>741</v>
      </c>
      <c r="D72" s="504">
        <v>2022</v>
      </c>
      <c r="E72" s="440">
        <v>12764260.68228638</v>
      </c>
      <c r="F72" s="438">
        <v>438597.9148936171</v>
      </c>
      <c r="G72" s="439">
        <v>1590687.2540398571</v>
      </c>
      <c r="H72" s="440">
        <v>5307814.1132117519</v>
      </c>
      <c r="I72" s="438">
        <v>171681.31914893616</v>
      </c>
      <c r="J72" s="439">
        <v>650759.28584131319</v>
      </c>
      <c r="K72" s="440">
        <v>56858969.103188582</v>
      </c>
      <c r="L72" s="438">
        <v>1839738.7446808508</v>
      </c>
      <c r="M72" s="439">
        <v>6971772.1439623227</v>
      </c>
      <c r="N72" s="440">
        <v>14331712.406869305</v>
      </c>
      <c r="O72" s="438">
        <v>472103.46808510635</v>
      </c>
      <c r="P72" s="439">
        <v>1765669.4243631507</v>
      </c>
      <c r="Q72" s="440">
        <v>18586331.178871658</v>
      </c>
      <c r="R72" s="438">
        <v>574579.74468085112</v>
      </c>
      <c r="S72" s="439">
        <v>2252163.3147763349</v>
      </c>
      <c r="T72" s="440">
        <v>18039784.992290542</v>
      </c>
      <c r="U72" s="438">
        <v>545839.46808510635</v>
      </c>
      <c r="V72" s="439">
        <v>2174092.328742404</v>
      </c>
      <c r="W72" s="440">
        <v>11017858.802268077</v>
      </c>
      <c r="X72" s="438">
        <v>334713.91489361704</v>
      </c>
      <c r="Y72" s="439">
        <v>1329174.7757507688</v>
      </c>
      <c r="Z72" s="440">
        <v>4788721.3606563574</v>
      </c>
      <c r="AA72" s="438">
        <v>148116.91489361701</v>
      </c>
      <c r="AB72" s="439">
        <v>580342.09150806349</v>
      </c>
      <c r="AC72" s="440">
        <v>14755878.993696129</v>
      </c>
      <c r="AD72" s="438">
        <v>447115.59574468085</v>
      </c>
      <c r="AE72" s="439">
        <v>1778966.40179733</v>
      </c>
      <c r="AF72" s="440">
        <v>18577.68578183046</v>
      </c>
      <c r="AG72" s="438">
        <v>595.48936170212767</v>
      </c>
      <c r="AH72" s="439">
        <v>2272.2926069506211</v>
      </c>
      <c r="AI72" s="440">
        <v>6751120.2264678013</v>
      </c>
      <c r="AJ72" s="438">
        <v>194870.59574468085</v>
      </c>
      <c r="AK72" s="439">
        <v>804219.92147585191</v>
      </c>
      <c r="AL72" s="440">
        <v>15437374.531155525</v>
      </c>
      <c r="AM72" s="438">
        <v>438872.14893617021</v>
      </c>
      <c r="AN72" s="439">
        <v>1832234.0571925135</v>
      </c>
      <c r="AO72" s="440">
        <v>16107908.143136648</v>
      </c>
      <c r="AP72" s="438">
        <v>450280.27659574465</v>
      </c>
      <c r="AQ72" s="439">
        <v>1904163.8746805266</v>
      </c>
      <c r="AR72" s="440">
        <v>59289603.902122058</v>
      </c>
      <c r="AS72" s="438">
        <v>1643277.2340425532</v>
      </c>
      <c r="AT72" s="439">
        <v>6994697.2871155171</v>
      </c>
      <c r="AU72" s="440">
        <v>11122880.601300368</v>
      </c>
      <c r="AV72" s="438">
        <v>306486</v>
      </c>
      <c r="AW72" s="439">
        <v>1310426.0228748135</v>
      </c>
      <c r="AX72" s="440">
        <v>14367899.313766202</v>
      </c>
      <c r="AY72" s="438">
        <v>397126.19148936169</v>
      </c>
      <c r="AZ72" s="439">
        <v>1693958.3416105362</v>
      </c>
      <c r="BA72" s="440">
        <v>4970895.0147763677</v>
      </c>
      <c r="BB72" s="438">
        <v>135966.02127659574</v>
      </c>
      <c r="BC72" s="439">
        <v>584634.00879949064</v>
      </c>
      <c r="BD72" s="440">
        <v>36062775.047770523</v>
      </c>
      <c r="BE72" s="438">
        <v>978413.53191489354</v>
      </c>
      <c r="BF72" s="439">
        <v>4233403.3591144513</v>
      </c>
      <c r="BG72" s="440">
        <v>12637351.910318669</v>
      </c>
      <c r="BH72" s="438">
        <v>337558.87234042556</v>
      </c>
      <c r="BI72" s="439">
        <v>1478193.5532916128</v>
      </c>
      <c r="BJ72" s="440">
        <v>17352230.731467023</v>
      </c>
      <c r="BK72" s="438">
        <v>462387.61702127662</v>
      </c>
      <c r="BL72" s="439">
        <v>2028582.5211939798</v>
      </c>
      <c r="BM72" s="440">
        <v>50682373.115369983</v>
      </c>
      <c r="BN72" s="438">
        <v>1338342.9361702127</v>
      </c>
      <c r="BO72" s="439">
        <v>5912882.9900161382</v>
      </c>
      <c r="BP72" s="440">
        <v>59836496.323199302</v>
      </c>
      <c r="BQ72" s="438">
        <v>1539673.6595744682</v>
      </c>
      <c r="BR72" s="439">
        <v>6940455.6728632208</v>
      </c>
      <c r="BS72" s="440">
        <v>9373385.5094461311</v>
      </c>
      <c r="BT72" s="438">
        <v>239918.7872340426</v>
      </c>
      <c r="BU72" s="439">
        <v>1085951.1416286086</v>
      </c>
      <c r="BV72" s="440">
        <v>2447766.8996408456</v>
      </c>
      <c r="BW72" s="438">
        <v>84258.212765957447</v>
      </c>
      <c r="BX72" s="438">
        <v>305191.19274691201</v>
      </c>
      <c r="BY72" s="440">
        <v>32651935.163440242</v>
      </c>
      <c r="BZ72" s="438">
        <v>862515.91489361692</v>
      </c>
      <c r="CA72" s="438">
        <v>3809646.7625500034</v>
      </c>
      <c r="CB72" s="440">
        <v>597077036.16206777</v>
      </c>
      <c r="CC72" s="438">
        <v>15468717.063829787</v>
      </c>
      <c r="CD72" s="438">
        <v>69360290.193949819</v>
      </c>
      <c r="CE72" s="440">
        <v>288218985.60387701</v>
      </c>
      <c r="CF72" s="438">
        <v>7586699.7446808498</v>
      </c>
      <c r="CG72" s="439">
        <v>33601055.681063339</v>
      </c>
      <c r="CH72" s="440">
        <v>368640015.32707596</v>
      </c>
      <c r="CI72" s="438">
        <v>9329753.6808510646</v>
      </c>
      <c r="CJ72" s="439">
        <v>42602830.924597532</v>
      </c>
      <c r="CK72" s="440">
        <v>294801893.88146716</v>
      </c>
      <c r="CL72" s="438">
        <v>7871201.5319148935</v>
      </c>
      <c r="CM72" s="439">
        <v>34479724.152601629</v>
      </c>
      <c r="CN72" s="440">
        <v>528092530.15619105</v>
      </c>
      <c r="CO72" s="438">
        <v>13297459.808510639</v>
      </c>
      <c r="CP72" s="438">
        <v>60962560.766534269</v>
      </c>
      <c r="CQ72" s="440">
        <v>300990708.81677902</v>
      </c>
      <c r="CR72" s="438">
        <v>7463417.8510638298</v>
      </c>
      <c r="CS72" s="438">
        <v>34630536.68710494</v>
      </c>
      <c r="CT72" s="440">
        <v>155974922.49098521</v>
      </c>
      <c r="CU72" s="438">
        <v>3819750.7021276597</v>
      </c>
      <c r="CV72" s="439">
        <v>17897890.427478142</v>
      </c>
      <c r="CW72" s="440">
        <v>59060119.86238265</v>
      </c>
      <c r="CX72" s="438">
        <v>1410692.1276595744</v>
      </c>
      <c r="CY72" s="439">
        <v>6741399.1819722662</v>
      </c>
      <c r="CZ72" s="440">
        <v>43664902.015796468</v>
      </c>
      <c r="DA72" s="438">
        <v>1040986.1489361702</v>
      </c>
      <c r="DB72" s="439">
        <v>4982136.3149678241</v>
      </c>
      <c r="DC72" s="440">
        <v>143976157.58550233</v>
      </c>
      <c r="DD72" s="438">
        <v>3370186.6170212766</v>
      </c>
      <c r="DE72" s="439">
        <v>16365329.882599305</v>
      </c>
      <c r="DF72" s="440">
        <v>115410511.27992131</v>
      </c>
      <c r="DG72" s="438">
        <v>2688080.5531914895</v>
      </c>
      <c r="DH72" s="439">
        <v>13104917.296077359</v>
      </c>
      <c r="DI72" s="440">
        <v>59689003.148301296</v>
      </c>
      <c r="DJ72" s="438">
        <v>1388666.8510638298</v>
      </c>
      <c r="DK72" s="439">
        <v>6776136.2786395187</v>
      </c>
      <c r="DL72" s="440">
        <v>38918368.979476936</v>
      </c>
      <c r="DM72" s="438">
        <v>915706.510638298</v>
      </c>
      <c r="DN72" s="439">
        <v>4428439.3758044187</v>
      </c>
      <c r="DO72" s="440">
        <v>74239728.67664814</v>
      </c>
      <c r="DP72" s="438">
        <v>1736921.3404255318</v>
      </c>
      <c r="DQ72" s="439">
        <v>8437724.6284820978</v>
      </c>
      <c r="DR72" s="440">
        <v>49321458.494675942</v>
      </c>
      <c r="DS72" s="438">
        <v>1165294.255319149</v>
      </c>
      <c r="DT72" s="439">
        <v>5616999.5234288583</v>
      </c>
      <c r="DU72" s="440">
        <v>49321458.494675942</v>
      </c>
      <c r="DV72" s="438">
        <v>1165294.255319149</v>
      </c>
      <c r="DW72" s="439">
        <v>5616999.5234288583</v>
      </c>
      <c r="DX72" s="440">
        <v>47824019.585187569</v>
      </c>
      <c r="DY72" s="438">
        <v>1134747.8085106383</v>
      </c>
      <c r="DZ72" s="439">
        <v>5451295.7458053753</v>
      </c>
      <c r="EA72" s="440">
        <v>47824018.657392249</v>
      </c>
      <c r="EB72" s="438">
        <v>1134747.7872340425</v>
      </c>
      <c r="EC72" s="439">
        <v>5451295.6407869067</v>
      </c>
      <c r="ED72" s="440">
        <v>27251339.219718158</v>
      </c>
      <c r="EE72" s="438">
        <v>665563.06382978719</v>
      </c>
      <c r="EF72" s="439">
        <v>3125241.5500318836</v>
      </c>
      <c r="EG72" s="440">
        <v>21748248.655378353</v>
      </c>
      <c r="EH72" s="438">
        <v>532076.06382978719</v>
      </c>
      <c r="EI72" s="439">
        <v>2495051.1271434301</v>
      </c>
      <c r="EJ72" s="440">
        <v>24191308.604214143</v>
      </c>
      <c r="EK72" s="438">
        <v>593050.04255319154</v>
      </c>
      <c r="EL72" s="439">
        <v>2776533.2411993309</v>
      </c>
      <c r="EM72" s="440">
        <v>24191308.604214143</v>
      </c>
      <c r="EN72" s="438">
        <v>593050.04255319154</v>
      </c>
      <c r="EO72" s="439">
        <v>2776533.2411993309</v>
      </c>
      <c r="EP72" s="440">
        <v>7887249.6896081725</v>
      </c>
      <c r="EQ72" s="438">
        <v>194000.29787234042</v>
      </c>
      <c r="ER72" s="439">
        <v>905895.52696244407</v>
      </c>
      <c r="ES72" s="440">
        <v>7886971.3470281111</v>
      </c>
      <c r="ET72" s="438">
        <v>194000.29787234042</v>
      </c>
      <c r="EU72" s="439">
        <v>905870.40404094465</v>
      </c>
      <c r="EV72" s="440">
        <v>30586939.563834194</v>
      </c>
      <c r="EW72" s="438">
        <v>718141.78723404254</v>
      </c>
      <c r="EX72" s="439">
        <v>3478888.2077068342</v>
      </c>
      <c r="EY72" s="440">
        <v>13343692.636651186</v>
      </c>
      <c r="EZ72" s="438">
        <v>310506.3404255319</v>
      </c>
      <c r="FA72" s="439">
        <v>1514894.6253548807</v>
      </c>
      <c r="FB72" s="440">
        <v>10157233.474675523</v>
      </c>
      <c r="FC72" s="438">
        <v>257183.19148936169</v>
      </c>
      <c r="FD72" s="439">
        <v>1173964.8753382752</v>
      </c>
      <c r="FE72" s="440">
        <v>16527516.932280678</v>
      </c>
      <c r="FF72" s="438">
        <v>415214.40425531915</v>
      </c>
      <c r="FG72" s="439">
        <v>1906971.469877142</v>
      </c>
      <c r="FH72" s="440">
        <v>38965277.117926113</v>
      </c>
      <c r="FI72" s="438">
        <v>921397.58919803612</v>
      </c>
      <c r="FJ72" s="439">
        <v>4432431.6046871319</v>
      </c>
      <c r="FK72" s="440">
        <v>27294492.453020677</v>
      </c>
      <c r="FL72" s="438">
        <v>681481.70212765958</v>
      </c>
      <c r="FM72" s="439">
        <v>3145055.1557920328</v>
      </c>
      <c r="FN72" s="440">
        <v>950933.46014522121</v>
      </c>
      <c r="FO72" s="438">
        <v>23575.702127659573</v>
      </c>
      <c r="FP72" s="439">
        <v>109406.00040659714</v>
      </c>
      <c r="FQ72" s="440">
        <v>20119153.533083156</v>
      </c>
      <c r="FR72" s="438">
        <v>469464.82978723402</v>
      </c>
      <c r="FS72" s="439">
        <v>2285399.4048526185</v>
      </c>
      <c r="FT72" s="440">
        <v>143921540.33545619</v>
      </c>
      <c r="FU72" s="438">
        <v>3356466.3829787234</v>
      </c>
      <c r="FV72" s="439">
        <v>16346679.95046629</v>
      </c>
      <c r="FW72" s="440">
        <v>20375351.396122146</v>
      </c>
      <c r="FX72" s="438">
        <v>474617.5319148936</v>
      </c>
      <c r="FY72" s="439">
        <v>2313676.2685800865</v>
      </c>
      <c r="FZ72" s="440">
        <v>51646180.581229053</v>
      </c>
      <c r="GA72" s="438">
        <v>1112337.5024549917</v>
      </c>
      <c r="GB72" s="439">
        <v>5750234.3106827</v>
      </c>
      <c r="GC72" s="440">
        <v>68788973.584710211</v>
      </c>
      <c r="GD72" s="438">
        <v>1492795.0392798688</v>
      </c>
      <c r="GE72" s="439">
        <v>7673619.239397835</v>
      </c>
      <c r="GF72" s="440">
        <v>94300195.082550734</v>
      </c>
      <c r="GG72" s="438">
        <v>2077750.2864157117</v>
      </c>
      <c r="GH72" s="439">
        <v>10587315.553292664</v>
      </c>
      <c r="GI72" s="1259">
        <v>65470250.450314343</v>
      </c>
      <c r="GJ72" s="438">
        <v>1420308.6775777414</v>
      </c>
      <c r="GK72" s="439">
        <v>7301941.8001184035</v>
      </c>
      <c r="GL72" s="1259">
        <v>23005213.804434475</v>
      </c>
      <c r="GM72" s="438">
        <v>534938.97872340423</v>
      </c>
      <c r="GN72" s="439">
        <v>2611366.452948364</v>
      </c>
      <c r="GO72" s="440">
        <v>201199196.78541112</v>
      </c>
      <c r="GP72" s="438">
        <v>3392017.7223711074</v>
      </c>
      <c r="GQ72" s="439">
        <v>17478260.483512226</v>
      </c>
      <c r="GR72" s="440">
        <v>460020.80676032003</v>
      </c>
      <c r="GS72" s="438">
        <v>9909.0851063829796</v>
      </c>
      <c r="GT72" s="439">
        <v>51430.100733203013</v>
      </c>
      <c r="GU72" s="440">
        <v>55178123.542825967</v>
      </c>
      <c r="GV72" s="438">
        <v>1167133.0130932897</v>
      </c>
      <c r="GW72" s="439">
        <v>6063204.348685503</v>
      </c>
      <c r="GX72" s="440">
        <v>54874896</v>
      </c>
      <c r="GY72" s="438">
        <v>669299.29787234042</v>
      </c>
      <c r="GZ72" s="439">
        <v>3508582.5461221174</v>
      </c>
      <c r="HA72" s="440"/>
      <c r="HB72" s="438"/>
      <c r="HC72" s="439"/>
      <c r="HD72" s="440"/>
      <c r="HE72" s="438"/>
      <c r="HF72" s="439"/>
      <c r="HG72" s="440">
        <v>79287138.60221827</v>
      </c>
      <c r="HH72" s="438">
        <v>1834490.8297872341</v>
      </c>
      <c r="HI72" s="439">
        <v>9128966.3201212455</v>
      </c>
      <c r="HJ72" s="440">
        <v>50820473.918649174</v>
      </c>
      <c r="HK72" s="438">
        <v>1175817.6677577742</v>
      </c>
      <c r="HL72" s="439">
        <v>5850837.9655630738</v>
      </c>
      <c r="HM72" s="440">
        <v>8414562.952851817</v>
      </c>
      <c r="HN72" s="438">
        <v>192715.54173486092</v>
      </c>
      <c r="HO72" s="439">
        <v>962281.54052561847</v>
      </c>
      <c r="HP72" s="440">
        <v>63822033.242357239</v>
      </c>
      <c r="HQ72" s="438">
        <v>1421132.9361702127</v>
      </c>
      <c r="HR72" s="439">
        <v>7170125.0135225216</v>
      </c>
      <c r="HS72" s="440">
        <v>75097930.455311358</v>
      </c>
      <c r="HT72" s="438">
        <v>1672259.5875613748</v>
      </c>
      <c r="HU72" s="439">
        <v>8438410.244227441</v>
      </c>
      <c r="HV72" s="440">
        <v>48889495.454277396</v>
      </c>
      <c r="HW72" s="438">
        <v>1091430.0180032733</v>
      </c>
      <c r="HX72" s="439">
        <v>5499478.4919878654</v>
      </c>
      <c r="HY72" s="440">
        <v>93910799.544141144</v>
      </c>
      <c r="HZ72" s="438">
        <v>2094547.0049099836</v>
      </c>
      <c r="IA72" s="439">
        <v>10561468.358928656</v>
      </c>
      <c r="IB72" s="440">
        <v>36017868.314800687</v>
      </c>
      <c r="IC72" s="438">
        <v>787036.91162029468</v>
      </c>
      <c r="ID72" s="439">
        <v>4018153.9190625483</v>
      </c>
      <c r="IE72" s="440">
        <v>12813194.364926675</v>
      </c>
      <c r="IF72" s="438">
        <v>278853.62029459898</v>
      </c>
      <c r="IG72" s="439">
        <v>1429726.0221600863</v>
      </c>
      <c r="IH72" s="440">
        <v>9602507.4789669551</v>
      </c>
      <c r="II72" s="438">
        <v>208208.29296235682</v>
      </c>
      <c r="IJ72" s="439">
        <v>1070152.3180565892</v>
      </c>
      <c r="IK72" s="440">
        <v>35208294.184043199</v>
      </c>
      <c r="IL72" s="438">
        <v>758694.04418985278</v>
      </c>
      <c r="IM72" s="439">
        <v>3909140.2515616072</v>
      </c>
      <c r="IN72" s="440">
        <v>37235447.159532256</v>
      </c>
      <c r="IO72" s="438">
        <v>800014.05237315875</v>
      </c>
      <c r="IP72" s="439">
        <v>4130027.0945521542</v>
      </c>
      <c r="IQ72" s="440">
        <v>36360085.716107473</v>
      </c>
      <c r="IR72" s="438">
        <v>793826.48608837975</v>
      </c>
      <c r="IS72" s="439">
        <v>4055813.4724488561</v>
      </c>
      <c r="IT72" s="440">
        <v>12913275.647851558</v>
      </c>
      <c r="IU72" s="438">
        <v>280296.91816693946</v>
      </c>
      <c r="IV72" s="439">
        <v>1440187.6462936271</v>
      </c>
      <c r="IW72" s="440">
        <v>9602507.4771354534</v>
      </c>
      <c r="IX72" s="438">
        <v>208208.29296235682</v>
      </c>
      <c r="IY72" s="439">
        <v>1070152.3178921891</v>
      </c>
      <c r="IZ72" s="440">
        <v>3169594.5251279459</v>
      </c>
      <c r="JA72" s="438">
        <v>69901.026186579373</v>
      </c>
      <c r="JB72" s="439">
        <v>354397.90396046458</v>
      </c>
      <c r="JC72" s="440">
        <v>32039536.559835557</v>
      </c>
      <c r="JD72" s="438">
        <v>688811.28150572826</v>
      </c>
      <c r="JE72" s="439">
        <v>3554816.5348124574</v>
      </c>
      <c r="JF72" s="440">
        <v>37235446.14728003</v>
      </c>
      <c r="JG72" s="438">
        <v>800014.03109656298</v>
      </c>
      <c r="JH72" s="439">
        <v>4130026.9819363877</v>
      </c>
      <c r="JI72" s="440">
        <v>11778439.588335058</v>
      </c>
      <c r="JJ72" s="438">
        <v>303193.07865529298</v>
      </c>
      <c r="JK72" s="439">
        <v>1366303.1969755832</v>
      </c>
      <c r="JL72" s="440">
        <v>74263144.963310719</v>
      </c>
      <c r="JM72" s="438">
        <v>1865873.0806846619</v>
      </c>
      <c r="JN72" s="439">
        <v>8568789.900580842</v>
      </c>
      <c r="JO72" s="440">
        <v>14004417.651448695</v>
      </c>
      <c r="JP72" s="438">
        <v>350635.28342600248</v>
      </c>
      <c r="JQ72" s="438">
        <v>1614659.9443142884</v>
      </c>
      <c r="JR72" s="440">
        <v>22620340.002511885</v>
      </c>
      <c r="JS72" s="438">
        <v>530961.81942716846</v>
      </c>
      <c r="JT72" s="438">
        <v>2580404.9495499311</v>
      </c>
      <c r="JU72" s="440">
        <v>11102553.580751695</v>
      </c>
      <c r="JV72" s="438">
        <v>262098.06723404251</v>
      </c>
      <c r="JW72" s="438">
        <v>1264203.3938665951</v>
      </c>
      <c r="JX72" s="440">
        <v>16518108.707088305</v>
      </c>
      <c r="JY72" s="438">
        <v>384421.6736170213</v>
      </c>
      <c r="JZ72" s="438">
        <v>1875329.5625882745</v>
      </c>
      <c r="KA72" s="440">
        <v>35075135.350989513</v>
      </c>
      <c r="KB72" s="438">
        <v>784350.93187561387</v>
      </c>
      <c r="KC72" s="438">
        <v>3949972.5299575035</v>
      </c>
      <c r="KD72" s="440">
        <v>31960320.582842391</v>
      </c>
      <c r="KE72" s="438">
        <v>702394.93098132557</v>
      </c>
      <c r="KF72" s="438">
        <v>3575836.1939682593</v>
      </c>
      <c r="KG72" s="1259"/>
      <c r="KH72" s="438"/>
      <c r="KI72" s="439"/>
      <c r="KJ72" s="440">
        <v>52139682.160968572</v>
      </c>
      <c r="KK72" s="438">
        <v>1140100.6486651555</v>
      </c>
      <c r="KL72" s="438">
        <v>5815297.5342654996</v>
      </c>
      <c r="KM72" s="440">
        <v>15630765.059429508</v>
      </c>
      <c r="KN72" s="438">
        <v>358690.61412438634</v>
      </c>
      <c r="KO72" s="438">
        <v>1769251.4681419076</v>
      </c>
      <c r="KP72" s="440">
        <v>11367310.143139271</v>
      </c>
      <c r="KQ72" s="438">
        <v>249807.46207855968</v>
      </c>
      <c r="KR72" s="438">
        <v>1264622.8629439836</v>
      </c>
      <c r="KS72" s="440"/>
      <c r="KT72" s="438"/>
      <c r="KU72" s="439"/>
      <c r="KV72" s="440"/>
      <c r="KW72" s="438"/>
      <c r="KX72" s="439"/>
      <c r="KY72" s="440">
        <v>21160330.443678983</v>
      </c>
      <c r="KZ72" s="438">
        <v>476557.11829787237</v>
      </c>
      <c r="LA72" s="438">
        <v>2386467.2751538781</v>
      </c>
      <c r="LB72" s="440">
        <v>42396477.686976068</v>
      </c>
      <c r="LC72" s="438">
        <v>934032.53425531927</v>
      </c>
      <c r="LD72" s="438">
        <v>4760695.9960947363</v>
      </c>
      <c r="LE72" s="440">
        <v>28510015.62407529</v>
      </c>
      <c r="LF72" s="438">
        <v>619117.25711947598</v>
      </c>
      <c r="LG72" s="438">
        <v>3156566.2757045403</v>
      </c>
      <c r="LH72" s="440">
        <v>18808297.580856517</v>
      </c>
      <c r="LI72" s="438">
        <v>288401.32492089469</v>
      </c>
      <c r="LJ72" s="438">
        <v>1487771.1430105199</v>
      </c>
      <c r="LK72" s="440">
        <v>18808297.580856517</v>
      </c>
      <c r="LL72" s="438">
        <v>288401.32492089469</v>
      </c>
      <c r="LM72" s="438">
        <v>1487771.1430105199</v>
      </c>
      <c r="LN72" s="440">
        <v>18808297.580856517</v>
      </c>
      <c r="LO72" s="438">
        <v>288401.32492089469</v>
      </c>
      <c r="LP72" s="438">
        <v>1487771.1430105199</v>
      </c>
      <c r="LQ72" s="440">
        <v>3101470.1582035702</v>
      </c>
      <c r="LR72" s="438">
        <v>71933.43106382979</v>
      </c>
      <c r="LS72" s="438">
        <v>351869.01014682464</v>
      </c>
      <c r="LT72" s="440">
        <v>2660129.648317873</v>
      </c>
      <c r="LU72" s="438">
        <v>58680.623044109278</v>
      </c>
      <c r="LV72" s="438">
        <v>298781.25131165027</v>
      </c>
      <c r="LW72" s="440">
        <v>29377381.795295101</v>
      </c>
      <c r="LX72" s="438">
        <v>647381.35441580624</v>
      </c>
      <c r="LY72" s="438">
        <v>3284827.3229018599</v>
      </c>
      <c r="LZ72" s="440">
        <v>19500037.79172188</v>
      </c>
      <c r="MA72" s="438">
        <v>429717.01715045614</v>
      </c>
      <c r="MB72" s="438">
        <v>2180393.6573451022</v>
      </c>
      <c r="MC72" s="440">
        <v>1046628.4438386275</v>
      </c>
      <c r="MD72" s="438">
        <v>22388.950905176611</v>
      </c>
      <c r="ME72" s="438">
        <v>112111.5463048705</v>
      </c>
      <c r="MF72" s="440">
        <v>13504102.662640167</v>
      </c>
      <c r="MG72" s="438">
        <v>284257.74344517186</v>
      </c>
      <c r="MH72" s="438">
        <v>1456772.5860259016</v>
      </c>
      <c r="MI72" s="440">
        <v>13504102.662640167</v>
      </c>
      <c r="MJ72" s="438">
        <v>284257.74344517186</v>
      </c>
      <c r="MK72" s="438">
        <v>1456772.5860259016</v>
      </c>
      <c r="ML72" s="440">
        <v>13504102.662640167</v>
      </c>
      <c r="MM72" s="438">
        <v>284257.74344517186</v>
      </c>
      <c r="MN72" s="438">
        <v>1456772.5860259016</v>
      </c>
      <c r="MO72" s="440">
        <v>13504102.662640167</v>
      </c>
      <c r="MP72" s="438">
        <v>284257.74344517186</v>
      </c>
      <c r="MQ72" s="438">
        <v>1456772.5860259016</v>
      </c>
      <c r="MR72" s="440">
        <v>265200.04092634935</v>
      </c>
      <c r="MS72" s="438">
        <v>2927.1150736497439</v>
      </c>
      <c r="MT72" s="438">
        <v>15208.884279760832</v>
      </c>
      <c r="MU72" s="440">
        <v>33145773.584096126</v>
      </c>
      <c r="MV72" s="438">
        <v>394086.97544061427</v>
      </c>
      <c r="MW72" s="438">
        <v>2046228.8513859953</v>
      </c>
      <c r="MX72" s="440">
        <v>33654459.315256596</v>
      </c>
      <c r="MY72" s="438">
        <v>159513.80815191459</v>
      </c>
      <c r="MZ72" s="438">
        <v>831948.98127081513</v>
      </c>
      <c r="NA72" s="440">
        <v>23511723.743135005</v>
      </c>
      <c r="NB72" s="438">
        <v>46519.293134148793</v>
      </c>
      <c r="NC72" s="438">
        <v>243472.48803394038</v>
      </c>
      <c r="ND72" s="440"/>
      <c r="NE72" s="438"/>
      <c r="NF72" s="438"/>
      <c r="NG72" s="440"/>
      <c r="NH72" s="438"/>
      <c r="NI72" s="438"/>
      <c r="NJ72" s="500"/>
      <c r="NK72" s="500"/>
      <c r="NL72" s="500"/>
      <c r="NM72" s="500"/>
    </row>
    <row r="73" spans="1:377" s="598" customFormat="1" ht="22.15" customHeight="1">
      <c r="A73" s="306">
        <v>55</v>
      </c>
      <c r="B73" s="425"/>
      <c r="C73" s="1229" t="s">
        <v>742</v>
      </c>
      <c r="D73" s="504">
        <v>2022</v>
      </c>
      <c r="E73" s="440">
        <v>12764260.68228638</v>
      </c>
      <c r="F73" s="438">
        <v>438597.9148936171</v>
      </c>
      <c r="G73" s="439">
        <v>1590687.2540398571</v>
      </c>
      <c r="H73" s="440">
        <v>5307814.1132117519</v>
      </c>
      <c r="I73" s="438">
        <v>171681.31914893616</v>
      </c>
      <c r="J73" s="439">
        <v>650759.28584131319</v>
      </c>
      <c r="K73" s="440">
        <v>56858969.103188582</v>
      </c>
      <c r="L73" s="438">
        <v>1839738.7446808508</v>
      </c>
      <c r="M73" s="439">
        <v>6971772.1439623227</v>
      </c>
      <c r="N73" s="440">
        <v>14331712.406869305</v>
      </c>
      <c r="O73" s="438">
        <v>472103.46808510635</v>
      </c>
      <c r="P73" s="439">
        <v>1765669.4243631507</v>
      </c>
      <c r="Q73" s="440">
        <v>18586331.178871658</v>
      </c>
      <c r="R73" s="438">
        <v>574579.74468085112</v>
      </c>
      <c r="S73" s="439">
        <v>2252163.3147763349</v>
      </c>
      <c r="T73" s="440">
        <v>18039784.992290542</v>
      </c>
      <c r="U73" s="438">
        <v>545839.46808510635</v>
      </c>
      <c r="V73" s="439">
        <v>2174092.328742404</v>
      </c>
      <c r="W73" s="440">
        <v>11017858.802268077</v>
      </c>
      <c r="X73" s="438">
        <v>334713.91489361704</v>
      </c>
      <c r="Y73" s="439">
        <v>1329174.7757507688</v>
      </c>
      <c r="Z73" s="440">
        <v>4788721.3606563574</v>
      </c>
      <c r="AA73" s="438">
        <v>148116.91489361701</v>
      </c>
      <c r="AB73" s="439">
        <v>580342.09150806349</v>
      </c>
      <c r="AC73" s="440">
        <v>14755878.993696129</v>
      </c>
      <c r="AD73" s="438">
        <v>447115.59574468085</v>
      </c>
      <c r="AE73" s="439">
        <v>1778966.40179733</v>
      </c>
      <c r="AF73" s="440">
        <v>18577.68578183046</v>
      </c>
      <c r="AG73" s="438">
        <v>595.48936170212767</v>
      </c>
      <c r="AH73" s="439">
        <v>2272.2926069506211</v>
      </c>
      <c r="AI73" s="440">
        <v>6751120.2264678013</v>
      </c>
      <c r="AJ73" s="438">
        <v>194870.59574468085</v>
      </c>
      <c r="AK73" s="439">
        <v>804219.92147585191</v>
      </c>
      <c r="AL73" s="440">
        <v>15437374.531155525</v>
      </c>
      <c r="AM73" s="438">
        <v>438872.14893617021</v>
      </c>
      <c r="AN73" s="439">
        <v>1832234.0571925135</v>
      </c>
      <c r="AO73" s="440">
        <v>16107908.143136648</v>
      </c>
      <c r="AP73" s="438">
        <v>450280.27659574465</v>
      </c>
      <c r="AQ73" s="439">
        <v>1904163.8746805266</v>
      </c>
      <c r="AR73" s="440">
        <v>59289603.902122058</v>
      </c>
      <c r="AS73" s="438">
        <v>1643277.2340425532</v>
      </c>
      <c r="AT73" s="439">
        <v>6994697.2871155171</v>
      </c>
      <c r="AU73" s="440">
        <v>11122880.601300368</v>
      </c>
      <c r="AV73" s="438">
        <v>306486</v>
      </c>
      <c r="AW73" s="439">
        <v>1310426.0228748135</v>
      </c>
      <c r="AX73" s="440">
        <v>14367899.313766202</v>
      </c>
      <c r="AY73" s="438">
        <v>397126.19148936169</v>
      </c>
      <c r="AZ73" s="439">
        <v>1693958.3416105362</v>
      </c>
      <c r="BA73" s="440">
        <v>4970895.0147763677</v>
      </c>
      <c r="BB73" s="438">
        <v>135966.02127659574</v>
      </c>
      <c r="BC73" s="439">
        <v>584634.00879949064</v>
      </c>
      <c r="BD73" s="440">
        <v>36062775.047770523</v>
      </c>
      <c r="BE73" s="438">
        <v>978413.53191489354</v>
      </c>
      <c r="BF73" s="439">
        <v>4233403.3591144513</v>
      </c>
      <c r="BG73" s="440">
        <v>12637351.910318669</v>
      </c>
      <c r="BH73" s="438">
        <v>337558.87234042556</v>
      </c>
      <c r="BI73" s="439">
        <v>1478193.5532916128</v>
      </c>
      <c r="BJ73" s="440">
        <v>17352230.731467023</v>
      </c>
      <c r="BK73" s="438">
        <v>462387.61702127662</v>
      </c>
      <c r="BL73" s="439">
        <v>2028582.5211939798</v>
      </c>
      <c r="BM73" s="440">
        <v>50682373.115369983</v>
      </c>
      <c r="BN73" s="438">
        <v>1338342.9361702127</v>
      </c>
      <c r="BO73" s="439">
        <v>5912882.9900161382</v>
      </c>
      <c r="BP73" s="440">
        <v>59836496.323199302</v>
      </c>
      <c r="BQ73" s="438">
        <v>1539673.6595744682</v>
      </c>
      <c r="BR73" s="439">
        <v>6940455.6728632208</v>
      </c>
      <c r="BS73" s="440">
        <v>9373385.5094461311</v>
      </c>
      <c r="BT73" s="438">
        <v>239918.7872340426</v>
      </c>
      <c r="BU73" s="439">
        <v>1085951.1416286086</v>
      </c>
      <c r="BV73" s="440">
        <v>2447766.8996408456</v>
      </c>
      <c r="BW73" s="438">
        <v>84258.212765957447</v>
      </c>
      <c r="BX73" s="438">
        <v>324294.19244359882</v>
      </c>
      <c r="BY73" s="440">
        <v>32651935.163440242</v>
      </c>
      <c r="BZ73" s="438">
        <v>862515.91489361692</v>
      </c>
      <c r="CA73" s="438">
        <v>4064470.8259095317</v>
      </c>
      <c r="CB73" s="440">
        <v>597077036.16206777</v>
      </c>
      <c r="CC73" s="438">
        <v>15468717.063829787</v>
      </c>
      <c r="CD73" s="438">
        <v>74020032.28065595</v>
      </c>
      <c r="CE73" s="440">
        <v>288218985.60387701</v>
      </c>
      <c r="CF73" s="438">
        <v>7586699.7446808498</v>
      </c>
      <c r="CG73" s="439">
        <v>33601055.681063339</v>
      </c>
      <c r="CH73" s="440">
        <v>368640015.32707596</v>
      </c>
      <c r="CI73" s="438">
        <v>9329753.6808510646</v>
      </c>
      <c r="CJ73" s="439">
        <v>42602830.924597532</v>
      </c>
      <c r="CK73" s="440">
        <v>294801893.88146716</v>
      </c>
      <c r="CL73" s="438">
        <v>7871201.5319148935</v>
      </c>
      <c r="CM73" s="439">
        <v>34479724.152601629</v>
      </c>
      <c r="CN73" s="440">
        <v>528092530.15619105</v>
      </c>
      <c r="CO73" s="438">
        <v>13297459.808510639</v>
      </c>
      <c r="CP73" s="438">
        <v>61786834.633860163</v>
      </c>
      <c r="CQ73" s="440">
        <v>300990708.81677902</v>
      </c>
      <c r="CR73" s="438">
        <v>7463417.8510638298</v>
      </c>
      <c r="CS73" s="438">
        <v>35100338.400664851</v>
      </c>
      <c r="CT73" s="440">
        <v>155974922.49098521</v>
      </c>
      <c r="CU73" s="438">
        <v>3819750.7021276597</v>
      </c>
      <c r="CV73" s="439">
        <v>17897890.427478142</v>
      </c>
      <c r="CW73" s="440">
        <v>59060119.86238265</v>
      </c>
      <c r="CX73" s="438">
        <v>1410692.1276595744</v>
      </c>
      <c r="CY73" s="439">
        <v>6741399.1819722662</v>
      </c>
      <c r="CZ73" s="440">
        <v>43664902.015796468</v>
      </c>
      <c r="DA73" s="438">
        <v>1040986.1489361702</v>
      </c>
      <c r="DB73" s="439">
        <v>4982136.3149678241</v>
      </c>
      <c r="DC73" s="440">
        <v>143976157.58550233</v>
      </c>
      <c r="DD73" s="438">
        <v>3370186.6170212766</v>
      </c>
      <c r="DE73" s="439">
        <v>16365329.882599305</v>
      </c>
      <c r="DF73" s="440">
        <v>115410511.27992131</v>
      </c>
      <c r="DG73" s="438">
        <v>2688080.5531914895</v>
      </c>
      <c r="DH73" s="439">
        <v>13104917.296077359</v>
      </c>
      <c r="DI73" s="440">
        <v>59689003.148301296</v>
      </c>
      <c r="DJ73" s="438">
        <v>1388666.8510638298</v>
      </c>
      <c r="DK73" s="439">
        <v>6776136.2786395187</v>
      </c>
      <c r="DL73" s="440">
        <v>38918368.979476936</v>
      </c>
      <c r="DM73" s="438">
        <v>915706.510638298</v>
      </c>
      <c r="DN73" s="439">
        <v>4428439.3758044187</v>
      </c>
      <c r="DO73" s="440">
        <v>74239728.67664814</v>
      </c>
      <c r="DP73" s="438">
        <v>1736921.3404255318</v>
      </c>
      <c r="DQ73" s="439">
        <v>8437724.6284820978</v>
      </c>
      <c r="DR73" s="440">
        <v>49321458.494675942</v>
      </c>
      <c r="DS73" s="438">
        <v>1165294.255319149</v>
      </c>
      <c r="DT73" s="439">
        <v>5616999.5234288583</v>
      </c>
      <c r="DU73" s="440">
        <v>49321458.494675942</v>
      </c>
      <c r="DV73" s="438">
        <v>1165294.255319149</v>
      </c>
      <c r="DW73" s="439">
        <v>5616999.5234288583</v>
      </c>
      <c r="DX73" s="440">
        <v>47824019.585187569</v>
      </c>
      <c r="DY73" s="438">
        <v>1134747.8085106383</v>
      </c>
      <c r="DZ73" s="439">
        <v>5451295.7458053753</v>
      </c>
      <c r="EA73" s="440">
        <v>47824018.657392249</v>
      </c>
      <c r="EB73" s="438">
        <v>1134747.7872340425</v>
      </c>
      <c r="EC73" s="439">
        <v>5451295.6407869067</v>
      </c>
      <c r="ED73" s="440">
        <v>27251339.219718158</v>
      </c>
      <c r="EE73" s="438">
        <v>665563.06382978719</v>
      </c>
      <c r="EF73" s="439">
        <v>3125241.5500318836</v>
      </c>
      <c r="EG73" s="440">
        <v>21748248.655378353</v>
      </c>
      <c r="EH73" s="438">
        <v>532076.06382978719</v>
      </c>
      <c r="EI73" s="439">
        <v>2495051.1271434301</v>
      </c>
      <c r="EJ73" s="440">
        <v>24191308.604214143</v>
      </c>
      <c r="EK73" s="438">
        <v>593050.04255319154</v>
      </c>
      <c r="EL73" s="439">
        <v>2776533.2411993309</v>
      </c>
      <c r="EM73" s="440">
        <v>24191308.604214143</v>
      </c>
      <c r="EN73" s="438">
        <v>593050.04255319154</v>
      </c>
      <c r="EO73" s="439">
        <v>2776533.2411993309</v>
      </c>
      <c r="EP73" s="440">
        <v>7887249.6896081725</v>
      </c>
      <c r="EQ73" s="438">
        <v>194000.29787234042</v>
      </c>
      <c r="ER73" s="439">
        <v>905895.52696244407</v>
      </c>
      <c r="ES73" s="440">
        <v>7886971.3470281111</v>
      </c>
      <c r="ET73" s="438">
        <v>194000.29787234042</v>
      </c>
      <c r="EU73" s="439">
        <v>905870.40404094465</v>
      </c>
      <c r="EV73" s="440">
        <v>30586939.563834194</v>
      </c>
      <c r="EW73" s="438">
        <v>718141.78723404254</v>
      </c>
      <c r="EX73" s="439">
        <v>3478888.2077068342</v>
      </c>
      <c r="EY73" s="440">
        <v>13343692.636651186</v>
      </c>
      <c r="EZ73" s="438">
        <v>310506.3404255319</v>
      </c>
      <c r="FA73" s="439">
        <v>1514894.6253548807</v>
      </c>
      <c r="FB73" s="440">
        <v>10157233.474675523</v>
      </c>
      <c r="FC73" s="438">
        <v>257183.19148936169</v>
      </c>
      <c r="FD73" s="439">
        <v>1173964.8753382752</v>
      </c>
      <c r="FE73" s="440">
        <v>16527516.932280678</v>
      </c>
      <c r="FF73" s="438">
        <v>415214.40425531915</v>
      </c>
      <c r="FG73" s="439">
        <v>1906971.469877142</v>
      </c>
      <c r="FH73" s="440">
        <v>38965277.117926113</v>
      </c>
      <c r="FI73" s="438">
        <v>921397.58919803612</v>
      </c>
      <c r="FJ73" s="439">
        <v>4432431.6046871319</v>
      </c>
      <c r="FK73" s="440">
        <v>27294492.453020677</v>
      </c>
      <c r="FL73" s="438">
        <v>681481.70212765958</v>
      </c>
      <c r="FM73" s="439">
        <v>3145055.1557920328</v>
      </c>
      <c r="FN73" s="440">
        <v>950933.46014522121</v>
      </c>
      <c r="FO73" s="438">
        <v>23575.702127659573</v>
      </c>
      <c r="FP73" s="439">
        <v>109406.00040659714</v>
      </c>
      <c r="FQ73" s="440">
        <v>20119153.533083156</v>
      </c>
      <c r="FR73" s="438">
        <v>469464.82978723402</v>
      </c>
      <c r="FS73" s="439">
        <v>2285399.4048526185</v>
      </c>
      <c r="FT73" s="440">
        <v>143921540.33545619</v>
      </c>
      <c r="FU73" s="438">
        <v>3356466.3829787234</v>
      </c>
      <c r="FV73" s="439">
        <v>16346679.95046629</v>
      </c>
      <c r="FW73" s="440">
        <v>20375351.396122146</v>
      </c>
      <c r="FX73" s="438">
        <v>474617.5319148936</v>
      </c>
      <c r="FY73" s="439">
        <v>2313676.2685800865</v>
      </c>
      <c r="FZ73" s="440">
        <v>51646180.581229053</v>
      </c>
      <c r="GA73" s="438">
        <v>1112337.5024549917</v>
      </c>
      <c r="GB73" s="439">
        <v>5750234.3106827</v>
      </c>
      <c r="GC73" s="440">
        <v>68788973.584710211</v>
      </c>
      <c r="GD73" s="438">
        <v>1492795.0392798688</v>
      </c>
      <c r="GE73" s="439">
        <v>7673619.239397835</v>
      </c>
      <c r="GF73" s="440">
        <v>94300195.082550734</v>
      </c>
      <c r="GG73" s="438">
        <v>2077750.2864157117</v>
      </c>
      <c r="GH73" s="439">
        <v>10587315.553292664</v>
      </c>
      <c r="GI73" s="1259">
        <v>65470250.450314343</v>
      </c>
      <c r="GJ73" s="438">
        <v>1420308.6775777414</v>
      </c>
      <c r="GK73" s="439">
        <v>7301941.8001184035</v>
      </c>
      <c r="GL73" s="1259">
        <v>23005213.804434475</v>
      </c>
      <c r="GM73" s="438">
        <v>534938.97872340423</v>
      </c>
      <c r="GN73" s="439">
        <v>2611366.452948364</v>
      </c>
      <c r="GO73" s="440">
        <v>201199196.78541112</v>
      </c>
      <c r="GP73" s="438">
        <v>3392017.7223711074</v>
      </c>
      <c r="GQ73" s="439">
        <v>21552054.991851315</v>
      </c>
      <c r="GR73" s="440">
        <v>460020.80676032003</v>
      </c>
      <c r="GS73" s="438">
        <v>9909.0851063829796</v>
      </c>
      <c r="GT73" s="439">
        <v>51430.100733203013</v>
      </c>
      <c r="GU73" s="440">
        <v>55178123.542825967</v>
      </c>
      <c r="GV73" s="438">
        <v>1167133.0130932897</v>
      </c>
      <c r="GW73" s="439">
        <v>6063204.348685503</v>
      </c>
      <c r="GX73" s="440">
        <v>54874896</v>
      </c>
      <c r="GY73" s="438">
        <v>669299.29787234042</v>
      </c>
      <c r="GZ73" s="439">
        <v>3508582.5461221174</v>
      </c>
      <c r="HA73" s="440"/>
      <c r="HB73" s="438"/>
      <c r="HC73" s="439"/>
      <c r="HD73" s="440"/>
      <c r="HE73" s="438"/>
      <c r="HF73" s="439"/>
      <c r="HG73" s="440">
        <v>79287138.60221827</v>
      </c>
      <c r="HH73" s="438">
        <v>1834490.8297872341</v>
      </c>
      <c r="HI73" s="439">
        <v>9128966.3201212455</v>
      </c>
      <c r="HJ73" s="440">
        <v>50820473.918649174</v>
      </c>
      <c r="HK73" s="438">
        <v>1175817.6677577742</v>
      </c>
      <c r="HL73" s="439">
        <v>5850837.9655630738</v>
      </c>
      <c r="HM73" s="440">
        <v>8414562.952851817</v>
      </c>
      <c r="HN73" s="438">
        <v>192715.54173486092</v>
      </c>
      <c r="HO73" s="439">
        <v>962281.54052561847</v>
      </c>
      <c r="HP73" s="440">
        <v>63822033.242357239</v>
      </c>
      <c r="HQ73" s="438">
        <v>1421132.9361702127</v>
      </c>
      <c r="HR73" s="439">
        <v>7170125.0135225216</v>
      </c>
      <c r="HS73" s="440">
        <v>75097930.455311358</v>
      </c>
      <c r="HT73" s="438">
        <v>1672259.5875613748</v>
      </c>
      <c r="HU73" s="439">
        <v>8438410.244227441</v>
      </c>
      <c r="HV73" s="440">
        <v>48889495.454277396</v>
      </c>
      <c r="HW73" s="438">
        <v>1091430.0180032733</v>
      </c>
      <c r="HX73" s="439">
        <v>5499478.4919878654</v>
      </c>
      <c r="HY73" s="440">
        <v>93910799.544141144</v>
      </c>
      <c r="HZ73" s="438">
        <v>2094547.0049099836</v>
      </c>
      <c r="IA73" s="439">
        <v>10561468.358928656</v>
      </c>
      <c r="IB73" s="440">
        <v>36017868.314800687</v>
      </c>
      <c r="IC73" s="438">
        <v>787036.91162029468</v>
      </c>
      <c r="ID73" s="439">
        <v>4018153.9190625483</v>
      </c>
      <c r="IE73" s="440">
        <v>12813194.364926675</v>
      </c>
      <c r="IF73" s="438">
        <v>278853.62029459898</v>
      </c>
      <c r="IG73" s="439">
        <v>1429726.0221600863</v>
      </c>
      <c r="IH73" s="440">
        <v>9602507.4789669551</v>
      </c>
      <c r="II73" s="438">
        <v>208208.29296235682</v>
      </c>
      <c r="IJ73" s="439">
        <v>1070152.3180565892</v>
      </c>
      <c r="IK73" s="440">
        <v>35208294.184043199</v>
      </c>
      <c r="IL73" s="438">
        <v>758694.04418985278</v>
      </c>
      <c r="IM73" s="439">
        <v>3909140.2515616072</v>
      </c>
      <c r="IN73" s="440">
        <v>37235447.159532256</v>
      </c>
      <c r="IO73" s="438">
        <v>800014.05237315875</v>
      </c>
      <c r="IP73" s="439">
        <v>4130027.0945521542</v>
      </c>
      <c r="IQ73" s="440">
        <v>36360085.716107473</v>
      </c>
      <c r="IR73" s="438">
        <v>793826.48608837975</v>
      </c>
      <c r="IS73" s="439">
        <v>4055813.4724488561</v>
      </c>
      <c r="IT73" s="440">
        <v>12913275.647851558</v>
      </c>
      <c r="IU73" s="438">
        <v>280296.91816693946</v>
      </c>
      <c r="IV73" s="439">
        <v>1440187.6462936271</v>
      </c>
      <c r="IW73" s="440">
        <v>9602507.4771354534</v>
      </c>
      <c r="IX73" s="438">
        <v>208208.29296235682</v>
      </c>
      <c r="IY73" s="439">
        <v>1070152.3178921891</v>
      </c>
      <c r="IZ73" s="440">
        <v>3169594.5251279459</v>
      </c>
      <c r="JA73" s="438">
        <v>69901.026186579373</v>
      </c>
      <c r="JB73" s="439">
        <v>354397.90396046458</v>
      </c>
      <c r="JC73" s="440">
        <v>32039536.559835557</v>
      </c>
      <c r="JD73" s="438">
        <v>688811.28150572826</v>
      </c>
      <c r="JE73" s="439">
        <v>3554816.5348124574</v>
      </c>
      <c r="JF73" s="440">
        <v>37235446.14728003</v>
      </c>
      <c r="JG73" s="438">
        <v>800014.03109656298</v>
      </c>
      <c r="JH73" s="439">
        <v>4130026.9819363877</v>
      </c>
      <c r="JI73" s="440">
        <v>11778439.588335058</v>
      </c>
      <c r="JJ73" s="438">
        <v>303193.07865529298</v>
      </c>
      <c r="JK73" s="439">
        <v>1366303.1969755832</v>
      </c>
      <c r="JL73" s="440">
        <v>74263144.963310719</v>
      </c>
      <c r="JM73" s="438">
        <v>1865873.0806846619</v>
      </c>
      <c r="JN73" s="439">
        <v>8568789.9005808439</v>
      </c>
      <c r="JO73" s="440">
        <v>14004417.651448695</v>
      </c>
      <c r="JP73" s="438">
        <v>350635.28342600248</v>
      </c>
      <c r="JQ73" s="438">
        <v>1614659.9443142884</v>
      </c>
      <c r="JR73" s="440">
        <v>22620340.002511885</v>
      </c>
      <c r="JS73" s="438">
        <v>530961.81942716846</v>
      </c>
      <c r="JT73" s="438">
        <v>2572650.9715566058</v>
      </c>
      <c r="JU73" s="440">
        <v>11102553.580751695</v>
      </c>
      <c r="JV73" s="438">
        <v>262098.06723404251</v>
      </c>
      <c r="JW73" s="438">
        <v>1264203.3938665956</v>
      </c>
      <c r="JX73" s="440">
        <v>16518108.707088305</v>
      </c>
      <c r="JY73" s="438">
        <v>384421.6736170213</v>
      </c>
      <c r="JZ73" s="438">
        <v>1875329.5625882749</v>
      </c>
      <c r="KA73" s="440">
        <v>35075135.350989513</v>
      </c>
      <c r="KB73" s="438">
        <v>784350.93187561387</v>
      </c>
      <c r="KC73" s="438">
        <v>3950197.393406908</v>
      </c>
      <c r="KD73" s="440">
        <v>31960320.582842391</v>
      </c>
      <c r="KE73" s="438">
        <v>702394.93098132557</v>
      </c>
      <c r="KF73" s="438">
        <v>3587101.3423492555</v>
      </c>
      <c r="KG73" s="1259"/>
      <c r="KH73" s="438"/>
      <c r="KI73" s="439"/>
      <c r="KJ73" s="440">
        <v>52139682.160968572</v>
      </c>
      <c r="KK73" s="438">
        <v>1140100.6486651555</v>
      </c>
      <c r="KL73" s="438">
        <v>5846175.953090515</v>
      </c>
      <c r="KM73" s="440">
        <v>15630765.059429508</v>
      </c>
      <c r="KN73" s="438">
        <v>358690.61412438634</v>
      </c>
      <c r="KO73" s="438">
        <v>1769507.7573581862</v>
      </c>
      <c r="KP73" s="440">
        <v>11367310.143139271</v>
      </c>
      <c r="KQ73" s="438">
        <v>249807.46207855968</v>
      </c>
      <c r="KR73" s="438">
        <v>1275809.4499161064</v>
      </c>
      <c r="KS73" s="440"/>
      <c r="KT73" s="438"/>
      <c r="KU73" s="439"/>
      <c r="KV73" s="440"/>
      <c r="KW73" s="438"/>
      <c r="KX73" s="439"/>
      <c r="KY73" s="440">
        <v>21160330.443678983</v>
      </c>
      <c r="KZ73" s="438">
        <v>476557.11829787237</v>
      </c>
      <c r="LA73" s="438">
        <v>2386467.2751538786</v>
      </c>
      <c r="LB73" s="440">
        <v>42396477.686976068</v>
      </c>
      <c r="LC73" s="438">
        <v>934032.53425531927</v>
      </c>
      <c r="LD73" s="438">
        <v>4760695.9960947363</v>
      </c>
      <c r="LE73" s="440">
        <v>28510015.62407529</v>
      </c>
      <c r="LF73" s="438">
        <v>619117.25711947598</v>
      </c>
      <c r="LG73" s="438">
        <v>3192402.6109316419</v>
      </c>
      <c r="LH73" s="440">
        <v>18808297.580856517</v>
      </c>
      <c r="LI73" s="438">
        <v>288401.32492089469</v>
      </c>
      <c r="LJ73" s="438">
        <v>1986019.3596892878</v>
      </c>
      <c r="LK73" s="440">
        <v>18808297.580856517</v>
      </c>
      <c r="LL73" s="438">
        <v>288401.32492089469</v>
      </c>
      <c r="LM73" s="438">
        <v>1986019.3596892878</v>
      </c>
      <c r="LN73" s="440">
        <v>18808297.580856517</v>
      </c>
      <c r="LO73" s="438">
        <v>288401.32492089469</v>
      </c>
      <c r="LP73" s="438">
        <v>1986019.3596892878</v>
      </c>
      <c r="LQ73" s="440">
        <v>3101470.1582035702</v>
      </c>
      <c r="LR73" s="438">
        <v>71933.43106382979</v>
      </c>
      <c r="LS73" s="438">
        <v>351869.0101468247</v>
      </c>
      <c r="LT73" s="440">
        <v>2660129.648317873</v>
      </c>
      <c r="LU73" s="438">
        <v>58680.623044109278</v>
      </c>
      <c r="LV73" s="438">
        <v>298781.25131165038</v>
      </c>
      <c r="LW73" s="440">
        <v>29377381.795295101</v>
      </c>
      <c r="LX73" s="438">
        <v>647381.35441580624</v>
      </c>
      <c r="LY73" s="438">
        <v>3298954.307022105</v>
      </c>
      <c r="LZ73" s="440">
        <v>19500037.79172188</v>
      </c>
      <c r="MA73" s="438">
        <v>429717.01715045614</v>
      </c>
      <c r="MB73" s="438">
        <v>2189770.8280592039</v>
      </c>
      <c r="MC73" s="440">
        <v>1046628.4438386275</v>
      </c>
      <c r="MD73" s="438">
        <v>22388.950905176611</v>
      </c>
      <c r="ME73" s="438">
        <v>116856.58224308524</v>
      </c>
      <c r="MF73" s="440">
        <v>13504102.662640167</v>
      </c>
      <c r="MG73" s="438">
        <v>284257.74344517186</v>
      </c>
      <c r="MH73" s="438">
        <v>1503124.4763277471</v>
      </c>
      <c r="MI73" s="440">
        <v>13504102.662640167</v>
      </c>
      <c r="MJ73" s="438">
        <v>284257.74344517186</v>
      </c>
      <c r="MK73" s="438">
        <v>1503124.4763277471</v>
      </c>
      <c r="ML73" s="440">
        <v>13504102.662640167</v>
      </c>
      <c r="MM73" s="438">
        <v>284257.74344517186</v>
      </c>
      <c r="MN73" s="438">
        <v>1503124.4763277471</v>
      </c>
      <c r="MO73" s="440">
        <v>13504102.662640167</v>
      </c>
      <c r="MP73" s="438">
        <v>284257.74344517186</v>
      </c>
      <c r="MQ73" s="438">
        <v>1503124.4763277471</v>
      </c>
      <c r="MR73" s="440">
        <v>265200.04092634935</v>
      </c>
      <c r="MS73" s="438">
        <v>2927.1150736497439</v>
      </c>
      <c r="MT73" s="438">
        <v>26863.804205797365</v>
      </c>
      <c r="MU73" s="440">
        <v>33145773.584096126</v>
      </c>
      <c r="MV73" s="438">
        <v>394086.97544061427</v>
      </c>
      <c r="MW73" s="438">
        <v>3385791.1831613071</v>
      </c>
      <c r="MX73" s="440">
        <v>33654459.315256596</v>
      </c>
      <c r="MY73" s="438">
        <v>159513.80815191459</v>
      </c>
      <c r="MZ73" s="438">
        <v>3197131.4786692779</v>
      </c>
      <c r="NA73" s="440">
        <v>23511723.743135005</v>
      </c>
      <c r="NB73" s="438">
        <v>46519.293134148793</v>
      </c>
      <c r="NC73" s="438">
        <v>2168663.8457311601</v>
      </c>
      <c r="ND73" s="440"/>
      <c r="NE73" s="438"/>
      <c r="NF73" s="438"/>
      <c r="NG73" s="440"/>
      <c r="NH73" s="438"/>
      <c r="NI73" s="438"/>
      <c r="NJ73" s="500"/>
      <c r="NK73" s="500"/>
      <c r="NL73" s="500"/>
      <c r="NM73" s="500"/>
    </row>
    <row r="74" spans="1:377" s="598" customFormat="1" ht="22.15" customHeight="1">
      <c r="A74" s="306">
        <v>56</v>
      </c>
      <c r="B74" s="425"/>
      <c r="C74" s="1229" t="s">
        <v>741</v>
      </c>
      <c r="D74" s="504">
        <v>2023</v>
      </c>
      <c r="E74" s="440">
        <v>11887064.852499144</v>
      </c>
      <c r="F74" s="438">
        <v>438597.9148936171</v>
      </c>
      <c r="G74" s="439">
        <v>1535842.3885608984</v>
      </c>
      <c r="H74" s="440">
        <v>4964451.4749138793</v>
      </c>
      <c r="I74" s="438">
        <v>171681.31914893616</v>
      </c>
      <c r="J74" s="439">
        <v>629928.75139823626</v>
      </c>
      <c r="K74" s="440">
        <v>53179491.613826878</v>
      </c>
      <c r="L74" s="438">
        <v>1839738.7446808508</v>
      </c>
      <c r="M74" s="439">
        <v>6748511.7689517951</v>
      </c>
      <c r="N74" s="440">
        <v>13387505.470699092</v>
      </c>
      <c r="O74" s="438">
        <v>472103.46808510635</v>
      </c>
      <c r="P74" s="439">
        <v>1707847.2430361426</v>
      </c>
      <c r="Q74" s="440">
        <v>17437171.689509954</v>
      </c>
      <c r="R74" s="438">
        <v>574579.74468085112</v>
      </c>
      <c r="S74" s="439">
        <v>2184131.009868057</v>
      </c>
      <c r="T74" s="440">
        <v>16948106.056120329</v>
      </c>
      <c r="U74" s="438">
        <v>545839.46808510635</v>
      </c>
      <c r="V74" s="439">
        <v>2110247.1616542493</v>
      </c>
      <c r="W74" s="440">
        <v>10348430.972480841</v>
      </c>
      <c r="X74" s="438">
        <v>334713.91489361704</v>
      </c>
      <c r="Y74" s="439">
        <v>1289933.6294806623</v>
      </c>
      <c r="Z74" s="440">
        <v>4492487.5308691235</v>
      </c>
      <c r="AA74" s="438">
        <v>148116.91489361701</v>
      </c>
      <c r="AB74" s="439">
        <v>562799.35983955872</v>
      </c>
      <c r="AC74" s="440">
        <v>13929277.589440811</v>
      </c>
      <c r="AD74" s="438">
        <v>448585.80851063831</v>
      </c>
      <c r="AE74" s="439">
        <v>1734338.2669047858</v>
      </c>
      <c r="AF74" s="440">
        <v>17386.707058426207</v>
      </c>
      <c r="AG74" s="438">
        <v>595.48936170212767</v>
      </c>
      <c r="AH74" s="439">
        <v>2200.3824511109237</v>
      </c>
      <c r="AI74" s="440">
        <v>6361379.03497844</v>
      </c>
      <c r="AJ74" s="438">
        <v>194870.59574468085</v>
      </c>
      <c r="AK74" s="439">
        <v>782062.47848817566</v>
      </c>
      <c r="AL74" s="440">
        <v>14559630.233283183</v>
      </c>
      <c r="AM74" s="438">
        <v>438872.14893617021</v>
      </c>
      <c r="AN74" s="439">
        <v>1782809.7828551393</v>
      </c>
      <c r="AO74" s="440">
        <v>15207346.611221755</v>
      </c>
      <c r="AP74" s="438">
        <v>450280.25531914888</v>
      </c>
      <c r="AQ74" s="439">
        <v>1854005.8373157689</v>
      </c>
      <c r="AR74" s="440">
        <v>56003049.434036948</v>
      </c>
      <c r="AS74" s="438">
        <v>1643277.2340425532</v>
      </c>
      <c r="AT74" s="439">
        <v>6812680.8894027323</v>
      </c>
      <c r="AU74" s="440">
        <v>10509908.601300368</v>
      </c>
      <c r="AV74" s="438">
        <v>306486</v>
      </c>
      <c r="AW74" s="439">
        <v>1276611.028728229</v>
      </c>
      <c r="AX74" s="440">
        <v>13573646.93078748</v>
      </c>
      <c r="AY74" s="438">
        <v>397126.19148936169</v>
      </c>
      <c r="AZ74" s="439">
        <v>1650051.8941018255</v>
      </c>
      <c r="BA74" s="440">
        <v>4698962.9722231757</v>
      </c>
      <c r="BB74" s="438">
        <v>135966.02127659574</v>
      </c>
      <c r="BC74" s="439">
        <v>569707.33733874199</v>
      </c>
      <c r="BD74" s="440">
        <v>34105947.983940735</v>
      </c>
      <c r="BE74" s="438">
        <v>978413.53191489354</v>
      </c>
      <c r="BF74" s="439">
        <v>4126588.7466479884</v>
      </c>
      <c r="BG74" s="440">
        <v>11962234.165637817</v>
      </c>
      <c r="BH74" s="438">
        <v>337558.87234042556</v>
      </c>
      <c r="BI74" s="439">
        <v>1441741.9060689346</v>
      </c>
      <c r="BJ74" s="440">
        <v>16393974.348488299</v>
      </c>
      <c r="BK74" s="438">
        <v>461659.76595744677</v>
      </c>
      <c r="BL74" s="439">
        <v>1974917.9149226306</v>
      </c>
      <c r="BM74" s="440">
        <v>48005687.243029557</v>
      </c>
      <c r="BN74" s="438">
        <v>1338342.9361702127</v>
      </c>
      <c r="BO74" s="439">
        <v>5769544.0514682308</v>
      </c>
      <c r="BP74" s="440">
        <v>56757149.004050359</v>
      </c>
      <c r="BQ74" s="438">
        <v>1539673.6595744682</v>
      </c>
      <c r="BR74" s="439">
        <v>6778685.0436767135</v>
      </c>
      <c r="BS74" s="440">
        <v>8893547.9349780474</v>
      </c>
      <c r="BT74" s="438">
        <v>239918.7872340426</v>
      </c>
      <c r="BU74" s="439">
        <v>1060844.4273341815</v>
      </c>
      <c r="BV74" s="440">
        <v>2279250.4741089311</v>
      </c>
      <c r="BW74" s="438">
        <v>84258.212765957447</v>
      </c>
      <c r="BX74" s="438">
        <v>294646.14434132574</v>
      </c>
      <c r="BY74" s="440">
        <v>30926903.33365301</v>
      </c>
      <c r="BZ74" s="438">
        <v>862515.91489361692</v>
      </c>
      <c r="CA74" s="438">
        <v>3717247.0189607907</v>
      </c>
      <c r="CB74" s="440">
        <v>566603523.77908909</v>
      </c>
      <c r="CC74" s="438">
        <v>15478802.319148935</v>
      </c>
      <c r="CD74" s="438">
        <v>67779567.305410981</v>
      </c>
      <c r="CE74" s="440">
        <v>273045586.11451536</v>
      </c>
      <c r="CF74" s="438">
        <v>7586699.7446808498</v>
      </c>
      <c r="CG74" s="439">
        <v>32790378.208705388</v>
      </c>
      <c r="CH74" s="440">
        <v>349980507.96537387</v>
      </c>
      <c r="CI74" s="438">
        <v>9329753.6808510646</v>
      </c>
      <c r="CJ74" s="439">
        <v>41634968.048007391</v>
      </c>
      <c r="CK74" s="440">
        <v>279059490.81763738</v>
      </c>
      <c r="CL74" s="438">
        <v>7871201.5319148935</v>
      </c>
      <c r="CM74" s="439">
        <v>33629997.998788975</v>
      </c>
      <c r="CN74" s="440">
        <v>501497610.53916973</v>
      </c>
      <c r="CO74" s="438">
        <v>13297459.808510639</v>
      </c>
      <c r="CP74" s="438">
        <v>59588574.440207325</v>
      </c>
      <c r="CQ74" s="440">
        <v>286063873.11465132</v>
      </c>
      <c r="CR74" s="438">
        <v>7463417.8510638298</v>
      </c>
      <c r="CS74" s="438">
        <v>33868759.101046056</v>
      </c>
      <c r="CT74" s="440">
        <v>148335421.08672988</v>
      </c>
      <c r="CU74" s="438">
        <v>3819750.7021276597</v>
      </c>
      <c r="CV74" s="439">
        <v>17511963.460797403</v>
      </c>
      <c r="CW74" s="440">
        <v>56238735.607063502</v>
      </c>
      <c r="CX74" s="438">
        <v>1410692.1276595744</v>
      </c>
      <c r="CY74" s="439">
        <v>6601850.9727223506</v>
      </c>
      <c r="CZ74" s="440">
        <v>41582929.717924133</v>
      </c>
      <c r="DA74" s="438">
        <v>1040986.1489361702</v>
      </c>
      <c r="DB74" s="439">
        <v>4879329.7937337868</v>
      </c>
      <c r="DC74" s="440">
        <v>137235784.3514598</v>
      </c>
      <c r="DD74" s="438">
        <v>3370186.6170212766</v>
      </c>
      <c r="DE74" s="439">
        <v>16037839.047417138</v>
      </c>
      <c r="DF74" s="440">
        <v>110034350.17353834</v>
      </c>
      <c r="DG74" s="438">
        <v>2688080.5531914895</v>
      </c>
      <c r="DH74" s="439">
        <v>12844884.115687583</v>
      </c>
      <c r="DI74" s="440">
        <v>56911669.446173631</v>
      </c>
      <c r="DJ74" s="438">
        <v>1388666.8510638298</v>
      </c>
      <c r="DK74" s="439">
        <v>6641941.3609496225</v>
      </c>
      <c r="DL74" s="440">
        <v>37086954.000753537</v>
      </c>
      <c r="DM74" s="438">
        <v>915706.46808510635</v>
      </c>
      <c r="DN74" s="439">
        <v>4339045.6882731803</v>
      </c>
      <c r="DO74" s="440">
        <v>70765885.995797068</v>
      </c>
      <c r="DP74" s="438">
        <v>1736921.3404255318</v>
      </c>
      <c r="DQ74" s="439">
        <v>8269019.7428947091</v>
      </c>
      <c r="DR74" s="440">
        <v>46990869.984037645</v>
      </c>
      <c r="DS74" s="438">
        <v>1165294.255319149</v>
      </c>
      <c r="DT74" s="439">
        <v>5502821.8992406782</v>
      </c>
      <c r="DU74" s="440">
        <v>46990869.984037645</v>
      </c>
      <c r="DV74" s="438">
        <v>1165294.255319149</v>
      </c>
      <c r="DW74" s="439">
        <v>5502821.8992406782</v>
      </c>
      <c r="DX74" s="440">
        <v>45554523.968166292</v>
      </c>
      <c r="DY74" s="438">
        <v>1134747.8085106383</v>
      </c>
      <c r="DZ74" s="439">
        <v>5339692.4516876638</v>
      </c>
      <c r="EA74" s="440">
        <v>45554523.082924157</v>
      </c>
      <c r="EB74" s="438">
        <v>1134747.7872340425</v>
      </c>
      <c r="EC74" s="439">
        <v>5339692.3486981262</v>
      </c>
      <c r="ED74" s="440">
        <v>25920213.092058584</v>
      </c>
      <c r="EE74" s="438">
        <v>665563.06382978719</v>
      </c>
      <c r="EF74" s="439">
        <v>3058147.8544781008</v>
      </c>
      <c r="EG74" s="440">
        <v>20684096.527718779</v>
      </c>
      <c r="EH74" s="438">
        <v>532076.06382978719</v>
      </c>
      <c r="EI74" s="439">
        <v>2441337.1715513044</v>
      </c>
      <c r="EJ74" s="440">
        <v>23005208.519107763</v>
      </c>
      <c r="EK74" s="438">
        <v>593050.04255319154</v>
      </c>
      <c r="EL74" s="439">
        <v>2716563.1407296085</v>
      </c>
      <c r="EM74" s="440">
        <v>23005208.519107763</v>
      </c>
      <c r="EN74" s="438">
        <v>593050.04255319154</v>
      </c>
      <c r="EO74" s="439">
        <v>2716563.1407296085</v>
      </c>
      <c r="EP74" s="440">
        <v>7499249.0938634919</v>
      </c>
      <c r="EQ74" s="438">
        <v>194000.29787234042</v>
      </c>
      <c r="ER74" s="439">
        <v>886224.13336072129</v>
      </c>
      <c r="ES74" s="440">
        <v>7498970.7512834305</v>
      </c>
      <c r="ET74" s="438">
        <v>194000.29787234042</v>
      </c>
      <c r="EU74" s="439">
        <v>886198.44073924178</v>
      </c>
      <c r="EV74" s="440">
        <v>29150655.98936611</v>
      </c>
      <c r="EW74" s="438">
        <v>718141.78723404254</v>
      </c>
      <c r="EX74" s="439">
        <v>3408915.0424487954</v>
      </c>
      <c r="EY74" s="440">
        <v>17621493.908336949</v>
      </c>
      <c r="EZ74" s="438">
        <v>392017.3878887071</v>
      </c>
      <c r="FA74" s="439">
        <v>1923077.9492018889</v>
      </c>
      <c r="FB74" s="440">
        <v>9642867.5712712687</v>
      </c>
      <c r="FC74" s="438">
        <v>257183.20191489361</v>
      </c>
      <c r="FD74" s="439">
        <v>1147275.3553751623</v>
      </c>
      <c r="FE74" s="440">
        <v>15697088.12377004</v>
      </c>
      <c r="FF74" s="438">
        <v>415214.40425531915</v>
      </c>
      <c r="FG74" s="439">
        <v>1864145.9454047643</v>
      </c>
      <c r="FH74" s="440">
        <v>37237384.895340189</v>
      </c>
      <c r="FI74" s="438">
        <v>924556.63338788867</v>
      </c>
      <c r="FJ74" s="439">
        <v>4358402.32285007</v>
      </c>
      <c r="FK74" s="440">
        <v>25931529.048765361</v>
      </c>
      <c r="FL74" s="438">
        <v>681481.70212765958</v>
      </c>
      <c r="FM74" s="439">
        <v>3075111.0206821333</v>
      </c>
      <c r="FN74" s="440">
        <v>903782.05588990205</v>
      </c>
      <c r="FO74" s="438">
        <v>23575.702127659573</v>
      </c>
      <c r="FP74" s="439">
        <v>106999.98545832212</v>
      </c>
      <c r="FQ74" s="440">
        <v>19180223.873508684</v>
      </c>
      <c r="FR74" s="438">
        <v>469464.82978723402</v>
      </c>
      <c r="FS74" s="439">
        <v>2239909.8395563238</v>
      </c>
      <c r="FT74" s="440">
        <v>137208732.84609449</v>
      </c>
      <c r="FU74" s="438">
        <v>3356469.1063829786</v>
      </c>
      <c r="FV74" s="439">
        <v>16021624.527202904</v>
      </c>
      <c r="FW74" s="440">
        <v>19426116.332292359</v>
      </c>
      <c r="FX74" s="438">
        <v>474617.5319148936</v>
      </c>
      <c r="FY74" s="439">
        <v>2267759.8302800097</v>
      </c>
      <c r="FZ74" s="440">
        <v>49795267.736711875</v>
      </c>
      <c r="GA74" s="438">
        <v>1123274.3420621934</v>
      </c>
      <c r="GB74" s="439">
        <v>5707759.0653496347</v>
      </c>
      <c r="GC74" s="440">
        <v>66462435.42431742</v>
      </c>
      <c r="GD74" s="438">
        <v>1509060.1211129297</v>
      </c>
      <c r="GE74" s="439">
        <v>7624207.6754909605</v>
      </c>
      <c r="GF74" s="440">
        <v>90147687.301863343</v>
      </c>
      <c r="GG74" s="438">
        <v>2078271.4942716854</v>
      </c>
      <c r="GH74" s="439">
        <v>10399375.595932178</v>
      </c>
      <c r="GI74" s="1259">
        <v>62444893.510870807</v>
      </c>
      <c r="GJ74" s="438">
        <v>1422725.2618657937</v>
      </c>
      <c r="GK74" s="438">
        <v>7185208.3181267288</v>
      </c>
      <c r="GL74" s="1259">
        <v>21935335.846987668</v>
      </c>
      <c r="GM74" s="438">
        <v>534938.97872340423</v>
      </c>
      <c r="GN74" s="439">
        <v>2559696.674150873</v>
      </c>
      <c r="GO74" s="440">
        <v>288849091.44003481</v>
      </c>
      <c r="GP74" s="438">
        <v>6028242.7103109648</v>
      </c>
      <c r="GQ74" s="439">
        <v>31275451.5597867</v>
      </c>
      <c r="GR74" s="440">
        <v>52858727.847676851</v>
      </c>
      <c r="GS74" s="438">
        <v>688945.87397708674</v>
      </c>
      <c r="GT74" s="439">
        <v>3638532.8143609222</v>
      </c>
      <c r="GU74" s="440">
        <v>54015962.598472446</v>
      </c>
      <c r="GV74" s="438">
        <v>1199513.9312602291</v>
      </c>
      <c r="GW74" s="439">
        <v>6130697.6282645231</v>
      </c>
      <c r="GX74" s="440">
        <v>109719829.48608838</v>
      </c>
      <c r="GY74" s="438">
        <v>2005683.2160392804</v>
      </c>
      <c r="GZ74" s="439">
        <v>10499987.749640577</v>
      </c>
      <c r="HA74" s="440">
        <v>24172332.315875612</v>
      </c>
      <c r="HB74" s="438">
        <v>411185.68412438623</v>
      </c>
      <c r="HC74" s="439">
        <v>2165224.2492808257</v>
      </c>
      <c r="HD74" s="440">
        <v>9838021.7937806882</v>
      </c>
      <c r="HE74" s="438">
        <v>128459.2062193126</v>
      </c>
      <c r="HF74" s="439">
        <v>678579.66844267864</v>
      </c>
      <c r="HG74" s="440">
        <v>75512336.091579974</v>
      </c>
      <c r="HH74" s="438">
        <v>1796978.6808510639</v>
      </c>
      <c r="HI74" s="439">
        <v>8768240.7623508181</v>
      </c>
      <c r="HJ74" s="440">
        <v>48401378.915375851</v>
      </c>
      <c r="HK74" s="438">
        <v>1151908.3355155482</v>
      </c>
      <c r="HL74" s="439">
        <v>5620299.3599898871</v>
      </c>
      <c r="HM74" s="440">
        <v>8027110.8022789853</v>
      </c>
      <c r="HN74" s="438">
        <v>190036.60883797053</v>
      </c>
      <c r="HO74" s="439">
        <v>930768.05017255736</v>
      </c>
      <c r="HP74" s="440">
        <v>60980574.347103558</v>
      </c>
      <c r="HQ74" s="438">
        <v>1424069.9590834696</v>
      </c>
      <c r="HR74" s="439">
        <v>7052965.4833440734</v>
      </c>
      <c r="HS74" s="440">
        <v>71776032.867749989</v>
      </c>
      <c r="HT74" s="438">
        <v>1675511</v>
      </c>
      <c r="HU74" s="439">
        <v>8299694.0588942962</v>
      </c>
      <c r="HV74" s="440">
        <v>46712452.050022081</v>
      </c>
      <c r="HW74" s="438">
        <v>1092701.3862520459</v>
      </c>
      <c r="HX74" s="439">
        <v>5404390.184183971</v>
      </c>
      <c r="HY74" s="440">
        <v>89749438.927119881</v>
      </c>
      <c r="HZ74" s="438">
        <v>2097194.6121112928</v>
      </c>
      <c r="IA74" s="439">
        <v>10380330.181100838</v>
      </c>
      <c r="IB74" s="440">
        <v>34520754.866355516</v>
      </c>
      <c r="IC74" s="438">
        <v>793079.53682487726</v>
      </c>
      <c r="ID74" s="439">
        <v>3977331.2856853786</v>
      </c>
      <c r="IE74" s="440">
        <v>12284329.081784286</v>
      </c>
      <c r="IF74" s="438">
        <v>280658.66284779052</v>
      </c>
      <c r="IG74" s="439">
        <v>1413716.8782055397</v>
      </c>
      <c r="IH74" s="440">
        <v>9178741.1990978867</v>
      </c>
      <c r="II74" s="438">
        <v>209361.98690671028</v>
      </c>
      <c r="IJ74" s="439">
        <v>1057153.7087659929</v>
      </c>
      <c r="IK74" s="440">
        <v>33798758.958183952</v>
      </c>
      <c r="IL74" s="438">
        <v>767174.18166939437</v>
      </c>
      <c r="IM74" s="439">
        <v>3884563.6546241082</v>
      </c>
      <c r="IN74" s="440">
        <v>35738664.44103799</v>
      </c>
      <c r="IO74" s="438">
        <v>809298.66612111276</v>
      </c>
      <c r="IP74" s="439">
        <v>4106088.3997879978</v>
      </c>
      <c r="IQ74" s="440">
        <v>34856731.089266226</v>
      </c>
      <c r="IR74" s="438">
        <v>799954.14075286407</v>
      </c>
      <c r="IS74" s="439">
        <v>4014923.2739055958</v>
      </c>
      <c r="IT74" s="440">
        <v>12376116.436722262</v>
      </c>
      <c r="IU74" s="438">
        <v>282039.29296235682</v>
      </c>
      <c r="IV74" s="439">
        <v>1423785.1171404202</v>
      </c>
      <c r="IW74" s="440">
        <v>9178741.197266385</v>
      </c>
      <c r="IX74" s="438">
        <v>209361.98690671028</v>
      </c>
      <c r="IY74" s="439">
        <v>1057153.7085968268</v>
      </c>
      <c r="IZ74" s="440">
        <v>3036930.6675174711</v>
      </c>
      <c r="JA74" s="438">
        <v>70407.831423895259</v>
      </c>
      <c r="JB74" s="439">
        <v>350551.32107708848</v>
      </c>
      <c r="JC74" s="440">
        <v>30762327.225956667</v>
      </c>
      <c r="JD74" s="438">
        <v>696781.05237315875</v>
      </c>
      <c r="JE74" s="439">
        <v>3534084.2121157781</v>
      </c>
      <c r="JF74" s="440">
        <v>35775065.17510327</v>
      </c>
      <c r="JG74" s="438">
        <v>809721.94108019641</v>
      </c>
      <c r="JH74" s="439">
        <v>4108404.1072741835</v>
      </c>
      <c r="JI74" s="440">
        <v>11475246.80642991</v>
      </c>
      <c r="JJ74" s="438">
        <v>303193.08510638296</v>
      </c>
      <c r="JK74" s="439">
        <v>1362424.3838803745</v>
      </c>
      <c r="JL74" s="440">
        <v>72376335.23496139</v>
      </c>
      <c r="JM74" s="438">
        <v>1865417.9361702129</v>
      </c>
      <c r="JN74" s="439">
        <v>8546170.0685316119</v>
      </c>
      <c r="JO74" s="440">
        <v>13651324.479362754</v>
      </c>
      <c r="JP74" s="438">
        <v>350581.85106382979</v>
      </c>
      <c r="JQ74" s="438">
        <v>1610677.6382985143</v>
      </c>
      <c r="JR74" s="440">
        <v>22091387.455065075</v>
      </c>
      <c r="JS74" s="438">
        <v>528952.95744680846</v>
      </c>
      <c r="JT74" s="438">
        <v>2568115.1140843816</v>
      </c>
      <c r="JU74" s="440">
        <v>10858025.3994751</v>
      </c>
      <c r="JV74" s="438">
        <v>262480.02127659577</v>
      </c>
      <c r="JW74" s="438">
        <v>1264738.2332361476</v>
      </c>
      <c r="JX74" s="440">
        <v>16133266.515173411</v>
      </c>
      <c r="JY74" s="438">
        <v>384412.5319148936</v>
      </c>
      <c r="JZ74" s="438">
        <v>1873605.8479801046</v>
      </c>
      <c r="KA74" s="440">
        <v>34329007.736403592</v>
      </c>
      <c r="KB74" s="438">
        <v>785135.22258592478</v>
      </c>
      <c r="KC74" s="438">
        <v>3953491.0517863049</v>
      </c>
      <c r="KD74" s="440">
        <v>31089806.225885384</v>
      </c>
      <c r="KE74" s="438">
        <v>701528.89852700499</v>
      </c>
      <c r="KF74" s="438">
        <v>3571197.5041469615</v>
      </c>
      <c r="KG74" s="1259"/>
      <c r="KH74" s="438"/>
      <c r="KI74" s="439"/>
      <c r="KJ74" s="440">
        <v>51177837.605702996</v>
      </c>
      <c r="KK74" s="438">
        <v>1150887.325695581</v>
      </c>
      <c r="KL74" s="438">
        <v>5871755.8570496812</v>
      </c>
      <c r="KM74" s="440">
        <v>15272009.342195466</v>
      </c>
      <c r="KN74" s="438">
        <v>358755.78723404254</v>
      </c>
      <c r="KO74" s="438">
        <v>1768450.1113123731</v>
      </c>
      <c r="KP74" s="440">
        <v>21519763.10284467</v>
      </c>
      <c r="KQ74" s="438">
        <v>407078.62029459892</v>
      </c>
      <c r="KR74" s="438">
        <v>2101474.7647100748</v>
      </c>
      <c r="KS74" s="440">
        <v>23986694.410801966</v>
      </c>
      <c r="KT74" s="438">
        <v>341769.58919803606</v>
      </c>
      <c r="KU74" s="439">
        <v>1803663.1611156343</v>
      </c>
      <c r="KV74" s="440">
        <v>20777682.299509</v>
      </c>
      <c r="KW74" s="438">
        <v>306053.7004909984</v>
      </c>
      <c r="KX74" s="439">
        <v>1614553.9047890771</v>
      </c>
      <c r="KY74" s="440">
        <v>20695796.805119246</v>
      </c>
      <c r="KZ74" s="438">
        <v>476625.07855973812</v>
      </c>
      <c r="LA74" s="438">
        <v>2386207.7472828859</v>
      </c>
      <c r="LB74" s="440">
        <v>41459269.958318129</v>
      </c>
      <c r="LC74" s="438">
        <v>934017.61865793786</v>
      </c>
      <c r="LD74" s="438">
        <v>4761163.756565473</v>
      </c>
      <c r="LE74" s="440">
        <v>27891329.233404256</v>
      </c>
      <c r="LF74" s="438">
        <v>628001.69067103113</v>
      </c>
      <c r="LG74" s="438">
        <v>3202295.9603966642</v>
      </c>
      <c r="LH74" s="440">
        <v>18831153.796115655</v>
      </c>
      <c r="LI74" s="438">
        <v>414610.74140752869</v>
      </c>
      <c r="LJ74" s="438">
        <v>2140729.9304707367</v>
      </c>
      <c r="LK74" s="440">
        <v>18831153.796115655</v>
      </c>
      <c r="LL74" s="438">
        <v>414610.74140752869</v>
      </c>
      <c r="LM74" s="438">
        <v>2140729.9304707367</v>
      </c>
      <c r="LN74" s="440">
        <v>18831153.796115655</v>
      </c>
      <c r="LO74" s="438">
        <v>414610.74140752869</v>
      </c>
      <c r="LP74" s="438">
        <v>2140729.9304707367</v>
      </c>
      <c r="LQ74" s="440">
        <v>3029536.472671655</v>
      </c>
      <c r="LR74" s="438">
        <v>71933.425531914894</v>
      </c>
      <c r="LS74" s="438">
        <v>351577.07126449212</v>
      </c>
      <c r="LT74" s="440">
        <v>2601448.7482234598</v>
      </c>
      <c r="LU74" s="438">
        <v>58680.617021276594</v>
      </c>
      <c r="LV74" s="438">
        <v>298809.30294467689</v>
      </c>
      <c r="LW74" s="440">
        <v>28729875.993258949</v>
      </c>
      <c r="LX74" s="438">
        <v>650890.0409165303</v>
      </c>
      <c r="LY74" s="438">
        <v>3302697.0105847102</v>
      </c>
      <c r="LZ74" s="440">
        <v>19070238.152021967</v>
      </c>
      <c r="MA74" s="438">
        <v>432046.00327332242</v>
      </c>
      <c r="MB74" s="438">
        <v>2192255.1486323285</v>
      </c>
      <c r="MC74" s="440">
        <v>960586.60089005472</v>
      </c>
      <c r="MD74" s="438">
        <v>22805.623567921441</v>
      </c>
      <c r="ME74" s="438">
        <v>113779.2669098506</v>
      </c>
      <c r="MF74" s="440">
        <v>13226182.811685177</v>
      </c>
      <c r="MG74" s="438">
        <v>295658.50245499186</v>
      </c>
      <c r="MH74" s="438">
        <v>1515628.4734137587</v>
      </c>
      <c r="MI74" s="440">
        <v>13226182.811685177</v>
      </c>
      <c r="MJ74" s="438">
        <v>295658.50245499186</v>
      </c>
      <c r="MK74" s="438">
        <v>1515628.4734137587</v>
      </c>
      <c r="ML74" s="440">
        <v>13226182.811685177</v>
      </c>
      <c r="MM74" s="438">
        <v>295658.50245499186</v>
      </c>
      <c r="MN74" s="438">
        <v>1515628.4734137587</v>
      </c>
      <c r="MO74" s="440">
        <v>13226182.811685177</v>
      </c>
      <c r="MP74" s="438">
        <v>295658.50245499186</v>
      </c>
      <c r="MQ74" s="438">
        <v>1515628.4734137587</v>
      </c>
      <c r="MR74" s="440">
        <v>277070.57396072015</v>
      </c>
      <c r="MS74" s="438">
        <v>5868.310965630114</v>
      </c>
      <c r="MT74" s="438">
        <v>30543.906722570231</v>
      </c>
      <c r="MU74" s="440">
        <v>32509044.301155131</v>
      </c>
      <c r="MV74" s="438">
        <v>714597.72340425535</v>
      </c>
      <c r="MW74" s="438">
        <v>3712545.6614846671</v>
      </c>
      <c r="MX74" s="440">
        <v>37617773.131013386</v>
      </c>
      <c r="MY74" s="438">
        <v>781078.27004909993</v>
      </c>
      <c r="MZ74" s="438">
        <v>4082469.2708434737</v>
      </c>
      <c r="NA74" s="440">
        <v>26633483.914721824</v>
      </c>
      <c r="NB74" s="438">
        <v>556100.79214402614</v>
      </c>
      <c r="NC74" s="438">
        <v>2915291.9830095526</v>
      </c>
      <c r="ND74" s="440"/>
      <c r="NE74" s="438"/>
      <c r="NF74" s="438"/>
      <c r="NG74" s="440"/>
      <c r="NH74" s="438"/>
      <c r="NI74" s="438"/>
      <c r="NJ74" s="500"/>
      <c r="NK74" s="500"/>
      <c r="NL74" s="500"/>
      <c r="NM74" s="500"/>
    </row>
    <row r="75" spans="1:377" s="598" customFormat="1" ht="22.15" customHeight="1">
      <c r="A75" s="306">
        <v>57</v>
      </c>
      <c r="B75" s="425"/>
      <c r="C75" s="1229" t="s">
        <v>742</v>
      </c>
      <c r="D75" s="504">
        <v>2023</v>
      </c>
      <c r="E75" s="440">
        <v>11887064.852499144</v>
      </c>
      <c r="F75" s="438">
        <v>438597.9148936171</v>
      </c>
      <c r="G75" s="439">
        <v>1535842.3885608984</v>
      </c>
      <c r="H75" s="440">
        <v>4964451.4749138793</v>
      </c>
      <c r="I75" s="438">
        <v>171681.31914893616</v>
      </c>
      <c r="J75" s="439">
        <v>629928.75139823626</v>
      </c>
      <c r="K75" s="440">
        <v>53179491.613826878</v>
      </c>
      <c r="L75" s="438">
        <v>1839738.7446808508</v>
      </c>
      <c r="M75" s="439">
        <v>6748511.7689517951</v>
      </c>
      <c r="N75" s="440">
        <v>13387505.470699092</v>
      </c>
      <c r="O75" s="438">
        <v>472103.46808510635</v>
      </c>
      <c r="P75" s="439">
        <v>1707847.2430361426</v>
      </c>
      <c r="Q75" s="440">
        <v>17437171.689509954</v>
      </c>
      <c r="R75" s="438">
        <v>574579.74468085112</v>
      </c>
      <c r="S75" s="439">
        <v>2184131.009868057</v>
      </c>
      <c r="T75" s="440">
        <v>16948106.056120329</v>
      </c>
      <c r="U75" s="438">
        <v>545839.46808510635</v>
      </c>
      <c r="V75" s="439">
        <v>2110247.1616542493</v>
      </c>
      <c r="W75" s="440">
        <v>10348430.972480841</v>
      </c>
      <c r="X75" s="438">
        <v>334713.91489361704</v>
      </c>
      <c r="Y75" s="439">
        <v>1289933.6294806623</v>
      </c>
      <c r="Z75" s="440">
        <v>4492487.5308691235</v>
      </c>
      <c r="AA75" s="438">
        <v>148116.91489361701</v>
      </c>
      <c r="AB75" s="439">
        <v>562799.35983955872</v>
      </c>
      <c r="AC75" s="440">
        <v>13929277.589440811</v>
      </c>
      <c r="AD75" s="438">
        <v>448585.80851063831</v>
      </c>
      <c r="AE75" s="439">
        <v>1734338.2669047858</v>
      </c>
      <c r="AF75" s="440">
        <v>17386.707058426207</v>
      </c>
      <c r="AG75" s="438">
        <v>595.48936170212767</v>
      </c>
      <c r="AH75" s="439">
        <v>2200.3824511109237</v>
      </c>
      <c r="AI75" s="440">
        <v>6361379.03497844</v>
      </c>
      <c r="AJ75" s="438">
        <v>194870.59574468085</v>
      </c>
      <c r="AK75" s="439">
        <v>782062.47848817566</v>
      </c>
      <c r="AL75" s="440">
        <v>14559630.233283183</v>
      </c>
      <c r="AM75" s="438">
        <v>438872.14893617021</v>
      </c>
      <c r="AN75" s="439">
        <v>1782809.7828551393</v>
      </c>
      <c r="AO75" s="440">
        <v>15207346.611221755</v>
      </c>
      <c r="AP75" s="438">
        <v>450280.25531914888</v>
      </c>
      <c r="AQ75" s="439">
        <v>1854005.8373157689</v>
      </c>
      <c r="AR75" s="440">
        <v>56003049.434036948</v>
      </c>
      <c r="AS75" s="438">
        <v>1643277.2340425532</v>
      </c>
      <c r="AT75" s="439">
        <v>6812680.8894027323</v>
      </c>
      <c r="AU75" s="440">
        <v>10509908.601300368</v>
      </c>
      <c r="AV75" s="438">
        <v>306486</v>
      </c>
      <c r="AW75" s="439">
        <v>1276611.028728229</v>
      </c>
      <c r="AX75" s="440">
        <v>13573646.93078748</v>
      </c>
      <c r="AY75" s="438">
        <v>397126.19148936169</v>
      </c>
      <c r="AZ75" s="439">
        <v>1650051.8941018255</v>
      </c>
      <c r="BA75" s="440">
        <v>4698962.9722231757</v>
      </c>
      <c r="BB75" s="438">
        <v>135966.02127659574</v>
      </c>
      <c r="BC75" s="439">
        <v>569707.33733874199</v>
      </c>
      <c r="BD75" s="440">
        <v>34105947.983940735</v>
      </c>
      <c r="BE75" s="438">
        <v>978413.53191489354</v>
      </c>
      <c r="BF75" s="439">
        <v>4126588.7466479884</v>
      </c>
      <c r="BG75" s="440">
        <v>11962234.165637817</v>
      </c>
      <c r="BH75" s="438">
        <v>337558.87234042556</v>
      </c>
      <c r="BI75" s="439">
        <v>1441741.9060689346</v>
      </c>
      <c r="BJ75" s="440">
        <v>16393974.348488299</v>
      </c>
      <c r="BK75" s="438">
        <v>461659.76595744677</v>
      </c>
      <c r="BL75" s="439">
        <v>1974917.9149226306</v>
      </c>
      <c r="BM75" s="440">
        <v>48005687.243029557</v>
      </c>
      <c r="BN75" s="438">
        <v>1338342.9361702127</v>
      </c>
      <c r="BO75" s="439">
        <v>5769544.0514682308</v>
      </c>
      <c r="BP75" s="440">
        <v>56757149.004050359</v>
      </c>
      <c r="BQ75" s="438">
        <v>1539673.6595744682</v>
      </c>
      <c r="BR75" s="439">
        <v>6778685.0436767135</v>
      </c>
      <c r="BS75" s="440">
        <v>8893547.9349780474</v>
      </c>
      <c r="BT75" s="438">
        <v>239918.7872340426</v>
      </c>
      <c r="BU75" s="439">
        <v>1060844.4273341815</v>
      </c>
      <c r="BV75" s="440">
        <v>2279250.4741089311</v>
      </c>
      <c r="BW75" s="438">
        <v>84258.212765957447</v>
      </c>
      <c r="BX75" s="438">
        <v>312528.32266888575</v>
      </c>
      <c r="BY75" s="440">
        <v>30926903.33365301</v>
      </c>
      <c r="BZ75" s="438">
        <v>862515.91489361692</v>
      </c>
      <c r="CA75" s="438">
        <v>3959888.3639177568</v>
      </c>
      <c r="CB75" s="440">
        <v>566603523.77908909</v>
      </c>
      <c r="CC75" s="438">
        <v>15478802.319148935</v>
      </c>
      <c r="CD75" s="438">
        <v>72224934.485691011</v>
      </c>
      <c r="CE75" s="440">
        <v>273045586.11451536</v>
      </c>
      <c r="CF75" s="438">
        <v>7586699.7446808498</v>
      </c>
      <c r="CG75" s="439">
        <v>32790378.208705388</v>
      </c>
      <c r="CH75" s="440">
        <v>349980507.96537387</v>
      </c>
      <c r="CI75" s="438">
        <v>9329753.6808510646</v>
      </c>
      <c r="CJ75" s="439">
        <v>41634968.048007391</v>
      </c>
      <c r="CK75" s="440">
        <v>279059490.81763738</v>
      </c>
      <c r="CL75" s="438">
        <v>7871201.5319148935</v>
      </c>
      <c r="CM75" s="439">
        <v>33629997.998788975</v>
      </c>
      <c r="CN75" s="440">
        <v>501497610.53916973</v>
      </c>
      <c r="CO75" s="438">
        <v>13297459.808510639</v>
      </c>
      <c r="CP75" s="438">
        <v>60375488.3669018</v>
      </c>
      <c r="CQ75" s="440">
        <v>286063873.11465132</v>
      </c>
      <c r="CR75" s="438">
        <v>7463417.8510638298</v>
      </c>
      <c r="CS75" s="438">
        <v>34317629.925048716</v>
      </c>
      <c r="CT75" s="440">
        <v>148335421.08672988</v>
      </c>
      <c r="CU75" s="438">
        <v>3819750.7021276597</v>
      </c>
      <c r="CV75" s="439">
        <v>17511963.460797403</v>
      </c>
      <c r="CW75" s="440">
        <v>56238735.607063502</v>
      </c>
      <c r="CX75" s="438">
        <v>1410692.1276595744</v>
      </c>
      <c r="CY75" s="439">
        <v>6601850.9727223506</v>
      </c>
      <c r="CZ75" s="440">
        <v>41582929.717924133</v>
      </c>
      <c r="DA75" s="438">
        <v>1040986.1489361702</v>
      </c>
      <c r="DB75" s="439">
        <v>4879329.7937337868</v>
      </c>
      <c r="DC75" s="440">
        <v>137235784.3514598</v>
      </c>
      <c r="DD75" s="438">
        <v>3370186.6170212766</v>
      </c>
      <c r="DE75" s="439">
        <v>16037839.047417138</v>
      </c>
      <c r="DF75" s="440">
        <v>110034350.17353834</v>
      </c>
      <c r="DG75" s="438">
        <v>2688080.5531914895</v>
      </c>
      <c r="DH75" s="439">
        <v>12844884.115687583</v>
      </c>
      <c r="DI75" s="440">
        <v>56911669.446173631</v>
      </c>
      <c r="DJ75" s="438">
        <v>1388666.8510638298</v>
      </c>
      <c r="DK75" s="439">
        <v>6641941.3609496225</v>
      </c>
      <c r="DL75" s="440">
        <v>37086954.000753537</v>
      </c>
      <c r="DM75" s="438">
        <v>915706.46808510635</v>
      </c>
      <c r="DN75" s="439">
        <v>4339045.6882731803</v>
      </c>
      <c r="DO75" s="440">
        <v>70765885.995797068</v>
      </c>
      <c r="DP75" s="438">
        <v>1736921.3404255318</v>
      </c>
      <c r="DQ75" s="439">
        <v>8269019.7428947091</v>
      </c>
      <c r="DR75" s="440">
        <v>46990869.984037645</v>
      </c>
      <c r="DS75" s="438">
        <v>1165294.255319149</v>
      </c>
      <c r="DT75" s="439">
        <v>5502821.8992406782</v>
      </c>
      <c r="DU75" s="440">
        <v>46990869.984037645</v>
      </c>
      <c r="DV75" s="438">
        <v>1165294.255319149</v>
      </c>
      <c r="DW75" s="439">
        <v>5502821.8992406782</v>
      </c>
      <c r="DX75" s="440">
        <v>45554523.968166292</v>
      </c>
      <c r="DY75" s="438">
        <v>1134747.8085106383</v>
      </c>
      <c r="DZ75" s="439">
        <v>5339692.4516876638</v>
      </c>
      <c r="EA75" s="440">
        <v>45554523.082924157</v>
      </c>
      <c r="EB75" s="438">
        <v>1134747.7872340425</v>
      </c>
      <c r="EC75" s="439">
        <v>5339692.3486981262</v>
      </c>
      <c r="ED75" s="440">
        <v>25920213.092058584</v>
      </c>
      <c r="EE75" s="438">
        <v>665563.06382978719</v>
      </c>
      <c r="EF75" s="439">
        <v>3058147.8544781008</v>
      </c>
      <c r="EG75" s="440">
        <v>20684096.527718779</v>
      </c>
      <c r="EH75" s="438">
        <v>532076.06382978719</v>
      </c>
      <c r="EI75" s="439">
        <v>2441337.1715513044</v>
      </c>
      <c r="EJ75" s="440">
        <v>23005208.519107763</v>
      </c>
      <c r="EK75" s="438">
        <v>593050.04255319154</v>
      </c>
      <c r="EL75" s="439">
        <v>2716563.1407296085</v>
      </c>
      <c r="EM75" s="440">
        <v>23005208.519107763</v>
      </c>
      <c r="EN75" s="438">
        <v>593050.04255319154</v>
      </c>
      <c r="EO75" s="439">
        <v>2716563.1407296085</v>
      </c>
      <c r="EP75" s="440">
        <v>7499249.0938634919</v>
      </c>
      <c r="EQ75" s="438">
        <v>194000.29787234042</v>
      </c>
      <c r="ER75" s="439">
        <v>886224.13336072129</v>
      </c>
      <c r="ES75" s="440">
        <v>7498970.7512834305</v>
      </c>
      <c r="ET75" s="438">
        <v>194000.29787234042</v>
      </c>
      <c r="EU75" s="439">
        <v>886198.44073924178</v>
      </c>
      <c r="EV75" s="440">
        <v>29150655.98936611</v>
      </c>
      <c r="EW75" s="438">
        <v>718141.78723404254</v>
      </c>
      <c r="EX75" s="439">
        <v>3408915.0424487954</v>
      </c>
      <c r="EY75" s="440">
        <v>17621493.908336949</v>
      </c>
      <c r="EZ75" s="438">
        <v>392017.3878887071</v>
      </c>
      <c r="FA75" s="439">
        <v>1923077.9492018889</v>
      </c>
      <c r="FB75" s="440">
        <v>9642867.5712712687</v>
      </c>
      <c r="FC75" s="438">
        <v>257183.20191489361</v>
      </c>
      <c r="FD75" s="439">
        <v>1147275.3553751623</v>
      </c>
      <c r="FE75" s="440">
        <v>15697088.12377004</v>
      </c>
      <c r="FF75" s="438">
        <v>415214.40425531915</v>
      </c>
      <c r="FG75" s="439">
        <v>1864145.9454047643</v>
      </c>
      <c r="FH75" s="440">
        <v>37237384.895340189</v>
      </c>
      <c r="FI75" s="438">
        <v>924556.63338788867</v>
      </c>
      <c r="FJ75" s="439">
        <v>4358402.32285007</v>
      </c>
      <c r="FK75" s="440">
        <v>25931529.048765361</v>
      </c>
      <c r="FL75" s="438">
        <v>681481.70212765958</v>
      </c>
      <c r="FM75" s="439">
        <v>3075111.0206821333</v>
      </c>
      <c r="FN75" s="440">
        <v>903782.05588990205</v>
      </c>
      <c r="FO75" s="438">
        <v>23575.702127659573</v>
      </c>
      <c r="FP75" s="439">
        <v>106999.98545832212</v>
      </c>
      <c r="FQ75" s="440">
        <v>19180223.873508684</v>
      </c>
      <c r="FR75" s="438">
        <v>469464.82978723402</v>
      </c>
      <c r="FS75" s="439">
        <v>2239909.8395563238</v>
      </c>
      <c r="FT75" s="440">
        <v>137208732.84609449</v>
      </c>
      <c r="FU75" s="438">
        <v>3356469.1063829786</v>
      </c>
      <c r="FV75" s="439">
        <v>16021624.527202904</v>
      </c>
      <c r="FW75" s="440">
        <v>19426116.332292359</v>
      </c>
      <c r="FX75" s="438">
        <v>474617.5319148936</v>
      </c>
      <c r="FY75" s="439">
        <v>2267759.8302800097</v>
      </c>
      <c r="FZ75" s="440">
        <v>49795267.736711875</v>
      </c>
      <c r="GA75" s="438">
        <v>1123274.3420621934</v>
      </c>
      <c r="GB75" s="439">
        <v>5707759.0653496347</v>
      </c>
      <c r="GC75" s="440">
        <v>66462435.42431742</v>
      </c>
      <c r="GD75" s="438">
        <v>1509060.1211129297</v>
      </c>
      <c r="GE75" s="439">
        <v>7624207.6754909605</v>
      </c>
      <c r="GF75" s="440">
        <v>90147687.301863343</v>
      </c>
      <c r="GG75" s="438">
        <v>2078271.4942716854</v>
      </c>
      <c r="GH75" s="439">
        <v>10399375.595932178</v>
      </c>
      <c r="GI75" s="1259">
        <v>62444893.510870807</v>
      </c>
      <c r="GJ75" s="438">
        <v>1422725.2618657937</v>
      </c>
      <c r="GK75" s="438">
        <v>7185208.3181267288</v>
      </c>
      <c r="GL75" s="1259">
        <v>21935335.846987668</v>
      </c>
      <c r="GM75" s="438">
        <v>534938.97872340423</v>
      </c>
      <c r="GN75" s="439">
        <v>2559696.674150873</v>
      </c>
      <c r="GO75" s="440">
        <v>288849091.44003481</v>
      </c>
      <c r="GP75" s="438">
        <v>6028242.7103109648</v>
      </c>
      <c r="GQ75" s="439">
        <v>31275451.5597867</v>
      </c>
      <c r="GR75" s="440">
        <v>52858727.847676851</v>
      </c>
      <c r="GS75" s="438">
        <v>688945.87397708674</v>
      </c>
      <c r="GT75" s="439">
        <v>3638532.8143609222</v>
      </c>
      <c r="GU75" s="440">
        <v>54015962.598472446</v>
      </c>
      <c r="GV75" s="438">
        <v>1199513.9312602291</v>
      </c>
      <c r="GW75" s="439">
        <v>6130697.6282645231</v>
      </c>
      <c r="GX75" s="440">
        <v>109719829.48608838</v>
      </c>
      <c r="GY75" s="438">
        <v>2005683.2160392804</v>
      </c>
      <c r="GZ75" s="439">
        <v>10499987.749640577</v>
      </c>
      <c r="HA75" s="440">
        <v>24172332.315875612</v>
      </c>
      <c r="HB75" s="438">
        <v>411185.68412438623</v>
      </c>
      <c r="HC75" s="439">
        <v>2165224.2492808257</v>
      </c>
      <c r="HD75" s="440">
        <v>9838021.7937806882</v>
      </c>
      <c r="HE75" s="438">
        <v>128459.2062193126</v>
      </c>
      <c r="HF75" s="439">
        <v>678579.66844267864</v>
      </c>
      <c r="HG75" s="440">
        <v>75512336.091579974</v>
      </c>
      <c r="HH75" s="438">
        <v>1796978.6808510639</v>
      </c>
      <c r="HI75" s="439">
        <v>8768240.7623508181</v>
      </c>
      <c r="HJ75" s="440">
        <v>48401378.915375851</v>
      </c>
      <c r="HK75" s="438">
        <v>1151908.3355155482</v>
      </c>
      <c r="HL75" s="439">
        <v>5620299.3599898871</v>
      </c>
      <c r="HM75" s="440">
        <v>8027110.8022789853</v>
      </c>
      <c r="HN75" s="438">
        <v>190036.60883797053</v>
      </c>
      <c r="HO75" s="439">
        <v>930768.05017255736</v>
      </c>
      <c r="HP75" s="440">
        <v>60980574.347103558</v>
      </c>
      <c r="HQ75" s="438">
        <v>1424069.9590834696</v>
      </c>
      <c r="HR75" s="439">
        <v>7052965.4833440734</v>
      </c>
      <c r="HS75" s="440">
        <v>71776032.867749989</v>
      </c>
      <c r="HT75" s="438">
        <v>1675511</v>
      </c>
      <c r="HU75" s="439">
        <v>8299694.0588942962</v>
      </c>
      <c r="HV75" s="440">
        <v>46712452.050022081</v>
      </c>
      <c r="HW75" s="438">
        <v>1092701.3862520459</v>
      </c>
      <c r="HX75" s="439">
        <v>5404390.184183971</v>
      </c>
      <c r="HY75" s="440">
        <v>89749438.927119881</v>
      </c>
      <c r="HZ75" s="438">
        <v>2097194.6121112928</v>
      </c>
      <c r="IA75" s="439">
        <v>10380330.181100838</v>
      </c>
      <c r="IB75" s="440">
        <v>34520754.866355516</v>
      </c>
      <c r="IC75" s="438">
        <v>793079.53682487726</v>
      </c>
      <c r="ID75" s="439">
        <v>3977331.2856853786</v>
      </c>
      <c r="IE75" s="440">
        <v>12284329.081784286</v>
      </c>
      <c r="IF75" s="438">
        <v>280658.66284779052</v>
      </c>
      <c r="IG75" s="439">
        <v>1413716.8782055397</v>
      </c>
      <c r="IH75" s="440">
        <v>9178741.1990978867</v>
      </c>
      <c r="II75" s="438">
        <v>209361.98690671028</v>
      </c>
      <c r="IJ75" s="439">
        <v>1057153.7087659929</v>
      </c>
      <c r="IK75" s="440">
        <v>33798758.958183952</v>
      </c>
      <c r="IL75" s="438">
        <v>767174.18166939437</v>
      </c>
      <c r="IM75" s="439">
        <v>3884563.6546241082</v>
      </c>
      <c r="IN75" s="440">
        <v>35738664.44103799</v>
      </c>
      <c r="IO75" s="438">
        <v>809298.66612111276</v>
      </c>
      <c r="IP75" s="439">
        <v>4106088.3997879978</v>
      </c>
      <c r="IQ75" s="440">
        <v>34856731.089266226</v>
      </c>
      <c r="IR75" s="438">
        <v>799954.14075286407</v>
      </c>
      <c r="IS75" s="439">
        <v>4014923.2739055958</v>
      </c>
      <c r="IT75" s="440">
        <v>12376116.436722262</v>
      </c>
      <c r="IU75" s="438">
        <v>282039.29296235682</v>
      </c>
      <c r="IV75" s="439">
        <v>1423785.1171404202</v>
      </c>
      <c r="IW75" s="440">
        <v>9178741.197266385</v>
      </c>
      <c r="IX75" s="438">
        <v>209361.98690671028</v>
      </c>
      <c r="IY75" s="439">
        <v>1057153.7085968268</v>
      </c>
      <c r="IZ75" s="440">
        <v>3036930.6675174711</v>
      </c>
      <c r="JA75" s="438">
        <v>70407.831423895259</v>
      </c>
      <c r="JB75" s="439">
        <v>350551.32107708848</v>
      </c>
      <c r="JC75" s="440">
        <v>30762327.225956667</v>
      </c>
      <c r="JD75" s="438">
        <v>696781.05237315875</v>
      </c>
      <c r="JE75" s="439">
        <v>3534084.2121157781</v>
      </c>
      <c r="JF75" s="440">
        <v>35775065.17510327</v>
      </c>
      <c r="JG75" s="438">
        <v>809721.94108019641</v>
      </c>
      <c r="JH75" s="439">
        <v>4108404.1072741835</v>
      </c>
      <c r="JI75" s="440">
        <v>11475246.80642991</v>
      </c>
      <c r="JJ75" s="438">
        <v>303193.08510638296</v>
      </c>
      <c r="JK75" s="439">
        <v>1362424.3838803745</v>
      </c>
      <c r="JL75" s="440">
        <v>72376335.23496139</v>
      </c>
      <c r="JM75" s="438">
        <v>1865417.9361702129</v>
      </c>
      <c r="JN75" s="439">
        <v>8546170.0685316119</v>
      </c>
      <c r="JO75" s="440">
        <v>13651324.479362754</v>
      </c>
      <c r="JP75" s="438">
        <v>350581.85106382979</v>
      </c>
      <c r="JQ75" s="438">
        <v>1610677.6382985143</v>
      </c>
      <c r="JR75" s="440">
        <v>22091387.455065075</v>
      </c>
      <c r="JS75" s="438">
        <v>528952.95744680846</v>
      </c>
      <c r="JT75" s="438">
        <v>2568115.1140843816</v>
      </c>
      <c r="JU75" s="440">
        <v>10858025.3994751</v>
      </c>
      <c r="JV75" s="438">
        <v>262480.02127659577</v>
      </c>
      <c r="JW75" s="438">
        <v>1264738.2332361476</v>
      </c>
      <c r="JX75" s="440">
        <v>16133266.515173411</v>
      </c>
      <c r="JY75" s="438">
        <v>384412.5319148936</v>
      </c>
      <c r="JZ75" s="438">
        <v>1873605.8479801046</v>
      </c>
      <c r="KA75" s="440">
        <v>34329007.736403592</v>
      </c>
      <c r="KB75" s="438">
        <v>785135.22258592478</v>
      </c>
      <c r="KC75" s="438">
        <v>3953491.0517863049</v>
      </c>
      <c r="KD75" s="440">
        <v>31089806.225885384</v>
      </c>
      <c r="KE75" s="438">
        <v>701528.89852700499</v>
      </c>
      <c r="KF75" s="438">
        <v>3571197.5041469615</v>
      </c>
      <c r="KG75" s="1259"/>
      <c r="KH75" s="438"/>
      <c r="KI75" s="439"/>
      <c r="KJ75" s="440">
        <v>51177837.605702996</v>
      </c>
      <c r="KK75" s="438">
        <v>1150887.325695581</v>
      </c>
      <c r="KL75" s="438">
        <v>5871755.8570496812</v>
      </c>
      <c r="KM75" s="440">
        <v>15272009.342195466</v>
      </c>
      <c r="KN75" s="438">
        <v>358755.78723404254</v>
      </c>
      <c r="KO75" s="438">
        <v>1768450.1113123731</v>
      </c>
      <c r="KP75" s="440">
        <v>21519763.10284467</v>
      </c>
      <c r="KQ75" s="438">
        <v>407078.62029459892</v>
      </c>
      <c r="KR75" s="438">
        <v>2101474.7647100748</v>
      </c>
      <c r="KS75" s="440">
        <v>23986694.410801966</v>
      </c>
      <c r="KT75" s="438">
        <v>341769.58919803606</v>
      </c>
      <c r="KU75" s="439">
        <v>1803663.1611156343</v>
      </c>
      <c r="KV75" s="440">
        <v>20777682.299509</v>
      </c>
      <c r="KW75" s="438">
        <v>306053.7004909984</v>
      </c>
      <c r="KX75" s="439">
        <v>1614553.9047890771</v>
      </c>
      <c r="KY75" s="440">
        <v>20695796.805119246</v>
      </c>
      <c r="KZ75" s="438">
        <v>476625.07855973812</v>
      </c>
      <c r="LA75" s="438">
        <v>2386207.7472828859</v>
      </c>
      <c r="LB75" s="440">
        <v>41459269.958318129</v>
      </c>
      <c r="LC75" s="438">
        <v>934017.61865793786</v>
      </c>
      <c r="LD75" s="438">
        <v>4761163.756565473</v>
      </c>
      <c r="LE75" s="440">
        <v>27891329.233404256</v>
      </c>
      <c r="LF75" s="438">
        <v>628001.69067103113</v>
      </c>
      <c r="LG75" s="438">
        <v>3202295.9603966642</v>
      </c>
      <c r="LH75" s="440">
        <v>18831153.796115655</v>
      </c>
      <c r="LI75" s="438">
        <v>414610.74140752869</v>
      </c>
      <c r="LJ75" s="438">
        <v>2140729.9304707367</v>
      </c>
      <c r="LK75" s="440">
        <v>18831153.796115655</v>
      </c>
      <c r="LL75" s="438">
        <v>414610.74140752869</v>
      </c>
      <c r="LM75" s="438">
        <v>2140729.9304707367</v>
      </c>
      <c r="LN75" s="440">
        <v>18831153.796115655</v>
      </c>
      <c r="LO75" s="438">
        <v>414610.74140752869</v>
      </c>
      <c r="LP75" s="438">
        <v>2140729.9304707367</v>
      </c>
      <c r="LQ75" s="440">
        <v>3029536.472671655</v>
      </c>
      <c r="LR75" s="438">
        <v>71933.425531914894</v>
      </c>
      <c r="LS75" s="438">
        <v>351577.07126449212</v>
      </c>
      <c r="LT75" s="440">
        <v>2601448.7482234598</v>
      </c>
      <c r="LU75" s="438">
        <v>58680.617021276594</v>
      </c>
      <c r="LV75" s="438">
        <v>298809.30294467689</v>
      </c>
      <c r="LW75" s="440">
        <v>28729875.993258949</v>
      </c>
      <c r="LX75" s="438">
        <v>650890.0409165303</v>
      </c>
      <c r="LY75" s="438">
        <v>3302697.0105847102</v>
      </c>
      <c r="LZ75" s="440">
        <v>19070238.152021967</v>
      </c>
      <c r="MA75" s="438">
        <v>432046.00327332242</v>
      </c>
      <c r="MB75" s="438">
        <v>2192255.1486323285</v>
      </c>
      <c r="MC75" s="440">
        <v>960586.60089005472</v>
      </c>
      <c r="MD75" s="438">
        <v>22805.623567921441</v>
      </c>
      <c r="ME75" s="438">
        <v>113779.2669098506</v>
      </c>
      <c r="MF75" s="440">
        <v>13226182.811685177</v>
      </c>
      <c r="MG75" s="438">
        <v>295658.50245499186</v>
      </c>
      <c r="MH75" s="438">
        <v>1515628.4734137587</v>
      </c>
      <c r="MI75" s="440">
        <v>13226182.811685177</v>
      </c>
      <c r="MJ75" s="438">
        <v>295658.50245499186</v>
      </c>
      <c r="MK75" s="438">
        <v>1515628.4734137587</v>
      </c>
      <c r="ML75" s="440">
        <v>13226182.811685177</v>
      </c>
      <c r="MM75" s="438">
        <v>295658.50245499186</v>
      </c>
      <c r="MN75" s="438">
        <v>1515628.4734137587</v>
      </c>
      <c r="MO75" s="440">
        <v>13226182.811685177</v>
      </c>
      <c r="MP75" s="438">
        <v>295658.50245499186</v>
      </c>
      <c r="MQ75" s="438">
        <v>1515628.4734137587</v>
      </c>
      <c r="MR75" s="440">
        <v>277070.57396072015</v>
      </c>
      <c r="MS75" s="438">
        <v>5868.310965630114</v>
      </c>
      <c r="MT75" s="438">
        <v>30543.906722570231</v>
      </c>
      <c r="MU75" s="440">
        <v>32509044.301155131</v>
      </c>
      <c r="MV75" s="438">
        <v>714597.72340425535</v>
      </c>
      <c r="MW75" s="438">
        <v>3712545.6614846671</v>
      </c>
      <c r="MX75" s="440">
        <v>37617773.131013386</v>
      </c>
      <c r="MY75" s="438">
        <v>781078.27004909993</v>
      </c>
      <c r="MZ75" s="438">
        <v>4082469.2708434737</v>
      </c>
      <c r="NA75" s="440">
        <v>26633483.914721824</v>
      </c>
      <c r="NB75" s="438">
        <v>556100.79214402614</v>
      </c>
      <c r="NC75" s="438">
        <v>2915291.9830095526</v>
      </c>
      <c r="ND75" s="440"/>
      <c r="NE75" s="438"/>
      <c r="NF75" s="438"/>
      <c r="NG75" s="440"/>
      <c r="NH75" s="438"/>
      <c r="NI75" s="438"/>
      <c r="NJ75" s="500"/>
      <c r="NK75" s="500"/>
      <c r="NL75" s="500"/>
      <c r="NM75" s="500"/>
    </row>
    <row r="76" spans="1:377" s="598" customFormat="1" ht="22.15" customHeight="1">
      <c r="A76" s="306">
        <v>58</v>
      </c>
      <c r="B76" s="425"/>
      <c r="C76" s="1229" t="s">
        <v>741</v>
      </c>
      <c r="D76" s="504">
        <v>2024</v>
      </c>
      <c r="E76" s="440">
        <v>11448466.937605526</v>
      </c>
      <c r="F76" s="438">
        <v>438597.9148936171</v>
      </c>
      <c r="G76" s="439">
        <v>1532091.7973266018</v>
      </c>
      <c r="H76" s="440">
        <v>4792770.155764943</v>
      </c>
      <c r="I76" s="438">
        <v>171681.31914893616</v>
      </c>
      <c r="J76" s="439">
        <v>629460.06575310696</v>
      </c>
      <c r="K76" s="440">
        <v>51339752.869146027</v>
      </c>
      <c r="L76" s="438">
        <v>1839738.7446808508</v>
      </c>
      <c r="M76" s="439">
        <v>6743426.3732511615</v>
      </c>
      <c r="N76" s="440">
        <v>12915402.002613986</v>
      </c>
      <c r="O76" s="438">
        <v>472103.46808510635</v>
      </c>
      <c r="P76" s="439">
        <v>1705710.8284409856</v>
      </c>
      <c r="Q76" s="440">
        <v>16862591.944829103</v>
      </c>
      <c r="R76" s="438">
        <v>574579.74468085112</v>
      </c>
      <c r="S76" s="439">
        <v>2185200.7329868134</v>
      </c>
      <c r="T76" s="440">
        <v>16402266.588035222</v>
      </c>
      <c r="U76" s="438">
        <v>545839.46808510635</v>
      </c>
      <c r="V76" s="439">
        <v>2112492.7387633524</v>
      </c>
      <c r="W76" s="440">
        <v>10013717.057587223</v>
      </c>
      <c r="X76" s="438">
        <v>334713.91489361704</v>
      </c>
      <c r="Y76" s="439">
        <v>1291168.4692513258</v>
      </c>
      <c r="Z76" s="440">
        <v>4344370.6159755066</v>
      </c>
      <c r="AA76" s="438">
        <v>148116.91489361701</v>
      </c>
      <c r="AB76" s="439">
        <v>563067.03157573938</v>
      </c>
      <c r="AC76" s="440">
        <v>13345432.206462087</v>
      </c>
      <c r="AD76" s="438">
        <v>445645.38297872333</v>
      </c>
      <c r="AE76" s="439">
        <v>1720326.8364627138</v>
      </c>
      <c r="AF76" s="440">
        <v>16791.217696724081</v>
      </c>
      <c r="AG76" s="438">
        <v>595.48936170212767</v>
      </c>
      <c r="AH76" s="439">
        <v>2199.2930788318308</v>
      </c>
      <c r="AI76" s="440">
        <v>6166508.4392337594</v>
      </c>
      <c r="AJ76" s="438">
        <v>194870.59574468085</v>
      </c>
      <c r="AK76" s="439">
        <v>783861.18208460265</v>
      </c>
      <c r="AL76" s="440">
        <v>14120758.084347012</v>
      </c>
      <c r="AM76" s="438">
        <v>438872.14893617021</v>
      </c>
      <c r="AN76" s="439">
        <v>1787608.4177050155</v>
      </c>
      <c r="AO76" s="440">
        <v>14757067.33462601</v>
      </c>
      <c r="AP76" s="438">
        <v>450280.27659574465</v>
      </c>
      <c r="AQ76" s="439">
        <v>1859793.2656283369</v>
      </c>
      <c r="AR76" s="440">
        <v>54359772.199994393</v>
      </c>
      <c r="AS76" s="438">
        <v>1643277.2340425532</v>
      </c>
      <c r="AT76" s="439">
        <v>6835420.310937088</v>
      </c>
      <c r="AU76" s="440">
        <v>10203422.601300368</v>
      </c>
      <c r="AV76" s="438">
        <v>306486</v>
      </c>
      <c r="AW76" s="439">
        <v>1281060.172700017</v>
      </c>
      <c r="AX76" s="440">
        <v>13176520.739298118</v>
      </c>
      <c r="AY76" s="438">
        <v>397126.19148936169</v>
      </c>
      <c r="AZ76" s="439">
        <v>1655674.1611607838</v>
      </c>
      <c r="BA76" s="440">
        <v>4562996.9509465797</v>
      </c>
      <c r="BB76" s="438">
        <v>135966.02127659574</v>
      </c>
      <c r="BC76" s="439">
        <v>571798.10941677738</v>
      </c>
      <c r="BD76" s="440">
        <v>33127534.452025842</v>
      </c>
      <c r="BE76" s="438">
        <v>978413.53191489354</v>
      </c>
      <c r="BF76" s="439">
        <v>4142571.3585308199</v>
      </c>
      <c r="BG76" s="440">
        <v>11624675.293297391</v>
      </c>
      <c r="BH76" s="438">
        <v>337558.87234042556</v>
      </c>
      <c r="BI76" s="439">
        <v>1447883.1967909096</v>
      </c>
      <c r="BJ76" s="440">
        <v>15932314.582530852</v>
      </c>
      <c r="BK76" s="438">
        <v>461659.76595744677</v>
      </c>
      <c r="BL76" s="439">
        <v>1983425.8350691551</v>
      </c>
      <c r="BM76" s="440">
        <v>46667344.306859344</v>
      </c>
      <c r="BN76" s="438">
        <v>1338342.9361702127</v>
      </c>
      <c r="BO76" s="439">
        <v>5795748.0880618952</v>
      </c>
      <c r="BP76" s="440">
        <v>55217475.344475888</v>
      </c>
      <c r="BQ76" s="438">
        <v>1539673.6595744682</v>
      </c>
      <c r="BR76" s="439">
        <v>6813739.770054685</v>
      </c>
      <c r="BS76" s="440">
        <v>8653629.1477440055</v>
      </c>
      <c r="BT76" s="438">
        <v>239918.7872340426</v>
      </c>
      <c r="BU76" s="439">
        <v>1066465.3096176742</v>
      </c>
      <c r="BV76" s="440">
        <v>2194992.2613429739</v>
      </c>
      <c r="BW76" s="438">
        <v>84258.212765957447</v>
      </c>
      <c r="BX76" s="438">
        <v>293911.66443311091</v>
      </c>
      <c r="BY76" s="440">
        <v>30064387.418759394</v>
      </c>
      <c r="BZ76" s="438">
        <v>862515.91489361692</v>
      </c>
      <c r="CA76" s="438">
        <v>3734098.9749382064</v>
      </c>
      <c r="CB76" s="440">
        <v>551125695.28972745</v>
      </c>
      <c r="CC76" s="438">
        <v>15478823.489361703</v>
      </c>
      <c r="CD76" s="438">
        <v>68119284.394338414</v>
      </c>
      <c r="CE76" s="440">
        <v>265458886.36983451</v>
      </c>
      <c r="CF76" s="438">
        <v>7586699.7446808498</v>
      </c>
      <c r="CG76" s="439">
        <v>32941856.017124005</v>
      </c>
      <c r="CH76" s="440">
        <v>340650754.28452283</v>
      </c>
      <c r="CI76" s="438">
        <v>9329753.6808510646</v>
      </c>
      <c r="CJ76" s="439">
        <v>41866818.939146399</v>
      </c>
      <c r="CK76" s="440">
        <v>271188289.28572249</v>
      </c>
      <c r="CL76" s="438">
        <v>7871201.5319148935</v>
      </c>
      <c r="CM76" s="439">
        <v>33773598.502406269</v>
      </c>
      <c r="CN76" s="440">
        <v>488202649.41151017</v>
      </c>
      <c r="CO76" s="438">
        <v>13297514.127659574</v>
      </c>
      <c r="CP76" s="438">
        <v>59927915.68522539</v>
      </c>
      <c r="CQ76" s="440">
        <v>278602953.94443858</v>
      </c>
      <c r="CR76" s="438">
        <v>7463472.1702127662</v>
      </c>
      <c r="CS76" s="438">
        <v>34074076.666548982</v>
      </c>
      <c r="CT76" s="440">
        <v>144515670.38460222</v>
      </c>
      <c r="CU76" s="438">
        <v>3819750.7021276597</v>
      </c>
      <c r="CV76" s="439">
        <v>17623083.702302784</v>
      </c>
      <c r="CW76" s="440">
        <v>54828043.479403928</v>
      </c>
      <c r="CX76" s="438">
        <v>1410692.1276595744</v>
      </c>
      <c r="CY76" s="439">
        <v>6647561.8725127168</v>
      </c>
      <c r="CZ76" s="440">
        <v>40541943.568987966</v>
      </c>
      <c r="DA76" s="438">
        <v>1040986.1489361702</v>
      </c>
      <c r="DB76" s="439">
        <v>4913327.0934699923</v>
      </c>
      <c r="DC76" s="440">
        <v>133865597.73443852</v>
      </c>
      <c r="DD76" s="438">
        <v>3370186.6170212766</v>
      </c>
      <c r="DE76" s="439">
        <v>16156283.916216455</v>
      </c>
      <c r="DF76" s="440">
        <v>107346269.62034686</v>
      </c>
      <c r="DG76" s="438">
        <v>2688080.5531914895</v>
      </c>
      <c r="DH76" s="439">
        <v>12941199.138552219</v>
      </c>
      <c r="DI76" s="440">
        <v>55523002.595109798</v>
      </c>
      <c r="DJ76" s="438">
        <v>1388666.8510638298</v>
      </c>
      <c r="DK76" s="439">
        <v>6691915.2250999939</v>
      </c>
      <c r="DL76" s="440">
        <v>36171247.532668434</v>
      </c>
      <c r="DM76" s="438">
        <v>915706.46808510635</v>
      </c>
      <c r="DN76" s="439">
        <v>4370582.8382146014</v>
      </c>
      <c r="DO76" s="440">
        <v>69028964.655371532</v>
      </c>
      <c r="DP76" s="438">
        <v>1736921.3404255318</v>
      </c>
      <c r="DQ76" s="439">
        <v>8330184.0866704788</v>
      </c>
      <c r="DR76" s="440">
        <v>45825575.728718497</v>
      </c>
      <c r="DS76" s="438">
        <v>1165294.255319149</v>
      </c>
      <c r="DT76" s="439">
        <v>5542298.3547696704</v>
      </c>
      <c r="DU76" s="440">
        <v>45825575.728718497</v>
      </c>
      <c r="DV76" s="438">
        <v>1165294.255319149</v>
      </c>
      <c r="DW76" s="439">
        <v>5542298.3547696704</v>
      </c>
      <c r="DX76" s="440">
        <v>44419776.159655653</v>
      </c>
      <c r="DY76" s="438">
        <v>1134747.8085106383</v>
      </c>
      <c r="DZ76" s="439">
        <v>5377477.7525589466</v>
      </c>
      <c r="EA76" s="440">
        <v>44419775.295690112</v>
      </c>
      <c r="EB76" s="438">
        <v>1134747.7872340425</v>
      </c>
      <c r="EC76" s="439">
        <v>5377477.6487611672</v>
      </c>
      <c r="ED76" s="440">
        <v>25254650.028228797</v>
      </c>
      <c r="EE76" s="438">
        <v>665563.06382978719</v>
      </c>
      <c r="EF76" s="439">
        <v>3077746.7613817058</v>
      </c>
      <c r="EG76" s="440">
        <v>20152020.463888992</v>
      </c>
      <c r="EH76" s="438">
        <v>532076.06382978719</v>
      </c>
      <c r="EI76" s="439">
        <v>2456884.9675916941</v>
      </c>
      <c r="EJ76" s="440">
        <v>22412158.476554573</v>
      </c>
      <c r="EK76" s="438">
        <v>593050.04255319154</v>
      </c>
      <c r="EL76" s="439">
        <v>2733734.7577904267</v>
      </c>
      <c r="EM76" s="440">
        <v>22412158.476554573</v>
      </c>
      <c r="EN76" s="438">
        <v>593050.04255319154</v>
      </c>
      <c r="EO76" s="439">
        <v>2733734.7577904267</v>
      </c>
      <c r="EP76" s="440">
        <v>7305248.7959911516</v>
      </c>
      <c r="EQ76" s="438">
        <v>194000.29787234042</v>
      </c>
      <c r="ER76" s="439">
        <v>891757.02911010478</v>
      </c>
      <c r="ES76" s="440">
        <v>7304970.4534110902</v>
      </c>
      <c r="ET76" s="438">
        <v>194000.29787234042</v>
      </c>
      <c r="EU76" s="439">
        <v>891730.44337507349</v>
      </c>
      <c r="EV76" s="440">
        <v>28432514.202132069</v>
      </c>
      <c r="EW76" s="438">
        <v>718141.78723404254</v>
      </c>
      <c r="EX76" s="439">
        <v>3433857.3945433898</v>
      </c>
      <c r="EY76" s="440">
        <v>17205023.206209291</v>
      </c>
      <c r="EZ76" s="438">
        <v>416470.70212765958</v>
      </c>
      <c r="FA76" s="439">
        <v>2059798.8198260367</v>
      </c>
      <c r="FB76" s="440">
        <v>9385683.8897819072</v>
      </c>
      <c r="FC76" s="438">
        <v>257183.19148936169</v>
      </c>
      <c r="FD76" s="439">
        <v>1153651.510947417</v>
      </c>
      <c r="FE76" s="440">
        <v>15281873.71951472</v>
      </c>
      <c r="FF76" s="438">
        <v>415214.40425531915</v>
      </c>
      <c r="FG76" s="439">
        <v>1874853.9800584542</v>
      </c>
      <c r="FH76" s="440">
        <v>36357814.780773908</v>
      </c>
      <c r="FI76" s="438">
        <v>925863.1145662847</v>
      </c>
      <c r="FJ76" s="439">
        <v>4396354.1347469222</v>
      </c>
      <c r="FK76" s="440">
        <v>25250047.346637703</v>
      </c>
      <c r="FL76" s="438">
        <v>681481.70212765958</v>
      </c>
      <c r="FM76" s="439">
        <v>3093225.7771353484</v>
      </c>
      <c r="FN76" s="440">
        <v>880206.35376224248</v>
      </c>
      <c r="FO76" s="438">
        <v>23575.702127659573</v>
      </c>
      <c r="FP76" s="439">
        <v>107648.1170949482</v>
      </c>
      <c r="FQ76" s="440">
        <v>18710759.043721449</v>
      </c>
      <c r="FR76" s="438">
        <v>469464.82978723402</v>
      </c>
      <c r="FS76" s="439">
        <v>2256612.4593777442</v>
      </c>
      <c r="FT76" s="440">
        <v>133852263.73971151</v>
      </c>
      <c r="FU76" s="438">
        <v>3356469.1063829786</v>
      </c>
      <c r="FV76" s="439">
        <v>16141292.816569094</v>
      </c>
      <c r="FW76" s="440">
        <v>18951498.800377466</v>
      </c>
      <c r="FX76" s="438">
        <v>474617.5319148936</v>
      </c>
      <c r="FY76" s="439">
        <v>2284759.28400202</v>
      </c>
      <c r="FZ76" s="440">
        <v>48797361.807088308</v>
      </c>
      <c r="GA76" s="438">
        <v>1127670.929623568</v>
      </c>
      <c r="GB76" s="439">
        <v>5783233.7581829689</v>
      </c>
      <c r="GC76" s="440">
        <v>65076656.370307602</v>
      </c>
      <c r="GD76" s="438">
        <v>1515397.0540098199</v>
      </c>
      <c r="GE76" s="439">
        <v>7725884.1072178986</v>
      </c>
      <c r="GF76" s="440">
        <v>88069404.301863343</v>
      </c>
      <c r="GG76" s="438">
        <v>2078282.9999999998</v>
      </c>
      <c r="GH76" s="439">
        <v>10490182.633240048</v>
      </c>
      <c r="GI76" s="1259">
        <v>61162563.812016472</v>
      </c>
      <c r="GJ76" s="438">
        <v>1424199.6988543372</v>
      </c>
      <c r="GK76" s="438">
        <v>7258225.1481174547</v>
      </c>
      <c r="GL76" s="1259">
        <v>21400396.868264265</v>
      </c>
      <c r="GM76" s="438">
        <v>534938.97872340423</v>
      </c>
      <c r="GN76" s="439">
        <v>2578985.8528264789</v>
      </c>
      <c r="GO76" s="440">
        <v>283570716.93921649</v>
      </c>
      <c r="GP76" s="438">
        <v>6380552.5008183317</v>
      </c>
      <c r="GQ76" s="439">
        <v>33427279.324398916</v>
      </c>
      <c r="GR76" s="440">
        <v>51866919.35013184</v>
      </c>
      <c r="GS76" s="438">
        <v>1141685.4975450081</v>
      </c>
      <c r="GT76" s="439">
        <v>6090749.4729077574</v>
      </c>
      <c r="GU76" s="440">
        <v>52796889.043644294</v>
      </c>
      <c r="GV76" s="438">
        <v>1212621.5548281509</v>
      </c>
      <c r="GW76" s="439">
        <v>6255131.856866966</v>
      </c>
      <c r="GX76" s="440">
        <v>107602938.88379705</v>
      </c>
      <c r="GY76" s="438">
        <v>2393215.6022913256</v>
      </c>
      <c r="GZ76" s="439">
        <v>12653518.053874634</v>
      </c>
      <c r="HA76" s="440">
        <v>23643607.184942715</v>
      </c>
      <c r="HB76" s="438">
        <v>522606.13093289681</v>
      </c>
      <c r="HC76" s="439">
        <v>2779541.8870475041</v>
      </c>
      <c r="HD76" s="440">
        <v>9705228.6088379715</v>
      </c>
      <c r="HE76" s="438">
        <v>212679.18494271685</v>
      </c>
      <c r="HF76" s="439">
        <v>1135013.993940657</v>
      </c>
      <c r="HG76" s="440">
        <v>73696138.576031685</v>
      </c>
      <c r="HH76" s="438">
        <v>1796484.5155482816</v>
      </c>
      <c r="HI76" s="439">
        <v>8836286.4076560326</v>
      </c>
      <c r="HJ76" s="440">
        <v>47237210.475113988</v>
      </c>
      <c r="HK76" s="438">
        <v>1151592.440261866</v>
      </c>
      <c r="HL76" s="439">
        <v>5663910.7179538393</v>
      </c>
      <c r="HM76" s="440">
        <v>7835599.9774017353</v>
      </c>
      <c r="HN76" s="438">
        <v>190075.82487725042</v>
      </c>
      <c r="HO76" s="439">
        <v>938544.11131255492</v>
      </c>
      <c r="HP76" s="440">
        <v>59557030.615515999</v>
      </c>
      <c r="HQ76" s="438">
        <v>1424066.7315875613</v>
      </c>
      <c r="HR76" s="439">
        <v>7112603.763542071</v>
      </c>
      <c r="HS76" s="440">
        <v>70100766.473314643</v>
      </c>
      <c r="HT76" s="438">
        <v>1675810.3944353519</v>
      </c>
      <c r="HU76" s="439">
        <v>8371425.6721996125</v>
      </c>
      <c r="HV76" s="440">
        <v>45620051.243148103</v>
      </c>
      <c r="HW76" s="438">
        <v>1092740.806873977</v>
      </c>
      <c r="HX76" s="439">
        <v>5450101.95725423</v>
      </c>
      <c r="HY76" s="440">
        <v>87652547.203715622</v>
      </c>
      <c r="HZ76" s="438">
        <v>2097519.7234042557</v>
      </c>
      <c r="IA76" s="439">
        <v>10469580.555924751</v>
      </c>
      <c r="IB76" s="440">
        <v>33730269.026748314</v>
      </c>
      <c r="IC76" s="438">
        <v>793679.83960720128</v>
      </c>
      <c r="ID76" s="439">
        <v>4015331.5593088223</v>
      </c>
      <c r="IE76" s="440">
        <v>12004268.688985595</v>
      </c>
      <c r="IF76" s="438">
        <v>280883.39279869071</v>
      </c>
      <c r="IG76" s="439">
        <v>1427444.6919793668</v>
      </c>
      <c r="IH76" s="440">
        <v>8970172.5035168715</v>
      </c>
      <c r="II76" s="438">
        <v>209238.6955810147</v>
      </c>
      <c r="IJ76" s="439">
        <v>1066003.6215767157</v>
      </c>
      <c r="IK76" s="440">
        <v>33035886.931997374</v>
      </c>
      <c r="IL76" s="438">
        <v>767849.02618657926</v>
      </c>
      <c r="IM76" s="439">
        <v>3923133.3439101935</v>
      </c>
      <c r="IN76" s="440">
        <v>34931449.238091998</v>
      </c>
      <c r="IO76" s="438">
        <v>809888.20294599014</v>
      </c>
      <c r="IP76" s="439">
        <v>4146422.0670907944</v>
      </c>
      <c r="IQ76" s="440">
        <v>34059297.739020728</v>
      </c>
      <c r="IR76" s="438">
        <v>800627.35024549917</v>
      </c>
      <c r="IS76" s="439">
        <v>4053705.9869927689</v>
      </c>
      <c r="IT76" s="440">
        <v>12094729.129029954</v>
      </c>
      <c r="IU76" s="438">
        <v>282210.30769230769</v>
      </c>
      <c r="IV76" s="439">
        <v>1437411.8298807356</v>
      </c>
      <c r="IW76" s="440">
        <v>8970171.513141999</v>
      </c>
      <c r="IX76" s="438">
        <v>209238.68412438626</v>
      </c>
      <c r="IY76" s="439">
        <v>1066003.5557347245</v>
      </c>
      <c r="IZ76" s="440">
        <v>2966740.7837204169</v>
      </c>
      <c r="JA76" s="438">
        <v>70457.883797054004</v>
      </c>
      <c r="JB76" s="439">
        <v>353818.1756900039</v>
      </c>
      <c r="JC76" s="440">
        <v>30069633.315973032</v>
      </c>
      <c r="JD76" s="438">
        <v>697402.90998363344</v>
      </c>
      <c r="JE76" s="439">
        <v>3569373.366871783</v>
      </c>
      <c r="JF76" s="440">
        <v>34967067.474612273</v>
      </c>
      <c r="JG76" s="438">
        <v>810671.70049099834</v>
      </c>
      <c r="JH76" s="439">
        <v>4150607.5704970108</v>
      </c>
      <c r="JI76" s="440">
        <v>11172053.721323527</v>
      </c>
      <c r="JJ76" s="438">
        <v>303193.08510638296</v>
      </c>
      <c r="JK76" s="439">
        <v>1370285.5146046388</v>
      </c>
      <c r="JL76" s="440">
        <v>70510917.29879117</v>
      </c>
      <c r="JM76" s="438">
        <v>1865417.9361702129</v>
      </c>
      <c r="JN76" s="439">
        <v>8600228.5558960866</v>
      </c>
      <c r="JO76" s="440">
        <v>13300742.628298925</v>
      </c>
      <c r="JP76" s="438">
        <v>350581.85106382979</v>
      </c>
      <c r="JQ76" s="438">
        <v>1620994.8046171081</v>
      </c>
      <c r="JR76" s="440">
        <v>21562434.497618265</v>
      </c>
      <c r="JS76" s="438">
        <v>528952.95744680846</v>
      </c>
      <c r="JT76" s="438">
        <v>2588476.7646089746</v>
      </c>
      <c r="JU76" s="440">
        <v>10595545.378198504</v>
      </c>
      <c r="JV76" s="438">
        <v>262480.02127659577</v>
      </c>
      <c r="JW76" s="438">
        <v>1274507.5805337499</v>
      </c>
      <c r="JX76" s="440">
        <v>15748853.983258517</v>
      </c>
      <c r="JY76" s="438">
        <v>384412.5319148936</v>
      </c>
      <c r="JZ76" s="438">
        <v>1888655.4650412218</v>
      </c>
      <c r="KA76" s="440">
        <v>33543771.140658911</v>
      </c>
      <c r="KB76" s="438">
        <v>785236.59574468085</v>
      </c>
      <c r="KC76" s="438">
        <v>3989151.0356386136</v>
      </c>
      <c r="KD76" s="440">
        <v>30362726.828176711</v>
      </c>
      <c r="KE76" s="438">
        <v>701083.39770867419</v>
      </c>
      <c r="KF76" s="438">
        <v>3601506.8478563344</v>
      </c>
      <c r="KG76" s="1259"/>
      <c r="KH76" s="438"/>
      <c r="KI76" s="438"/>
      <c r="KJ76" s="440">
        <v>50166396.463313468</v>
      </c>
      <c r="KK76" s="438">
        <v>1154382.1423895254</v>
      </c>
      <c r="KL76" s="438">
        <v>5944702.3886737274</v>
      </c>
      <c r="KM76" s="440">
        <v>14913253.554961424</v>
      </c>
      <c r="KN76" s="438">
        <v>358755.78723404254</v>
      </c>
      <c r="KO76" s="438">
        <v>1783186.8152833788</v>
      </c>
      <c r="KP76" s="440">
        <v>21092494.364710465</v>
      </c>
      <c r="KQ76" s="438">
        <v>477712.73813420621</v>
      </c>
      <c r="KR76" s="438">
        <v>2489854.5070053781</v>
      </c>
      <c r="KS76" s="440">
        <v>23729497.937806875</v>
      </c>
      <c r="KT76" s="438">
        <v>519395.47299508995</v>
      </c>
      <c r="KU76" s="439">
        <v>2769399.798132251</v>
      </c>
      <c r="KV76" s="440">
        <v>20383860.443535186</v>
      </c>
      <c r="KW76" s="438">
        <v>449391.85597381351</v>
      </c>
      <c r="KX76" s="439">
        <v>2394697.2500218847</v>
      </c>
      <c r="KY76" s="440">
        <v>20219317.705282912</v>
      </c>
      <c r="KZ76" s="438">
        <v>476821.09983633389</v>
      </c>
      <c r="LA76" s="438">
        <v>2408055.5947034163</v>
      </c>
      <c r="LB76" s="440">
        <v>40534964.328203566</v>
      </c>
      <c r="LC76" s="438">
        <v>934148.6301145663</v>
      </c>
      <c r="LD76" s="438">
        <v>4805717.4584525935</v>
      </c>
      <c r="LE76" s="440">
        <v>27269553.325057283</v>
      </c>
      <c r="LF76" s="438">
        <v>628178.90834697208</v>
      </c>
      <c r="LG76" s="438">
        <v>3232746.3010761281</v>
      </c>
      <c r="LH76" s="440">
        <v>18557238.897588652</v>
      </c>
      <c r="LI76" s="438">
        <v>418584.89852700493</v>
      </c>
      <c r="LJ76" s="438">
        <v>2182592.4850780177</v>
      </c>
      <c r="LK76" s="440">
        <v>18557238.897588652</v>
      </c>
      <c r="LL76" s="438">
        <v>418584.89852700493</v>
      </c>
      <c r="LM76" s="438">
        <v>2182592.4850780177</v>
      </c>
      <c r="LN76" s="440">
        <v>18557237.905771956</v>
      </c>
      <c r="LO76" s="438">
        <v>418584.89034369891</v>
      </c>
      <c r="LP76" s="438">
        <v>2182592.4373641009</v>
      </c>
      <c r="LQ76" s="440">
        <v>2957603.0471397401</v>
      </c>
      <c r="LR76" s="438">
        <v>71933.425531914894</v>
      </c>
      <c r="LS76" s="438">
        <v>354427.21761241893</v>
      </c>
      <c r="LT76" s="440">
        <v>2542768.1312021832</v>
      </c>
      <c r="LU76" s="438">
        <v>58680.617021276594</v>
      </c>
      <c r="LV76" s="438">
        <v>301551.68535461352</v>
      </c>
      <c r="LW76" s="440">
        <v>28078955.057088736</v>
      </c>
      <c r="LX76" s="438">
        <v>650920.93617021281</v>
      </c>
      <c r="LY76" s="438">
        <v>3332866.5405359184</v>
      </c>
      <c r="LZ76" s="440">
        <v>18638171.64138367</v>
      </c>
      <c r="MA76" s="438">
        <v>432066.51063829788</v>
      </c>
      <c r="MB76" s="438">
        <v>2212280.9953081259</v>
      </c>
      <c r="MC76" s="440">
        <v>938359.04769856541</v>
      </c>
      <c r="MD76" s="438">
        <v>22227.553191489362</v>
      </c>
      <c r="ME76" s="438">
        <v>111854.39002267749</v>
      </c>
      <c r="MF76" s="440">
        <v>12930310.364876665</v>
      </c>
      <c r="MG76" s="438">
        <v>295872.44680851063</v>
      </c>
      <c r="MH76" s="438">
        <v>1530903.7710034074</v>
      </c>
      <c r="MI76" s="440">
        <v>12913761.95080138</v>
      </c>
      <c r="MJ76" s="438">
        <v>295607.86088379705</v>
      </c>
      <c r="MK76" s="438">
        <v>1529447.3197085415</v>
      </c>
      <c r="ML76" s="440">
        <v>12930310.364876665</v>
      </c>
      <c r="MM76" s="438">
        <v>295872.44680851063</v>
      </c>
      <c r="MN76" s="438">
        <v>1530903.7710034074</v>
      </c>
      <c r="MO76" s="440">
        <v>12930310.364876665</v>
      </c>
      <c r="MP76" s="438">
        <v>295872.44680851063</v>
      </c>
      <c r="MQ76" s="438">
        <v>1530903.7710034074</v>
      </c>
      <c r="MR76" s="440">
        <v>270988.31864157121</v>
      </c>
      <c r="MS76" s="438">
        <v>6082.255319148936</v>
      </c>
      <c r="MT76" s="438">
        <v>31965.552206001397</v>
      </c>
      <c r="MU76" s="440">
        <v>31787923.425541382</v>
      </c>
      <c r="MV76" s="438">
        <v>715587.87561374786</v>
      </c>
      <c r="MW76" s="438">
        <v>3753639.3350805668</v>
      </c>
      <c r="MX76" s="440">
        <v>37253740.700571485</v>
      </c>
      <c r="MY76" s="438">
        <v>828126.43044189853</v>
      </c>
      <c r="MZ76" s="438">
        <v>4372399.7345057148</v>
      </c>
      <c r="NA76" s="440">
        <v>26866600.500646539</v>
      </c>
      <c r="NB76" s="438">
        <v>589616.41407528636</v>
      </c>
      <c r="NC76" s="438">
        <v>3124041.7293125819</v>
      </c>
      <c r="ND76" s="440"/>
      <c r="NE76" s="438"/>
      <c r="NF76" s="438"/>
      <c r="NG76" s="440">
        <v>6850292.7364975447</v>
      </c>
      <c r="NH76" s="438">
        <v>75136.263502454996</v>
      </c>
      <c r="NI76" s="438">
        <v>408776.88761610165</v>
      </c>
      <c r="NJ76" s="500"/>
      <c r="NK76" s="500"/>
      <c r="NL76" s="500"/>
      <c r="NM76" s="500"/>
    </row>
    <row r="77" spans="1:377" s="598" customFormat="1" ht="22.15" customHeight="1">
      <c r="A77" s="306">
        <v>59</v>
      </c>
      <c r="B77" s="425"/>
      <c r="C77" s="1229" t="s">
        <v>742</v>
      </c>
      <c r="D77" s="504">
        <v>2024</v>
      </c>
      <c r="E77" s="440">
        <v>11448466.937605526</v>
      </c>
      <c r="F77" s="438">
        <v>438597.9148936171</v>
      </c>
      <c r="G77" s="439">
        <v>1532091.7973266018</v>
      </c>
      <c r="H77" s="440">
        <v>4792770.155764943</v>
      </c>
      <c r="I77" s="438">
        <v>171681.31914893616</v>
      </c>
      <c r="J77" s="439">
        <v>629460.06575310696</v>
      </c>
      <c r="K77" s="440">
        <v>51339752.869146027</v>
      </c>
      <c r="L77" s="438">
        <v>1839738.7446808508</v>
      </c>
      <c r="M77" s="439">
        <v>6743426.3732511615</v>
      </c>
      <c r="N77" s="440">
        <v>12915402.002613986</v>
      </c>
      <c r="O77" s="438">
        <v>472103.46808510635</v>
      </c>
      <c r="P77" s="439">
        <v>1705710.8284409856</v>
      </c>
      <c r="Q77" s="440">
        <v>16862591.944829103</v>
      </c>
      <c r="R77" s="438">
        <v>574579.74468085112</v>
      </c>
      <c r="S77" s="439">
        <v>2185200.7329868134</v>
      </c>
      <c r="T77" s="440">
        <v>16402266.588035222</v>
      </c>
      <c r="U77" s="438">
        <v>545839.46808510635</v>
      </c>
      <c r="V77" s="439">
        <v>2112492.7387633524</v>
      </c>
      <c r="W77" s="440">
        <v>10013717.057587223</v>
      </c>
      <c r="X77" s="438">
        <v>334713.91489361704</v>
      </c>
      <c r="Y77" s="439">
        <v>1291168.4692513258</v>
      </c>
      <c r="Z77" s="440">
        <v>4344370.6159755066</v>
      </c>
      <c r="AA77" s="438">
        <v>148116.91489361701</v>
      </c>
      <c r="AB77" s="439">
        <v>563067.03157573938</v>
      </c>
      <c r="AC77" s="440">
        <v>13345432.206462087</v>
      </c>
      <c r="AD77" s="438">
        <v>445645.38297872333</v>
      </c>
      <c r="AE77" s="439">
        <v>1720326.8364627138</v>
      </c>
      <c r="AF77" s="440">
        <v>16791.217696724081</v>
      </c>
      <c r="AG77" s="438">
        <v>595.48936170212767</v>
      </c>
      <c r="AH77" s="439">
        <v>2199.2930788318308</v>
      </c>
      <c r="AI77" s="440">
        <v>6166508.4392337594</v>
      </c>
      <c r="AJ77" s="438">
        <v>194870.59574468085</v>
      </c>
      <c r="AK77" s="439">
        <v>783861.18208460265</v>
      </c>
      <c r="AL77" s="440">
        <v>14120758.084347012</v>
      </c>
      <c r="AM77" s="438">
        <v>438872.14893617021</v>
      </c>
      <c r="AN77" s="439">
        <v>1787608.4177050155</v>
      </c>
      <c r="AO77" s="440">
        <v>14757067.33462601</v>
      </c>
      <c r="AP77" s="438">
        <v>450280.27659574465</v>
      </c>
      <c r="AQ77" s="439">
        <v>1859793.2656283369</v>
      </c>
      <c r="AR77" s="440">
        <v>54359772.199994393</v>
      </c>
      <c r="AS77" s="438">
        <v>1643277.2340425532</v>
      </c>
      <c r="AT77" s="439">
        <v>6835420.310937088</v>
      </c>
      <c r="AU77" s="440">
        <v>10203422.601300368</v>
      </c>
      <c r="AV77" s="438">
        <v>306486</v>
      </c>
      <c r="AW77" s="439">
        <v>1281060.172700017</v>
      </c>
      <c r="AX77" s="440">
        <v>13176520.739298118</v>
      </c>
      <c r="AY77" s="438">
        <v>397126.19148936169</v>
      </c>
      <c r="AZ77" s="439">
        <v>1655674.1611607838</v>
      </c>
      <c r="BA77" s="440">
        <v>4562996.9509465797</v>
      </c>
      <c r="BB77" s="438">
        <v>135966.02127659574</v>
      </c>
      <c r="BC77" s="439">
        <v>571798.10941677738</v>
      </c>
      <c r="BD77" s="440">
        <v>33127534.452025842</v>
      </c>
      <c r="BE77" s="438">
        <v>978413.53191489354</v>
      </c>
      <c r="BF77" s="439">
        <v>4142571.3585308199</v>
      </c>
      <c r="BG77" s="440">
        <v>11624675.293297391</v>
      </c>
      <c r="BH77" s="438">
        <v>337558.87234042556</v>
      </c>
      <c r="BI77" s="439">
        <v>1447883.1967909096</v>
      </c>
      <c r="BJ77" s="440">
        <v>15932314.582530852</v>
      </c>
      <c r="BK77" s="438">
        <v>461659.76595744677</v>
      </c>
      <c r="BL77" s="439">
        <v>1983425.8350691551</v>
      </c>
      <c r="BM77" s="440">
        <v>46667344.306859344</v>
      </c>
      <c r="BN77" s="438">
        <v>1338342.9361702127</v>
      </c>
      <c r="BO77" s="439">
        <v>5795748.0880618952</v>
      </c>
      <c r="BP77" s="440">
        <v>55217475.344475888</v>
      </c>
      <c r="BQ77" s="438">
        <v>1539673.6595744682</v>
      </c>
      <c r="BR77" s="439">
        <v>6813739.770054685</v>
      </c>
      <c r="BS77" s="440">
        <v>8653629.1477440055</v>
      </c>
      <c r="BT77" s="438">
        <v>239918.7872340426</v>
      </c>
      <c r="BU77" s="439">
        <v>1066465.3096176742</v>
      </c>
      <c r="BV77" s="440">
        <v>2194992.2613429739</v>
      </c>
      <c r="BW77" s="438">
        <v>84258.212765957447</v>
      </c>
      <c r="BX77" s="438">
        <v>311126.52324098663</v>
      </c>
      <c r="BY77" s="440">
        <v>30064387.418759394</v>
      </c>
      <c r="BZ77" s="438">
        <v>862515.91489361692</v>
      </c>
      <c r="CA77" s="438">
        <v>3969887.5896290662</v>
      </c>
      <c r="CB77" s="440">
        <v>551125695.28972745</v>
      </c>
      <c r="CC77" s="438">
        <v>15478823.489361703</v>
      </c>
      <c r="CD77" s="438">
        <v>72441646.343806133</v>
      </c>
      <c r="CE77" s="440">
        <v>265458886.36983451</v>
      </c>
      <c r="CF77" s="438">
        <v>7586699.7446808498</v>
      </c>
      <c r="CG77" s="439">
        <v>32941856.017124005</v>
      </c>
      <c r="CH77" s="440">
        <v>340650754.28452283</v>
      </c>
      <c r="CI77" s="438">
        <v>9329753.6808510646</v>
      </c>
      <c r="CJ77" s="439">
        <v>41866818.939146399</v>
      </c>
      <c r="CK77" s="440">
        <v>271188289.28572249</v>
      </c>
      <c r="CL77" s="438">
        <v>7871201.5319148935</v>
      </c>
      <c r="CM77" s="439">
        <v>33773598.502406269</v>
      </c>
      <c r="CN77" s="440">
        <v>488202649.41151017</v>
      </c>
      <c r="CO77" s="438">
        <v>13297514.127659574</v>
      </c>
      <c r="CP77" s="438">
        <v>60693689.654205851</v>
      </c>
      <c r="CQ77" s="440">
        <v>278602953.94443858</v>
      </c>
      <c r="CR77" s="438">
        <v>7463472.1702127662</v>
      </c>
      <c r="CS77" s="438">
        <v>34511081.443292588</v>
      </c>
      <c r="CT77" s="440">
        <v>144515670.38460222</v>
      </c>
      <c r="CU77" s="438">
        <v>3819750.7021276597</v>
      </c>
      <c r="CV77" s="439">
        <v>17623083.702302784</v>
      </c>
      <c r="CW77" s="440">
        <v>54828043.479403928</v>
      </c>
      <c r="CX77" s="438">
        <v>1410692.1276595744</v>
      </c>
      <c r="CY77" s="439">
        <v>6647561.8725127168</v>
      </c>
      <c r="CZ77" s="440">
        <v>40541943.568987966</v>
      </c>
      <c r="DA77" s="438">
        <v>1040986.1489361702</v>
      </c>
      <c r="DB77" s="439">
        <v>4913327.0934699923</v>
      </c>
      <c r="DC77" s="440">
        <v>133865597.73443852</v>
      </c>
      <c r="DD77" s="438">
        <v>3370186.6170212766</v>
      </c>
      <c r="DE77" s="439">
        <v>16156283.916216455</v>
      </c>
      <c r="DF77" s="440">
        <v>107346269.62034686</v>
      </c>
      <c r="DG77" s="438">
        <v>2688080.5531914895</v>
      </c>
      <c r="DH77" s="439">
        <v>12941199.138552219</v>
      </c>
      <c r="DI77" s="440">
        <v>55523002.595109798</v>
      </c>
      <c r="DJ77" s="438">
        <v>1388666.8510638298</v>
      </c>
      <c r="DK77" s="439">
        <v>6691915.2250999939</v>
      </c>
      <c r="DL77" s="440">
        <v>36171247.532668434</v>
      </c>
      <c r="DM77" s="438">
        <v>915706.46808510635</v>
      </c>
      <c r="DN77" s="439">
        <v>4370582.8382146014</v>
      </c>
      <c r="DO77" s="440">
        <v>69028964.655371532</v>
      </c>
      <c r="DP77" s="438">
        <v>1736921.3404255318</v>
      </c>
      <c r="DQ77" s="439">
        <v>8330184.0866704788</v>
      </c>
      <c r="DR77" s="440">
        <v>45825575.728718497</v>
      </c>
      <c r="DS77" s="438">
        <v>1165294.255319149</v>
      </c>
      <c r="DT77" s="439">
        <v>5542298.3547696704</v>
      </c>
      <c r="DU77" s="440">
        <v>45825575.728718497</v>
      </c>
      <c r="DV77" s="438">
        <v>1165294.255319149</v>
      </c>
      <c r="DW77" s="439">
        <v>5542298.3547696704</v>
      </c>
      <c r="DX77" s="440">
        <v>44419776.159655653</v>
      </c>
      <c r="DY77" s="438">
        <v>1134747.8085106383</v>
      </c>
      <c r="DZ77" s="439">
        <v>5377477.7525589466</v>
      </c>
      <c r="EA77" s="440">
        <v>44419775.295690112</v>
      </c>
      <c r="EB77" s="438">
        <v>1134747.7872340425</v>
      </c>
      <c r="EC77" s="439">
        <v>5377477.6487611672</v>
      </c>
      <c r="ED77" s="440">
        <v>25254650.028228797</v>
      </c>
      <c r="EE77" s="438">
        <v>665563.06382978719</v>
      </c>
      <c r="EF77" s="439">
        <v>3077746.7613817058</v>
      </c>
      <c r="EG77" s="440">
        <v>20152020.463888992</v>
      </c>
      <c r="EH77" s="438">
        <v>532076.06382978719</v>
      </c>
      <c r="EI77" s="439">
        <v>2456884.9675916941</v>
      </c>
      <c r="EJ77" s="440">
        <v>22412158.476554573</v>
      </c>
      <c r="EK77" s="438">
        <v>593050.04255319154</v>
      </c>
      <c r="EL77" s="439">
        <v>2733734.7577904267</v>
      </c>
      <c r="EM77" s="440">
        <v>22412158.476554573</v>
      </c>
      <c r="EN77" s="438">
        <v>593050.04255319154</v>
      </c>
      <c r="EO77" s="439">
        <v>2733734.7577904267</v>
      </c>
      <c r="EP77" s="440">
        <v>7305248.7959911516</v>
      </c>
      <c r="EQ77" s="438">
        <v>194000.29787234042</v>
      </c>
      <c r="ER77" s="439">
        <v>891757.02911010478</v>
      </c>
      <c r="ES77" s="440">
        <v>7304970.4534110902</v>
      </c>
      <c r="ET77" s="438">
        <v>194000.29787234042</v>
      </c>
      <c r="EU77" s="439">
        <v>891730.44337507349</v>
      </c>
      <c r="EV77" s="440">
        <v>28432514.202132069</v>
      </c>
      <c r="EW77" s="438">
        <v>718141.78723404254</v>
      </c>
      <c r="EX77" s="439">
        <v>3433857.3945433898</v>
      </c>
      <c r="EY77" s="440">
        <v>17205023.206209291</v>
      </c>
      <c r="EZ77" s="438">
        <v>416470.70212765958</v>
      </c>
      <c r="FA77" s="439">
        <v>2059798.8198260367</v>
      </c>
      <c r="FB77" s="440">
        <v>9385683.8897819072</v>
      </c>
      <c r="FC77" s="438">
        <v>257183.19148936169</v>
      </c>
      <c r="FD77" s="439">
        <v>1153651.510947417</v>
      </c>
      <c r="FE77" s="440">
        <v>15281873.71951472</v>
      </c>
      <c r="FF77" s="438">
        <v>415214.40425531915</v>
      </c>
      <c r="FG77" s="439">
        <v>1874853.9800584542</v>
      </c>
      <c r="FH77" s="440">
        <v>36357814.780773908</v>
      </c>
      <c r="FI77" s="438">
        <v>925863.1145662847</v>
      </c>
      <c r="FJ77" s="439">
        <v>4396354.1347469222</v>
      </c>
      <c r="FK77" s="440">
        <v>25250047.346637703</v>
      </c>
      <c r="FL77" s="438">
        <v>681481.70212765958</v>
      </c>
      <c r="FM77" s="439">
        <v>3093225.7771353484</v>
      </c>
      <c r="FN77" s="440">
        <v>880206.35376224248</v>
      </c>
      <c r="FO77" s="438">
        <v>23575.702127659573</v>
      </c>
      <c r="FP77" s="439">
        <v>107648.1170949482</v>
      </c>
      <c r="FQ77" s="440">
        <v>18710759.043721449</v>
      </c>
      <c r="FR77" s="438">
        <v>469464.82978723402</v>
      </c>
      <c r="FS77" s="439">
        <v>2256612.4593777442</v>
      </c>
      <c r="FT77" s="440">
        <v>133852263.73971151</v>
      </c>
      <c r="FU77" s="438">
        <v>3356469.1063829786</v>
      </c>
      <c r="FV77" s="439">
        <v>16141292.816569094</v>
      </c>
      <c r="FW77" s="440">
        <v>18951498.800377466</v>
      </c>
      <c r="FX77" s="438">
        <v>474617.5319148936</v>
      </c>
      <c r="FY77" s="439">
        <v>2284759.28400202</v>
      </c>
      <c r="FZ77" s="440">
        <v>48797361.807088308</v>
      </c>
      <c r="GA77" s="438">
        <v>1127670.929623568</v>
      </c>
      <c r="GB77" s="439">
        <v>5783233.7581829689</v>
      </c>
      <c r="GC77" s="440">
        <v>65076656.370307602</v>
      </c>
      <c r="GD77" s="438">
        <v>1515397.0540098199</v>
      </c>
      <c r="GE77" s="439">
        <v>7725884.1072178986</v>
      </c>
      <c r="GF77" s="440">
        <v>88069404.301863343</v>
      </c>
      <c r="GG77" s="438">
        <v>2078282.9999999998</v>
      </c>
      <c r="GH77" s="439">
        <v>10490182.633240048</v>
      </c>
      <c r="GI77" s="1259">
        <v>61162563.812016472</v>
      </c>
      <c r="GJ77" s="438">
        <v>1424199.6988543372</v>
      </c>
      <c r="GK77" s="438">
        <v>7258225.1481174547</v>
      </c>
      <c r="GL77" s="1259">
        <v>21400396.868264265</v>
      </c>
      <c r="GM77" s="438">
        <v>534938.97872340423</v>
      </c>
      <c r="GN77" s="439">
        <v>2578985.8528264789</v>
      </c>
      <c r="GO77" s="440">
        <v>283570716.93921649</v>
      </c>
      <c r="GP77" s="438">
        <v>6380552.5008183317</v>
      </c>
      <c r="GQ77" s="439">
        <v>33427279.324398916</v>
      </c>
      <c r="GR77" s="440">
        <v>51866919.35013184</v>
      </c>
      <c r="GS77" s="438">
        <v>1141685.4975450081</v>
      </c>
      <c r="GT77" s="439">
        <v>6090749.4729077574</v>
      </c>
      <c r="GU77" s="440">
        <v>52796889.043644294</v>
      </c>
      <c r="GV77" s="438">
        <v>1212621.5548281509</v>
      </c>
      <c r="GW77" s="439">
        <v>6255131.856866966</v>
      </c>
      <c r="GX77" s="440">
        <v>107602938.88379705</v>
      </c>
      <c r="GY77" s="438">
        <v>2393215.6022913256</v>
      </c>
      <c r="GZ77" s="439">
        <v>12653518.053874634</v>
      </c>
      <c r="HA77" s="440">
        <v>23643607.184942715</v>
      </c>
      <c r="HB77" s="438">
        <v>522606.13093289681</v>
      </c>
      <c r="HC77" s="439">
        <v>2779541.8870475041</v>
      </c>
      <c r="HD77" s="440">
        <v>9705228.6088379715</v>
      </c>
      <c r="HE77" s="438">
        <v>212679.18494271685</v>
      </c>
      <c r="HF77" s="439">
        <v>1135013.993940657</v>
      </c>
      <c r="HG77" s="440">
        <v>73696138.576031685</v>
      </c>
      <c r="HH77" s="438">
        <v>1796484.5155482816</v>
      </c>
      <c r="HI77" s="439">
        <v>8836286.4076560326</v>
      </c>
      <c r="HJ77" s="440">
        <v>47237210.475113988</v>
      </c>
      <c r="HK77" s="438">
        <v>1151592.440261866</v>
      </c>
      <c r="HL77" s="439">
        <v>5663910.7179538393</v>
      </c>
      <c r="HM77" s="440">
        <v>7835599.9774017353</v>
      </c>
      <c r="HN77" s="438">
        <v>190075.82487725042</v>
      </c>
      <c r="HO77" s="439">
        <v>938544.11131255492</v>
      </c>
      <c r="HP77" s="440">
        <v>59557030.615515999</v>
      </c>
      <c r="HQ77" s="438">
        <v>1424066.7315875613</v>
      </c>
      <c r="HR77" s="439">
        <v>7112603.763542071</v>
      </c>
      <c r="HS77" s="440">
        <v>70100766.473314643</v>
      </c>
      <c r="HT77" s="438">
        <v>1675810.3944353519</v>
      </c>
      <c r="HU77" s="439">
        <v>8371425.6721996125</v>
      </c>
      <c r="HV77" s="440">
        <v>45620051.243148103</v>
      </c>
      <c r="HW77" s="438">
        <v>1092740.806873977</v>
      </c>
      <c r="HX77" s="439">
        <v>5450101.95725423</v>
      </c>
      <c r="HY77" s="440">
        <v>87652547.203715622</v>
      </c>
      <c r="HZ77" s="438">
        <v>2097519.7234042557</v>
      </c>
      <c r="IA77" s="439">
        <v>10469580.555924751</v>
      </c>
      <c r="IB77" s="440">
        <v>33730269.026748314</v>
      </c>
      <c r="IC77" s="438">
        <v>793679.83960720128</v>
      </c>
      <c r="ID77" s="439">
        <v>4015331.5593088223</v>
      </c>
      <c r="IE77" s="440">
        <v>12004268.688985595</v>
      </c>
      <c r="IF77" s="438">
        <v>280883.39279869071</v>
      </c>
      <c r="IG77" s="439">
        <v>1427444.6919793668</v>
      </c>
      <c r="IH77" s="440">
        <v>8970172.5035168715</v>
      </c>
      <c r="II77" s="438">
        <v>209238.6955810147</v>
      </c>
      <c r="IJ77" s="439">
        <v>1066003.6215767157</v>
      </c>
      <c r="IK77" s="440">
        <v>33035886.931997374</v>
      </c>
      <c r="IL77" s="438">
        <v>767849.02618657926</v>
      </c>
      <c r="IM77" s="439">
        <v>3923133.3439101935</v>
      </c>
      <c r="IN77" s="440">
        <v>34931449.238091998</v>
      </c>
      <c r="IO77" s="438">
        <v>809888.20294599014</v>
      </c>
      <c r="IP77" s="439">
        <v>4146422.0670907944</v>
      </c>
      <c r="IQ77" s="440">
        <v>34059297.739020728</v>
      </c>
      <c r="IR77" s="438">
        <v>800627.35024549917</v>
      </c>
      <c r="IS77" s="439">
        <v>4053705.9869927689</v>
      </c>
      <c r="IT77" s="440">
        <v>12094729.129029954</v>
      </c>
      <c r="IU77" s="438">
        <v>282210.30769230769</v>
      </c>
      <c r="IV77" s="439">
        <v>1437411.8298807356</v>
      </c>
      <c r="IW77" s="440">
        <v>8970171.513141999</v>
      </c>
      <c r="IX77" s="438">
        <v>209238.68412438626</v>
      </c>
      <c r="IY77" s="439">
        <v>1066003.5557347245</v>
      </c>
      <c r="IZ77" s="440">
        <v>2966740.7837204169</v>
      </c>
      <c r="JA77" s="438">
        <v>70457.883797054004</v>
      </c>
      <c r="JB77" s="439">
        <v>353818.1756900039</v>
      </c>
      <c r="JC77" s="440">
        <v>30069633.315973032</v>
      </c>
      <c r="JD77" s="438">
        <v>697402.90998363344</v>
      </c>
      <c r="JE77" s="439">
        <v>3569373.366871783</v>
      </c>
      <c r="JF77" s="440">
        <v>34967067.474612273</v>
      </c>
      <c r="JG77" s="438">
        <v>810671.70049099834</v>
      </c>
      <c r="JH77" s="439">
        <v>4150607.5704970108</v>
      </c>
      <c r="JI77" s="440">
        <v>11172053.721323527</v>
      </c>
      <c r="JJ77" s="438">
        <v>303193.08510638296</v>
      </c>
      <c r="JK77" s="439">
        <v>1370285.5146046388</v>
      </c>
      <c r="JL77" s="440">
        <v>70510917.29879117</v>
      </c>
      <c r="JM77" s="438">
        <v>1865417.9361702129</v>
      </c>
      <c r="JN77" s="439">
        <v>8600228.5558960866</v>
      </c>
      <c r="JO77" s="440">
        <v>13300742.628298925</v>
      </c>
      <c r="JP77" s="438">
        <v>350581.85106382979</v>
      </c>
      <c r="JQ77" s="438">
        <v>1620994.8046171081</v>
      </c>
      <c r="JR77" s="440">
        <v>21562434.497618265</v>
      </c>
      <c r="JS77" s="438">
        <v>528952.95744680846</v>
      </c>
      <c r="JT77" s="438">
        <v>2588476.7646089746</v>
      </c>
      <c r="JU77" s="440">
        <v>10595545.378198504</v>
      </c>
      <c r="JV77" s="438">
        <v>262480.02127659577</v>
      </c>
      <c r="JW77" s="438">
        <v>1274507.5805337499</v>
      </c>
      <c r="JX77" s="440">
        <v>15748853.983258517</v>
      </c>
      <c r="JY77" s="438">
        <v>384412.5319148936</v>
      </c>
      <c r="JZ77" s="438">
        <v>1888655.4650412218</v>
      </c>
      <c r="KA77" s="440">
        <v>33543771.140658911</v>
      </c>
      <c r="KB77" s="438">
        <v>785236.59574468085</v>
      </c>
      <c r="KC77" s="438">
        <v>3989151.0356386136</v>
      </c>
      <c r="KD77" s="440">
        <v>30362726.828176711</v>
      </c>
      <c r="KE77" s="438">
        <v>701083.39770867419</v>
      </c>
      <c r="KF77" s="438">
        <v>3601506.8478563344</v>
      </c>
      <c r="KG77" s="1259"/>
      <c r="KH77" s="438"/>
      <c r="KI77" s="438"/>
      <c r="KJ77" s="440">
        <v>50166396.463313468</v>
      </c>
      <c r="KK77" s="438">
        <v>1154382.1423895254</v>
      </c>
      <c r="KL77" s="438">
        <v>5944702.3886737274</v>
      </c>
      <c r="KM77" s="440">
        <v>14913253.554961424</v>
      </c>
      <c r="KN77" s="438">
        <v>358755.78723404254</v>
      </c>
      <c r="KO77" s="438">
        <v>1783186.8152833788</v>
      </c>
      <c r="KP77" s="440">
        <v>21092494.364710465</v>
      </c>
      <c r="KQ77" s="438">
        <v>477712.73813420621</v>
      </c>
      <c r="KR77" s="438">
        <v>2489854.5070053781</v>
      </c>
      <c r="KS77" s="440">
        <v>23729497.937806875</v>
      </c>
      <c r="KT77" s="438">
        <v>519395.47299508995</v>
      </c>
      <c r="KU77" s="439">
        <v>2769399.798132251</v>
      </c>
      <c r="KV77" s="440">
        <v>20383860.443535186</v>
      </c>
      <c r="KW77" s="438">
        <v>449391.85597381351</v>
      </c>
      <c r="KX77" s="439">
        <v>2394697.2500218847</v>
      </c>
      <c r="KY77" s="440">
        <v>20219317.705282912</v>
      </c>
      <c r="KZ77" s="438">
        <v>476821.09983633389</v>
      </c>
      <c r="LA77" s="438">
        <v>2408055.5947034163</v>
      </c>
      <c r="LB77" s="440">
        <v>40534964.328203566</v>
      </c>
      <c r="LC77" s="438">
        <v>934148.6301145663</v>
      </c>
      <c r="LD77" s="438">
        <v>4805717.4584525935</v>
      </c>
      <c r="LE77" s="440">
        <v>27269553.325057283</v>
      </c>
      <c r="LF77" s="438">
        <v>628178.90834697208</v>
      </c>
      <c r="LG77" s="438">
        <v>3232746.3010761281</v>
      </c>
      <c r="LH77" s="440">
        <v>18557238.897588652</v>
      </c>
      <c r="LI77" s="438">
        <v>418584.89852700493</v>
      </c>
      <c r="LJ77" s="438">
        <v>2182592.4850780177</v>
      </c>
      <c r="LK77" s="440">
        <v>18557238.897588652</v>
      </c>
      <c r="LL77" s="438">
        <v>418584.89852700493</v>
      </c>
      <c r="LM77" s="438">
        <v>2182592.4850780177</v>
      </c>
      <c r="LN77" s="440">
        <v>18557237.905771956</v>
      </c>
      <c r="LO77" s="438">
        <v>418584.89034369891</v>
      </c>
      <c r="LP77" s="438">
        <v>2182592.4373641009</v>
      </c>
      <c r="LQ77" s="440">
        <v>2957603.0471397401</v>
      </c>
      <c r="LR77" s="438">
        <v>71933.425531914894</v>
      </c>
      <c r="LS77" s="438">
        <v>354427.21761241893</v>
      </c>
      <c r="LT77" s="440">
        <v>2542768.1312021832</v>
      </c>
      <c r="LU77" s="438">
        <v>58680.617021276594</v>
      </c>
      <c r="LV77" s="438">
        <v>301551.68535461352</v>
      </c>
      <c r="LW77" s="440">
        <v>28078955.057088736</v>
      </c>
      <c r="LX77" s="438">
        <v>650920.93617021281</v>
      </c>
      <c r="LY77" s="438">
        <v>3332866.5405359184</v>
      </c>
      <c r="LZ77" s="440">
        <v>18638171.64138367</v>
      </c>
      <c r="MA77" s="438">
        <v>432066.51063829788</v>
      </c>
      <c r="MB77" s="438">
        <v>2212280.9953081259</v>
      </c>
      <c r="MC77" s="440">
        <v>938359.04769856541</v>
      </c>
      <c r="MD77" s="438">
        <v>22227.553191489362</v>
      </c>
      <c r="ME77" s="438">
        <v>111854.39002267749</v>
      </c>
      <c r="MF77" s="440">
        <v>12930310.364876665</v>
      </c>
      <c r="MG77" s="438">
        <v>295872.44680851063</v>
      </c>
      <c r="MH77" s="438">
        <v>1530903.7710034074</v>
      </c>
      <c r="MI77" s="440">
        <v>12913761.95080138</v>
      </c>
      <c r="MJ77" s="438">
        <v>295607.86088379705</v>
      </c>
      <c r="MK77" s="438">
        <v>1529447.3197085415</v>
      </c>
      <c r="ML77" s="440">
        <v>12930310.364876665</v>
      </c>
      <c r="MM77" s="438">
        <v>295872.44680851063</v>
      </c>
      <c r="MN77" s="438">
        <v>1530903.7710034074</v>
      </c>
      <c r="MO77" s="440">
        <v>12930310.364876665</v>
      </c>
      <c r="MP77" s="438">
        <v>295872.44680851063</v>
      </c>
      <c r="MQ77" s="438">
        <v>1530903.7710034074</v>
      </c>
      <c r="MR77" s="440">
        <v>270988.31864157121</v>
      </c>
      <c r="MS77" s="438">
        <v>6082.255319148936</v>
      </c>
      <c r="MT77" s="438">
        <v>31965.552206001397</v>
      </c>
      <c r="MU77" s="440">
        <v>31787923.425541382</v>
      </c>
      <c r="MV77" s="438">
        <v>715587.87561374786</v>
      </c>
      <c r="MW77" s="438">
        <v>3753639.3350805668</v>
      </c>
      <c r="MX77" s="440">
        <v>37253740.700571485</v>
      </c>
      <c r="MY77" s="438">
        <v>828126.43044189853</v>
      </c>
      <c r="MZ77" s="438">
        <v>4372399.7345057148</v>
      </c>
      <c r="NA77" s="440">
        <v>26866600.500646539</v>
      </c>
      <c r="NB77" s="438">
        <v>589616.41407528636</v>
      </c>
      <c r="NC77" s="438">
        <v>3124041.7293125819</v>
      </c>
      <c r="ND77" s="440"/>
      <c r="NE77" s="438"/>
      <c r="NF77" s="438"/>
      <c r="NG77" s="440">
        <v>6850292.7364975447</v>
      </c>
      <c r="NH77" s="438">
        <v>75136.263502454996</v>
      </c>
      <c r="NI77" s="438">
        <v>408776.88761610165</v>
      </c>
      <c r="NJ77" s="500"/>
      <c r="NK77" s="500"/>
      <c r="NL77" s="500"/>
      <c r="NM77" s="500"/>
    </row>
    <row r="78" spans="1:377" s="598" customFormat="1" ht="22.15" customHeight="1">
      <c r="A78" s="306">
        <v>60</v>
      </c>
      <c r="B78" s="425"/>
      <c r="C78" s="1229" t="s">
        <v>741</v>
      </c>
      <c r="D78" s="504">
        <v>2025</v>
      </c>
      <c r="E78" s="440">
        <v>11009868.649307655</v>
      </c>
      <c r="F78" s="438">
        <v>438597.9065957446</v>
      </c>
      <c r="G78" s="439">
        <v>1456114.4226423374</v>
      </c>
      <c r="H78" s="440">
        <v>4621088.8557649432</v>
      </c>
      <c r="I78" s="438">
        <v>171681.31957446807</v>
      </c>
      <c r="J78" s="439">
        <v>598755.82723949489</v>
      </c>
      <c r="K78" s="440">
        <v>49500014.019146033</v>
      </c>
      <c r="L78" s="438">
        <v>1839738.7423404255</v>
      </c>
      <c r="M78" s="439">
        <v>6414460.1503189169</v>
      </c>
      <c r="N78" s="440">
        <v>12443298.620699091</v>
      </c>
      <c r="O78" s="438">
        <v>472103.47</v>
      </c>
      <c r="P78" s="439">
        <v>1622095.5601833195</v>
      </c>
      <c r="Q78" s="440">
        <v>16288012.535254635</v>
      </c>
      <c r="R78" s="438">
        <v>574579.75212765951</v>
      </c>
      <c r="S78" s="439">
        <v>2079894.8740512733</v>
      </c>
      <c r="T78" s="440">
        <v>15856427.464630965</v>
      </c>
      <c r="U78" s="438">
        <v>545839.47574468085</v>
      </c>
      <c r="V78" s="439">
        <v>2011268.11478402</v>
      </c>
      <c r="W78" s="440">
        <v>9679003.3150340319</v>
      </c>
      <c r="X78" s="438">
        <v>334713.91872340423</v>
      </c>
      <c r="Y78" s="439">
        <v>1229233.7395875857</v>
      </c>
      <c r="Z78" s="440">
        <v>4196253.7010818897</v>
      </c>
      <c r="AA78" s="438">
        <v>148116.91489361701</v>
      </c>
      <c r="AB78" s="439">
        <v>535928.75737558561</v>
      </c>
      <c r="AC78" s="440">
        <v>13033575.971355706</v>
      </c>
      <c r="AD78" s="438">
        <v>448585.80375886528</v>
      </c>
      <c r="AE78" s="439">
        <v>1653130.4932939583</v>
      </c>
      <c r="AF78" s="440">
        <v>16196.063441404931</v>
      </c>
      <c r="AG78" s="438">
        <v>595.49680851063829</v>
      </c>
      <c r="AH78" s="439">
        <v>2092.3141250009899</v>
      </c>
      <c r="AI78" s="440">
        <v>5971637.7573188655</v>
      </c>
      <c r="AJ78" s="438">
        <v>194870.59382978725</v>
      </c>
      <c r="AK78" s="439">
        <v>746760.9241745983</v>
      </c>
      <c r="AL78" s="440">
        <v>13681885.634840386</v>
      </c>
      <c r="AM78" s="438">
        <v>438872.14225682669</v>
      </c>
      <c r="AN78" s="439">
        <v>1703332.6955610805</v>
      </c>
      <c r="AO78" s="440">
        <v>14306786.579535173</v>
      </c>
      <c r="AP78" s="438">
        <v>450280.26596252044</v>
      </c>
      <c r="AQ78" s="439">
        <v>1772493.2822954815</v>
      </c>
      <c r="AR78" s="440">
        <v>52716494.506377377</v>
      </c>
      <c r="AS78" s="438">
        <v>1643277.2238297875</v>
      </c>
      <c r="AT78" s="439">
        <v>6515261.217180294</v>
      </c>
      <c r="AU78" s="440">
        <v>9896936.2374705803</v>
      </c>
      <c r="AV78" s="438">
        <v>306485.99191489362</v>
      </c>
      <c r="AW78" s="439">
        <v>1221146.8657773263</v>
      </c>
      <c r="AX78" s="440">
        <v>12779394.226585349</v>
      </c>
      <c r="AY78" s="438">
        <v>397126.1843510638</v>
      </c>
      <c r="AZ78" s="439">
        <v>1578179.7559065032</v>
      </c>
      <c r="BA78" s="440">
        <v>4427031.2604678553</v>
      </c>
      <c r="BB78" s="438">
        <v>135966.02862765954</v>
      </c>
      <c r="BC78" s="439">
        <v>545106.00731976447</v>
      </c>
      <c r="BD78" s="440">
        <v>32149189.802876912</v>
      </c>
      <c r="BE78" s="438">
        <v>978413.53148936166</v>
      </c>
      <c r="BF78" s="439">
        <v>3949596.2625386599</v>
      </c>
      <c r="BG78" s="440">
        <v>11287315.37934394</v>
      </c>
      <c r="BH78" s="438">
        <v>337558.87220056163</v>
      </c>
      <c r="BI78" s="439">
        <v>1380716.6233179101</v>
      </c>
      <c r="BJ78" s="440">
        <v>15471004.853594681</v>
      </c>
      <c r="BK78" s="438">
        <v>461659.76680851064</v>
      </c>
      <c r="BL78" s="439">
        <v>1891468.19230317</v>
      </c>
      <c r="BM78" s="440">
        <v>45329001.15142034</v>
      </c>
      <c r="BN78" s="438">
        <v>1338342.9312975728</v>
      </c>
      <c r="BO78" s="439">
        <v>5527585.2189760562</v>
      </c>
      <c r="BP78" s="440">
        <v>53678357.702135473</v>
      </c>
      <c r="BQ78" s="438">
        <v>1539673.6510638299</v>
      </c>
      <c r="BR78" s="439">
        <v>6500551.6829388347</v>
      </c>
      <c r="BS78" s="440">
        <v>8413710.2551908139</v>
      </c>
      <c r="BT78" s="438">
        <v>239918.78489361703</v>
      </c>
      <c r="BU78" s="439">
        <v>1017502.0075986037</v>
      </c>
      <c r="BV78" s="440">
        <v>2110734.0485770167</v>
      </c>
      <c r="BW78" s="438">
        <v>84258.212765957447</v>
      </c>
      <c r="BX78" s="438">
        <v>279329.27344968886</v>
      </c>
      <c r="BY78" s="440">
        <v>29201871.503865778</v>
      </c>
      <c r="BZ78" s="438">
        <v>862515.91489361692</v>
      </c>
      <c r="CA78" s="438">
        <v>3561311.6499837246</v>
      </c>
      <c r="CB78" s="440">
        <v>535656911.16370928</v>
      </c>
      <c r="CC78" s="438">
        <v>15478823.487960825</v>
      </c>
      <c r="CD78" s="438">
        <v>64983478.938854955</v>
      </c>
      <c r="CE78" s="440">
        <v>257872186.71380752</v>
      </c>
      <c r="CF78" s="438">
        <v>7586699.746650937</v>
      </c>
      <c r="CG78" s="439">
        <v>31418883.160287756</v>
      </c>
      <c r="CH78" s="440">
        <v>331321000.2877143</v>
      </c>
      <c r="CI78" s="438">
        <v>9329753.6738297883</v>
      </c>
      <c r="CJ78" s="439">
        <v>39949972.737662762</v>
      </c>
      <c r="CK78" s="440">
        <v>263317087.25293732</v>
      </c>
      <c r="CL78" s="438">
        <v>7871201.5208128123</v>
      </c>
      <c r="CM78" s="439">
        <v>32206594.954774801</v>
      </c>
      <c r="CN78" s="440">
        <v>474907689.14140362</v>
      </c>
      <c r="CO78" s="438">
        <v>13297568.465425529</v>
      </c>
      <c r="CP78" s="438">
        <v>57187866.587128066</v>
      </c>
      <c r="CQ78" s="440">
        <v>271137037.09177899</v>
      </c>
      <c r="CR78" s="438">
        <v>7463417.8439361686</v>
      </c>
      <c r="CS78" s="438">
        <v>32521520.001237709</v>
      </c>
      <c r="CT78" s="440">
        <v>140695919.85619467</v>
      </c>
      <c r="CU78" s="438">
        <v>3819750.7059881072</v>
      </c>
      <c r="CV78" s="439">
        <v>16822668.974504262</v>
      </c>
      <c r="CW78" s="440">
        <v>53417351.748177186</v>
      </c>
      <c r="CX78" s="438">
        <v>1410692.136469193</v>
      </c>
      <c r="CY78" s="439">
        <v>6347448.3665863033</v>
      </c>
      <c r="CZ78" s="440">
        <v>39500957.552439459</v>
      </c>
      <c r="DA78" s="438">
        <v>1040986.1518781183</v>
      </c>
      <c r="DB78" s="439">
        <v>4691608.8785888525</v>
      </c>
      <c r="DC78" s="440">
        <v>130495411.38118052</v>
      </c>
      <c r="DD78" s="438">
        <v>3370186.6228826824</v>
      </c>
      <c r="DE78" s="439">
        <v>15430388.299947696</v>
      </c>
      <c r="DF78" s="440">
        <v>104658188.61624013</v>
      </c>
      <c r="DG78" s="438">
        <v>2688080.5431711511</v>
      </c>
      <c r="DH78" s="439">
        <v>12360442.571145067</v>
      </c>
      <c r="DI78" s="440">
        <v>54134335.727111496</v>
      </c>
      <c r="DJ78" s="438">
        <v>1388666.8506875082</v>
      </c>
      <c r="DK78" s="439">
        <v>6391685.7278483091</v>
      </c>
      <c r="DL78" s="440">
        <v>35255540.832064837</v>
      </c>
      <c r="DM78" s="438">
        <v>915706.4629180287</v>
      </c>
      <c r="DN78" s="439">
        <v>4173973.7703156383</v>
      </c>
      <c r="DO78" s="440">
        <v>67292043.168371901</v>
      </c>
      <c r="DP78" s="438">
        <v>1736921.3371683299</v>
      </c>
      <c r="DQ78" s="439">
        <v>7955956.9590551015</v>
      </c>
      <c r="DR78" s="440">
        <v>44660281.67815429</v>
      </c>
      <c r="DS78" s="438">
        <v>1165294.2598692589</v>
      </c>
      <c r="DT78" s="439">
        <v>5292734.4379746206</v>
      </c>
      <c r="DU78" s="440">
        <v>44660281.67815429</v>
      </c>
      <c r="DV78" s="438">
        <v>1165294.2598692589</v>
      </c>
      <c r="DW78" s="439">
        <v>5292734.4379746206</v>
      </c>
      <c r="DX78" s="440">
        <v>43285027.903182901</v>
      </c>
      <c r="DY78" s="438">
        <v>1134747.7985559248</v>
      </c>
      <c r="DZ78" s="439">
        <v>5135088.9644603729</v>
      </c>
      <c r="EA78" s="440">
        <v>43285027.060493954</v>
      </c>
      <c r="EB78" s="438">
        <v>1134747.777279329</v>
      </c>
      <c r="EC78" s="439">
        <v>5135088.8653036542</v>
      </c>
      <c r="ED78" s="440">
        <v>24589086.519686285</v>
      </c>
      <c r="EE78" s="438">
        <v>665563.05394728226</v>
      </c>
      <c r="EF78" s="439">
        <v>2938051.7134602889</v>
      </c>
      <c r="EG78" s="440">
        <v>19619944.420287848</v>
      </c>
      <c r="EH78" s="438">
        <v>532076.06427931273</v>
      </c>
      <c r="EI78" s="439">
        <v>2345323.6267572241</v>
      </c>
      <c r="EJ78" s="440">
        <v>21819108.494907368</v>
      </c>
      <c r="EK78" s="438">
        <v>593050.04390665807</v>
      </c>
      <c r="EL78" s="439">
        <v>2609541.245223294</v>
      </c>
      <c r="EM78" s="440">
        <v>21819108.494907368</v>
      </c>
      <c r="EN78" s="438">
        <v>593050.04390665807</v>
      </c>
      <c r="EO78" s="439">
        <v>2609541.245223294</v>
      </c>
      <c r="EP78" s="440">
        <v>7111248.7251904085</v>
      </c>
      <c r="EQ78" s="438">
        <v>194000.30291837594</v>
      </c>
      <c r="ER78" s="439">
        <v>851211.86992935347</v>
      </c>
      <c r="ES78" s="440">
        <v>7110970.3826103471</v>
      </c>
      <c r="ET78" s="438">
        <v>194000.30291837594</v>
      </c>
      <c r="EU78" s="439">
        <v>851186.14590108825</v>
      </c>
      <c r="EV78" s="440">
        <v>27714372.364141356</v>
      </c>
      <c r="EW78" s="438">
        <v>718141.7861061166</v>
      </c>
      <c r="EX78" s="439">
        <v>3279464.9508608938</v>
      </c>
      <c r="EY78" s="440">
        <v>16788552.440528046</v>
      </c>
      <c r="EZ78" s="438">
        <v>416470.70071535779</v>
      </c>
      <c r="FA78" s="439">
        <v>1968045.0139861926</v>
      </c>
      <c r="FB78" s="440">
        <v>9128501.1674414817</v>
      </c>
      <c r="FC78" s="438">
        <v>257183.20191489361</v>
      </c>
      <c r="FD78" s="439">
        <v>1100826.3915369972</v>
      </c>
      <c r="FE78" s="440">
        <v>14866658.951429609</v>
      </c>
      <c r="FF78" s="438">
        <v>415214.39617021265</v>
      </c>
      <c r="FG78" s="439">
        <v>1789170.0266456769</v>
      </c>
      <c r="FH78" s="440">
        <v>35412061.23789338</v>
      </c>
      <c r="FI78" s="438">
        <v>925988.19765957457</v>
      </c>
      <c r="FJ78" s="439">
        <v>4198720.8999771196</v>
      </c>
      <c r="FK78" s="440">
        <v>24568565.740254726</v>
      </c>
      <c r="FL78" s="438">
        <v>681481.70425531932</v>
      </c>
      <c r="FM78" s="439">
        <v>2952073.8623059695</v>
      </c>
      <c r="FN78" s="440">
        <v>856630.3452516041</v>
      </c>
      <c r="FO78" s="438">
        <v>23575.695319148934</v>
      </c>
      <c r="FP78" s="439">
        <v>102744.26237512504</v>
      </c>
      <c r="FQ78" s="440">
        <v>18241293.85010444</v>
      </c>
      <c r="FR78" s="438">
        <v>469464.82170212793</v>
      </c>
      <c r="FS78" s="439">
        <v>2155299.4449614696</v>
      </c>
      <c r="FT78" s="440">
        <v>130495778.0599243</v>
      </c>
      <c r="FU78" s="438">
        <v>3356469.1168085113</v>
      </c>
      <c r="FV78" s="439">
        <v>15416704.681805322</v>
      </c>
      <c r="FW78" s="440">
        <v>18476881.067398738</v>
      </c>
      <c r="FX78" s="438">
        <v>474617.52744680847</v>
      </c>
      <c r="FY78" s="439">
        <v>2182224.7887095544</v>
      </c>
      <c r="FZ78" s="440">
        <v>47691699.846641451</v>
      </c>
      <c r="GA78" s="438">
        <v>1128804.1527659574</v>
      </c>
      <c r="GB78" s="439">
        <v>5536403.718029255</v>
      </c>
      <c r="GC78" s="440">
        <v>63526478.362193964</v>
      </c>
      <c r="GD78" s="438">
        <v>1516535.6610638297</v>
      </c>
      <c r="GE78" s="439">
        <v>7387563.1000581756</v>
      </c>
      <c r="GF78" s="440">
        <v>85991121.741225034</v>
      </c>
      <c r="GG78" s="438">
        <v>2078283.0095744682</v>
      </c>
      <c r="GH78" s="439">
        <v>10025461.072463702</v>
      </c>
      <c r="GI78" s="1259">
        <v>58140941.222785704</v>
      </c>
      <c r="GJ78" s="438">
        <v>1391409.2444680852</v>
      </c>
      <c r="GK78" s="438">
        <v>6764712.9447260192</v>
      </c>
      <c r="GL78" s="1259">
        <v>20865457.669328097</v>
      </c>
      <c r="GM78" s="438">
        <v>534938.97382978734</v>
      </c>
      <c r="GN78" s="439">
        <v>2463295.1122790389</v>
      </c>
      <c r="GO78" s="440">
        <v>276903279.28458697</v>
      </c>
      <c r="GP78" s="438">
        <v>6382701.4002935244</v>
      </c>
      <c r="GQ78" s="439">
        <v>31973711.519859973</v>
      </c>
      <c r="GR78" s="440">
        <v>50717727.00607238</v>
      </c>
      <c r="GS78" s="438">
        <v>1142833.2912944271</v>
      </c>
      <c r="GT78" s="439">
        <v>5830094.014270097</v>
      </c>
      <c r="GU78" s="440">
        <v>51711660.112733893</v>
      </c>
      <c r="GV78" s="438">
        <v>1215894.9833905166</v>
      </c>
      <c r="GW78" s="439">
        <v>5995013.6007777769</v>
      </c>
      <c r="GX78" s="440">
        <v>105156480.26890382</v>
      </c>
      <c r="GY78" s="438">
        <v>2396156.626623068</v>
      </c>
      <c r="GZ78" s="439">
        <v>12114570.06561226</v>
      </c>
      <c r="HA78" s="440">
        <v>23148813.778035086</v>
      </c>
      <c r="HB78" s="438">
        <v>523121.38421291631</v>
      </c>
      <c r="HC78" s="439">
        <v>2662502.0704229022</v>
      </c>
      <c r="HD78" s="440">
        <v>9453717.1404925957</v>
      </c>
      <c r="HE78" s="438">
        <v>212935.07850475091</v>
      </c>
      <c r="HF78" s="439">
        <v>1086634.2691929962</v>
      </c>
      <c r="HG78" s="440">
        <v>71899578.274009988</v>
      </c>
      <c r="HH78" s="438">
        <v>1796290.1412291822</v>
      </c>
      <c r="HI78" s="439">
        <v>8441147.6523304135</v>
      </c>
      <c r="HJ78" s="440">
        <v>46085570.535392664</v>
      </c>
      <c r="HK78" s="438">
        <v>1151468.4537481836</v>
      </c>
      <c r="HL78" s="439">
        <v>5410631.8157144552</v>
      </c>
      <c r="HM78" s="440">
        <v>7645639.5185555816</v>
      </c>
      <c r="HN78" s="438">
        <v>190061.67892334392</v>
      </c>
      <c r="HO78" s="439">
        <v>896660.88856587082</v>
      </c>
      <c r="HP78" s="440">
        <v>58132829.857797913</v>
      </c>
      <c r="HQ78" s="438">
        <v>1424070.0104446814</v>
      </c>
      <c r="HR78" s="439">
        <v>6796624.0698026503</v>
      </c>
      <c r="HS78" s="440">
        <v>68425016.329140067</v>
      </c>
      <c r="HT78" s="438">
        <v>1675813.7866619229</v>
      </c>
      <c r="HU78" s="439">
        <v>7999557.1884540981</v>
      </c>
      <c r="HV78" s="440">
        <v>44527229.401293993</v>
      </c>
      <c r="HW78" s="438">
        <v>1092742.7966939441</v>
      </c>
      <c r="HX78" s="439">
        <v>5207886.4712246284</v>
      </c>
      <c r="HY78" s="440">
        <v>85555076.738640517</v>
      </c>
      <c r="HZ78" s="438">
        <v>2097523.404556056</v>
      </c>
      <c r="IA78" s="439">
        <v>10004402.803946044</v>
      </c>
      <c r="IB78" s="440">
        <v>32938614.417178929</v>
      </c>
      <c r="IC78" s="438">
        <v>793739.07105180796</v>
      </c>
      <c r="ID78" s="439">
        <v>3837879.3103885935</v>
      </c>
      <c r="IE78" s="440">
        <v>11723860.246783348</v>
      </c>
      <c r="IF78" s="438">
        <v>280898.66245824291</v>
      </c>
      <c r="IG78" s="439">
        <v>1364401.2738789793</v>
      </c>
      <c r="IH78" s="440">
        <v>8761317.6768805664</v>
      </c>
      <c r="II78" s="438">
        <v>209251.10951661173</v>
      </c>
      <c r="IJ78" s="439">
        <v>1018959.7193570698</v>
      </c>
      <c r="IK78" s="440">
        <v>32270877.088480543</v>
      </c>
      <c r="IL78" s="438">
        <v>767941.26419877214</v>
      </c>
      <c r="IM78" s="439">
        <v>3750370.1623767172</v>
      </c>
      <c r="IN78" s="440">
        <v>34127788.318902485</v>
      </c>
      <c r="IO78" s="438">
        <v>810005.55975687457</v>
      </c>
      <c r="IP78" s="439">
        <v>3964047.5721299239</v>
      </c>
      <c r="IQ78" s="440">
        <v>33260695.700352535</v>
      </c>
      <c r="IR78" s="438">
        <v>800686.5825411696</v>
      </c>
      <c r="IS78" s="439">
        <v>3874593.119331398</v>
      </c>
      <c r="IT78" s="440">
        <v>11812994.646533348</v>
      </c>
      <c r="IU78" s="438">
        <v>282225.59658408927</v>
      </c>
      <c r="IV78" s="439">
        <v>1373965.8833833805</v>
      </c>
      <c r="IW78" s="440">
        <v>8761317.6750490647</v>
      </c>
      <c r="IX78" s="438">
        <v>209251.10951661173</v>
      </c>
      <c r="IY78" s="439">
        <v>1018959.719187805</v>
      </c>
      <c r="IZ78" s="440">
        <v>2896436.6225569155</v>
      </c>
      <c r="JA78" s="438">
        <v>70462.850786958006</v>
      </c>
      <c r="JB78" s="439">
        <v>338147.43404665048</v>
      </c>
      <c r="JC78" s="440">
        <v>29374916.155476522</v>
      </c>
      <c r="JD78" s="438">
        <v>697490.18216175504</v>
      </c>
      <c r="JE78" s="439">
        <v>3412278.459636874</v>
      </c>
      <c r="JF78" s="440">
        <v>34162622.056094162</v>
      </c>
      <c r="JG78" s="438">
        <v>810789.04747509398</v>
      </c>
      <c r="JH78" s="439">
        <v>3968050.344658629</v>
      </c>
      <c r="JI78" s="440">
        <v>10868860.345918089</v>
      </c>
      <c r="JJ78" s="438">
        <v>303193.07865529292</v>
      </c>
      <c r="JK78" s="439">
        <v>1307677.8063882608</v>
      </c>
      <c r="JL78" s="440">
        <v>68645499.741515875</v>
      </c>
      <c r="JM78" s="438">
        <v>1865417.9447272155</v>
      </c>
      <c r="JN78" s="439">
        <v>8209538.1121968646</v>
      </c>
      <c r="JO78" s="440">
        <v>12950161.084596692</v>
      </c>
      <c r="JP78" s="438">
        <v>350581.8578940875</v>
      </c>
      <c r="JQ78" s="438">
        <v>1547417.4613660339</v>
      </c>
      <c r="JR78" s="440">
        <v>21033407.894214012</v>
      </c>
      <c r="JS78" s="438">
        <v>528952.9487234042</v>
      </c>
      <c r="JT78" s="438">
        <v>2472830.8098324351</v>
      </c>
      <c r="JU78" s="440">
        <v>10333065.739900634</v>
      </c>
      <c r="JV78" s="438">
        <v>262480.02978723409</v>
      </c>
      <c r="JW78" s="438">
        <v>1217447.3765053323</v>
      </c>
      <c r="JX78" s="440">
        <v>15364441.137088304</v>
      </c>
      <c r="JY78" s="438">
        <v>384412.52468085109</v>
      </c>
      <c r="JZ78" s="438">
        <v>1804372.4819502907</v>
      </c>
      <c r="KA78" s="440">
        <v>32759364.866446149</v>
      </c>
      <c r="KB78" s="438">
        <v>785236.60365957452</v>
      </c>
      <c r="KC78" s="438">
        <v>3812810.8525950122</v>
      </c>
      <c r="KD78" s="440">
        <v>29661425.318391338</v>
      </c>
      <c r="KE78" s="438">
        <v>701000.08017936163</v>
      </c>
      <c r="KF78" s="438">
        <v>3442267.129976877</v>
      </c>
      <c r="KG78" s="1259">
        <v>52304948.744680844</v>
      </c>
      <c r="KH78" s="438">
        <v>689135.69230769237</v>
      </c>
      <c r="KI78" s="438">
        <v>3639932.1881804834</v>
      </c>
      <c r="KJ78" s="440">
        <v>48947414.539750233</v>
      </c>
      <c r="KK78" s="438">
        <v>1153254.7419057447</v>
      </c>
      <c r="KL78" s="438">
        <v>5676905.6861980651</v>
      </c>
      <c r="KM78" s="440">
        <v>14554450.549642276</v>
      </c>
      <c r="KN78" s="438">
        <v>358755.78574468085</v>
      </c>
      <c r="KO78" s="438">
        <v>1703857.5565251797</v>
      </c>
      <c r="KP78" s="440">
        <v>20572546.682631906</v>
      </c>
      <c r="KQ78" s="438">
        <v>478122.41443262406</v>
      </c>
      <c r="KR78" s="438">
        <v>2379408.1330441581</v>
      </c>
      <c r="KS78" s="440">
        <v>23124068.778036002</v>
      </c>
      <c r="KT78" s="438">
        <v>520596.66017730493</v>
      </c>
      <c r="KU78" s="439">
        <v>2657690.4484241419</v>
      </c>
      <c r="KV78" s="440">
        <v>19929003.032487731</v>
      </c>
      <c r="KW78" s="438">
        <v>449571.3798581562</v>
      </c>
      <c r="KX78" s="439">
        <v>2291381.7029244592</v>
      </c>
      <c r="KY78" s="440">
        <v>19742760.702566057</v>
      </c>
      <c r="KZ78" s="438">
        <v>476821.67425531923</v>
      </c>
      <c r="LA78" s="438">
        <v>2301419.7441405444</v>
      </c>
      <c r="LB78" s="440">
        <v>39600891.827902704</v>
      </c>
      <c r="LC78" s="438">
        <v>934174.10452380916</v>
      </c>
      <c r="LD78" s="438">
        <v>4594032.6158784777</v>
      </c>
      <c r="LE78" s="440">
        <v>26641679.285309043</v>
      </c>
      <c r="LF78" s="438">
        <v>628195.46377406328</v>
      </c>
      <c r="LG78" s="438">
        <v>3090381.8486882029</v>
      </c>
      <c r="LH78" s="440">
        <v>18117524.398030549</v>
      </c>
      <c r="LI78" s="438">
        <v>420138.06198581564</v>
      </c>
      <c r="LJ78" s="438">
        <v>2094534.0872310803</v>
      </c>
      <c r="LK78" s="440">
        <v>18114986.121434804</v>
      </c>
      <c r="LL78" s="438">
        <v>420138.06198581564</v>
      </c>
      <c r="LM78" s="438">
        <v>2094299.5032918223</v>
      </c>
      <c r="LN78" s="440">
        <v>18112370.908668846</v>
      </c>
      <c r="LO78" s="438">
        <v>420138.06198581564</v>
      </c>
      <c r="LP78" s="438">
        <v>2094057.8090203376</v>
      </c>
      <c r="LQ78" s="440">
        <v>2885652.0120333573</v>
      </c>
      <c r="LR78" s="438">
        <v>71933.43106382979</v>
      </c>
      <c r="LS78" s="438">
        <v>338621.31584542186</v>
      </c>
      <c r="LT78" s="440">
        <v>2484087.7852083775</v>
      </c>
      <c r="LU78" s="438">
        <v>58680.623044109292</v>
      </c>
      <c r="LV78" s="438">
        <v>288256.50893972081</v>
      </c>
      <c r="LW78" s="440">
        <v>27428034.443370238</v>
      </c>
      <c r="LX78" s="438">
        <v>650920.94333580637</v>
      </c>
      <c r="LY78" s="438">
        <v>3185781.1617253358</v>
      </c>
      <c r="LZ78" s="440">
        <v>18206105.361263439</v>
      </c>
      <c r="MA78" s="438">
        <v>432066.51576092152</v>
      </c>
      <c r="MB78" s="438">
        <v>2114649.0685632108</v>
      </c>
      <c r="MC78" s="440">
        <v>916131.61306301889</v>
      </c>
      <c r="MD78" s="438">
        <v>22227.555944269177</v>
      </c>
      <c r="ME78" s="438">
        <v>106895.14616321764</v>
      </c>
      <c r="MF78" s="440">
        <v>12634605.776461773</v>
      </c>
      <c r="MG78" s="438">
        <v>295872.44558510638</v>
      </c>
      <c r="MH78" s="438">
        <v>1463544.8730028458</v>
      </c>
      <c r="MI78" s="440">
        <v>12618036.361142624</v>
      </c>
      <c r="MJ78" s="438">
        <v>295512.2409042553</v>
      </c>
      <c r="MK78" s="438">
        <v>1461653.3463520885</v>
      </c>
      <c r="ML78" s="440">
        <v>12634605.776461773</v>
      </c>
      <c r="MM78" s="438">
        <v>295872.44558510638</v>
      </c>
      <c r="MN78" s="438">
        <v>1463544.8730028458</v>
      </c>
      <c r="MO78" s="440">
        <v>12634605.776461773</v>
      </c>
      <c r="MP78" s="438">
        <v>295872.44558510638</v>
      </c>
      <c r="MQ78" s="438">
        <v>1463544.8730028458</v>
      </c>
      <c r="MR78" s="440">
        <v>259016.3757054001</v>
      </c>
      <c r="MS78" s="438">
        <v>6082.24999999998</v>
      </c>
      <c r="MT78" s="438">
        <v>30020.177744791683</v>
      </c>
      <c r="MU78" s="440">
        <v>31105054.578511178</v>
      </c>
      <c r="MV78" s="438">
        <v>715844.01417283353</v>
      </c>
      <c r="MW78" s="438">
        <v>3590529.2419712674</v>
      </c>
      <c r="MX78" s="440">
        <v>36669733.323376812</v>
      </c>
      <c r="MY78" s="438">
        <v>836612.11838638037</v>
      </c>
      <c r="MZ78" s="438">
        <v>4225577.0991726276</v>
      </c>
      <c r="NA78" s="440">
        <v>26087857.288323686</v>
      </c>
      <c r="NB78" s="438">
        <v>592791.48467482883</v>
      </c>
      <c r="NC78" s="438">
        <v>3003794.4225532087</v>
      </c>
      <c r="ND78" s="440"/>
      <c r="NE78" s="438"/>
      <c r="NF78" s="438"/>
      <c r="NG78" s="440">
        <v>6645889.3153191488</v>
      </c>
      <c r="NH78" s="438">
        <v>144475.85468085107</v>
      </c>
      <c r="NI78" s="438">
        <v>758679.56205932715</v>
      </c>
      <c r="NJ78" s="500"/>
      <c r="NK78" s="500"/>
      <c r="NL78" s="500"/>
      <c r="NM78" s="500"/>
    </row>
    <row r="79" spans="1:377" s="598" customFormat="1" ht="22.15" customHeight="1">
      <c r="A79" s="306">
        <v>61</v>
      </c>
      <c r="B79" s="425"/>
      <c r="C79" s="1229" t="s">
        <v>742</v>
      </c>
      <c r="D79" s="504">
        <v>2025</v>
      </c>
      <c r="E79" s="440">
        <v>11009868.649307655</v>
      </c>
      <c r="F79" s="438">
        <v>438597.9065957446</v>
      </c>
      <c r="G79" s="439">
        <v>1456114.4226423374</v>
      </c>
      <c r="H79" s="440">
        <v>4621088.8557649432</v>
      </c>
      <c r="I79" s="438">
        <v>171681.31957446807</v>
      </c>
      <c r="J79" s="439">
        <v>598755.82723949489</v>
      </c>
      <c r="K79" s="440">
        <v>49500014.019146033</v>
      </c>
      <c r="L79" s="438">
        <v>1839738.7423404255</v>
      </c>
      <c r="M79" s="439">
        <v>6414460.1503189169</v>
      </c>
      <c r="N79" s="440">
        <v>12443298.620699091</v>
      </c>
      <c r="O79" s="438">
        <v>472103.47</v>
      </c>
      <c r="P79" s="439">
        <v>1622095.5601833195</v>
      </c>
      <c r="Q79" s="440">
        <v>16288012.535254635</v>
      </c>
      <c r="R79" s="438">
        <v>574579.75212765951</v>
      </c>
      <c r="S79" s="439">
        <v>2079894.8740512733</v>
      </c>
      <c r="T79" s="440">
        <v>15856427.464630965</v>
      </c>
      <c r="U79" s="438">
        <v>545839.47574468085</v>
      </c>
      <c r="V79" s="439">
        <v>2011268.11478402</v>
      </c>
      <c r="W79" s="440">
        <v>9679003.3150340319</v>
      </c>
      <c r="X79" s="438">
        <v>334713.91872340423</v>
      </c>
      <c r="Y79" s="439">
        <v>1229233.7395875857</v>
      </c>
      <c r="Z79" s="440">
        <v>4196253.7010818897</v>
      </c>
      <c r="AA79" s="438">
        <v>148116.91489361701</v>
      </c>
      <c r="AB79" s="439">
        <v>535928.75737558561</v>
      </c>
      <c r="AC79" s="440">
        <v>13033575.971355706</v>
      </c>
      <c r="AD79" s="438">
        <v>448585.80375886528</v>
      </c>
      <c r="AE79" s="439">
        <v>1653130.4932939583</v>
      </c>
      <c r="AF79" s="440">
        <v>16196.063441404931</v>
      </c>
      <c r="AG79" s="438">
        <v>595.49680851063829</v>
      </c>
      <c r="AH79" s="439">
        <v>2092.3141250009899</v>
      </c>
      <c r="AI79" s="440">
        <v>5971637.7573188655</v>
      </c>
      <c r="AJ79" s="438">
        <v>194870.59382978725</v>
      </c>
      <c r="AK79" s="439">
        <v>746760.9241745983</v>
      </c>
      <c r="AL79" s="440">
        <v>13681885.634840386</v>
      </c>
      <c r="AM79" s="438">
        <v>438872.14225682669</v>
      </c>
      <c r="AN79" s="439">
        <v>1703332.6955610805</v>
      </c>
      <c r="AO79" s="440">
        <v>14306786.579535173</v>
      </c>
      <c r="AP79" s="438">
        <v>450280.26596252044</v>
      </c>
      <c r="AQ79" s="439">
        <v>1772493.2822954815</v>
      </c>
      <c r="AR79" s="440">
        <v>52716494.506377377</v>
      </c>
      <c r="AS79" s="438">
        <v>1643277.2238297875</v>
      </c>
      <c r="AT79" s="439">
        <v>6515261.217180294</v>
      </c>
      <c r="AU79" s="440">
        <v>9896936.2374705803</v>
      </c>
      <c r="AV79" s="438">
        <v>306485.99191489362</v>
      </c>
      <c r="AW79" s="439">
        <v>1221146.8657773263</v>
      </c>
      <c r="AX79" s="440">
        <v>12779394.226585349</v>
      </c>
      <c r="AY79" s="438">
        <v>397126.1843510638</v>
      </c>
      <c r="AZ79" s="439">
        <v>1578179.7559065032</v>
      </c>
      <c r="BA79" s="440">
        <v>4427031.2604678553</v>
      </c>
      <c r="BB79" s="438">
        <v>135966.02862765954</v>
      </c>
      <c r="BC79" s="439">
        <v>545106.00731976447</v>
      </c>
      <c r="BD79" s="440">
        <v>32149189.802876912</v>
      </c>
      <c r="BE79" s="438">
        <v>978413.53148936166</v>
      </c>
      <c r="BF79" s="439">
        <v>3949596.2625386599</v>
      </c>
      <c r="BG79" s="440">
        <v>11287315.37934394</v>
      </c>
      <c r="BH79" s="438">
        <v>337558.87220056163</v>
      </c>
      <c r="BI79" s="439">
        <v>1380716.6233179101</v>
      </c>
      <c r="BJ79" s="440">
        <v>15471004.853594681</v>
      </c>
      <c r="BK79" s="438">
        <v>461659.76680851064</v>
      </c>
      <c r="BL79" s="439">
        <v>1891468.19230317</v>
      </c>
      <c r="BM79" s="440">
        <v>45329001.15142034</v>
      </c>
      <c r="BN79" s="438">
        <v>1338342.9312975728</v>
      </c>
      <c r="BO79" s="439">
        <v>5527585.2189760562</v>
      </c>
      <c r="BP79" s="440">
        <v>53678357.702135473</v>
      </c>
      <c r="BQ79" s="438">
        <v>1539673.6510638299</v>
      </c>
      <c r="BR79" s="439">
        <v>6500551.6829388347</v>
      </c>
      <c r="BS79" s="440">
        <v>8413710.2551908139</v>
      </c>
      <c r="BT79" s="438">
        <v>239918.78489361703</v>
      </c>
      <c r="BU79" s="439">
        <v>1017502.0075986037</v>
      </c>
      <c r="BV79" s="440">
        <v>2110734.0485770167</v>
      </c>
      <c r="BW79" s="438">
        <v>84258.212765957447</v>
      </c>
      <c r="BX79" s="438">
        <v>295748.1139949417</v>
      </c>
      <c r="BY79" s="440">
        <v>29201871.503865778</v>
      </c>
      <c r="BZ79" s="438">
        <v>862515.91489361692</v>
      </c>
      <c r="CA79" s="438">
        <v>3788465.2661241237</v>
      </c>
      <c r="CB79" s="440">
        <v>535656911.16370928</v>
      </c>
      <c r="CC79" s="438">
        <v>15478823.487960825</v>
      </c>
      <c r="CD79" s="438">
        <v>69150212.032154322</v>
      </c>
      <c r="CE79" s="440">
        <v>257872186.71380752</v>
      </c>
      <c r="CF79" s="438">
        <v>7586699.746650937</v>
      </c>
      <c r="CG79" s="439">
        <v>31418883.160287756</v>
      </c>
      <c r="CH79" s="440">
        <v>331321000.2877143</v>
      </c>
      <c r="CI79" s="438">
        <v>9329753.6738297883</v>
      </c>
      <c r="CJ79" s="439">
        <v>39949972.737662762</v>
      </c>
      <c r="CK79" s="440">
        <v>263317087.25293732</v>
      </c>
      <c r="CL79" s="438">
        <v>7871201.5208128123</v>
      </c>
      <c r="CM79" s="439">
        <v>32206594.954774801</v>
      </c>
      <c r="CN79" s="440">
        <v>474907689.14140362</v>
      </c>
      <c r="CO79" s="438">
        <v>13297568.465425529</v>
      </c>
      <c r="CP79" s="438">
        <v>57926702.787452206</v>
      </c>
      <c r="CQ79" s="440">
        <v>271137037.09177899</v>
      </c>
      <c r="CR79" s="438">
        <v>7463417.8439361686</v>
      </c>
      <c r="CS79" s="438">
        <v>32943340.626240034</v>
      </c>
      <c r="CT79" s="440">
        <v>140695919.85619467</v>
      </c>
      <c r="CU79" s="438">
        <v>3819750.7059881072</v>
      </c>
      <c r="CV79" s="439">
        <v>16822668.974504262</v>
      </c>
      <c r="CW79" s="440">
        <v>53417351.748177186</v>
      </c>
      <c r="CX79" s="438">
        <v>1410692.136469193</v>
      </c>
      <c r="CY79" s="439">
        <v>6347448.3665863033</v>
      </c>
      <c r="CZ79" s="440">
        <v>39500957.552439459</v>
      </c>
      <c r="DA79" s="438">
        <v>1040986.1518781183</v>
      </c>
      <c r="DB79" s="439">
        <v>4691608.8785888525</v>
      </c>
      <c r="DC79" s="440">
        <v>130495411.38118052</v>
      </c>
      <c r="DD79" s="438">
        <v>3370186.6228826824</v>
      </c>
      <c r="DE79" s="439">
        <v>15430388.299947696</v>
      </c>
      <c r="DF79" s="440">
        <v>104658188.61624013</v>
      </c>
      <c r="DG79" s="438">
        <v>2688080.5431711511</v>
      </c>
      <c r="DH79" s="439">
        <v>12360442.571145067</v>
      </c>
      <c r="DI79" s="440">
        <v>54134335.727111496</v>
      </c>
      <c r="DJ79" s="438">
        <v>1388666.8506875082</v>
      </c>
      <c r="DK79" s="439">
        <v>6391685.7278483091</v>
      </c>
      <c r="DL79" s="440">
        <v>35255540.832064837</v>
      </c>
      <c r="DM79" s="438">
        <v>915706.4629180287</v>
      </c>
      <c r="DN79" s="439">
        <v>4173973.7703156383</v>
      </c>
      <c r="DO79" s="440">
        <v>67292043.168371901</v>
      </c>
      <c r="DP79" s="438">
        <v>1736921.3371683299</v>
      </c>
      <c r="DQ79" s="439">
        <v>7955956.9590551015</v>
      </c>
      <c r="DR79" s="440">
        <v>44660281.67815429</v>
      </c>
      <c r="DS79" s="438">
        <v>1165294.2598692589</v>
      </c>
      <c r="DT79" s="439">
        <v>5292734.4379746206</v>
      </c>
      <c r="DU79" s="440">
        <v>44660281.67815429</v>
      </c>
      <c r="DV79" s="438">
        <v>1165294.2598692589</v>
      </c>
      <c r="DW79" s="439">
        <v>5292734.4379746206</v>
      </c>
      <c r="DX79" s="440">
        <v>43285027.903182901</v>
      </c>
      <c r="DY79" s="438">
        <v>1134747.7985559248</v>
      </c>
      <c r="DZ79" s="439">
        <v>5135088.9644603729</v>
      </c>
      <c r="EA79" s="440">
        <v>43285027.060493954</v>
      </c>
      <c r="EB79" s="438">
        <v>1134747.777279329</v>
      </c>
      <c r="EC79" s="439">
        <v>5135088.8653036542</v>
      </c>
      <c r="ED79" s="440">
        <v>24589086.519686285</v>
      </c>
      <c r="EE79" s="438">
        <v>665563.05394728226</v>
      </c>
      <c r="EF79" s="439">
        <v>2938051.7134602889</v>
      </c>
      <c r="EG79" s="440">
        <v>19619944.420287848</v>
      </c>
      <c r="EH79" s="438">
        <v>532076.06427931273</v>
      </c>
      <c r="EI79" s="439">
        <v>2345323.6267572241</v>
      </c>
      <c r="EJ79" s="440">
        <v>21819108.494907368</v>
      </c>
      <c r="EK79" s="438">
        <v>593050.04390665807</v>
      </c>
      <c r="EL79" s="439">
        <v>2609541.245223294</v>
      </c>
      <c r="EM79" s="440">
        <v>21819108.494907368</v>
      </c>
      <c r="EN79" s="438">
        <v>593050.04390665807</v>
      </c>
      <c r="EO79" s="439">
        <v>2609541.245223294</v>
      </c>
      <c r="EP79" s="440">
        <v>7111248.7251904085</v>
      </c>
      <c r="EQ79" s="438">
        <v>194000.30291837594</v>
      </c>
      <c r="ER79" s="439">
        <v>851211.86992935347</v>
      </c>
      <c r="ES79" s="440">
        <v>7110970.3826103471</v>
      </c>
      <c r="ET79" s="438">
        <v>194000.30291837594</v>
      </c>
      <c r="EU79" s="439">
        <v>851186.14590108825</v>
      </c>
      <c r="EV79" s="440">
        <v>27714372.364141356</v>
      </c>
      <c r="EW79" s="438">
        <v>718141.7861061166</v>
      </c>
      <c r="EX79" s="439">
        <v>3279464.9508608938</v>
      </c>
      <c r="EY79" s="440">
        <v>16788552.440528046</v>
      </c>
      <c r="EZ79" s="438">
        <v>416470.70071535779</v>
      </c>
      <c r="FA79" s="439">
        <v>1968045.0139861926</v>
      </c>
      <c r="FB79" s="440">
        <v>9128501.1674414817</v>
      </c>
      <c r="FC79" s="438">
        <v>257183.20191489361</v>
      </c>
      <c r="FD79" s="439">
        <v>1100826.3915369972</v>
      </c>
      <c r="FE79" s="440">
        <v>14866658.951429609</v>
      </c>
      <c r="FF79" s="438">
        <v>415214.39617021265</v>
      </c>
      <c r="FG79" s="439">
        <v>1789170.0266456769</v>
      </c>
      <c r="FH79" s="440">
        <v>35412061.23789338</v>
      </c>
      <c r="FI79" s="438">
        <v>925988.19765957457</v>
      </c>
      <c r="FJ79" s="439">
        <v>4198720.8999771196</v>
      </c>
      <c r="FK79" s="440">
        <v>24568565.740254726</v>
      </c>
      <c r="FL79" s="438">
        <v>681481.70425531932</v>
      </c>
      <c r="FM79" s="439">
        <v>2952073.8623059695</v>
      </c>
      <c r="FN79" s="440">
        <v>856630.3452516041</v>
      </c>
      <c r="FO79" s="438">
        <v>23575.695319148934</v>
      </c>
      <c r="FP79" s="439">
        <v>102744.26237512504</v>
      </c>
      <c r="FQ79" s="440">
        <v>18241293.85010444</v>
      </c>
      <c r="FR79" s="438">
        <v>469464.82170212793</v>
      </c>
      <c r="FS79" s="439">
        <v>2155299.4449614696</v>
      </c>
      <c r="FT79" s="440">
        <v>130495778.0599243</v>
      </c>
      <c r="FU79" s="438">
        <v>3356469.1168085113</v>
      </c>
      <c r="FV79" s="439">
        <v>15416704.681805322</v>
      </c>
      <c r="FW79" s="440">
        <v>18476881.067398738</v>
      </c>
      <c r="FX79" s="438">
        <v>474617.52744680847</v>
      </c>
      <c r="FY79" s="439">
        <v>2182224.7887095544</v>
      </c>
      <c r="FZ79" s="440">
        <v>47691699.846641451</v>
      </c>
      <c r="GA79" s="438">
        <v>1128804.1527659574</v>
      </c>
      <c r="GB79" s="439">
        <v>5536403.718029255</v>
      </c>
      <c r="GC79" s="440">
        <v>63526478.362193964</v>
      </c>
      <c r="GD79" s="438">
        <v>1516535.6610638297</v>
      </c>
      <c r="GE79" s="439">
        <v>7387563.1000581756</v>
      </c>
      <c r="GF79" s="440">
        <v>85991121.741225034</v>
      </c>
      <c r="GG79" s="438">
        <v>2078283.0095744682</v>
      </c>
      <c r="GH79" s="439">
        <v>10025461.072463702</v>
      </c>
      <c r="GI79" s="1259">
        <v>58140941.222785704</v>
      </c>
      <c r="GJ79" s="438">
        <v>1391409.2444680852</v>
      </c>
      <c r="GK79" s="438">
        <v>6764712.9447260192</v>
      </c>
      <c r="GL79" s="1259">
        <v>20865457.669328097</v>
      </c>
      <c r="GM79" s="438">
        <v>534938.97382978734</v>
      </c>
      <c r="GN79" s="439">
        <v>2463295.1122790389</v>
      </c>
      <c r="GO79" s="440">
        <v>276903279.28458697</v>
      </c>
      <c r="GP79" s="438">
        <v>6382701.4002935244</v>
      </c>
      <c r="GQ79" s="439">
        <v>31973711.519859973</v>
      </c>
      <c r="GR79" s="440">
        <v>50717727.00607238</v>
      </c>
      <c r="GS79" s="438">
        <v>1142833.2912944271</v>
      </c>
      <c r="GT79" s="439">
        <v>5830094.014270097</v>
      </c>
      <c r="GU79" s="440">
        <v>51711660.112733893</v>
      </c>
      <c r="GV79" s="438">
        <v>1215894.9833905166</v>
      </c>
      <c r="GW79" s="439">
        <v>5995013.6007777769</v>
      </c>
      <c r="GX79" s="440">
        <v>105156480.26890382</v>
      </c>
      <c r="GY79" s="438">
        <v>2396156.626623068</v>
      </c>
      <c r="GZ79" s="439">
        <v>12114570.06561226</v>
      </c>
      <c r="HA79" s="440">
        <v>23148813.778035086</v>
      </c>
      <c r="HB79" s="438">
        <v>523121.38421291631</v>
      </c>
      <c r="HC79" s="439">
        <v>2662502.0704229022</v>
      </c>
      <c r="HD79" s="440">
        <v>9453717.1404925957</v>
      </c>
      <c r="HE79" s="438">
        <v>212935.07850475091</v>
      </c>
      <c r="HF79" s="439">
        <v>1086634.2691929962</v>
      </c>
      <c r="HG79" s="440">
        <v>71899578.274009988</v>
      </c>
      <c r="HH79" s="438">
        <v>1796290.1412291822</v>
      </c>
      <c r="HI79" s="439">
        <v>8441147.6523304135</v>
      </c>
      <c r="HJ79" s="440">
        <v>46085570.535392664</v>
      </c>
      <c r="HK79" s="438">
        <v>1151468.4537481836</v>
      </c>
      <c r="HL79" s="439">
        <v>5410631.8157144552</v>
      </c>
      <c r="HM79" s="440">
        <v>7645639.5185555816</v>
      </c>
      <c r="HN79" s="438">
        <v>190061.67892334392</v>
      </c>
      <c r="HO79" s="439">
        <v>896660.88856587082</v>
      </c>
      <c r="HP79" s="440">
        <v>58132829.857797913</v>
      </c>
      <c r="HQ79" s="438">
        <v>1424070.0104446814</v>
      </c>
      <c r="HR79" s="439">
        <v>6796624.0698026503</v>
      </c>
      <c r="HS79" s="440">
        <v>68425016.329140067</v>
      </c>
      <c r="HT79" s="438">
        <v>1675813.7866619229</v>
      </c>
      <c r="HU79" s="439">
        <v>7999557.1884540981</v>
      </c>
      <c r="HV79" s="440">
        <v>44527229.401293993</v>
      </c>
      <c r="HW79" s="438">
        <v>1092742.7966939441</v>
      </c>
      <c r="HX79" s="439">
        <v>5207886.4712246284</v>
      </c>
      <c r="HY79" s="440">
        <v>85555076.738640517</v>
      </c>
      <c r="HZ79" s="438">
        <v>2097523.404556056</v>
      </c>
      <c r="IA79" s="439">
        <v>10004402.803946044</v>
      </c>
      <c r="IB79" s="440">
        <v>32938614.417178929</v>
      </c>
      <c r="IC79" s="438">
        <v>793739.07105180796</v>
      </c>
      <c r="ID79" s="439">
        <v>3837879.3103885935</v>
      </c>
      <c r="IE79" s="440">
        <v>11723860.246783348</v>
      </c>
      <c r="IF79" s="438">
        <v>280898.66245824291</v>
      </c>
      <c r="IG79" s="439">
        <v>1364401.2738789793</v>
      </c>
      <c r="IH79" s="440">
        <v>8761317.6768805664</v>
      </c>
      <c r="II79" s="438">
        <v>209251.10951661173</v>
      </c>
      <c r="IJ79" s="439">
        <v>1018959.7193570698</v>
      </c>
      <c r="IK79" s="440">
        <v>32270877.088480543</v>
      </c>
      <c r="IL79" s="438">
        <v>767941.26419877214</v>
      </c>
      <c r="IM79" s="439">
        <v>3750370.1623767172</v>
      </c>
      <c r="IN79" s="440">
        <v>34127788.318902485</v>
      </c>
      <c r="IO79" s="438">
        <v>810005.55975687457</v>
      </c>
      <c r="IP79" s="439">
        <v>3964047.5721299239</v>
      </c>
      <c r="IQ79" s="440">
        <v>33260695.700352535</v>
      </c>
      <c r="IR79" s="438">
        <v>800686.5825411696</v>
      </c>
      <c r="IS79" s="439">
        <v>3874593.119331398</v>
      </c>
      <c r="IT79" s="440">
        <v>11812994.646533348</v>
      </c>
      <c r="IU79" s="438">
        <v>282225.59658408927</v>
      </c>
      <c r="IV79" s="439">
        <v>1373965.8833833805</v>
      </c>
      <c r="IW79" s="440">
        <v>8761317.6750490647</v>
      </c>
      <c r="IX79" s="438">
        <v>209251.10951661173</v>
      </c>
      <c r="IY79" s="439">
        <v>1018959.719187805</v>
      </c>
      <c r="IZ79" s="440">
        <v>2896436.6225569155</v>
      </c>
      <c r="JA79" s="438">
        <v>70462.850786958006</v>
      </c>
      <c r="JB79" s="439">
        <v>338147.43404665048</v>
      </c>
      <c r="JC79" s="440">
        <v>29374916.155476522</v>
      </c>
      <c r="JD79" s="438">
        <v>697490.18216175504</v>
      </c>
      <c r="JE79" s="439">
        <v>3412278.459636874</v>
      </c>
      <c r="JF79" s="440">
        <v>34162622.056094162</v>
      </c>
      <c r="JG79" s="438">
        <v>810789.04747509398</v>
      </c>
      <c r="JH79" s="439">
        <v>3968050.344658629</v>
      </c>
      <c r="JI79" s="440">
        <v>10868860.345918089</v>
      </c>
      <c r="JJ79" s="438">
        <v>303193.07865529292</v>
      </c>
      <c r="JK79" s="439">
        <v>1307677.8063882608</v>
      </c>
      <c r="JL79" s="440">
        <v>68645499.741515875</v>
      </c>
      <c r="JM79" s="438">
        <v>1865417.9447272155</v>
      </c>
      <c r="JN79" s="439">
        <v>8209538.1121968646</v>
      </c>
      <c r="JO79" s="440">
        <v>12950161.084596692</v>
      </c>
      <c r="JP79" s="438">
        <v>350581.8578940875</v>
      </c>
      <c r="JQ79" s="438">
        <v>1547417.4613660339</v>
      </c>
      <c r="JR79" s="440">
        <v>21033407.894214012</v>
      </c>
      <c r="JS79" s="438">
        <v>528952.9487234042</v>
      </c>
      <c r="JT79" s="438">
        <v>2472830.8098324351</v>
      </c>
      <c r="JU79" s="440">
        <v>10333065.739900634</v>
      </c>
      <c r="JV79" s="438">
        <v>262480.02978723409</v>
      </c>
      <c r="JW79" s="438">
        <v>1217447.3765053323</v>
      </c>
      <c r="JX79" s="440">
        <v>15364441.137088304</v>
      </c>
      <c r="JY79" s="438">
        <v>384412.52468085109</v>
      </c>
      <c r="JZ79" s="438">
        <v>1804372.4819502907</v>
      </c>
      <c r="KA79" s="440">
        <v>32759364.866446149</v>
      </c>
      <c r="KB79" s="438">
        <v>785236.60365957452</v>
      </c>
      <c r="KC79" s="438">
        <v>3812810.8525950122</v>
      </c>
      <c r="KD79" s="440">
        <v>29661425.318391338</v>
      </c>
      <c r="KE79" s="438">
        <v>701000.08017936163</v>
      </c>
      <c r="KF79" s="438">
        <v>3442267.129976877</v>
      </c>
      <c r="KG79" s="1259">
        <v>52304948.744680844</v>
      </c>
      <c r="KH79" s="438">
        <v>689135.69230769237</v>
      </c>
      <c r="KI79" s="438">
        <v>3639932.1881804834</v>
      </c>
      <c r="KJ79" s="440">
        <v>48947414.539750233</v>
      </c>
      <c r="KK79" s="438">
        <v>1153254.7419057447</v>
      </c>
      <c r="KL79" s="438">
        <v>5676905.6861980651</v>
      </c>
      <c r="KM79" s="440">
        <v>14554450.549642276</v>
      </c>
      <c r="KN79" s="438">
        <v>358755.78574468085</v>
      </c>
      <c r="KO79" s="438">
        <v>1703857.5565251797</v>
      </c>
      <c r="KP79" s="440">
        <v>20572546.682631906</v>
      </c>
      <c r="KQ79" s="438">
        <v>478122.41443262406</v>
      </c>
      <c r="KR79" s="438">
        <v>2379408.1330441581</v>
      </c>
      <c r="KS79" s="440">
        <v>23124068.778036002</v>
      </c>
      <c r="KT79" s="438">
        <v>520596.66017730493</v>
      </c>
      <c r="KU79" s="439">
        <v>2657690.4484241419</v>
      </c>
      <c r="KV79" s="440">
        <v>19929003.032487731</v>
      </c>
      <c r="KW79" s="438">
        <v>449571.3798581562</v>
      </c>
      <c r="KX79" s="439">
        <v>2291381.7029244592</v>
      </c>
      <c r="KY79" s="440">
        <v>19742760.702566057</v>
      </c>
      <c r="KZ79" s="438">
        <v>476821.67425531923</v>
      </c>
      <c r="LA79" s="438">
        <v>2301419.7441405444</v>
      </c>
      <c r="LB79" s="440">
        <v>39600891.827902704</v>
      </c>
      <c r="LC79" s="438">
        <v>934174.10452380916</v>
      </c>
      <c r="LD79" s="438">
        <v>4594032.6158784777</v>
      </c>
      <c r="LE79" s="440">
        <v>26641679.285309043</v>
      </c>
      <c r="LF79" s="438">
        <v>628195.46377406328</v>
      </c>
      <c r="LG79" s="438">
        <v>3090381.8486882029</v>
      </c>
      <c r="LH79" s="440">
        <v>18117524.398030549</v>
      </c>
      <c r="LI79" s="438">
        <v>420138.06198581564</v>
      </c>
      <c r="LJ79" s="438">
        <v>2094534.0872310803</v>
      </c>
      <c r="LK79" s="440">
        <v>18114986.121434804</v>
      </c>
      <c r="LL79" s="438">
        <v>420138.06198581564</v>
      </c>
      <c r="LM79" s="438">
        <v>2094299.5032918223</v>
      </c>
      <c r="LN79" s="440">
        <v>18112370.908668846</v>
      </c>
      <c r="LO79" s="438">
        <v>420138.06198581564</v>
      </c>
      <c r="LP79" s="438">
        <v>2094057.8090203376</v>
      </c>
      <c r="LQ79" s="440">
        <v>2885652.0120333573</v>
      </c>
      <c r="LR79" s="438">
        <v>71933.43106382979</v>
      </c>
      <c r="LS79" s="438">
        <v>338621.31584542186</v>
      </c>
      <c r="LT79" s="440">
        <v>2484087.7852083775</v>
      </c>
      <c r="LU79" s="438">
        <v>58680.623044109292</v>
      </c>
      <c r="LV79" s="438">
        <v>288256.50893972081</v>
      </c>
      <c r="LW79" s="440">
        <v>27428034.443370238</v>
      </c>
      <c r="LX79" s="438">
        <v>650920.94333580637</v>
      </c>
      <c r="LY79" s="438">
        <v>3185781.1617253358</v>
      </c>
      <c r="LZ79" s="440">
        <v>18206105.361263439</v>
      </c>
      <c r="MA79" s="438">
        <v>432066.51576092152</v>
      </c>
      <c r="MB79" s="438">
        <v>2114649.0685632108</v>
      </c>
      <c r="MC79" s="440">
        <v>916131.61306301889</v>
      </c>
      <c r="MD79" s="438">
        <v>22227.555944269177</v>
      </c>
      <c r="ME79" s="438">
        <v>106895.14616321764</v>
      </c>
      <c r="MF79" s="440">
        <v>12634605.776461773</v>
      </c>
      <c r="MG79" s="438">
        <v>295872.44558510638</v>
      </c>
      <c r="MH79" s="438">
        <v>1463544.8730028458</v>
      </c>
      <c r="MI79" s="440">
        <v>12618036.361142624</v>
      </c>
      <c r="MJ79" s="438">
        <v>295512.2409042553</v>
      </c>
      <c r="MK79" s="438">
        <v>1461653.3463520885</v>
      </c>
      <c r="ML79" s="440">
        <v>12634605.776461773</v>
      </c>
      <c r="MM79" s="438">
        <v>295872.44558510638</v>
      </c>
      <c r="MN79" s="438">
        <v>1463544.8730028458</v>
      </c>
      <c r="MO79" s="440">
        <v>12634605.776461773</v>
      </c>
      <c r="MP79" s="438">
        <v>295872.44558510638</v>
      </c>
      <c r="MQ79" s="438">
        <v>1463544.8730028458</v>
      </c>
      <c r="MR79" s="440">
        <v>259016.3757054001</v>
      </c>
      <c r="MS79" s="438">
        <v>6082.24999999998</v>
      </c>
      <c r="MT79" s="438">
        <v>30020.177744791683</v>
      </c>
      <c r="MU79" s="440">
        <v>31105054.578511178</v>
      </c>
      <c r="MV79" s="438">
        <v>715844.01417283353</v>
      </c>
      <c r="MW79" s="438">
        <v>3590529.2419712674</v>
      </c>
      <c r="MX79" s="440">
        <v>36669733.323376812</v>
      </c>
      <c r="MY79" s="438">
        <v>836612.11838638037</v>
      </c>
      <c r="MZ79" s="438">
        <v>4225577.0991726276</v>
      </c>
      <c r="NA79" s="440">
        <v>26087857.288323686</v>
      </c>
      <c r="NB79" s="438">
        <v>592791.48467482883</v>
      </c>
      <c r="NC79" s="438">
        <v>3003794.4225532087</v>
      </c>
      <c r="ND79" s="440"/>
      <c r="NE79" s="438"/>
      <c r="NF79" s="438"/>
      <c r="NG79" s="440">
        <v>6645889.3153191488</v>
      </c>
      <c r="NH79" s="438">
        <v>144475.85468085107</v>
      </c>
      <c r="NI79" s="438">
        <v>758679.56205932715</v>
      </c>
      <c r="NJ79" s="500"/>
      <c r="NK79" s="500"/>
      <c r="NL79" s="500"/>
      <c r="NM79" s="500"/>
    </row>
    <row r="80" spans="1:377" s="598" customFormat="1" ht="22.15" customHeight="1">
      <c r="A80" s="306">
        <v>62</v>
      </c>
      <c r="B80" s="425"/>
      <c r="C80" s="1229" t="str">
        <f>+C68</f>
        <v>At Allowed ROE</v>
      </c>
      <c r="D80" s="504">
        <v>2026</v>
      </c>
      <c r="E80" s="440">
        <f>E35-F40-F42-F44-F46-F48-F50-F52-F54-F56-F58-F60-F62-F64-F66-F68-F70-F72-F74-F76-F78-F80</f>
        <v>10571270.734414037</v>
      </c>
      <c r="F80" s="438">
        <f>+E36/13*(E37)</f>
        <v>438597.9065957446</v>
      </c>
      <c r="G80" s="439">
        <f>+E80*E33*E37/13+F80</f>
        <v>1433616.4899259214</v>
      </c>
      <c r="H80" s="440">
        <f>H35-I42-I44-I46-I48-I50-I52-I54-I56-I58-I60-I62-I64-I66-I68-I70-I72-I74-I76-I78-I80</f>
        <v>4449407.5366160069</v>
      </c>
      <c r="I80" s="438">
        <f>+H36/13*(H37)</f>
        <v>171681.31957446807</v>
      </c>
      <c r="J80" s="439">
        <f>+H80*H33*H37/13+I80</f>
        <v>590480.8466104836</v>
      </c>
      <c r="K80" s="440">
        <f>K35-L42-L44-L46-L48-L50-L52-L54-L56-L58-L60-L62-L64-L66-L68-L70-L72-L74-L76-L78-L80</f>
        <v>47660275.274465181</v>
      </c>
      <c r="L80" s="438">
        <f>+K36/13*(K37)</f>
        <v>1839738.7423404255</v>
      </c>
      <c r="M80" s="439">
        <f>+K80*K33*K37/13+L80</f>
        <v>6325751.8978206627</v>
      </c>
      <c r="N80" s="440">
        <f>N35-O42-O44-O46-O48-O50-O52-O54-O56-O58-O60-O62-O64-O66-O68-O70-O72-O74-O76-O78-O80</f>
        <v>11971195.152613984</v>
      </c>
      <c r="O80" s="438">
        <f>+N36/13*(N37)</f>
        <v>472103.47</v>
      </c>
      <c r="P80" s="439">
        <f>+N80*N33*N37/13+O80</f>
        <v>1598889.6379812802</v>
      </c>
      <c r="Q80" s="440">
        <f>Q35-R44-R46-R48-R50-R52-R54-R56-R58-R60-R62-R64-R66-R68-R70-R72-R74-R76-R78-R80</f>
        <v>15713432.790573783</v>
      </c>
      <c r="R80" s="438">
        <f>+Q36/13*(Q37)</f>
        <v>574579.75212765951</v>
      </c>
      <c r="S80" s="439">
        <f>+Q80*Q33*Q37/13+R80</f>
        <v>2053603.2325907513</v>
      </c>
      <c r="T80" s="440">
        <f>T35-U46-U48-U50-U52-U54-U56-U58-U60-U62-U64-U66-U68-U70-U72-U74-U76-U78-U80</f>
        <v>15310587.996545859</v>
      </c>
      <c r="U80" s="438">
        <f>+T36/13*(T37)</f>
        <v>545839.47574468085</v>
      </c>
      <c r="V80" s="439">
        <f>+T80*T33*T37/13+U80</f>
        <v>1986945.2766471971</v>
      </c>
      <c r="W80" s="440">
        <f>W35-X46-X48-X50-X52-X54-X56-X58-X60-X62-X64-X66-X68-X70-X72-X74-X76-X78-X80</f>
        <v>9344289.400140414</v>
      </c>
      <c r="X80" s="438">
        <f>+W36/13*(W37)</f>
        <v>334713.91872340423</v>
      </c>
      <c r="Y80" s="439">
        <f>+W80*W33*W37/13+X80</f>
        <v>1214243.1479660866</v>
      </c>
      <c r="Z80" s="440">
        <f>Z35-AA44-AA46-AA48-AA50-AA52-AA54-AA56-AA58-AA60-AA62-AA64-AA66-AA68-AA70-AA72-AA74-AA76-AA78-AA80</f>
        <v>4048136.7861882728</v>
      </c>
      <c r="AA80" s="438">
        <f>+Z36/13*(Z37)</f>
        <v>148116.91489361701</v>
      </c>
      <c r="AB80" s="439">
        <f>+Z80*Z33*Z37/13+AA80</f>
        <v>529146.91888424882</v>
      </c>
      <c r="AC80" s="440">
        <f>AC35-AD46-AD48-AD50-AD52-AD54-AD56-AD58-AD60-AD62-AD64-AD66-AD68-AD70-AD72-AD74-AD76-AD78-AD80</f>
        <v>12451200.801142938</v>
      </c>
      <c r="AD80" s="438">
        <f>+AC36/13*(AC37)</f>
        <v>445645.3782269503</v>
      </c>
      <c r="AE80" s="439">
        <f>+AC80*AC33*AC37/13+AD80</f>
        <v>1617611.974596553</v>
      </c>
      <c r="AF80" s="440">
        <f>AF35-AG44-AG46-AG48-AG50-AG52-AG54-AG56-AG58-AG60-AG62-AG64-AG66-AG68-AG70-AG72-AG74-AG76-AG78-AG80</f>
        <v>15600.574079702805</v>
      </c>
      <c r="AG80" s="438">
        <f>+AF36/13*(AF37)</f>
        <v>595.49680851063829</v>
      </c>
      <c r="AH80" s="439">
        <f>+AF80*AF33*AF37/13+AG80</f>
        <v>2063.8974870960205</v>
      </c>
      <c r="AI80" s="440">
        <f>AI35-AJ48-AJ50-AJ52-AJ54-AJ56-AJ58-AJ60-AJ62-AJ64-AJ66-AJ68-AJ70-AJ72-AJ74-AJ76-AJ78-AJ80</f>
        <v>5776767.1615741849</v>
      </c>
      <c r="AJ80" s="438">
        <f>+AI36/13*(AI37)</f>
        <v>194870.59382978725</v>
      </c>
      <c r="AK80" s="439">
        <f>+AI80*AI33*AI37/13+AJ80</f>
        <v>738607.55996628478</v>
      </c>
      <c r="AL80" s="440">
        <f>AL35-AM50-AM52-AM54-AM56-AM58-AM60-AM62-AM64-AM66-AM68-AM70-AM72-AM74-AM76-AM78-AM80</f>
        <v>13243013.485904215</v>
      </c>
      <c r="AM80" s="438">
        <f>+AL36/13*(AL37)</f>
        <v>438872.14225682669</v>
      </c>
      <c r="AN80" s="439">
        <f>+AL80*AL33*AL37/13+AM80</f>
        <v>1685367.9372107754</v>
      </c>
      <c r="AO80" s="440">
        <f>AO35-AP50-AP52-AP54-AP56-AP58-AP60-AP62-AP64-AP66-AP68-AP70-AP72-AP74-AP76-AP78-AP80</f>
        <v>13856506.302939428</v>
      </c>
      <c r="AP80" s="438">
        <f>+AO36/13*(AO37)</f>
        <v>450280.26596252044</v>
      </c>
      <c r="AQ80" s="439">
        <f>+AO80*AO33*AO37/13+AP80</f>
        <v>1754520.9403189409</v>
      </c>
      <c r="AR80" s="440">
        <f>AR35-AS52-AS54-AS56-AS58-AS60-AS62-AS64-AS66-AS68-AS70-AS72-AS74-AS76-AS78-AS80</f>
        <v>51073217.272334822</v>
      </c>
      <c r="AS80" s="438">
        <f>+AR36/13*(AR37)</f>
        <v>1643277.2238297875</v>
      </c>
      <c r="AT80" s="439">
        <f>+AR80*AR33*AR37/13+AS80</f>
        <v>6450532.8105205949</v>
      </c>
      <c r="AU80" s="440">
        <f>AU35-AV52-AV54-AV56-AV58-AV60-AV62-AV64-AV66-AV68-AV70-AV72-AV74-AV76-AV78-AV80</f>
        <v>9590450.2374705803</v>
      </c>
      <c r="AV80" s="438">
        <f>+AU36/13*(AU37)</f>
        <v>306485.99191489362</v>
      </c>
      <c r="AW80" s="439">
        <f>+AU80*AU33*AU37/13+AV80</f>
        <v>1209185.0570065686</v>
      </c>
      <c r="AX80" s="440">
        <f>AX35-AY52-AY54-AY56-AY58-AY60-AY62-AY64-AY66-AY68-AY70-AY72-AY74-AY76-AY78-AY80</f>
        <v>12382268.035095988</v>
      </c>
      <c r="AY80" s="438">
        <f>+AX36/13*(AX37)</f>
        <v>397126.1843510638</v>
      </c>
      <c r="AZ80" s="439">
        <f>+AX80*AX33*AX37/13+AY80</f>
        <v>1562604.4989482795</v>
      </c>
      <c r="BA80" s="440">
        <f>BA35-BB52-BB54-BB56-BB58-BB60-BB62-BB64-BB66-BB68-BB70-BB72-BB74-BB76-BB78-BB80</f>
        <v>4291065.2391912593</v>
      </c>
      <c r="BB80" s="438">
        <f>+BA36/13*(BA37)</f>
        <v>135966.02862765954</v>
      </c>
      <c r="BC80" s="439">
        <f>+BA80*BA33*BA37/13+BB80</f>
        <v>539861.6209879776</v>
      </c>
      <c r="BD80" s="440">
        <f>BD35-BE52-BE54-BE56-BE58-BE60-BE62-BE64-BE66-BE68-BE70-BE72-BE74-BE76-BE78-BE80</f>
        <v>31170707.369047124</v>
      </c>
      <c r="BE80" s="438">
        <f>+BD36/13*(BD37)</f>
        <v>978413.53148936166</v>
      </c>
      <c r="BF80" s="439">
        <f>+BD80*BD33*BD37/13+BE80</f>
        <v>3912349.6558173657</v>
      </c>
      <c r="BG80" s="440">
        <f>BG35-BH50-BH52-BH54-BH56-BH58-BH60-BH62-BH64-BH66-BH68-BH70-BH72-BH74-BH76-BH78-BH80</f>
        <v>10949557.542322664</v>
      </c>
      <c r="BH80" s="438">
        <f>+BG36/13*(BG37)</f>
        <v>337558.87220056163</v>
      </c>
      <c r="BI80" s="439">
        <f>+BG80*BG33*BG37/13+BH80</f>
        <v>1368183.6199318056</v>
      </c>
      <c r="BJ80" s="440">
        <f>BJ35-BK54-BK56-BK58-BK60-BK62-BK64-BK66-BK68-BK70-BK72-BK74-BK76-BK78-BK80</f>
        <v>15008995.088913832</v>
      </c>
      <c r="BK80" s="438">
        <f>+BJ36/13*(BJ37)</f>
        <v>461659.76680851064</v>
      </c>
      <c r="BL80" s="439">
        <f>+BJ80*BJ33*BJ37/13+BK80</f>
        <v>1874378.2001718031</v>
      </c>
      <c r="BM80" s="440">
        <f>BM35-BN54-BN56-BN58-BN60-BN62-BN64-BN66-BN68-BN70-BN72-BN74-BN76-BN78-BN80</f>
        <v>43990658.215250127</v>
      </c>
      <c r="BN80" s="438">
        <f>+BM36/13*(BM37)</f>
        <v>1338342.9312975728</v>
      </c>
      <c r="BO80" s="439">
        <f>+BM80*BM33*BM37/13+BN80</f>
        <v>5478954.1706450842</v>
      </c>
      <c r="BP80" s="440">
        <f>BP35-BQ56-BQ58-BQ60-BQ62-BQ64-BQ66-BQ68-BQ70-BQ72-BQ74-BQ76-BQ78-BQ80</f>
        <v>52138127.642348237</v>
      </c>
      <c r="BQ80" s="438">
        <f>+BP36/13*(BP37)</f>
        <v>1539673.6510638299</v>
      </c>
      <c r="BR80" s="439">
        <f>+BP80*BP33*BP37/13+BQ80</f>
        <v>6447163.6972028175</v>
      </c>
      <c r="BS80" s="440">
        <f>BS35-BT56-BT58-BT60-BT62-BT64-BT66-BT68-BT70-BT72-BT74-BT76-BT78-BT80</f>
        <v>8173791.4679567721</v>
      </c>
      <c r="BT80" s="438">
        <f>+BS36/13*(BS37)</f>
        <v>239918.78489361703</v>
      </c>
      <c r="BU80" s="439">
        <f>+BS80*BS33*BS37/13+BT80</f>
        <v>1009275.148117385</v>
      </c>
      <c r="BV80" s="440">
        <f>BV35-BW48-BW50-BW52-BW54-BW56-BW58-BW60-BW62-BW64-BW66-BW68-BW70-BW72-BW74-BW76-BW78-BW80</f>
        <v>2026475.8358110592</v>
      </c>
      <c r="BW80" s="438">
        <f>+BV36/13*(BV37)</f>
        <v>84258.212765957447</v>
      </c>
      <c r="BX80" s="438">
        <f>+BV80*BV33*BV37/13+BW80</f>
        <v>274999.81478901108</v>
      </c>
      <c r="BY80" s="440">
        <f>BY35-BZ50-BZ52-BZ54-BZ56-BZ58-BZ60-BZ62-BZ64-BZ66-BZ68-BZ70-BZ72-BZ74-BZ76-BZ78-BZ80</f>
        <v>28339355.588972162</v>
      </c>
      <c r="BZ80" s="438">
        <f>+BY36/13*(BY37)</f>
        <v>862515.91489361692</v>
      </c>
      <c r="CA80" s="438">
        <f>+BY80*BY33*BY37/13+BZ80</f>
        <v>3529951.6621242668</v>
      </c>
      <c r="CB80" s="440">
        <f>CB35-CC52-CC54-CC56-CC58-CC60-CC62-CC64-CC66-CC68-CC70-CC72-CC74-CC76-CC78-CC80</f>
        <v>520140001.49987948</v>
      </c>
      <c r="CC80" s="438">
        <f>+CB36/13*(CB37)</f>
        <v>15478213.776045933</v>
      </c>
      <c r="CD80" s="438">
        <f>+CB80*CB33*CB37/13+CC80</f>
        <v>64436279.502328157</v>
      </c>
      <c r="CE80" s="440">
        <f>CE35-CF50-CF52-CF54-CF56-CF58-CF60-CF62-CF64-CF66-CF68-CF70-CF72-CF74-CF76-CF78-CF80</f>
        <v>250285486.96912667</v>
      </c>
      <c r="CF80" s="438">
        <f>+CE36/13*(CE37)</f>
        <v>7586699.746650937</v>
      </c>
      <c r="CG80" s="439">
        <f>+CE80*CE33*CE37/13+CF80</f>
        <v>31144767.35543856</v>
      </c>
      <c r="CH80" s="440">
        <f>CH35-CI54-CI56-CI58-CI60-CI62-CI64-CI66-CI68-CI70-CI72-CI74-CI76-CI78-CI80</f>
        <v>321991246.60686326</v>
      </c>
      <c r="CI80" s="438">
        <f>+CH36/13*(CH37)</f>
        <v>9329753.6738297883</v>
      </c>
      <c r="CJ80" s="439">
        <f>+CH80*CH33*CH37/13+CI80</f>
        <v>39637110.480091512</v>
      </c>
      <c r="CK80" s="440">
        <f>CK35-CL52-CL54-CL56-CL58-CL60-CL62-CL64-CL66-CL68-CL70-CL72-CL74-CL76-CL78-CL80</f>
        <v>255445885.78102237</v>
      </c>
      <c r="CL80" s="438">
        <f>+CK36/13*(CK37)</f>
        <v>7871201.5220894068</v>
      </c>
      <c r="CM80" s="439">
        <f>+CK80*CK33*CK37/13+CL80</f>
        <v>31914990.558719717</v>
      </c>
      <c r="CN80" s="440">
        <f>CN35-CO54-CO56-CO58-CO60-CO62-CO64-CO66-CO68-CO70-CO72-CO74-CO76-CO78-CO80</f>
        <v>461607567.21970159</v>
      </c>
      <c r="CO80" s="438">
        <f>+CN36/13*(CN37)</f>
        <v>13297514.136382978</v>
      </c>
      <c r="CP80" s="438">
        <f>+CN80*CN33*CN37/13+CO80</f>
        <v>56746227.080058828</v>
      </c>
      <c r="CQ80" s="440">
        <f>CQ35-CR60-CR62-CR64-CR66-CR68-CR70-CR72-CR74-CR76-CR78-CR80</f>
        <v>263676064.05752364</v>
      </c>
      <c r="CR80" s="438">
        <f>+CQ36/13*(CQ37)</f>
        <v>7463472.1729787225</v>
      </c>
      <c r="CS80" s="438">
        <f>+CQ80*CQ33*CQ37/13+CR80</f>
        <v>32281924.969054688</v>
      </c>
      <c r="CT80" s="440">
        <f>CT35-CU60-CU62-CU64-CU66-CU68-CU70-CU72-CU74-CU76-CU78-CU80</f>
        <v>136876169.15406701</v>
      </c>
      <c r="CU80" s="438">
        <f>+CT36/13*(CT37)</f>
        <v>3819750.7059881072</v>
      </c>
      <c r="CV80" s="439">
        <f>+CT80*CT33*CT37/13+CU80</f>
        <v>16703190.67692464</v>
      </c>
      <c r="CW80" s="440">
        <f>CW35-CX60-CX62-CX64-CX66-CX68-CX70-CX72-CX74-CX76-CX78-CX80</f>
        <v>52006659.620517612</v>
      </c>
      <c r="CX80" s="438">
        <f>+CW36/13*(CW37)</f>
        <v>1410692.136469193</v>
      </c>
      <c r="CY80" s="439">
        <f>+CW80*CW33*CW37/13+CX80</f>
        <v>6305807.7833404299</v>
      </c>
      <c r="CZ80" s="440">
        <f>CZ35-DA60-DA62-DA64-DA66-DA68-DA70-DA72-DA74-DA76-DA78-DA80</f>
        <v>38459971.403503291</v>
      </c>
      <c r="DA80" s="438">
        <f>+CZ36/13*(CZ37)</f>
        <v>1040986.1518781183</v>
      </c>
      <c r="DB80" s="439">
        <f>+CZ80*CZ33*CZ37/13+DA80</f>
        <v>4661022.6850692406</v>
      </c>
      <c r="DC80" s="440">
        <f>DC35-DD58-DD60-DD62-DD64-DD66-DD68-DD70-DD72-DD74-DD76-DD78-DD80</f>
        <v>127125224.76415925</v>
      </c>
      <c r="DD80" s="438">
        <f>+DC36/13*(DC37)</f>
        <v>3370186.6228826824</v>
      </c>
      <c r="DE80" s="439">
        <f>+DC80*DC33*DC37/13+DD80</f>
        <v>15335821.051161798</v>
      </c>
      <c r="DF80" s="440">
        <f>DF35-DG64-DG66-DG68-DG70-DG72-DG74-DG76-DG78-DG80</f>
        <v>101970108.06304865</v>
      </c>
      <c r="DG80" s="438">
        <f>+DF36/13*(DF37)</f>
        <v>2688080.5431711511</v>
      </c>
      <c r="DH80" s="439">
        <f>+DF80*DF33*DF37/13+DG80</f>
        <v>12285995.024409128</v>
      </c>
      <c r="DI80" s="440">
        <f>DI35-DJ64-DJ66-DJ68-DJ70-DJ72-DJ74-DJ76-DJ78-DJ80</f>
        <v>52745668.876047663</v>
      </c>
      <c r="DJ80" s="438">
        <f>+DI36/13*(DI37)</f>
        <v>1388666.8506875082</v>
      </c>
      <c r="DK80" s="439">
        <f>+DI80*DI33*DI37/13+DJ80</f>
        <v>6353341.5847280482</v>
      </c>
      <c r="DL80" s="440">
        <f>DL35-DM58-DM60-DM62-DM64-DM66-DM68-DM70-DM72-DM74-DM76-DM78-DM80</f>
        <v>34339834.363979734</v>
      </c>
      <c r="DM80" s="438">
        <f>+DL36/13*(DL37)</f>
        <v>915706.4629180287</v>
      </c>
      <c r="DN80" s="439">
        <f>+DL80*DL33*DL37/13+DM80</f>
        <v>4147935.9837651276</v>
      </c>
      <c r="DO80" s="440">
        <f>DO35-DP58-DP60-DP62-DP64-DP66-DP68-DP70-DP72-DP74-DP76-DP78-DP80</f>
        <v>65555121.827946372</v>
      </c>
      <c r="DP80" s="438">
        <f>+DO36/13*(DO37)</f>
        <v>1736921.3371683299</v>
      </c>
      <c r="DQ80" s="439">
        <f>+DO80*DO33*DO37/13+DP80</f>
        <v>7907283.0741857439</v>
      </c>
      <c r="DR80" s="440">
        <f>DR35-DS58-DS60-DS62-DS64-DS66-DS68-DS70-DS72-DS74-DS76-DS78-DS80</f>
        <v>43494987.422835141</v>
      </c>
      <c r="DS80" s="438">
        <f>+DR36/13*(DR37)</f>
        <v>1165294.2598692589</v>
      </c>
      <c r="DT80" s="439">
        <f>+DR80*DR33*DR37/13+DS80</f>
        <v>5259250.5925307348</v>
      </c>
      <c r="DU80" s="440">
        <f>DU35-DV58-DV60-DV62-DV64-DV66-DV68-DV70-DV72-DV74-DV76-DV78-DV80</f>
        <v>43494987.422835141</v>
      </c>
      <c r="DV80" s="438">
        <f>+DU36/13*(DU37)</f>
        <v>1165294.2598692589</v>
      </c>
      <c r="DW80" s="439">
        <f>+DU80*DU33*DU37/13+DV80</f>
        <v>5259250.5925307348</v>
      </c>
      <c r="DX80" s="440">
        <f>DX35-DY58-DY60-DY62-DY64-DY66-DY68-DY70-DY72-DY74-DY76-DY78-DY80</f>
        <v>42150280.094672263</v>
      </c>
      <c r="DY80" s="438">
        <f>+DX36/13*(DX37)</f>
        <v>1134747.7985559248</v>
      </c>
      <c r="DZ80" s="439">
        <f>+DX80*DX33*DX37/13+DY80</f>
        <v>5102133.8432853613</v>
      </c>
      <c r="EA80" s="440">
        <f>EA35-EB58-EB60-EB62-EB64-EB66-EB68-EB70-EB72-EB74-EB76-EB78-EB80</f>
        <v>42150279.273259908</v>
      </c>
      <c r="EB80" s="438">
        <f>+EA36/13*(EA37)</f>
        <v>1134747.777279329</v>
      </c>
      <c r="EC80" s="439">
        <f>+EA80*EA33*EA37/13+EB80</f>
        <v>5102133.7446935046</v>
      </c>
      <c r="ED80" s="440">
        <f>ED35-EE60-EE62-EE64-EE66-EE68-EE70-EE72-EE74-EE76-EE78-EE80</f>
        <v>23888778.775005434</v>
      </c>
      <c r="EE80" s="438">
        <f>+ED36/13*(ED37)</f>
        <v>664807.73479834606</v>
      </c>
      <c r="EF80" s="439">
        <f>+ED80*ED33*ED37/13+EE80</f>
        <v>2913333.8970139292</v>
      </c>
      <c r="EG80" s="440">
        <f>EG35-EH60-EH62-EH64-EH66-EH68-EH70-EH72-EH74-EH76-EH78-EH80</f>
        <v>19087868.35645806</v>
      </c>
      <c r="EH80" s="438">
        <f>+EG36/13*(EG37)</f>
        <v>532076.06427931273</v>
      </c>
      <c r="EI80" s="439">
        <f>+EG80*EG33*EG37/13+EH80</f>
        <v>2328717.5663275123</v>
      </c>
      <c r="EJ80" s="440">
        <f>EJ35-EK60-EK62-EK64-EK66-EK68-EK70-EK72-EK74-EK76-EK78-EK80</f>
        <v>21226058.452354178</v>
      </c>
      <c r="EK80" s="438">
        <f>+EJ36/13*(EJ37)</f>
        <v>593050.04390665807</v>
      </c>
      <c r="EL80" s="439">
        <f>+EJ80*EJ33*EJ37/13+EK80</f>
        <v>2590948.2286716397</v>
      </c>
      <c r="EM80" s="440">
        <f>EM35-EN60-EN62-EN64-EN66-EN68-EN70-EN72-EN74-EN76-EN78-EN80</f>
        <v>21226058.452354178</v>
      </c>
      <c r="EN80" s="438">
        <f>+EM36/13*(EM37)</f>
        <v>593050.04390665807</v>
      </c>
      <c r="EO80" s="439">
        <f>+EM80*EM33*EM37/13+EN80</f>
        <v>2590948.2286716397</v>
      </c>
      <c r="EP80" s="440">
        <f>EP35-EQ58-EQ60-EQ62-EQ64-EQ66-EQ68-EQ70-EQ72-EQ74-EQ76-EQ78-EQ80</f>
        <v>6917248.4273180682</v>
      </c>
      <c r="EQ80" s="438">
        <f>+EP36/13*(EP37)</f>
        <v>194000.30291837594</v>
      </c>
      <c r="ER80" s="439">
        <f>+EP80*EP33*EP37/13+EQ80</f>
        <v>845084.82280362223</v>
      </c>
      <c r="ES80" s="440">
        <f>ES35-ET58-ET60-ET62-ET64-ET66-ET68-ET70-ET72-ET74-ET76-ET78-ET80</f>
        <v>6916970.0847380068</v>
      </c>
      <c r="ET80" s="438">
        <f>+ES36/13*(ES37)</f>
        <v>194000.30291837594</v>
      </c>
      <c r="EU80" s="439">
        <f>+ES80*ES33*ES37/13+ET80</f>
        <v>845058.62386816298</v>
      </c>
      <c r="EV80" s="440">
        <f>EV35-EW60-EW62-EW64-EW66-EW68-EW70-EW72-EW74-EW76-EW78-EW80</f>
        <v>26996230.576907314</v>
      </c>
      <c r="EW80" s="438">
        <f>+EV36/13*(EV37)</f>
        <v>718141.7861061166</v>
      </c>
      <c r="EX80" s="439">
        <f>+EV80*EV33*EV37/13+EW80</f>
        <v>3259156.1805669977</v>
      </c>
      <c r="EY80" s="440">
        <f>EY35-EZ64-EZ66-EZ68-EZ70-EZ72-EZ74-EZ76-EZ78-EZ80</f>
        <v>16372081.73840039</v>
      </c>
      <c r="EZ80" s="438">
        <f>+EY36/13*(EY37)</f>
        <v>416470.70071535779</v>
      </c>
      <c r="FA80" s="439">
        <f>+EY80*EY33*EY37/13+EZ80</f>
        <v>1957489.3716757316</v>
      </c>
      <c r="FB80" s="440">
        <f>FB35-FC58-FC60-FC62-FC64-FC66-FC68-FC70-FC72-FC74-FC76-FC78-FC80</f>
        <v>8871317.9759521205</v>
      </c>
      <c r="FC80" s="438">
        <f>+FB36/13*(FB37)</f>
        <v>257183.20191489361</v>
      </c>
      <c r="FD80" s="439">
        <f>+FB80*FB33*FB37/13+FC80</f>
        <v>1092194.0976218134</v>
      </c>
      <c r="FE80" s="440">
        <f>FE35-FF58-FF60-FF62-FF64-FF66-FF68-FF70-FF72-FF74-FF76-FF78-FF80</f>
        <v>14451444.54717429</v>
      </c>
      <c r="FF80" s="438">
        <f>+FE36/13*(FE37)</f>
        <v>415214.39617021265</v>
      </c>
      <c r="FG80" s="439">
        <f>+FE80*FE33*FE37/13+FF80</f>
        <v>1775453.5047565298</v>
      </c>
      <c r="FH80" s="440">
        <f>FH35-FI60-FI62-FI64-FI66-FI68-FI70-FI72-FI74-FI76-FI78-FI80</f>
        <v>34509560.364816457</v>
      </c>
      <c r="FI80" s="438">
        <f>+FH36/13*(FH37)</f>
        <v>926542.40829787229</v>
      </c>
      <c r="FJ80" s="439">
        <f>+FH80*FH33*FH37/13+FI80</f>
        <v>4174747.3524549683</v>
      </c>
      <c r="FK80" s="440">
        <f>FK35-FL58-FL60-FL62-FL64-FL66-FL68-FL70-FL72-FL74-FL76-FL78-FL80</f>
        <v>23887084.038127068</v>
      </c>
      <c r="FL80" s="438">
        <f>+FK36/13*(FK37)</f>
        <v>681481.70425531932</v>
      </c>
      <c r="FM80" s="439">
        <f>+FK80*FK33*FK37/13+FL80</f>
        <v>2929848.3497268711</v>
      </c>
      <c r="FN80" s="440">
        <f>FN35-FO60-FO62-FO64-FO66-FO68-FO70-FO72-FO74-FO76-FO78-FO80</f>
        <v>833054.64312394452</v>
      </c>
      <c r="FO80" s="438">
        <f>+FN36/13*(FN37)</f>
        <v>23575.695319148934</v>
      </c>
      <c r="FP80" s="439">
        <f>+FN80*FN33*FN37/13+FO80</f>
        <v>101986.78436063675</v>
      </c>
      <c r="FQ80" s="440">
        <f>FQ35-FR60-FR62-FR64-FR66-FR68-FR70-FR72-FR74-FR76-FR78-FR80</f>
        <v>17771829.020317204</v>
      </c>
      <c r="FR80" s="438">
        <f>+FQ36/13*(FQ37)</f>
        <v>469464.82170212793</v>
      </c>
      <c r="FS80" s="439">
        <f>+FQ80*FQ33*FQ37/13+FR80</f>
        <v>2142234.4043990686</v>
      </c>
      <c r="FT80" s="440">
        <f>FT35-FU60-FU62-FU64-FU66-FU68-FU70-FU72-FU74-FU76-FU78-FU80</f>
        <v>127139325.99609452</v>
      </c>
      <c r="FU80" s="438">
        <f>+FT36/13*(FT37)</f>
        <v>3356469.1168085113</v>
      </c>
      <c r="FV80" s="439">
        <f>+FT80*FT33*FT37/13+FU80</f>
        <v>15323430.820509471</v>
      </c>
      <c r="FW80" s="440">
        <f>FW35-FX64-FX66-FX68-FX70-FX72-FX74-FX76-FX78-FX80</f>
        <v>18002263.535483845</v>
      </c>
      <c r="FX80" s="438">
        <f>+FW36/13*(FW37)</f>
        <v>474617.52744680847</v>
      </c>
      <c r="FY80" s="439">
        <f>+FW80*FW33*FW37/13+FX80</f>
        <v>2169076.7093028226</v>
      </c>
      <c r="FZ80" s="440">
        <f>FZ35-GA68-GA70-GA72-GA74-GA76-GA78-GA80</f>
        <v>46744951.017301068</v>
      </c>
      <c r="GA80" s="438">
        <f>+FZ36/13*(FZ37)</f>
        <v>1133416.2470212765</v>
      </c>
      <c r="GB80" s="439">
        <f>+FZ80*FZ33*FZ37/13+GA80</f>
        <v>5533274.7037398741</v>
      </c>
      <c r="GC80" s="440">
        <f>GC35-GD68-GD70-GD72-GD74-GD76-GD78-GD80</f>
        <v>62248780.494775683</v>
      </c>
      <c r="GD80" s="438">
        <f>+GC36/13*(GC37)</f>
        <v>1521147.734468085</v>
      </c>
      <c r="GE80" s="439">
        <f>+GC80*GC33*GC37/13+GD80</f>
        <v>7380300.8049031971</v>
      </c>
      <c r="GF80" s="440">
        <f>GF35-GG68-GG70-GG72-GG74-GG76-GG78-GG80</f>
        <v>83912838.732714385</v>
      </c>
      <c r="GG80" s="438">
        <f>+GF36/13*(GF37)</f>
        <v>2078283.0095744682</v>
      </c>
      <c r="GH80" s="439">
        <f>+GF80*GF33*GF37/13+GG80</f>
        <v>9976560.9003513474</v>
      </c>
      <c r="GI80" s="440">
        <f>GI35-GJ68-GJ70-GJ72-GJ74-GJ76-GJ78-GJ80</f>
        <v>58349327.949676044</v>
      </c>
      <c r="GJ80" s="438">
        <f>+GI36/13*(GI37)</f>
        <v>1426217.3778723404</v>
      </c>
      <c r="GK80" s="438">
        <f>+GI80*GI33*GI37/13+GJ80</f>
        <v>6918335.3165179379</v>
      </c>
      <c r="GL80" s="440">
        <f>GL35-GM64-GM66-GM68-GM70-GM72-GM74-GM76-GM78-GM80</f>
        <v>20330518.690604694</v>
      </c>
      <c r="GM80" s="438">
        <f>+GL36/13*(GL37)</f>
        <v>534938.97382978734</v>
      </c>
      <c r="GN80" s="439">
        <f>+GL80*GL33*GL37/13+GM80</f>
        <v>2448544.6712071397</v>
      </c>
      <c r="GO80" s="440">
        <f>GO35-GP70-GP72-GP74-GP76-GP78-GP80</f>
        <v>271234955.14433998</v>
      </c>
      <c r="GP80" s="438">
        <f>+GO36/13*(GO37)</f>
        <v>6399094.5783786308</v>
      </c>
      <c r="GQ80" s="439">
        <f>+GO80*GO33*GO37/13+GP80</f>
        <v>31929026.371607348</v>
      </c>
      <c r="GR80" s="440">
        <f>GR35-GS70-GS72-GS74-GS76-GS78-GS80</f>
        <v>49581251.458381064</v>
      </c>
      <c r="GS80" s="438">
        <f>+GR36/13*(GR37)</f>
        <v>1142833.2912944271</v>
      </c>
      <c r="GT80" s="439">
        <f>+GR80*GR33*GR37/13+GS80</f>
        <v>5809657.9167627078</v>
      </c>
      <c r="GU80" s="440">
        <f>GU35-GV70-GV72-GV74-GV76-GV78-GV80</f>
        <v>50596066.883026049</v>
      </c>
      <c r="GV80" s="438">
        <f>+GU36/13*(GU37)</f>
        <v>1217658.6265820058</v>
      </c>
      <c r="GW80" s="439">
        <f>+GU80*GU33*GU37/13+GV80</f>
        <v>5980002.5355442446</v>
      </c>
      <c r="GX80" s="440">
        <f>GX35-GY72-GY74-GY76-GY78-GY80</f>
        <v>102874650.23715426</v>
      </c>
      <c r="GY80" s="438">
        <f>+GX36/13*(GX37)</f>
        <v>2398674.0213039191</v>
      </c>
      <c r="GZ80" s="439">
        <f>+GX80*GX33*GX37/13+GY80</f>
        <v>12081728.340055559</v>
      </c>
      <c r="HA80" s="440">
        <f>HA35-HB74-HB76-HB78-HB80</f>
        <v>22603917.839417573</v>
      </c>
      <c r="HB80" s="438">
        <f>+HA36/13*(HA37)</f>
        <v>523061.5443192994</v>
      </c>
      <c r="HC80" s="439">
        <f>+HA80*HA33*HA37/13+HB80</f>
        <v>2650650.4474272355</v>
      </c>
      <c r="HD80" s="440">
        <f>HD35-HE74-HE76-HE78-HE80</f>
        <v>9296462.2345304843</v>
      </c>
      <c r="HE80" s="438">
        <f>+HD36/13*(HD37)</f>
        <v>214142.08052602748</v>
      </c>
      <c r="HF80" s="439">
        <f>+HD80*HD33*HD37/13+HE80</f>
        <v>1089169.5880963127</v>
      </c>
      <c r="HG80" s="440">
        <f>HG35-HH64-HH66-HH68-HH70-HH72-HH74-HH76-HH78-HH80</f>
        <v>70103556.973026037</v>
      </c>
      <c r="HH80" s="438">
        <f>+HG36/13*(HG37)</f>
        <v>1796291.4247439897</v>
      </c>
      <c r="HI80" s="439">
        <f>+HG80*HG33*HG37/13+HH80</f>
        <v>8394773.6411369815</v>
      </c>
      <c r="HJ80" s="440">
        <f>HJ35-HK64-HK66-HK68-HK70-HK72-HK74-HK76-HK78-HK80</f>
        <v>44934273.558302991</v>
      </c>
      <c r="HK80" s="438">
        <f>+HJ36/13*(HJ37)</f>
        <v>1151469.2725421127</v>
      </c>
      <c r="HL80" s="439">
        <f>+HJ80*HJ33*HJ37/13+HK80</f>
        <v>5380898.1030233474</v>
      </c>
      <c r="HM80" s="440">
        <f>HM35-HN66-HN68-HN70-HN72-HN74-HN76-HN78-HN80</f>
        <v>7455476.8270056304</v>
      </c>
      <c r="HN80" s="438">
        <f>+HM36/13*(HM37)</f>
        <v>190061.7723592878</v>
      </c>
      <c r="HO80" s="439">
        <f>+HM80*HM33*HM37/13+HN80</f>
        <v>891806.92455827759</v>
      </c>
      <c r="HP80" s="440">
        <f>HP35-HQ64-HQ66-HQ68-HQ70-HQ72-HQ74-HQ76-HQ78-HQ80</f>
        <v>56704198.927137606</v>
      </c>
      <c r="HQ80" s="438">
        <f>+HP36/13*(HP37)</f>
        <v>1423969.5939579627</v>
      </c>
      <c r="HR80" s="439">
        <f>+HP80*HP33*HP37/13+HQ80</f>
        <v>6761240.1173280599</v>
      </c>
      <c r="HS80" s="440">
        <f>HS35-HT64-HT66-HT68-HT70-HT72-HT74-HT76-HT78-HT80</f>
        <v>66744446.71425619</v>
      </c>
      <c r="HT80" s="438">
        <f>+HS36/13*(HS37)</f>
        <v>1675713.4353826842</v>
      </c>
      <c r="HU80" s="439">
        <f>+HS80*HS33*HS37/13+HT80</f>
        <v>7958020.1214252748</v>
      </c>
      <c r="HV80" s="440">
        <f>HV35-HW66-HW68-HW70-HW72-HW74-HW76-HW78-HW80</f>
        <v>43434564.435409032</v>
      </c>
      <c r="HW80" s="438">
        <f>+HV36/13*(HV37)</f>
        <v>1092743.9128033668</v>
      </c>
      <c r="HX80" s="439">
        <f>+HV80*HV33*HV37/13+HW80</f>
        <v>5181012.9447741527</v>
      </c>
      <c r="HY80" s="440">
        <f>HY35-HZ66-HZ68-HZ70-HZ72-HZ74-HZ76-HZ78-HZ80</f>
        <v>83457498.068768531</v>
      </c>
      <c r="HZ80" s="438">
        <f>+HY36/13*(HY37)</f>
        <v>2097525.4623828037</v>
      </c>
      <c r="IA80" s="439">
        <f>+HY80*HY33*HY37/13+HZ80</f>
        <v>9952944.5111382529</v>
      </c>
      <c r="IB80" s="440">
        <f>IB35-IC62-IC64-IC66-IC68-IC70-IC72-IC74-IC76-IC78-IC80</f>
        <v>32142832.338105515</v>
      </c>
      <c r="IC80" s="438">
        <f>+IB36/13*(IB37)</f>
        <v>793698.57353063056</v>
      </c>
      <c r="ID80" s="439">
        <f>+IB80*IB33*IB37/13+IC80</f>
        <v>3819135.7514059111</v>
      </c>
      <c r="IE80" s="440">
        <f>IE35-IF62-IF64-IF66-IF68-IF70-IF72-IF74-IF76-IF78-IF80</f>
        <v>11442482.132783001</v>
      </c>
      <c r="IF80" s="438">
        <f>+IE36/13*(IE37)</f>
        <v>280888.21970120975</v>
      </c>
      <c r="IG80" s="439">
        <f>+IE80*IE33*IE37/13+IF80</f>
        <v>1357909.3884503893</v>
      </c>
      <c r="IH80" s="440">
        <f>IH35-II66-II68-II70-II72-II74-II76-II78-II80</f>
        <v>8551678.889631452</v>
      </c>
      <c r="II80" s="438">
        <f>+IH36/13*(IH37)</f>
        <v>209242.61947024328</v>
      </c>
      <c r="IJ80" s="439">
        <f>+IH80*IH33*IH37/13+II80</f>
        <v>1014167.5549517414</v>
      </c>
      <c r="IK80" s="440">
        <f>IK35-IL66-IL68-IL70-IL72-IL74-IL76-IL78-IL80</f>
        <v>31500067.092894308</v>
      </c>
      <c r="IL80" s="438">
        <f>+IK36/13*(IK37)</f>
        <v>767878.18315425457</v>
      </c>
      <c r="IM80" s="439">
        <f>+IK80*IK33*IK37/13+IL80</f>
        <v>3732815.2206233419</v>
      </c>
      <c r="IN80" s="440">
        <f>IN35-IO66-IO68-IO70-IO72-IO74-IO76-IO78-IO80</f>
        <v>33311574.92672554</v>
      </c>
      <c r="IO80" s="438">
        <f>+IN36/13*(IN37)</f>
        <v>809869.74453022645</v>
      </c>
      <c r="IP80" s="439">
        <f>+IN80*IN33*IN37/13+IO80</f>
        <v>3945314.5670891809</v>
      </c>
      <c r="IQ80" s="440">
        <f>IQ35-IR66-IR68-IR70-IR72-IR74-IR76-IR78-IR80</f>
        <v>32457966.067399204</v>
      </c>
      <c r="IR80" s="438">
        <f>+IQ36/13*(IQ37)</f>
        <v>800646.0850199922</v>
      </c>
      <c r="IS80" s="439">
        <f>+IQ80*IQ33*IQ37/13+IR80</f>
        <v>3855745.1573599153</v>
      </c>
      <c r="IT80" s="440">
        <f>IT35-IU66-IU68-IU70-IU72-IU74-IU76-IU78-IU80</f>
        <v>11530289.608490447</v>
      </c>
      <c r="IU80" s="438">
        <f>+IT36/13*(IT37)</f>
        <v>282215.15382705611</v>
      </c>
      <c r="IV80" s="439">
        <f>+IT80*IT33*IT37/13+IU80</f>
        <v>1367501.1823342771</v>
      </c>
      <c r="IW80" s="440">
        <f>IW35-IX66-IX68-IX70-IX72-IX74-IX76-IX78-IX80</f>
        <v>8551678.8992565796</v>
      </c>
      <c r="IX80" s="438">
        <f>+IW36/13*(IW37)</f>
        <v>209242.61947024328</v>
      </c>
      <c r="IY80" s="439">
        <f>+IW80*IW33*IW37/13+IX80</f>
        <v>1014167.5558577045</v>
      </c>
      <c r="IZ80" s="440">
        <f>IZ35-JA66-JA68-JA70-JA72-JA74-JA76-JA78-JA80</f>
        <v>2825818.8522803481</v>
      </c>
      <c r="JA80" s="438">
        <f>+IZ36/13*(IZ37)</f>
        <v>70459.454768410622</v>
      </c>
      <c r="JB80" s="439">
        <f>+IZ80*IZ33*IZ37/13+JA80</f>
        <v>336439.04622757807</v>
      </c>
      <c r="JC80" s="440">
        <f>JC35-JD66-JD68-JD70-JD72-JD74-JD76-JD78-JD80</f>
        <v>28674712.002057381</v>
      </c>
      <c r="JD80" s="438">
        <f>+JC36/13*(JC37)</f>
        <v>697430.49713578483</v>
      </c>
      <c r="JE80" s="439">
        <f>+JC80*JC33*JC37/13+JD80</f>
        <v>3396431.5945917824</v>
      </c>
      <c r="JF80" s="440">
        <f>JF35-JG66-JG68-JG70-JG72-JG74-JG76-JG78-JG80</f>
        <v>33345625.110565692</v>
      </c>
      <c r="JG80" s="438">
        <f>+JF36/13*(JF37)</f>
        <v>810653.23224844597</v>
      </c>
      <c r="JH80" s="439">
        <f>+JF80*JF33*JF37/13+JG80</f>
        <v>3949303.0210350142</v>
      </c>
      <c r="JI80" s="440">
        <f>JI35-JJ58-JJ60-JJ62-JJ64-JJ66-JJ68-JJ70-JJ72-JJ74-JJ76-JJ78-JJ80</f>
        <v>10565667.260811707</v>
      </c>
      <c r="JJ80" s="438">
        <f>+JI36/13*(JI37)</f>
        <v>303193.07865529292</v>
      </c>
      <c r="JK80" s="439">
        <f>+JI80*JI33*JI37/13+JJ80</f>
        <v>1297684.2362383106</v>
      </c>
      <c r="JL80" s="440">
        <f>JL35-JM60-JM62-JM64-JM66-JM68-JM70-JM72-JM74-JM76-JM78-JM80</f>
        <v>66780085.332787365</v>
      </c>
      <c r="JM80" s="438">
        <f>+JL36/13*(JL37)</f>
        <v>1865418.0212765958</v>
      </c>
      <c r="JN80" s="439">
        <f>+JL80*JL33*JL37/13+JM80</f>
        <v>8151079.1846203217</v>
      </c>
      <c r="JO80" s="440">
        <f>JO35-JP60-JP62-JP64-JP66-JP68-JP70-JP72-JP74-JP76-JP78-JP80</f>
        <v>12599579.233532863</v>
      </c>
      <c r="JP80" s="438">
        <f>+JO36/13*(JO37)</f>
        <v>350581.8578940875</v>
      </c>
      <c r="JQ80" s="439">
        <f>+JO80*JO33*JO37/13+JP80</f>
        <v>1536514.54228684</v>
      </c>
      <c r="JR80" s="440">
        <f>JR35-JS62-JS64-JS66-JS68-JS70-JS72-JS74-JS76-JS78-JS80</f>
        <v>20504528.190171454</v>
      </c>
      <c r="JS80" s="438">
        <f>+JR36/13*(JR37)</f>
        <v>528952.9487234042</v>
      </c>
      <c r="JT80" s="439">
        <f>+JR80*JR33*JR37/13+JS80</f>
        <v>2458937.2528070677</v>
      </c>
      <c r="JU80" s="440">
        <f>JU35-JV64-JV66-JV68-JV70-JV72-JV74-JV76-JV78-JV80</f>
        <v>10070585.718624037</v>
      </c>
      <c r="JV80" s="438">
        <f>+JU36/13*(JU37)</f>
        <v>262480.02978723409</v>
      </c>
      <c r="JW80" s="439">
        <f>+JU80*JU33*JU37/13+JV80</f>
        <v>1210371.7437350776</v>
      </c>
      <c r="JX80" s="440">
        <f>JX35-JY66-JY68-JY70-JY72-JY74-JY76-JY78-JY80</f>
        <v>14980028.593896816</v>
      </c>
      <c r="JY80" s="438">
        <f>+JX36/13*(JX37)</f>
        <v>384412.52468085109</v>
      </c>
      <c r="JZ80" s="439">
        <f>+JX80*JX33*JX37/13+JY80</f>
        <v>1794404.4929331855</v>
      </c>
      <c r="KA80" s="440">
        <f>KA35-KB66-KB68-KB70-KB72-KB74-KB76-KB78-KB80</f>
        <v>32085707.624488696</v>
      </c>
      <c r="KB80" s="438">
        <f>+KA36/13*(KA37)</f>
        <v>787680.28451063833</v>
      </c>
      <c r="KC80" s="439">
        <f>+KA80*KA33*KA37/13+KB80</f>
        <v>3807740.6110078618</v>
      </c>
      <c r="KD80" s="440">
        <f>KD35-KE70-KE72-KE74-KE76-KE78-KE80</f>
        <v>28960726.436247982</v>
      </c>
      <c r="KE80" s="438">
        <f>+KD36/13*(KD37)</f>
        <v>701000.08017936163</v>
      </c>
      <c r="KF80" s="438">
        <f>+KD80*KD33*KD37/13+KE80</f>
        <v>3426922.22471382</v>
      </c>
      <c r="KG80" s="440">
        <f>KG35-KH76-KH78-KH80</f>
        <v>68995504.058919802</v>
      </c>
      <c r="KH80" s="438">
        <f>+KG36/13*(KG37)</f>
        <v>1509966.2487725043</v>
      </c>
      <c r="KI80" s="438">
        <f>+KG80*KG33*KG37/13+KH80</f>
        <v>7983520.5484453905</v>
      </c>
      <c r="KJ80" s="440">
        <f>KJ35-KK70-KK72-KK74-KK76-KK78-KK80</f>
        <v>47930191.850348577</v>
      </c>
      <c r="KK80" s="438">
        <f>+KJ36/13*(KJ37)</f>
        <v>1156253.850629149</v>
      </c>
      <c r="KL80" s="439">
        <f>+KJ80*KJ33*KJ37/13+KK80</f>
        <v>5667672.8457383458</v>
      </c>
      <c r="KM80" s="440">
        <f>KM35-KN64-KN66-KN68-KN70-KN72-KN74-KN76-KN78-KN80</f>
        <v>14195741.913472064</v>
      </c>
      <c r="KN80" s="438">
        <f>+KM36/13*(KM37)</f>
        <v>358755.78574468085</v>
      </c>
      <c r="KO80" s="439">
        <f>+KM80*KM33*KM37/13+KN80</f>
        <v>1694926.938951527</v>
      </c>
      <c r="KP80" s="440">
        <f>KP35-KQ68-KQ70-KQ72-KQ74-KQ76-KQ78-KQ80</f>
        <v>20136066.238008335</v>
      </c>
      <c r="KQ80" s="438">
        <f>+KP36/13*(KP37)</f>
        <v>478305.31060283678</v>
      </c>
      <c r="KR80" s="439">
        <f>+KP80*KP33*KP37/13+KQ80</f>
        <v>2373608.2127185334</v>
      </c>
      <c r="KS80" s="440">
        <f>KS35-KT74-KT76-KT78-KT80</f>
        <v>22798351.706211124</v>
      </c>
      <c r="KT80" s="438">
        <f>+KS36/13*(KS37)</f>
        <v>525654.63975177298</v>
      </c>
      <c r="KU80" s="439">
        <f>+KS80*KS33*KS37/13+KT80</f>
        <v>2671544.5887366738</v>
      </c>
      <c r="KV80" s="440">
        <f>KV35-KW74-KW76-KW78-KW80</f>
        <v>19484517.430769235</v>
      </c>
      <c r="KW80" s="438">
        <f>+KV36/13*(KV37)</f>
        <v>449772.48624113487</v>
      </c>
      <c r="KX80" s="439">
        <f>+KV80*KV33*KV37/13+KW80</f>
        <v>2283748.4970646608</v>
      </c>
      <c r="KY80" s="440">
        <f>KY35-KZ66-KZ68-KZ70-KZ72-KZ74-KZ76-KZ78-KZ80</f>
        <v>19271919.302091423</v>
      </c>
      <c r="KZ80" s="438">
        <f>+KY36/13*(KY37)</f>
        <v>476957.41893617023</v>
      </c>
      <c r="LA80" s="439">
        <f>+KY80*KY33*KY37/13+KZ80</f>
        <v>2290922.6766411527</v>
      </c>
      <c r="LB80" s="440">
        <f>LB35-LC66-LC68-LC70-LC72-LC74-LC76-LC78-LC80</f>
        <v>38666617.031774975</v>
      </c>
      <c r="LC80" s="438">
        <f>+LB36/13*(LB37)</f>
        <v>934174.10452380916</v>
      </c>
      <c r="LD80" s="439">
        <f>+LB80*LB33*LB37/13+LC80</f>
        <v>4573661.1130135059</v>
      </c>
      <c r="LE80" s="440">
        <f>LE35-LF70-LF72-LF74-LF76-LF78-LF80</f>
        <v>26013162.194890134</v>
      </c>
      <c r="LF80" s="438">
        <f>+LE36/13*(LE37)</f>
        <v>628195.46377406328</v>
      </c>
      <c r="LG80" s="439">
        <f>+LE80*LE33*LE37/13+LF80</f>
        <v>3076678.7582975398</v>
      </c>
      <c r="LH80" s="440">
        <f>LH35-LI70-LI72-LI74-LI76-LI78-LI80</f>
        <v>17763765.165957443</v>
      </c>
      <c r="LI80" s="438">
        <f>+LH36/13*(LH37)</f>
        <v>421623.74631205667</v>
      </c>
      <c r="LJ80" s="439">
        <f>+LH80*LH33*LH37/13+LI80</f>
        <v>2093634.3204524282</v>
      </c>
      <c r="LK80" s="440">
        <f>LK35-LL70-LL72-LL74-LL76-LL78-LL80</f>
        <v>17763765.136595745</v>
      </c>
      <c r="LL80" s="438">
        <f>+LK36/13*(LK37)</f>
        <v>421623.74567375885</v>
      </c>
      <c r="LM80" s="439">
        <f>+LK80*LK33*LK37/13+LL80</f>
        <v>2093634.3170504668</v>
      </c>
      <c r="LN80" s="440">
        <f>LN35-LO70-LO72-LO74-LO76-LO78-LO80</f>
        <v>17763764.166055642</v>
      </c>
      <c r="LO80" s="438">
        <f>+LN36/13*(LN37)</f>
        <v>421623.72439716314</v>
      </c>
      <c r="LP80" s="439">
        <f>+LN80*LN33*LN37/13+LO80</f>
        <v>2093634.2044219926</v>
      </c>
      <c r="LQ80" s="440">
        <f>LQ35-LR64-LR66-LR68-LR70-LR72-LR74-LR76-LR78-LR80</f>
        <v>2813736.4450120805</v>
      </c>
      <c r="LR80" s="438">
        <f>+LQ36/13*(LQ37)</f>
        <v>71933.43106382979</v>
      </c>
      <c r="LS80" s="439">
        <f>+LQ80*LQ33*LQ37/13+LR80</f>
        <v>336775.7685385588</v>
      </c>
      <c r="LT80" s="440">
        <f>LT35-LU70-LU72-LU74-LU76-LU78-LU80</f>
        <v>2425407.1681871009</v>
      </c>
      <c r="LU80" s="438">
        <f>+LT36/13*(LT37)</f>
        <v>58680.623044109292</v>
      </c>
      <c r="LV80" s="439">
        <f>+LT80*LT33*LT37/13+LU80</f>
        <v>286971.55089178728</v>
      </c>
      <c r="LW80" s="440">
        <f>LW35-LX68-LX70-LX72-LX74-LX76-LX78-LX80</f>
        <v>26777245.106348962</v>
      </c>
      <c r="LX80" s="438">
        <f>+LW36/13*(LW37)</f>
        <v>650923.80418687023</v>
      </c>
      <c r="LY80" s="439">
        <f>+LW80*LW33*LW37/13+LX80</f>
        <v>3171326.2383490219</v>
      </c>
      <c r="LZ80" s="440">
        <f>LZ35-MA68-MA70-MA72-MA74-MA76-MA78-MA80</f>
        <v>17774038.850625142</v>
      </c>
      <c r="MA80" s="438">
        <f>+LZ36/13*(LZ37)</f>
        <v>432066.51576092152</v>
      </c>
      <c r="MB80" s="439">
        <f>+LZ80*LZ33*LZ37/13+MA80</f>
        <v>2105044.0982601233</v>
      </c>
      <c r="MC80" s="440">
        <f>MC35-MD68-MD70-MD72-MD74-MD76-MD78-MD80</f>
        <v>893913.39242472104</v>
      </c>
      <c r="MD80" s="438">
        <f>+MC36/13*(MC37)</f>
        <v>22227.758710226626</v>
      </c>
      <c r="ME80" s="439">
        <f>+MC80*MC33*MC37/13+MD80</f>
        <v>106367.1644350977</v>
      </c>
      <c r="MF80" s="440">
        <f>MF35-MG68-MG70-MG72-MG74-MG76-MG78-MG80</f>
        <v>12338565.416206453</v>
      </c>
      <c r="MG80" s="438">
        <f>+MF36/13*(MF37)</f>
        <v>295872.44558510638</v>
      </c>
      <c r="MH80" s="439">
        <f>+MF80*MF33*MF37/13+MG80</f>
        <v>1457237.2605825323</v>
      </c>
      <c r="MI80" s="440">
        <f>MI35-MJ68-MJ70-MJ72-MJ74-MJ76-MJ78-MJ80</f>
        <v>12322735.302131167</v>
      </c>
      <c r="MJ80" s="438">
        <f>+MI36/13*(MI37)</f>
        <v>295514.73026595742</v>
      </c>
      <c r="MK80" s="439">
        <f>+MI80*MI33*MI37/13+MJ80</f>
        <v>1455389.5391821018</v>
      </c>
      <c r="ML80" s="440">
        <f>ML35-MM68-MM70-MM72-MM74-MM76-MM78-MM80</f>
        <v>12338565.416206453</v>
      </c>
      <c r="MM80" s="438">
        <f>+ML36/13*(ML37)</f>
        <v>295872.44558510638</v>
      </c>
      <c r="MN80" s="439">
        <f>+ML80*ML33*ML37/13+MM80</f>
        <v>1457237.2605825323</v>
      </c>
      <c r="MO80" s="440">
        <f>MO35-MP68-MP70-MP72-MP74-MP76-MP78-MP80</f>
        <v>12338565.416206453</v>
      </c>
      <c r="MP80" s="438">
        <f>+MO36/13*(MO37)</f>
        <v>295872.44558510638</v>
      </c>
      <c r="MQ80" s="439">
        <f>+MO80*MO33*MO37/13+MP80</f>
        <v>1457237.2605825323</v>
      </c>
      <c r="MR80" s="440">
        <f>MR35-MS72-MS74-MS76-MS78-MS80</f>
        <v>258823.56864157031</v>
      </c>
      <c r="MS80" s="438">
        <f>+MR36/13*(MR37)</f>
        <v>6082.24999999998</v>
      </c>
      <c r="MT80" s="439">
        <f>+MR80*MR33*MR37/13+MS80</f>
        <v>30443.962709126914</v>
      </c>
      <c r="MU80" s="440">
        <f>MU35-MV72-MV74-MV76-MV78-MV80</f>
        <v>30356926.956935912</v>
      </c>
      <c r="MV80" s="438">
        <f>+MU36/13*(MU37)</f>
        <v>715153.12055581226</v>
      </c>
      <c r="MW80" s="439">
        <f>+MU80*MU33*MU37/13+MV80</f>
        <v>3572492.3386893002</v>
      </c>
      <c r="MX80" s="440">
        <f>MX35-MY70-MY72-MY74-MY76-MY78-MY80</f>
        <v>36229661.98644042</v>
      </c>
      <c r="MY80" s="438">
        <f>+MX36/13*(MX37)</f>
        <v>842786.59574468085</v>
      </c>
      <c r="MZ80" s="439">
        <f>+MX80*MX33*MX37/13+MY80</f>
        <v>4242596.1349829249</v>
      </c>
      <c r="NA80" s="440">
        <f>NA35-NB72-NB74-NB76-NB78-NB80</f>
        <v>25793663.142077662</v>
      </c>
      <c r="NB80" s="438">
        <f>+NA36/13*(NA37)</f>
        <v>599536.76361099898</v>
      </c>
      <c r="NC80" s="439">
        <f>+NA80*NA33*NA37/13+NB80</f>
        <v>3027359.7570165815</v>
      </c>
      <c r="ND80" s="440">
        <f>ND35-NE72-NE74-NE76-NE78-NE80</f>
        <v>1637056.8378723389</v>
      </c>
      <c r="NE80" s="438">
        <f>+ND36/13*(ND37)</f>
        <v>35588.192127659539</v>
      </c>
      <c r="NF80" s="439">
        <f>+ND80*ND33*ND37/13+NE80</f>
        <v>189675.81475829906</v>
      </c>
      <c r="NG80" s="440">
        <f>NG35-NH72-NH74-NH76-NH78-NH80</f>
        <v>6522634.1605400983</v>
      </c>
      <c r="NH80" s="438">
        <f>+NG36/13*(NG37)</f>
        <v>146570.57127659576</v>
      </c>
      <c r="NI80" s="439">
        <f>+NG80*NG33*NG37/13+NH80</f>
        <v>760512.10820776341</v>
      </c>
      <c r="NJ80" s="500">
        <f>G80+J80+M80+P80+S80+V80+Y80+AB80+AE80+AH80+AK80+AN80+AQ80+AT80+AW80+AZ80+BC80+BF80+BI80+BL80+BO80+BR80+BU80+BX80+CA80+CD80+CG80+CJ80+CM80+CP80+CS80+CV80+CY80+DB80+DE80+DH80+DK80+DN80+DQ80+DT80+DW80+DZ80+EC80+EF80+EI80+EL80+EO80+ER80+EU80+EX80+FA80+FD80+FG80+FJ80+FM80+FP80+FS80+FV80+FY80+GB80+GE80+GH80+GK80+GN80+GQ80+GT80+GW80+GZ80+HC80+HF80+HI80+HL80+HO80+HR80+HU80+HX80+IA80+ID80+IG80+IJ80+IM80+IP80+IS80+IV80+IY80+JB80+JE80+JH80+JK80+JN80+JQ80+JT80+JW80+JZ80+KC80+KF80+KI80+KL80+KO80+KR80+KU80+KX80+LA80+LD80+LG80+LJ80+LM80+LP80+LS80+LV80+LY80+MB80+ME80+MH80+MK80+MN80+MQ80+MT80+MW80+MZ80+NC80+NF80+NI80</f>
        <v>703156850.80648375</v>
      </c>
      <c r="NK80" s="500"/>
      <c r="NL80" s="500">
        <f>+NJ80</f>
        <v>703156850.80648375</v>
      </c>
      <c r="NM80" s="500"/>
    </row>
    <row r="81" spans="1:377" s="598" customFormat="1" ht="20.25" customHeight="1" thickBot="1">
      <c r="A81" s="312">
        <v>63</v>
      </c>
      <c r="B81" s="543"/>
      <c r="C81" s="1231" t="str">
        <f>+C69</f>
        <v>With Increased ROE</v>
      </c>
      <c r="D81" s="541">
        <v>2026</v>
      </c>
      <c r="E81" s="484">
        <f>+E80</f>
        <v>10571270.734414037</v>
      </c>
      <c r="F81" s="485">
        <f>+F80</f>
        <v>438597.9065957446</v>
      </c>
      <c r="G81" s="486">
        <f>+E81*E34*E37/13+F81</f>
        <v>1433616.4899259214</v>
      </c>
      <c r="H81" s="484">
        <f>+H80</f>
        <v>4449407.5366160069</v>
      </c>
      <c r="I81" s="485">
        <f>+I80</f>
        <v>171681.31957446807</v>
      </c>
      <c r="J81" s="486">
        <f>+H81*H34*H37/13+I81</f>
        <v>590480.8466104836</v>
      </c>
      <c r="K81" s="484">
        <f>+K80</f>
        <v>47660275.274465181</v>
      </c>
      <c r="L81" s="485">
        <f>+L80</f>
        <v>1839738.7423404255</v>
      </c>
      <c r="M81" s="486">
        <f>+K81*K34*K37/13+L81</f>
        <v>6325751.8978206627</v>
      </c>
      <c r="N81" s="484">
        <f>+N80</f>
        <v>11971195.152613984</v>
      </c>
      <c r="O81" s="485">
        <f>+O80</f>
        <v>472103.47</v>
      </c>
      <c r="P81" s="486">
        <f>+N81*N34*N37/13+O81</f>
        <v>1598889.6379812802</v>
      </c>
      <c r="Q81" s="484">
        <f>+Q80</f>
        <v>15713432.790573783</v>
      </c>
      <c r="R81" s="485">
        <f>+R80</f>
        <v>574579.75212765951</v>
      </c>
      <c r="S81" s="486">
        <f>+Q81*Q34*Q37/13+R81</f>
        <v>2053603.2325907513</v>
      </c>
      <c r="T81" s="484">
        <f>+T80</f>
        <v>15310587.996545859</v>
      </c>
      <c r="U81" s="485">
        <f>+U80</f>
        <v>545839.47574468085</v>
      </c>
      <c r="V81" s="486">
        <f>+T81*T34*T37/13+U81</f>
        <v>1986945.2766471971</v>
      </c>
      <c r="W81" s="484">
        <f>+W80</f>
        <v>9344289.400140414</v>
      </c>
      <c r="X81" s="485">
        <f>+X80</f>
        <v>334713.91872340423</v>
      </c>
      <c r="Y81" s="486">
        <f>+W81*W34*W37/13+X81</f>
        <v>1214243.1479660866</v>
      </c>
      <c r="Z81" s="484">
        <f>+Z80</f>
        <v>4048136.7861882728</v>
      </c>
      <c r="AA81" s="485">
        <f>+AA80</f>
        <v>148116.91489361701</v>
      </c>
      <c r="AB81" s="486">
        <f>+Z81*Z34*Z37/13+AA81</f>
        <v>529146.91888424882</v>
      </c>
      <c r="AC81" s="484">
        <f>+AC80</f>
        <v>12451200.801142938</v>
      </c>
      <c r="AD81" s="485">
        <f>+AD80</f>
        <v>445645.3782269503</v>
      </c>
      <c r="AE81" s="486">
        <f>+AC81*AC34*AC37/13+AD81</f>
        <v>1617611.974596553</v>
      </c>
      <c r="AF81" s="484">
        <f>+AF80</f>
        <v>15600.574079702805</v>
      </c>
      <c r="AG81" s="485">
        <f>+AG80</f>
        <v>595.49680851063829</v>
      </c>
      <c r="AH81" s="486">
        <f>+AF81*AF34*AF37/13+AG81</f>
        <v>2063.8974870960205</v>
      </c>
      <c r="AI81" s="484">
        <f>+AI80</f>
        <v>5776767.1615741849</v>
      </c>
      <c r="AJ81" s="485">
        <f>+AJ80</f>
        <v>194870.59382978725</v>
      </c>
      <c r="AK81" s="486">
        <f>+AI81*AI34*AI37/13+AJ81</f>
        <v>738607.55996628478</v>
      </c>
      <c r="AL81" s="484">
        <f>+AL80</f>
        <v>13243013.485904215</v>
      </c>
      <c r="AM81" s="485">
        <f>+AM80</f>
        <v>438872.14225682669</v>
      </c>
      <c r="AN81" s="486">
        <f>+AL81*AL34*AL37/13+AM81</f>
        <v>1685367.9372107754</v>
      </c>
      <c r="AO81" s="484">
        <f>+AO80</f>
        <v>13856506.302939428</v>
      </c>
      <c r="AP81" s="485">
        <f>+AP80</f>
        <v>450280.26596252044</v>
      </c>
      <c r="AQ81" s="486">
        <f>+AO81*AO34*AO37/13+AP81</f>
        <v>1754520.9403189409</v>
      </c>
      <c r="AR81" s="484">
        <f>+AR80</f>
        <v>51073217.272334822</v>
      </c>
      <c r="AS81" s="485">
        <f>+AS80</f>
        <v>1643277.2238297875</v>
      </c>
      <c r="AT81" s="486">
        <f>+AR81*AR34*AR37/13+AS81</f>
        <v>6450532.8105205949</v>
      </c>
      <c r="AU81" s="484">
        <f>+AU80</f>
        <v>9590450.2374705803</v>
      </c>
      <c r="AV81" s="485">
        <f>+AV80</f>
        <v>306485.99191489362</v>
      </c>
      <c r="AW81" s="486">
        <f>+AU81*AU34*AU37/13+AV81</f>
        <v>1209185.0570065686</v>
      </c>
      <c r="AX81" s="484">
        <f>+AX80</f>
        <v>12382268.035095988</v>
      </c>
      <c r="AY81" s="485">
        <f>+AY80</f>
        <v>397126.1843510638</v>
      </c>
      <c r="AZ81" s="486">
        <f>+AX81*AX34*AX37/13+AY81</f>
        <v>1562604.4989482795</v>
      </c>
      <c r="BA81" s="484">
        <f>+BA80</f>
        <v>4291065.2391912593</v>
      </c>
      <c r="BB81" s="485">
        <f>+BB80</f>
        <v>135966.02862765954</v>
      </c>
      <c r="BC81" s="486">
        <f>+BA81*BA34*BA37/13+BB81</f>
        <v>539861.6209879776</v>
      </c>
      <c r="BD81" s="484">
        <f>+BD80</f>
        <v>31170707.369047124</v>
      </c>
      <c r="BE81" s="485">
        <f>+BE80</f>
        <v>978413.53148936166</v>
      </c>
      <c r="BF81" s="486">
        <f>+BD81*BD34*BD37/13+BE81</f>
        <v>3912349.6558173657</v>
      </c>
      <c r="BG81" s="484">
        <f>+BG80</f>
        <v>10949557.542322664</v>
      </c>
      <c r="BH81" s="485">
        <f>+BH80</f>
        <v>337558.87220056163</v>
      </c>
      <c r="BI81" s="486">
        <f>+BG81*BG34*BG37/13+BH81</f>
        <v>1368183.6199318056</v>
      </c>
      <c r="BJ81" s="484">
        <f>+BJ80</f>
        <v>15008995.088913832</v>
      </c>
      <c r="BK81" s="485">
        <f>+BK80</f>
        <v>461659.76680851064</v>
      </c>
      <c r="BL81" s="486">
        <f>+BJ81*BJ34*BJ37/13+BK81</f>
        <v>1874378.2001718031</v>
      </c>
      <c r="BM81" s="484">
        <f>+BM80</f>
        <v>43990658.215250127</v>
      </c>
      <c r="BN81" s="485">
        <f>+BN80</f>
        <v>1338342.9312975728</v>
      </c>
      <c r="BO81" s="486">
        <f>+BM81*BM34*BM37/13+BN81</f>
        <v>5478954.1706450842</v>
      </c>
      <c r="BP81" s="484">
        <f>+BP80</f>
        <v>52138127.642348237</v>
      </c>
      <c r="BQ81" s="485">
        <f>+BQ80</f>
        <v>1539673.6510638299</v>
      </c>
      <c r="BR81" s="486">
        <f>+BP81*BP34*BP37/13+BQ81</f>
        <v>6447163.6972028175</v>
      </c>
      <c r="BS81" s="484">
        <f>+BS80</f>
        <v>8173791.4679567721</v>
      </c>
      <c r="BT81" s="485">
        <f>+BT80</f>
        <v>239918.78489361703</v>
      </c>
      <c r="BU81" s="486">
        <f>+BS81*BS34*BS37/13+BT81</f>
        <v>1009275.148117385</v>
      </c>
      <c r="BV81" s="484">
        <f>+BV80</f>
        <v>2026475.8358110592</v>
      </c>
      <c r="BW81" s="485">
        <f>+BW80</f>
        <v>84258.212765957447</v>
      </c>
      <c r="BX81" s="486">
        <f>+BV81*BV34*BV37/13+BW81</f>
        <v>290654.42880186782</v>
      </c>
      <c r="BY81" s="484">
        <f>+BY80</f>
        <v>28339355.588972162</v>
      </c>
      <c r="BZ81" s="485">
        <f>+BZ80</f>
        <v>862515.91489361692</v>
      </c>
      <c r="CA81" s="486">
        <f>+BY81*BY34*BY37/13+BZ81</f>
        <v>3748874.4172238335</v>
      </c>
      <c r="CB81" s="484">
        <f>+CB80</f>
        <v>520140001.49987948</v>
      </c>
      <c r="CC81" s="485">
        <f>+CC80</f>
        <v>15478213.776045933</v>
      </c>
      <c r="CD81" s="486">
        <f>+CB81*CB34*CB37/13+CC81</f>
        <v>68454383.6475811</v>
      </c>
      <c r="CE81" s="484">
        <f>+CE80</f>
        <v>250285486.96912667</v>
      </c>
      <c r="CF81" s="485">
        <f>+CF80</f>
        <v>7586699.746650937</v>
      </c>
      <c r="CG81" s="486">
        <f>+CE81*CE34*CE37/13+CF81</f>
        <v>31144767.35543856</v>
      </c>
      <c r="CH81" s="484">
        <f>+CH80</f>
        <v>321991246.60686326</v>
      </c>
      <c r="CI81" s="485">
        <f>+CI80</f>
        <v>9329753.6738297883</v>
      </c>
      <c r="CJ81" s="486">
        <f>+CH81*CH34*CH37/13+CI81</f>
        <v>39637110.480091512</v>
      </c>
      <c r="CK81" s="484">
        <f>+CK80</f>
        <v>255445885.78102237</v>
      </c>
      <c r="CL81" s="485">
        <f>+CL80</f>
        <v>7871201.5220894068</v>
      </c>
      <c r="CM81" s="486">
        <f>+CK81*CK34*CK37/13+CL81</f>
        <v>31914990.558719717</v>
      </c>
      <c r="CN81" s="484">
        <f>+CN80</f>
        <v>461607567.21970159</v>
      </c>
      <c r="CO81" s="485">
        <f>+CO80</f>
        <v>13297514.136382978</v>
      </c>
      <c r="CP81" s="486">
        <f>+CN81*CN34*CN37/13+CO81</f>
        <v>57459414.788743854</v>
      </c>
      <c r="CQ81" s="484">
        <f>+CQ80</f>
        <v>263676064.05752364</v>
      </c>
      <c r="CR81" s="485">
        <f>+CR80</f>
        <v>7463472.1729787225</v>
      </c>
      <c r="CS81" s="486">
        <f>+CQ81*CQ34*CQ37/13+CR81</f>
        <v>32689306.782773461</v>
      </c>
      <c r="CT81" s="484">
        <f>+CT80</f>
        <v>136876169.15406701</v>
      </c>
      <c r="CU81" s="485">
        <f>+CU80</f>
        <v>3819750.7059881072</v>
      </c>
      <c r="CV81" s="486">
        <f>+CT81*CT34*CT37/13+CU81</f>
        <v>16703190.67692464</v>
      </c>
      <c r="CW81" s="484">
        <f>+CW80</f>
        <v>52006659.620517612</v>
      </c>
      <c r="CX81" s="485">
        <f>+CX80</f>
        <v>1410692.136469193</v>
      </c>
      <c r="CY81" s="486">
        <f>+CW81*CW34*CW37/13+CX81</f>
        <v>6305807.7833404299</v>
      </c>
      <c r="CZ81" s="484">
        <f>+CZ80</f>
        <v>38459971.403503291</v>
      </c>
      <c r="DA81" s="485">
        <f>+DA80</f>
        <v>1040986.1518781183</v>
      </c>
      <c r="DB81" s="486">
        <f>+CZ81*CZ34*CZ37/13+DA81</f>
        <v>4661022.6850692406</v>
      </c>
      <c r="DC81" s="484">
        <f>+DC80</f>
        <v>127125224.76415925</v>
      </c>
      <c r="DD81" s="485">
        <f>+DD80</f>
        <v>3370186.6228826824</v>
      </c>
      <c r="DE81" s="486">
        <f>+DC81*DC34*DC37/13+DD81</f>
        <v>15335821.051161798</v>
      </c>
      <c r="DF81" s="484">
        <f>+DF80</f>
        <v>101970108.06304865</v>
      </c>
      <c r="DG81" s="485">
        <f>+DG80</f>
        <v>2688080.5431711511</v>
      </c>
      <c r="DH81" s="486">
        <f>+DF81*DF34*DF37/13+DG81</f>
        <v>12285995.024409128</v>
      </c>
      <c r="DI81" s="484">
        <f>+DI80</f>
        <v>52745668.876047663</v>
      </c>
      <c r="DJ81" s="485">
        <f>+DJ80</f>
        <v>1388666.8506875082</v>
      </c>
      <c r="DK81" s="486">
        <f>+DI81*DI34*DI37/13+DJ81</f>
        <v>6353341.5847280482</v>
      </c>
      <c r="DL81" s="484">
        <f>+DL80</f>
        <v>34339834.363979734</v>
      </c>
      <c r="DM81" s="485">
        <f>+DM80</f>
        <v>915706.4629180287</v>
      </c>
      <c r="DN81" s="486">
        <f>+DL81*DL34*DL37/13+DM81</f>
        <v>4147935.9837651276</v>
      </c>
      <c r="DO81" s="484">
        <f>+DO80</f>
        <v>65555121.827946372</v>
      </c>
      <c r="DP81" s="485">
        <f>+DP80</f>
        <v>1736921.3371683299</v>
      </c>
      <c r="DQ81" s="486">
        <f>+DO81*DO34*DO37/13+DP81</f>
        <v>7907283.0741857439</v>
      </c>
      <c r="DR81" s="484">
        <f>+DR80</f>
        <v>43494987.422835141</v>
      </c>
      <c r="DS81" s="485">
        <f>+DS80</f>
        <v>1165294.2598692589</v>
      </c>
      <c r="DT81" s="486">
        <f>+DR81*DR34*DR37/13+DS81</f>
        <v>5259250.5925307348</v>
      </c>
      <c r="DU81" s="484">
        <f>+DU80</f>
        <v>43494987.422835141</v>
      </c>
      <c r="DV81" s="485">
        <f>+DV80</f>
        <v>1165294.2598692589</v>
      </c>
      <c r="DW81" s="486">
        <f>+DU81*DU34*DU37/13+DV81</f>
        <v>5259250.5925307348</v>
      </c>
      <c r="DX81" s="484">
        <f>+DX80</f>
        <v>42150280.094672263</v>
      </c>
      <c r="DY81" s="485">
        <f>+DY80</f>
        <v>1134747.7985559248</v>
      </c>
      <c r="DZ81" s="486">
        <f>+DX81*DX34*DX37/13+DY81</f>
        <v>5102133.8432853613</v>
      </c>
      <c r="EA81" s="484">
        <f>+EA80</f>
        <v>42150279.273259908</v>
      </c>
      <c r="EB81" s="485">
        <f>+EB80</f>
        <v>1134747.777279329</v>
      </c>
      <c r="EC81" s="486">
        <f>+EA81*EA34*EA37/13+EB81</f>
        <v>5102133.7446935046</v>
      </c>
      <c r="ED81" s="484">
        <f>+ED80</f>
        <v>23888778.775005434</v>
      </c>
      <c r="EE81" s="485">
        <f>+EE80</f>
        <v>664807.73479834606</v>
      </c>
      <c r="EF81" s="486">
        <f>+ED81*ED34*ED37/13+EE81</f>
        <v>2913333.8970139292</v>
      </c>
      <c r="EG81" s="484">
        <f>+EG80</f>
        <v>19087868.35645806</v>
      </c>
      <c r="EH81" s="485">
        <f>+EH80</f>
        <v>532076.06427931273</v>
      </c>
      <c r="EI81" s="486">
        <f>+EG81*EG34*EG37/13+EH81</f>
        <v>2328717.5663275123</v>
      </c>
      <c r="EJ81" s="484">
        <f>+EJ80</f>
        <v>21226058.452354178</v>
      </c>
      <c r="EK81" s="485">
        <f>+EK80</f>
        <v>593050.04390665807</v>
      </c>
      <c r="EL81" s="486">
        <f>+EJ81*EJ34*EJ37/13+EK81</f>
        <v>2590948.2286716397</v>
      </c>
      <c r="EM81" s="484">
        <f>+EM80</f>
        <v>21226058.452354178</v>
      </c>
      <c r="EN81" s="485">
        <f>+EN80</f>
        <v>593050.04390665807</v>
      </c>
      <c r="EO81" s="486">
        <f>+EM81*EM34*EM37/13+EN81</f>
        <v>2590948.2286716397</v>
      </c>
      <c r="EP81" s="484">
        <f>+EP80</f>
        <v>6917248.4273180682</v>
      </c>
      <c r="EQ81" s="485">
        <f>+EQ80</f>
        <v>194000.30291837594</v>
      </c>
      <c r="ER81" s="486">
        <f>+EP81*EP34*EP37/13+EQ81</f>
        <v>845084.82280362223</v>
      </c>
      <c r="ES81" s="484">
        <f>+ES80</f>
        <v>6916970.0847380068</v>
      </c>
      <c r="ET81" s="485">
        <f>+ET80</f>
        <v>194000.30291837594</v>
      </c>
      <c r="EU81" s="486">
        <f>+ES81*ES34*ES37/13+ET81</f>
        <v>845058.62386816298</v>
      </c>
      <c r="EV81" s="484">
        <f>+EV80</f>
        <v>26996230.576907314</v>
      </c>
      <c r="EW81" s="485">
        <f>+EW80</f>
        <v>718141.7861061166</v>
      </c>
      <c r="EX81" s="486">
        <f>+EV81*EV34*EV37/13+EW81</f>
        <v>3259156.1805669977</v>
      </c>
      <c r="EY81" s="484">
        <f>+EY80</f>
        <v>16372081.73840039</v>
      </c>
      <c r="EZ81" s="485">
        <f>+EZ80</f>
        <v>416470.70071535779</v>
      </c>
      <c r="FA81" s="486">
        <f>+EY81*EY34*EY37/13+EZ81</f>
        <v>1957489.3716757316</v>
      </c>
      <c r="FB81" s="484">
        <f>+FB80</f>
        <v>8871317.9759521205</v>
      </c>
      <c r="FC81" s="485">
        <f>+FC80</f>
        <v>257183.20191489361</v>
      </c>
      <c r="FD81" s="486">
        <f>+FB81*FB34*FB37/13+FC81</f>
        <v>1092194.0976218134</v>
      </c>
      <c r="FE81" s="484">
        <f>+FE80</f>
        <v>14451444.54717429</v>
      </c>
      <c r="FF81" s="485">
        <f>+FF80</f>
        <v>415214.39617021265</v>
      </c>
      <c r="FG81" s="486">
        <f>+FE81*FE34*FE37/13+FF81</f>
        <v>1775453.5047565298</v>
      </c>
      <c r="FH81" s="484">
        <f>+FH80</f>
        <v>34509560.364816457</v>
      </c>
      <c r="FI81" s="485">
        <f>+FI80</f>
        <v>926542.40829787229</v>
      </c>
      <c r="FJ81" s="486">
        <f>+FH81*FH34*FH37/13+FI81</f>
        <v>4174747.3524549683</v>
      </c>
      <c r="FK81" s="484">
        <f>+FK80</f>
        <v>23887084.038127068</v>
      </c>
      <c r="FL81" s="485">
        <f>+FL80</f>
        <v>681481.70425531932</v>
      </c>
      <c r="FM81" s="486">
        <f>+FK81*FK34*FK37/13+FL81</f>
        <v>2929848.3497268711</v>
      </c>
      <c r="FN81" s="484">
        <f>+FN80</f>
        <v>833054.64312394452</v>
      </c>
      <c r="FO81" s="485">
        <f>+FO80</f>
        <v>23575.695319148934</v>
      </c>
      <c r="FP81" s="486">
        <f>+FN81*FN34*FN37/13+FO81</f>
        <v>101986.78436063675</v>
      </c>
      <c r="FQ81" s="484">
        <f>+FQ80</f>
        <v>17771829.020317204</v>
      </c>
      <c r="FR81" s="485">
        <f>+FR80</f>
        <v>469464.82170212793</v>
      </c>
      <c r="FS81" s="486">
        <f>+FQ81*FQ34*FQ37/13+FR81</f>
        <v>2142234.4043990686</v>
      </c>
      <c r="FT81" s="484">
        <f>+FT80</f>
        <v>127139325.99609452</v>
      </c>
      <c r="FU81" s="485">
        <f>+FU80</f>
        <v>3356469.1168085113</v>
      </c>
      <c r="FV81" s="486">
        <f>+FT81*FT34*FT37/13+FU81</f>
        <v>15323430.820509471</v>
      </c>
      <c r="FW81" s="484">
        <f>+FW80</f>
        <v>18002263.535483845</v>
      </c>
      <c r="FX81" s="485">
        <f>+FX80</f>
        <v>474617.52744680847</v>
      </c>
      <c r="FY81" s="486">
        <f>+FW81*FW34*FW37/13+FX81</f>
        <v>2169076.7093028226</v>
      </c>
      <c r="FZ81" s="484">
        <f>+FZ80</f>
        <v>46744951.017301068</v>
      </c>
      <c r="GA81" s="485">
        <f>+GA80</f>
        <v>1133416.2470212765</v>
      </c>
      <c r="GB81" s="486">
        <f>+FZ81*FZ34*FZ37/13+GA81</f>
        <v>5533274.7037398741</v>
      </c>
      <c r="GC81" s="484">
        <f>+GC80</f>
        <v>62248780.494775683</v>
      </c>
      <c r="GD81" s="485">
        <f>+GD80</f>
        <v>1521147.734468085</v>
      </c>
      <c r="GE81" s="486">
        <f>+GC81*GC34*GC37/13+GD81</f>
        <v>7380300.8049031971</v>
      </c>
      <c r="GF81" s="484">
        <f>+GF80</f>
        <v>83912838.732714385</v>
      </c>
      <c r="GG81" s="485">
        <f>+GG80</f>
        <v>2078283.0095744682</v>
      </c>
      <c r="GH81" s="486">
        <f>+GF81*GF34*GF37/13+GG81</f>
        <v>9976560.9003513474</v>
      </c>
      <c r="GI81" s="484">
        <f>+GI80</f>
        <v>58349327.949676044</v>
      </c>
      <c r="GJ81" s="485">
        <f>+GJ80</f>
        <v>1426217.3778723404</v>
      </c>
      <c r="GK81" s="486">
        <f>+GI81*GI34*GI37/13+GJ81</f>
        <v>6918335.3165179379</v>
      </c>
      <c r="GL81" s="484">
        <f>+GL80</f>
        <v>20330518.690604694</v>
      </c>
      <c r="GM81" s="485">
        <f>+GM80</f>
        <v>534938.97382978734</v>
      </c>
      <c r="GN81" s="486">
        <f>+GL81*GL34*GL37/13+GM81</f>
        <v>2448544.6712071397</v>
      </c>
      <c r="GO81" s="484">
        <f>+GO80</f>
        <v>271234955.14433998</v>
      </c>
      <c r="GP81" s="485">
        <f>+GP80</f>
        <v>6399094.5783786308</v>
      </c>
      <c r="GQ81" s="486">
        <f>+GO81*GO34*GO37/13+GP81</f>
        <v>31929026.371607348</v>
      </c>
      <c r="GR81" s="484">
        <f>+GR80</f>
        <v>49581251.458381064</v>
      </c>
      <c r="GS81" s="485">
        <f>+GS80</f>
        <v>1142833.2912944271</v>
      </c>
      <c r="GT81" s="486">
        <f>+GR81*GR34*GR37/13+GS81</f>
        <v>5809657.9167627078</v>
      </c>
      <c r="GU81" s="484">
        <f>+GU80</f>
        <v>50596066.883026049</v>
      </c>
      <c r="GV81" s="485">
        <f>+GV80</f>
        <v>1217658.6265820058</v>
      </c>
      <c r="GW81" s="486">
        <f>+GU81*GU34*GU37/13+GV81</f>
        <v>5980002.5355442446</v>
      </c>
      <c r="GX81" s="484">
        <f>+GX80</f>
        <v>102874650.23715426</v>
      </c>
      <c r="GY81" s="485">
        <f>+GY80</f>
        <v>2398674.0213039191</v>
      </c>
      <c r="GZ81" s="486">
        <f>+GX81*GX34*GX37/13+GY81</f>
        <v>12081728.340055559</v>
      </c>
      <c r="HA81" s="484">
        <f>+HA80</f>
        <v>22603917.839417573</v>
      </c>
      <c r="HB81" s="485">
        <f>+HB80</f>
        <v>523061.5443192994</v>
      </c>
      <c r="HC81" s="486">
        <f>+HA81*HA34*HA37/13+HB81</f>
        <v>2650650.4474272355</v>
      </c>
      <c r="HD81" s="484">
        <f>+HD80</f>
        <v>9296462.2345304843</v>
      </c>
      <c r="HE81" s="485">
        <f>+HE80</f>
        <v>214142.08052602748</v>
      </c>
      <c r="HF81" s="486">
        <f>+HD81*HD34*HD37/13+HE81</f>
        <v>1089169.5880963127</v>
      </c>
      <c r="HG81" s="484">
        <f>+HG80</f>
        <v>70103556.973026037</v>
      </c>
      <c r="HH81" s="485">
        <f>+HH80</f>
        <v>1796291.4247439897</v>
      </c>
      <c r="HI81" s="486">
        <f>+HG81*HG34*HG37/13+HH81</f>
        <v>8394773.6411369815</v>
      </c>
      <c r="HJ81" s="484">
        <f>+HJ80</f>
        <v>44934273.558302991</v>
      </c>
      <c r="HK81" s="485">
        <f>+HK80</f>
        <v>1151469.2725421127</v>
      </c>
      <c r="HL81" s="486">
        <f>+HJ81*HJ34*HJ37/13+HK81</f>
        <v>5380898.1030233474</v>
      </c>
      <c r="HM81" s="484">
        <f>+HM80</f>
        <v>7455476.8270056304</v>
      </c>
      <c r="HN81" s="485">
        <f>+HN80</f>
        <v>190061.7723592878</v>
      </c>
      <c r="HO81" s="486">
        <f>+HM81*HM34*HM37/13+HN81</f>
        <v>891806.92455827759</v>
      </c>
      <c r="HP81" s="484">
        <f>+HP80</f>
        <v>56704198.927137606</v>
      </c>
      <c r="HQ81" s="485">
        <f>+HQ80</f>
        <v>1423969.5939579627</v>
      </c>
      <c r="HR81" s="486">
        <f>+HP81*HP34*HP37/13+HQ81</f>
        <v>6761240.1173280599</v>
      </c>
      <c r="HS81" s="484">
        <f>+HS80</f>
        <v>66744446.71425619</v>
      </c>
      <c r="HT81" s="485">
        <f>+HT80</f>
        <v>1675713.4353826842</v>
      </c>
      <c r="HU81" s="486">
        <f>+HS81*HS34*HS37/13+HT81</f>
        <v>7958020.1214252748</v>
      </c>
      <c r="HV81" s="484">
        <f>+HV80</f>
        <v>43434564.435409032</v>
      </c>
      <c r="HW81" s="485">
        <f>+HW80</f>
        <v>1092743.9128033668</v>
      </c>
      <c r="HX81" s="486">
        <f>+HV81*HV34*HV37/13+HW81</f>
        <v>5181012.9447741527</v>
      </c>
      <c r="HY81" s="484">
        <f>+HY80</f>
        <v>83457498.068768531</v>
      </c>
      <c r="HZ81" s="485">
        <f>+HZ80</f>
        <v>2097525.4623828037</v>
      </c>
      <c r="IA81" s="486">
        <f>+HY81*HY34*HY37/13+HZ81</f>
        <v>9952944.5111382529</v>
      </c>
      <c r="IB81" s="484">
        <f>+IB80</f>
        <v>32142832.338105515</v>
      </c>
      <c r="IC81" s="485">
        <f>+IC80</f>
        <v>793698.57353063056</v>
      </c>
      <c r="ID81" s="486">
        <f>+IB81*IB34*IB37/13+IC81</f>
        <v>3819135.7514059111</v>
      </c>
      <c r="IE81" s="484">
        <f>+IE80</f>
        <v>11442482.132783001</v>
      </c>
      <c r="IF81" s="485">
        <f>+IF80</f>
        <v>280888.21970120975</v>
      </c>
      <c r="IG81" s="486">
        <f>+IE81*IE34*IE37/13+IF81</f>
        <v>1357909.3884503893</v>
      </c>
      <c r="IH81" s="484">
        <f>+IH80</f>
        <v>8551678.889631452</v>
      </c>
      <c r="II81" s="485">
        <f>+II80</f>
        <v>209242.61947024328</v>
      </c>
      <c r="IJ81" s="486">
        <f>+IH81*IH34*IH37/13+II81</f>
        <v>1014167.5549517414</v>
      </c>
      <c r="IK81" s="484">
        <f>+IK80</f>
        <v>31500067.092894308</v>
      </c>
      <c r="IL81" s="485">
        <f>+IL80</f>
        <v>767878.18315425457</v>
      </c>
      <c r="IM81" s="486">
        <f>+IK81*IK34*IK37/13+IL81</f>
        <v>3732815.2206233419</v>
      </c>
      <c r="IN81" s="484">
        <f>+IN80</f>
        <v>33311574.92672554</v>
      </c>
      <c r="IO81" s="485">
        <f>+IO80</f>
        <v>809869.74453022645</v>
      </c>
      <c r="IP81" s="486">
        <f>+IN81*IN34*IN37/13+IO81</f>
        <v>3945314.5670891809</v>
      </c>
      <c r="IQ81" s="484">
        <f>+IQ80</f>
        <v>32457966.067399204</v>
      </c>
      <c r="IR81" s="485">
        <f>+IR80</f>
        <v>800646.0850199922</v>
      </c>
      <c r="IS81" s="486">
        <f>+IQ81*IQ34*IQ37/13+IR81</f>
        <v>3855745.1573599153</v>
      </c>
      <c r="IT81" s="484">
        <f>+IT80</f>
        <v>11530289.608490447</v>
      </c>
      <c r="IU81" s="485">
        <f>+IU80</f>
        <v>282215.15382705611</v>
      </c>
      <c r="IV81" s="486">
        <f>+IT81*IT34*IT37/13+IU81</f>
        <v>1367501.1823342771</v>
      </c>
      <c r="IW81" s="484">
        <f>+IW80</f>
        <v>8551678.8992565796</v>
      </c>
      <c r="IX81" s="485">
        <f>+IX80</f>
        <v>209242.61947024328</v>
      </c>
      <c r="IY81" s="486">
        <f>+IW81*IW34*IW37/13+IX81</f>
        <v>1014167.5558577045</v>
      </c>
      <c r="IZ81" s="484">
        <f>+IZ80</f>
        <v>2825818.8522803481</v>
      </c>
      <c r="JA81" s="485">
        <f>+JA80</f>
        <v>70459.454768410622</v>
      </c>
      <c r="JB81" s="486">
        <f>+IZ81*IZ34*IZ37/13+JA81</f>
        <v>336439.04622757807</v>
      </c>
      <c r="JC81" s="484">
        <f>+JC80</f>
        <v>28674712.002057381</v>
      </c>
      <c r="JD81" s="485">
        <f>+JD80</f>
        <v>697430.49713578483</v>
      </c>
      <c r="JE81" s="486">
        <f>+JC81*JC34*JC37/13+JD81</f>
        <v>3396431.5945917824</v>
      </c>
      <c r="JF81" s="484">
        <f>+JF80</f>
        <v>33345625.110565692</v>
      </c>
      <c r="JG81" s="485">
        <f>+JG80</f>
        <v>810653.23224844597</v>
      </c>
      <c r="JH81" s="486">
        <f>+JF81*JF34*JF37/13+JG81</f>
        <v>3949303.0210350142</v>
      </c>
      <c r="JI81" s="484">
        <f>+JI80</f>
        <v>10565667.260811707</v>
      </c>
      <c r="JJ81" s="485">
        <f>+JJ80</f>
        <v>303193.07865529292</v>
      </c>
      <c r="JK81" s="486">
        <f>+JI81*JI34*JI37/13+JJ81</f>
        <v>1297684.2362383106</v>
      </c>
      <c r="JL81" s="484">
        <f>+JL80</f>
        <v>66780085.332787365</v>
      </c>
      <c r="JM81" s="485">
        <f>+JM80</f>
        <v>1865418.0212765958</v>
      </c>
      <c r="JN81" s="486">
        <f>+JL81*JL34*JL37/13+JM81</f>
        <v>8151079.1846203217</v>
      </c>
      <c r="JO81" s="484">
        <f>+JO80</f>
        <v>12599579.233532863</v>
      </c>
      <c r="JP81" s="485">
        <f>+JP80</f>
        <v>350581.8578940875</v>
      </c>
      <c r="JQ81" s="486">
        <f>+JO81*JO34*JO37/13+JP81</f>
        <v>1536514.54228684</v>
      </c>
      <c r="JR81" s="484">
        <f t="shared" ref="JR81:JS81" si="100">+JR80</f>
        <v>20504528.190171454</v>
      </c>
      <c r="JS81" s="485">
        <f t="shared" si="100"/>
        <v>528952.9487234042</v>
      </c>
      <c r="JT81" s="486">
        <f>+JR81*JR34*JR37/13+JS81</f>
        <v>2458937.2528070677</v>
      </c>
      <c r="JU81" s="484">
        <f t="shared" ref="JU81:JV81" si="101">+JU80</f>
        <v>10070585.718624037</v>
      </c>
      <c r="JV81" s="485">
        <f t="shared" si="101"/>
        <v>262480.02978723409</v>
      </c>
      <c r="JW81" s="486">
        <f>+JU81*JU34*JU37/13+JV81</f>
        <v>1210371.7437350776</v>
      </c>
      <c r="JX81" s="484">
        <f t="shared" ref="JX81:JY81" si="102">+JX80</f>
        <v>14980028.593896816</v>
      </c>
      <c r="JY81" s="485">
        <f t="shared" si="102"/>
        <v>384412.52468085109</v>
      </c>
      <c r="JZ81" s="486">
        <f>+JX81*JX34*JX37/13+JY81</f>
        <v>1794404.4929331855</v>
      </c>
      <c r="KA81" s="484">
        <f t="shared" ref="KA81:KB81" si="103">+KA80</f>
        <v>32085707.624488696</v>
      </c>
      <c r="KB81" s="485">
        <f t="shared" si="103"/>
        <v>787680.28451063833</v>
      </c>
      <c r="KC81" s="486">
        <f>+KA81*KA34*KA37/13+KB81</f>
        <v>3807740.6110078618</v>
      </c>
      <c r="KD81" s="484">
        <f t="shared" ref="KD81:KE81" si="104">+KD80</f>
        <v>28960726.436247982</v>
      </c>
      <c r="KE81" s="485">
        <f t="shared" si="104"/>
        <v>701000.08017936163</v>
      </c>
      <c r="KF81" s="1471">
        <f>+KD81*KD34*KD37/13+KE81</f>
        <v>3426922.22471382</v>
      </c>
      <c r="KG81" s="484">
        <f t="shared" ref="KG81:KH81" si="105">+KG80</f>
        <v>68995504.058919802</v>
      </c>
      <c r="KH81" s="485">
        <f t="shared" si="105"/>
        <v>1509966.2487725043</v>
      </c>
      <c r="KI81" s="1471">
        <f>+KG81*KG34*KG37/13+KH81</f>
        <v>7983520.5484453905</v>
      </c>
      <c r="KJ81" s="484">
        <f t="shared" ref="KJ81:KK81" si="106">+KJ80</f>
        <v>47930191.850348577</v>
      </c>
      <c r="KK81" s="485">
        <f t="shared" si="106"/>
        <v>1156253.850629149</v>
      </c>
      <c r="KL81" s="486">
        <f>+KJ81*KJ34*KJ37/13+KK81</f>
        <v>5667672.8457383458</v>
      </c>
      <c r="KM81" s="484">
        <f t="shared" ref="KM81:KN81" si="107">+KM80</f>
        <v>14195741.913472064</v>
      </c>
      <c r="KN81" s="485">
        <f t="shared" si="107"/>
        <v>358755.78574468085</v>
      </c>
      <c r="KO81" s="486">
        <f>+KM81*KM34*KM37/13+KN81</f>
        <v>1694926.938951527</v>
      </c>
      <c r="KP81" s="484">
        <f t="shared" ref="KP81:KQ81" si="108">+KP80</f>
        <v>20136066.238008335</v>
      </c>
      <c r="KQ81" s="485">
        <f t="shared" si="108"/>
        <v>478305.31060283678</v>
      </c>
      <c r="KR81" s="486">
        <f>+KP81*KP34*KP37/13+KQ81</f>
        <v>2373608.2127185334</v>
      </c>
      <c r="KS81" s="484">
        <f t="shared" ref="KS81:KT81" si="109">+KS80</f>
        <v>22798351.706211124</v>
      </c>
      <c r="KT81" s="485">
        <f t="shared" si="109"/>
        <v>525654.63975177298</v>
      </c>
      <c r="KU81" s="486">
        <f>+KS81*KS34*KS37/13+KT81</f>
        <v>2671544.5887366738</v>
      </c>
      <c r="KV81" s="484">
        <f t="shared" ref="KV81:KW81" si="110">+KV80</f>
        <v>19484517.430769235</v>
      </c>
      <c r="KW81" s="485">
        <f t="shared" si="110"/>
        <v>449772.48624113487</v>
      </c>
      <c r="KX81" s="486">
        <f>+KV81*KV34*KV37/13+KW81</f>
        <v>2283748.4970646608</v>
      </c>
      <c r="KY81" s="484">
        <f t="shared" ref="KY81:KZ81" si="111">+KY80</f>
        <v>19271919.302091423</v>
      </c>
      <c r="KZ81" s="485">
        <f t="shared" si="111"/>
        <v>476957.41893617023</v>
      </c>
      <c r="LA81" s="486">
        <f>+KY81*KY34*KY37/13+KZ81</f>
        <v>2290922.6766411527</v>
      </c>
      <c r="LB81" s="484">
        <f t="shared" ref="LB81:LC81" si="112">+LB80</f>
        <v>38666617.031774975</v>
      </c>
      <c r="LC81" s="485">
        <f t="shared" si="112"/>
        <v>934174.10452380916</v>
      </c>
      <c r="LD81" s="486">
        <f>+LB81*LB34*LB37/13+LC81</f>
        <v>4573661.1130135059</v>
      </c>
      <c r="LE81" s="484">
        <f t="shared" ref="LE81:LF81" si="113">+LE80</f>
        <v>26013162.194890134</v>
      </c>
      <c r="LF81" s="485">
        <f t="shared" si="113"/>
        <v>628195.46377406328</v>
      </c>
      <c r="LG81" s="486">
        <f>+LE81*LE34*LE37/13+LF81</f>
        <v>3076678.7582975398</v>
      </c>
      <c r="LH81" s="484">
        <f t="shared" ref="LH81:LI81" si="114">+LH80</f>
        <v>17763765.165957443</v>
      </c>
      <c r="LI81" s="485">
        <f t="shared" si="114"/>
        <v>421623.74631205667</v>
      </c>
      <c r="LJ81" s="486">
        <f>+LH81*LH34*LH37/13+LI81</f>
        <v>2093634.3204524282</v>
      </c>
      <c r="LK81" s="484">
        <f t="shared" ref="LK81:LL81" si="115">+LK80</f>
        <v>17763765.136595745</v>
      </c>
      <c r="LL81" s="485">
        <f t="shared" si="115"/>
        <v>421623.74567375885</v>
      </c>
      <c r="LM81" s="486">
        <f>+LK81*LK34*LK37/13+LL81</f>
        <v>2093634.3170504668</v>
      </c>
      <c r="LN81" s="484">
        <f t="shared" ref="LN81:LO81" si="116">+LN80</f>
        <v>17763764.166055642</v>
      </c>
      <c r="LO81" s="485">
        <f t="shared" si="116"/>
        <v>421623.72439716314</v>
      </c>
      <c r="LP81" s="486">
        <f>+LN81*LN34*LN37/13+LO81</f>
        <v>2093634.2044219926</v>
      </c>
      <c r="LQ81" s="484">
        <f t="shared" ref="LQ81:LR81" si="117">+LQ80</f>
        <v>2813736.4450120805</v>
      </c>
      <c r="LR81" s="485">
        <f t="shared" si="117"/>
        <v>71933.43106382979</v>
      </c>
      <c r="LS81" s="486">
        <f>+LQ81*LQ34*LQ37/13+LR81</f>
        <v>336775.7685385588</v>
      </c>
      <c r="LT81" s="484">
        <f t="shared" ref="LT81:LU81" si="118">+LT80</f>
        <v>2425407.1681871009</v>
      </c>
      <c r="LU81" s="485">
        <f t="shared" si="118"/>
        <v>58680.623044109292</v>
      </c>
      <c r="LV81" s="486">
        <f>+LT81*LT34*LT37/13+LU81</f>
        <v>286971.55089178728</v>
      </c>
      <c r="LW81" s="484">
        <f t="shared" ref="LW81:LX81" si="119">+LW80</f>
        <v>26777245.106348962</v>
      </c>
      <c r="LX81" s="485">
        <f t="shared" si="119"/>
        <v>650923.80418687023</v>
      </c>
      <c r="LY81" s="486">
        <f>+LW81*LW34*LW37/13+LX81</f>
        <v>3171326.2383490219</v>
      </c>
      <c r="LZ81" s="484">
        <f t="shared" ref="LZ81:MA81" si="120">+LZ80</f>
        <v>17774038.850625142</v>
      </c>
      <c r="MA81" s="485">
        <f t="shared" si="120"/>
        <v>432066.51576092152</v>
      </c>
      <c r="MB81" s="486">
        <f>+LZ81*LZ34*LZ37/13+MA81</f>
        <v>2105044.0982601233</v>
      </c>
      <c r="MC81" s="484">
        <f t="shared" ref="MC81:MD81" si="121">+MC80</f>
        <v>893913.39242472104</v>
      </c>
      <c r="MD81" s="485">
        <f t="shared" si="121"/>
        <v>22227.758710226626</v>
      </c>
      <c r="ME81" s="486">
        <f>+MC81*MC34*MC37/13+MD81</f>
        <v>106367.1644350977</v>
      </c>
      <c r="MF81" s="484">
        <f t="shared" ref="MF81:MG81" si="122">+MF80</f>
        <v>12338565.416206453</v>
      </c>
      <c r="MG81" s="485">
        <f t="shared" si="122"/>
        <v>295872.44558510638</v>
      </c>
      <c r="MH81" s="486">
        <f>+MF81*MF34*MF37/13+MG81</f>
        <v>1457237.2605825323</v>
      </c>
      <c r="MI81" s="484">
        <f t="shared" ref="MI81:MJ81" si="123">+MI80</f>
        <v>12322735.302131167</v>
      </c>
      <c r="MJ81" s="485">
        <f t="shared" si="123"/>
        <v>295514.73026595742</v>
      </c>
      <c r="MK81" s="486">
        <f>+MI81*MI34*MI37/13+MJ81</f>
        <v>1455389.5391821018</v>
      </c>
      <c r="ML81" s="484">
        <f t="shared" ref="ML81:MM81" si="124">+ML80</f>
        <v>12338565.416206453</v>
      </c>
      <c r="MM81" s="485">
        <f t="shared" si="124"/>
        <v>295872.44558510638</v>
      </c>
      <c r="MN81" s="486">
        <f>+ML81*ML34*ML37/13+MM81</f>
        <v>1457237.2605825323</v>
      </c>
      <c r="MO81" s="484">
        <f t="shared" ref="MO81:MP81" si="125">+MO80</f>
        <v>12338565.416206453</v>
      </c>
      <c r="MP81" s="485">
        <f t="shared" si="125"/>
        <v>295872.44558510638</v>
      </c>
      <c r="MQ81" s="486">
        <f>+MO81*MO34*MO37/13+MP81</f>
        <v>1457237.2605825323</v>
      </c>
      <c r="MR81" s="484">
        <f t="shared" ref="MR81:MS81" si="126">+MR80</f>
        <v>258823.56864157031</v>
      </c>
      <c r="MS81" s="485">
        <f t="shared" si="126"/>
        <v>6082.24999999998</v>
      </c>
      <c r="MT81" s="486">
        <f>+MR81*MR34*MR37/13+MS81</f>
        <v>30443.962709126914</v>
      </c>
      <c r="MU81" s="484">
        <f t="shared" ref="MU81:MV81" si="127">+MU80</f>
        <v>30356926.956935912</v>
      </c>
      <c r="MV81" s="485">
        <f t="shared" si="127"/>
        <v>715153.12055581226</v>
      </c>
      <c r="MW81" s="486">
        <f>+MU81*MU34*MU37/13+MV81</f>
        <v>3572492.3386893002</v>
      </c>
      <c r="MX81" s="484">
        <f t="shared" ref="MX81:MY81" si="128">+MX80</f>
        <v>36229661.98644042</v>
      </c>
      <c r="MY81" s="485">
        <f t="shared" si="128"/>
        <v>842786.59574468085</v>
      </c>
      <c r="MZ81" s="486">
        <f>+MX81*MX34*MX37/13+MY81</f>
        <v>4242596.1349829249</v>
      </c>
      <c r="NA81" s="484">
        <f t="shared" ref="NA81:NB81" si="129">+NA80</f>
        <v>25793663.142077662</v>
      </c>
      <c r="NB81" s="485">
        <f t="shared" si="129"/>
        <v>599536.76361099898</v>
      </c>
      <c r="NC81" s="486">
        <f>+NA81*NA34*NA37/13+NB81</f>
        <v>3027359.7570165815</v>
      </c>
      <c r="ND81" s="484">
        <f t="shared" ref="ND81:NE81" si="130">+ND80</f>
        <v>1637056.8378723389</v>
      </c>
      <c r="NE81" s="485">
        <f t="shared" si="130"/>
        <v>35588.192127659539</v>
      </c>
      <c r="NF81" s="486">
        <f>+ND81*ND34*ND37/13+NE81</f>
        <v>189675.81475829906</v>
      </c>
      <c r="NG81" s="484">
        <f t="shared" ref="NG81:NH81" si="131">+NG80</f>
        <v>6522634.1605400983</v>
      </c>
      <c r="NH81" s="485">
        <f t="shared" si="131"/>
        <v>146570.57127659576</v>
      </c>
      <c r="NI81" s="486">
        <f>+NG81*NG34*NG37/13+NH81</f>
        <v>760512.10820776341</v>
      </c>
      <c r="NJ81" s="991">
        <f>G81+J81+M81+P81+S81+V81+Y81+AB81+AE81+AH81+AK81+AN81+AQ81+AT81+AW81+AZ81+BC81+BF81+BI81+BL81+BO81+BR81+BU81+BX81+CA81+CD81+CG81+CJ81+CM81+CP81+CS81+CV81+CY81+DB81+DE81+DH81+DK81+DN81+DQ81+DT81+DW81+DZ81+EC81+EF81+EI81+EL81+EO81+ER81+EU81+EX81+FA81+FD81+FG81+FJ81+FM81+FP81+FS81+FV81+FY81+GB81+GE81+GH81+GK81+GN81+GQ81+GT81+GW81+GZ81+HC81+HF81+HI81+HL81+HO81+HR81+HU81+HX81+IA81+ID81+IG81+IJ81+IM81+IP81+IS81+IV81+IY81+JB81+JE81+JH81+JK81+JN81+JQ81+JT81+JW81+JZ81+KC81+KF81+KI81+KL81+KO81+KR81+KU81+KX81+LA81+LD81+LG81+LJ81+LM81+LP81+LS81+LV81+LY81+MB81+ME81+MH81+MK81+MN81+MQ81+MT81+MW81+MZ81+NC81+NF81+NI81</f>
        <v>708530101.8432529</v>
      </c>
      <c r="NK81" s="991">
        <f>+NJ81</f>
        <v>708530101.8432529</v>
      </c>
      <c r="NL81" s="991"/>
      <c r="NM81" s="991">
        <f>+NK81-NL80</f>
        <v>5373251.0367691517</v>
      </c>
    </row>
    <row r="82" spans="1:377">
      <c r="GO82" s="498"/>
      <c r="GP82" s="498"/>
      <c r="GQ82" s="498"/>
      <c r="GR82" s="498"/>
      <c r="GS82" s="498"/>
      <c r="GT82" s="498"/>
      <c r="GU82" s="498"/>
      <c r="GV82" s="498"/>
      <c r="GW82" s="498"/>
      <c r="HD82" s="1247"/>
      <c r="HE82" s="1247"/>
      <c r="HF82" s="1247"/>
      <c r="HG82" s="1247"/>
      <c r="HH82" s="1247"/>
      <c r="HI82" s="1247"/>
      <c r="HJ82" s="1247"/>
      <c r="HK82" s="1247"/>
      <c r="HL82" s="1247"/>
      <c r="NB82" s="498"/>
      <c r="NC82" s="498"/>
      <c r="NE82" s="498"/>
      <c r="NF82" s="498"/>
      <c r="NH82" s="498"/>
      <c r="NI82" s="498"/>
      <c r="NJ82" s="498"/>
      <c r="NK82" s="498"/>
      <c r="NL82" s="498"/>
      <c r="NM82" s="498"/>
    </row>
    <row r="83" spans="1:377" ht="28.15" customHeight="1">
      <c r="KG83" s="1443"/>
      <c r="KH83" s="1443"/>
      <c r="KI83" s="1443"/>
    </row>
    <row r="89" spans="1:377">
      <c r="E89" s="1505"/>
      <c r="F89" s="1505"/>
      <c r="G89" s="1505"/>
      <c r="H89" s="1505"/>
      <c r="I89" s="1505"/>
      <c r="J89" s="1505"/>
      <c r="K89" s="1505"/>
      <c r="L89" s="1505"/>
      <c r="M89" s="1505"/>
      <c r="N89" s="1505"/>
      <c r="O89" s="1505"/>
      <c r="P89" s="1505"/>
      <c r="Q89" s="1505"/>
      <c r="R89" s="1505"/>
      <c r="S89" s="1505"/>
      <c r="T89" s="1505"/>
      <c r="U89" s="1505"/>
      <c r="V89" s="1505"/>
      <c r="W89" s="1505"/>
      <c r="X89" s="1505"/>
      <c r="Y89" s="1505"/>
      <c r="Z89" s="1505"/>
      <c r="AA89" s="1505"/>
      <c r="AB89" s="1505"/>
      <c r="AC89" s="1505"/>
      <c r="AD89" s="1505"/>
      <c r="AE89" s="1505"/>
      <c r="AF89" s="1505"/>
      <c r="AG89" s="1505"/>
      <c r="AH89" s="1505"/>
      <c r="AI89" s="1505"/>
      <c r="AJ89" s="1505"/>
      <c r="AK89" s="1505"/>
      <c r="AL89" s="1505"/>
      <c r="AM89" s="1505"/>
      <c r="AN89" s="1505"/>
      <c r="AO89" s="1505"/>
      <c r="AP89" s="1505"/>
      <c r="AQ89" s="1505"/>
      <c r="AR89" s="1505"/>
      <c r="AS89" s="1505"/>
      <c r="AT89" s="1505"/>
      <c r="AU89" s="1505"/>
      <c r="AV89" s="1505"/>
      <c r="AW89" s="1505"/>
      <c r="AX89" s="1505"/>
      <c r="AY89" s="1505"/>
      <c r="AZ89" s="1505"/>
      <c r="BA89" s="1505"/>
      <c r="BB89" s="1505"/>
      <c r="BC89" s="1505"/>
      <c r="BD89" s="1505"/>
      <c r="BE89" s="1505"/>
      <c r="BF89" s="1505"/>
      <c r="BG89" s="1505"/>
      <c r="BH89" s="1505"/>
      <c r="BI89" s="1505"/>
      <c r="BJ89" s="1505"/>
      <c r="BK89" s="1505"/>
      <c r="BL89" s="1505"/>
      <c r="BM89" s="1505"/>
      <c r="BN89" s="1505"/>
      <c r="BO89" s="1505"/>
      <c r="BP89" s="1505"/>
      <c r="BQ89" s="1505"/>
      <c r="BR89" s="1505"/>
      <c r="BS89" s="1505"/>
      <c r="BT89" s="1505"/>
      <c r="BU89" s="1505"/>
      <c r="BV89" s="1505"/>
      <c r="BW89" s="1505"/>
      <c r="BX89" s="1505"/>
      <c r="BY89" s="1505"/>
      <c r="BZ89" s="1505"/>
      <c r="CA89" s="1505"/>
      <c r="CB89" s="1505"/>
      <c r="CC89" s="1505"/>
      <c r="CD89" s="1505"/>
      <c r="CE89" s="1505"/>
      <c r="CF89" s="1505"/>
      <c r="CG89" s="1505"/>
      <c r="CH89" s="1505"/>
      <c r="CI89" s="1505"/>
      <c r="CJ89" s="1505"/>
      <c r="CK89" s="1505"/>
      <c r="CL89" s="1505"/>
      <c r="CM89" s="1505"/>
      <c r="CN89" s="1505"/>
      <c r="CO89" s="1505"/>
      <c r="CP89" s="1505"/>
      <c r="CQ89" s="1505"/>
      <c r="CR89" s="1505"/>
      <c r="CS89" s="1505"/>
      <c r="CT89" s="1505"/>
      <c r="CU89" s="1505"/>
      <c r="CV89" s="1505"/>
      <c r="CW89" s="1505"/>
      <c r="CX89" s="1505"/>
      <c r="CY89" s="1505"/>
      <c r="CZ89" s="1505"/>
      <c r="DA89" s="1505"/>
      <c r="DB89" s="1505"/>
      <c r="DC89" s="1505"/>
      <c r="DD89" s="1505"/>
      <c r="DE89" s="1505"/>
      <c r="DF89" s="1505"/>
      <c r="DG89" s="1505"/>
      <c r="DH89" s="1505"/>
      <c r="DI89" s="1505"/>
      <c r="DJ89" s="1505"/>
      <c r="DK89" s="1505"/>
      <c r="DL89" s="1505"/>
      <c r="DM89" s="1505"/>
      <c r="DN89" s="1505"/>
      <c r="DO89" s="1505"/>
      <c r="DP89" s="1505"/>
      <c r="DQ89" s="1505"/>
      <c r="DR89" s="1505"/>
      <c r="DS89" s="1505"/>
      <c r="DT89" s="1505"/>
      <c r="DU89" s="1505"/>
      <c r="DV89" s="1505"/>
      <c r="DW89" s="1505"/>
      <c r="DX89" s="1505"/>
      <c r="DY89" s="1505"/>
      <c r="DZ89" s="1505"/>
      <c r="EA89" s="1505"/>
      <c r="EB89" s="1505"/>
      <c r="EC89" s="1505"/>
      <c r="ED89" s="1505"/>
      <c r="EE89" s="1505"/>
      <c r="EF89" s="1505"/>
      <c r="EG89" s="1505"/>
      <c r="EH89" s="1505"/>
      <c r="EI89" s="1505"/>
      <c r="EJ89" s="1505"/>
      <c r="EK89" s="1505"/>
      <c r="EL89" s="1505"/>
      <c r="EM89" s="1505"/>
      <c r="EN89" s="1505"/>
      <c r="EO89" s="1505"/>
      <c r="EP89" s="1505"/>
      <c r="EQ89" s="1505"/>
      <c r="ER89" s="1505"/>
      <c r="ES89" s="1505"/>
      <c r="ET89" s="1505"/>
      <c r="EU89" s="1505"/>
      <c r="EV89" s="1505"/>
      <c r="EW89" s="1505"/>
      <c r="EX89" s="1505"/>
      <c r="EY89" s="1505"/>
      <c r="EZ89" s="1505"/>
      <c r="FA89" s="1505"/>
      <c r="FB89" s="1505"/>
      <c r="FC89" s="1505"/>
      <c r="FD89" s="1505"/>
      <c r="FE89" s="1505"/>
      <c r="FF89" s="1505"/>
      <c r="FG89" s="1505"/>
      <c r="FH89" s="1505"/>
      <c r="FI89" s="1505"/>
      <c r="FJ89" s="1505"/>
      <c r="FK89" s="1505"/>
      <c r="FL89" s="1505"/>
      <c r="FM89" s="1505"/>
      <c r="FN89" s="1505"/>
      <c r="FO89" s="1505"/>
      <c r="FP89" s="1505"/>
      <c r="FQ89" s="1505"/>
      <c r="FR89" s="1505"/>
      <c r="FS89" s="1505"/>
      <c r="FT89" s="1505"/>
      <c r="FU89" s="1505"/>
      <c r="FV89" s="1505"/>
      <c r="FW89" s="1505"/>
      <c r="FX89" s="1505"/>
      <c r="FY89" s="1505"/>
      <c r="FZ89" s="1505"/>
      <c r="GA89" s="1505"/>
      <c r="GB89" s="1505"/>
      <c r="GC89" s="1505"/>
      <c r="GD89" s="1505"/>
      <c r="GE89" s="1505"/>
      <c r="GF89" s="1505"/>
      <c r="GG89" s="1505"/>
      <c r="GH89" s="1505"/>
      <c r="GI89" s="1505"/>
      <c r="GJ89" s="1505"/>
      <c r="GK89" s="1505"/>
      <c r="GL89" s="1505"/>
      <c r="GM89" s="1505"/>
      <c r="GN89" s="1505"/>
      <c r="GO89" s="1505"/>
      <c r="GP89" s="1505"/>
      <c r="GQ89" s="1505"/>
      <c r="GR89" s="1505"/>
      <c r="GS89" s="1505"/>
      <c r="GT89" s="1505"/>
      <c r="GU89" s="1505"/>
      <c r="GV89" s="1505"/>
      <c r="GW89" s="1505"/>
      <c r="GX89" s="1505"/>
      <c r="GY89" s="1505"/>
      <c r="GZ89" s="1505"/>
      <c r="HA89" s="1505"/>
      <c r="HB89" s="1505"/>
      <c r="HC89" s="1505"/>
      <c r="HD89" s="1505"/>
      <c r="HE89" s="1505"/>
      <c r="HF89" s="1505"/>
      <c r="HG89" s="1505"/>
      <c r="HH89" s="1505"/>
      <c r="HI89" s="1505"/>
      <c r="HJ89" s="1505"/>
      <c r="HK89" s="1505"/>
      <c r="HL89" s="1505"/>
      <c r="HM89" s="1505"/>
      <c r="HN89" s="1505"/>
      <c r="HO89" s="1505"/>
      <c r="HP89" s="1505"/>
      <c r="HQ89" s="1505"/>
      <c r="HR89" s="1505"/>
      <c r="HS89" s="1505"/>
      <c r="HT89" s="1505"/>
      <c r="HU89" s="1505"/>
      <c r="HV89" s="1505"/>
      <c r="HW89" s="1505"/>
      <c r="HX89" s="1505"/>
      <c r="HY89" s="1505"/>
      <c r="HZ89" s="1505"/>
      <c r="IA89" s="1505"/>
      <c r="IB89" s="1505"/>
      <c r="IC89" s="1505"/>
      <c r="ID89" s="1505"/>
      <c r="IE89" s="1505"/>
      <c r="IF89" s="1505"/>
      <c r="IG89" s="1505"/>
      <c r="IH89" s="1505"/>
      <c r="II89" s="1505"/>
      <c r="IJ89" s="1505"/>
      <c r="IK89" s="1505"/>
      <c r="IL89" s="1505"/>
      <c r="IM89" s="1505"/>
      <c r="IN89" s="1505"/>
      <c r="IO89" s="1505"/>
      <c r="IP89" s="1505"/>
      <c r="IQ89" s="1505"/>
      <c r="IR89" s="1505"/>
      <c r="IS89" s="1505"/>
      <c r="IT89" s="1505"/>
      <c r="IU89" s="1505"/>
      <c r="IV89" s="1505"/>
      <c r="IW89" s="1505"/>
      <c r="IX89" s="1505"/>
      <c r="IY89" s="1505"/>
      <c r="IZ89" s="1505"/>
      <c r="JA89" s="1505"/>
      <c r="JB89" s="1505"/>
      <c r="JC89" s="1505"/>
      <c r="JD89" s="1505"/>
      <c r="JE89" s="1505"/>
      <c r="JF89" s="1505"/>
      <c r="JG89" s="1505"/>
      <c r="JH89" s="1505"/>
      <c r="JI89" s="1505"/>
      <c r="JJ89" s="1505"/>
      <c r="JK89" s="1505"/>
      <c r="JL89" s="1505"/>
      <c r="JM89" s="1505"/>
      <c r="JN89" s="1505"/>
      <c r="JO89" s="1505"/>
      <c r="JP89" s="1505"/>
      <c r="JQ89" s="1505"/>
      <c r="JR89" s="1505"/>
      <c r="JS89" s="1505"/>
      <c r="JT89" s="1505"/>
      <c r="JU89" s="1505"/>
      <c r="JV89" s="1505"/>
      <c r="JW89" s="1505"/>
      <c r="JX89" s="1505"/>
      <c r="JY89" s="1505"/>
      <c r="JZ89" s="1505"/>
      <c r="KA89" s="1505"/>
      <c r="KB89" s="1505"/>
      <c r="KC89" s="1505"/>
      <c r="KD89" s="1505"/>
      <c r="KE89" s="1505"/>
      <c r="KF89" s="1505"/>
      <c r="KG89" s="1505"/>
      <c r="KH89" s="1505"/>
      <c r="KI89" s="1505"/>
      <c r="KJ89" s="1505"/>
      <c r="KK89" s="1505"/>
      <c r="KL89" s="1505"/>
      <c r="KM89" s="1505"/>
      <c r="KN89" s="1505"/>
      <c r="KO89" s="1505"/>
      <c r="KP89" s="1505"/>
      <c r="KQ89" s="1505"/>
      <c r="KR89" s="1505"/>
      <c r="KS89" s="1505"/>
      <c r="KT89" s="1505"/>
      <c r="KU89" s="1505"/>
      <c r="KV89" s="1505"/>
      <c r="KW89" s="1505"/>
      <c r="KX89" s="1505"/>
      <c r="KY89" s="1505"/>
      <c r="KZ89" s="1505"/>
      <c r="LA89" s="1505"/>
      <c r="LB89" s="1505"/>
      <c r="LC89" s="1505"/>
      <c r="LD89" s="1505"/>
      <c r="LE89" s="1505"/>
      <c r="LF89" s="1505"/>
      <c r="LG89" s="1505"/>
      <c r="LH89" s="1505"/>
      <c r="LI89" s="1505"/>
      <c r="LJ89" s="1505"/>
      <c r="LK89" s="1505"/>
      <c r="LL89" s="1505"/>
      <c r="LM89" s="1505"/>
      <c r="LN89" s="1505"/>
      <c r="LO89" s="1505"/>
      <c r="LP89" s="1505"/>
      <c r="LQ89" s="1505"/>
      <c r="LR89" s="1505"/>
      <c r="LS89" s="1505"/>
      <c r="LT89" s="1505"/>
      <c r="LU89" s="1505"/>
      <c r="LV89" s="1505"/>
      <c r="LW89" s="1505"/>
      <c r="LX89" s="1505"/>
      <c r="LY89" s="1505"/>
      <c r="LZ89" s="1505"/>
      <c r="MA89" s="1505"/>
      <c r="MB89" s="1505"/>
      <c r="MC89" s="1505"/>
      <c r="MD89" s="1505"/>
      <c r="ME89" s="1505"/>
      <c r="MF89" s="1505"/>
      <c r="MG89" s="1505"/>
      <c r="MH89" s="1505"/>
      <c r="MI89" s="1505"/>
      <c r="MJ89" s="1505"/>
      <c r="MK89" s="1505"/>
      <c r="ML89" s="1505"/>
      <c r="MM89" s="1505"/>
      <c r="MN89" s="1505"/>
      <c r="MO89" s="1505"/>
      <c r="MP89" s="1505"/>
      <c r="MQ89" s="1505"/>
      <c r="MR89" s="1505"/>
      <c r="MS89" s="1505"/>
      <c r="MT89" s="1505"/>
      <c r="MU89" s="1505"/>
      <c r="MV89" s="1505"/>
      <c r="MW89" s="1505"/>
      <c r="MX89" s="1505"/>
      <c r="MY89" s="1505"/>
      <c r="MZ89" s="1505"/>
      <c r="NA89" s="1505"/>
      <c r="NB89" s="1505"/>
      <c r="NC89" s="1505"/>
      <c r="ND89" s="1505"/>
      <c r="NE89" s="1505"/>
      <c r="NF89" s="1505"/>
      <c r="NG89" s="1505"/>
      <c r="NH89" s="1505"/>
      <c r="NI89" s="1505"/>
      <c r="NJ89" s="1505"/>
      <c r="NK89" s="1505"/>
      <c r="NL89" s="1505"/>
      <c r="NM89" s="1505"/>
    </row>
    <row r="90" spans="1:377">
      <c r="E90" s="1505"/>
      <c r="F90" s="1505"/>
      <c r="G90" s="1505"/>
      <c r="H90" s="1505"/>
      <c r="I90" s="1505"/>
      <c r="J90" s="1505"/>
      <c r="K90" s="1505"/>
      <c r="L90" s="1505"/>
      <c r="M90" s="1505"/>
      <c r="N90" s="1505"/>
      <c r="O90" s="1505"/>
      <c r="P90" s="1505"/>
      <c r="Q90" s="1505"/>
      <c r="R90" s="1505"/>
      <c r="S90" s="1505"/>
      <c r="T90" s="1505"/>
      <c r="U90" s="1505"/>
      <c r="V90" s="1505"/>
      <c r="W90" s="1505"/>
      <c r="X90" s="1505"/>
      <c r="Y90" s="1505"/>
      <c r="Z90" s="1505"/>
      <c r="AA90" s="1505"/>
      <c r="AB90" s="1505"/>
      <c r="AC90" s="1505"/>
      <c r="AD90" s="1505"/>
      <c r="AE90" s="1505"/>
      <c r="AF90" s="1505"/>
      <c r="AG90" s="1505"/>
      <c r="AH90" s="1505"/>
      <c r="AI90" s="1505"/>
      <c r="AJ90" s="1505"/>
      <c r="AK90" s="1505"/>
      <c r="AL90" s="1505"/>
      <c r="AM90" s="1505"/>
      <c r="AN90" s="1505"/>
      <c r="AO90" s="1505"/>
      <c r="AP90" s="1505"/>
      <c r="AQ90" s="1505"/>
      <c r="AR90" s="1505"/>
      <c r="AS90" s="1505"/>
      <c r="AT90" s="1505"/>
      <c r="AU90" s="1505"/>
      <c r="AV90" s="1505"/>
      <c r="AW90" s="1505"/>
      <c r="AX90" s="1505"/>
      <c r="AY90" s="1505"/>
      <c r="AZ90" s="1505"/>
      <c r="BA90" s="1505"/>
      <c r="BB90" s="1505"/>
      <c r="BC90" s="1505"/>
      <c r="BD90" s="1505"/>
      <c r="BE90" s="1505"/>
      <c r="BF90" s="1505"/>
      <c r="BG90" s="1505"/>
      <c r="BH90" s="1505"/>
      <c r="BI90" s="1505"/>
      <c r="BJ90" s="1505"/>
      <c r="BK90" s="1505"/>
      <c r="BL90" s="1505"/>
      <c r="BM90" s="1505"/>
      <c r="BN90" s="1505"/>
      <c r="BO90" s="1505"/>
      <c r="BP90" s="1505"/>
      <c r="BQ90" s="1505"/>
      <c r="BR90" s="1505"/>
      <c r="BS90" s="1505"/>
      <c r="BT90" s="1505"/>
      <c r="BU90" s="1505"/>
      <c r="BV90" s="1505"/>
      <c r="BW90" s="1505"/>
      <c r="BX90" s="1505"/>
      <c r="BY90" s="1505"/>
      <c r="BZ90" s="1505"/>
      <c r="CA90" s="1505"/>
      <c r="CB90" s="1505"/>
      <c r="CC90" s="1505"/>
      <c r="CD90" s="1505"/>
      <c r="CE90" s="1505"/>
      <c r="CF90" s="1505"/>
      <c r="CG90" s="1505"/>
      <c r="CH90" s="1505"/>
      <c r="CI90" s="1505"/>
      <c r="CJ90" s="1505"/>
      <c r="CK90" s="1505"/>
      <c r="CL90" s="1505"/>
      <c r="CM90" s="1505"/>
      <c r="CN90" s="1505"/>
      <c r="CO90" s="1505"/>
      <c r="CP90" s="1505"/>
      <c r="CQ90" s="1505"/>
      <c r="CR90" s="1505"/>
      <c r="CS90" s="1505"/>
      <c r="CT90" s="1505"/>
      <c r="CU90" s="1505"/>
      <c r="CV90" s="1505"/>
      <c r="CW90" s="1505"/>
      <c r="CX90" s="1505"/>
      <c r="CY90" s="1505"/>
      <c r="CZ90" s="1505"/>
      <c r="DA90" s="1505"/>
      <c r="DB90" s="1505"/>
      <c r="DC90" s="1505"/>
      <c r="DD90" s="1505"/>
      <c r="DE90" s="1505"/>
      <c r="DF90" s="1505"/>
      <c r="DG90" s="1505"/>
      <c r="DH90" s="1505"/>
      <c r="DI90" s="1505"/>
      <c r="DJ90" s="1505"/>
      <c r="DK90" s="1505"/>
      <c r="DL90" s="1505"/>
      <c r="DM90" s="1505"/>
      <c r="DN90" s="1505"/>
      <c r="DO90" s="1505"/>
      <c r="DP90" s="1505"/>
      <c r="DQ90" s="1505"/>
      <c r="DR90" s="1505"/>
      <c r="DS90" s="1505"/>
      <c r="DT90" s="1505"/>
      <c r="DU90" s="1505"/>
      <c r="DV90" s="1505"/>
      <c r="DW90" s="1505"/>
      <c r="DX90" s="1505"/>
      <c r="DY90" s="1505"/>
      <c r="DZ90" s="1505"/>
      <c r="EA90" s="1505"/>
      <c r="EB90" s="1505"/>
      <c r="EC90" s="1505"/>
      <c r="ED90" s="1505"/>
      <c r="EE90" s="1505"/>
      <c r="EF90" s="1505"/>
      <c r="EG90" s="1505"/>
      <c r="EH90" s="1505"/>
      <c r="EI90" s="1505"/>
      <c r="EJ90" s="1505"/>
      <c r="EK90" s="1505"/>
      <c r="EL90" s="1505"/>
      <c r="EM90" s="1505"/>
      <c r="EN90" s="1505"/>
      <c r="EO90" s="1505"/>
      <c r="EP90" s="1505"/>
      <c r="EQ90" s="1505"/>
      <c r="ER90" s="1505"/>
      <c r="ES90" s="1505"/>
      <c r="ET90" s="1505"/>
      <c r="EU90" s="1505"/>
      <c r="EV90" s="1505"/>
      <c r="EW90" s="1505"/>
      <c r="EX90" s="1505"/>
      <c r="EY90" s="1505"/>
      <c r="EZ90" s="1505"/>
      <c r="FA90" s="1505"/>
      <c r="FB90" s="1505"/>
      <c r="FC90" s="1505"/>
      <c r="FD90" s="1505"/>
      <c r="FE90" s="1505"/>
      <c r="FF90" s="1505"/>
      <c r="FG90" s="1505"/>
      <c r="FH90" s="1505"/>
      <c r="FI90" s="1505"/>
      <c r="FJ90" s="1505"/>
      <c r="FK90" s="1505"/>
      <c r="FL90" s="1505"/>
      <c r="FM90" s="1505"/>
      <c r="FN90" s="1505"/>
      <c r="FO90" s="1505"/>
      <c r="FP90" s="1505"/>
      <c r="FQ90" s="1505"/>
      <c r="FR90" s="1505"/>
      <c r="FS90" s="1505"/>
      <c r="FT90" s="1505"/>
      <c r="FU90" s="1505"/>
      <c r="FV90" s="1505"/>
      <c r="FW90" s="1505"/>
      <c r="FX90" s="1505"/>
      <c r="FY90" s="1505"/>
      <c r="FZ90" s="1505"/>
      <c r="GA90" s="1505"/>
      <c r="GB90" s="1505"/>
      <c r="GC90" s="1505"/>
      <c r="GD90" s="1505"/>
      <c r="GE90" s="1505"/>
      <c r="GF90" s="1505"/>
      <c r="GG90" s="1505"/>
      <c r="GH90" s="1505"/>
      <c r="GI90" s="1505"/>
      <c r="GJ90" s="1505"/>
      <c r="GK90" s="1505"/>
      <c r="GL90" s="1505"/>
      <c r="GM90" s="1505"/>
      <c r="GN90" s="1505"/>
      <c r="GO90" s="1505"/>
      <c r="GP90" s="1505"/>
      <c r="GQ90" s="1505"/>
      <c r="GR90" s="1505"/>
      <c r="GS90" s="1505"/>
      <c r="GT90" s="1505"/>
      <c r="GU90" s="1505"/>
      <c r="GV90" s="1505"/>
      <c r="GW90" s="1505"/>
      <c r="GX90" s="1505"/>
      <c r="GY90" s="1505"/>
      <c r="GZ90" s="1505"/>
      <c r="HA90" s="1505"/>
      <c r="HB90" s="1505"/>
      <c r="HC90" s="1505"/>
      <c r="HD90" s="1505"/>
      <c r="HE90" s="1505"/>
      <c r="HF90" s="1505"/>
      <c r="HG90" s="1505"/>
      <c r="HH90" s="1505"/>
      <c r="HI90" s="1505"/>
      <c r="HJ90" s="1505"/>
      <c r="HK90" s="1505"/>
      <c r="HL90" s="1505"/>
      <c r="HM90" s="1505"/>
      <c r="HN90" s="1505"/>
      <c r="HO90" s="1505"/>
      <c r="HP90" s="1505"/>
      <c r="HQ90" s="1505"/>
      <c r="HR90" s="1505"/>
      <c r="HS90" s="1505"/>
      <c r="HT90" s="1505"/>
      <c r="HU90" s="1505"/>
      <c r="HV90" s="1505"/>
      <c r="HW90" s="1505"/>
      <c r="HX90" s="1505"/>
      <c r="HY90" s="1505"/>
      <c r="HZ90" s="1505"/>
      <c r="IA90" s="1505"/>
      <c r="IB90" s="1505"/>
      <c r="IC90" s="1505"/>
      <c r="ID90" s="1505"/>
      <c r="IE90" s="1505"/>
      <c r="IF90" s="1505"/>
      <c r="IG90" s="1505"/>
      <c r="IH90" s="1505"/>
      <c r="II90" s="1505"/>
      <c r="IJ90" s="1505"/>
      <c r="IK90" s="1505"/>
      <c r="IL90" s="1505"/>
      <c r="IM90" s="1505"/>
      <c r="IN90" s="1505"/>
      <c r="IO90" s="1505"/>
      <c r="IP90" s="1505"/>
      <c r="IQ90" s="1505"/>
      <c r="IR90" s="1505"/>
      <c r="IS90" s="1505"/>
      <c r="IT90" s="1505"/>
      <c r="IU90" s="1505"/>
      <c r="IV90" s="1505"/>
      <c r="IW90" s="1505"/>
      <c r="IX90" s="1505"/>
      <c r="IY90" s="1505"/>
      <c r="IZ90" s="1505"/>
      <c r="JA90" s="1505"/>
      <c r="JB90" s="1505"/>
      <c r="JC90" s="1505"/>
      <c r="JD90" s="1505"/>
      <c r="JE90" s="1505"/>
      <c r="JF90" s="1505"/>
      <c r="JG90" s="1505"/>
      <c r="JH90" s="1505"/>
      <c r="JI90" s="1505"/>
      <c r="JJ90" s="1505"/>
      <c r="JK90" s="1505"/>
      <c r="JL90" s="1505"/>
      <c r="JM90" s="1505"/>
      <c r="JN90" s="1505"/>
      <c r="JO90" s="1505"/>
      <c r="JP90" s="1505"/>
      <c r="JQ90" s="1505"/>
      <c r="JR90" s="1505"/>
      <c r="JS90" s="1505"/>
      <c r="JT90" s="1505"/>
      <c r="JU90" s="1505"/>
      <c r="JV90" s="1505"/>
      <c r="JW90" s="1505"/>
      <c r="JX90" s="1505"/>
      <c r="JY90" s="1505"/>
      <c r="JZ90" s="1505"/>
      <c r="KA90" s="1505"/>
      <c r="KB90" s="1505"/>
      <c r="KC90" s="1505"/>
      <c r="KD90" s="1505"/>
      <c r="KE90" s="1505"/>
      <c r="KF90" s="1505"/>
      <c r="KG90" s="1505"/>
      <c r="KH90" s="1505"/>
      <c r="KI90" s="1505"/>
      <c r="KJ90" s="1505"/>
      <c r="KK90" s="1505"/>
      <c r="KL90" s="1505"/>
      <c r="KM90" s="1505"/>
      <c r="KN90" s="1505"/>
      <c r="KO90" s="1505"/>
      <c r="KP90" s="1505"/>
      <c r="KQ90" s="1505"/>
      <c r="KR90" s="1505"/>
      <c r="KS90" s="1505"/>
      <c r="KT90" s="1505"/>
      <c r="KU90" s="1505"/>
      <c r="KV90" s="1505"/>
      <c r="KW90" s="1505"/>
      <c r="KX90" s="1505"/>
      <c r="KY90" s="1505"/>
      <c r="KZ90" s="1505"/>
      <c r="LA90" s="1505"/>
      <c r="LB90" s="1505"/>
      <c r="LC90" s="1505"/>
      <c r="LD90" s="1505"/>
      <c r="LE90" s="1505"/>
      <c r="LF90" s="1505"/>
      <c r="LG90" s="1505"/>
      <c r="LH90" s="1505"/>
      <c r="LI90" s="1505"/>
      <c r="LJ90" s="1505"/>
      <c r="LK90" s="1505"/>
      <c r="LL90" s="1505"/>
      <c r="LM90" s="1505"/>
      <c r="LN90" s="1505"/>
      <c r="LO90" s="1505"/>
      <c r="LP90" s="1505"/>
      <c r="LQ90" s="1505"/>
      <c r="LR90" s="1505"/>
      <c r="LS90" s="1505"/>
      <c r="LT90" s="1505"/>
      <c r="LU90" s="1505"/>
      <c r="LV90" s="1505"/>
      <c r="LW90" s="1505"/>
      <c r="LX90" s="1505"/>
      <c r="LY90" s="1505"/>
      <c r="LZ90" s="1505"/>
      <c r="MA90" s="1505"/>
      <c r="MB90" s="1505"/>
      <c r="MC90" s="1505"/>
      <c r="MD90" s="1505"/>
      <c r="ME90" s="1505"/>
      <c r="MF90" s="1505"/>
      <c r="MG90" s="1505"/>
      <c r="MH90" s="1505"/>
      <c r="MI90" s="1505"/>
      <c r="MJ90" s="1505"/>
      <c r="MK90" s="1505"/>
      <c r="ML90" s="1505"/>
      <c r="MM90" s="1505"/>
      <c r="MN90" s="1505"/>
      <c r="MO90" s="1505"/>
      <c r="MP90" s="1505"/>
      <c r="MQ90" s="1505"/>
      <c r="MR90" s="1505"/>
      <c r="MS90" s="1505"/>
      <c r="MT90" s="1505"/>
      <c r="MU90" s="1505"/>
      <c r="MV90" s="1505"/>
      <c r="MW90" s="1505"/>
      <c r="MX90" s="1505"/>
      <c r="MY90" s="1505"/>
      <c r="MZ90" s="1505"/>
      <c r="NA90" s="1505"/>
      <c r="NB90" s="1505"/>
      <c r="NC90" s="1505"/>
      <c r="ND90" s="1505"/>
      <c r="NE90" s="1505"/>
      <c r="NF90" s="1505"/>
      <c r="NG90" s="1505"/>
      <c r="NH90" s="1505"/>
      <c r="NI90" s="1505"/>
      <c r="NJ90" s="1505"/>
      <c r="NK90" s="1505"/>
      <c r="NL90" s="1505"/>
      <c r="NM90" s="1505"/>
    </row>
  </sheetData>
  <mergeCells count="126">
    <mergeCell ref="KP28:KR28"/>
    <mergeCell ref="KS28:KU28"/>
    <mergeCell ref="KV28:KX28"/>
    <mergeCell ref="KY28:LA28"/>
    <mergeCell ref="KA28:KC28"/>
    <mergeCell ref="KD28:KF28"/>
    <mergeCell ref="LQ28:LS28"/>
    <mergeCell ref="LT28:LV28"/>
    <mergeCell ref="KG28:KI28"/>
    <mergeCell ref="MX28:MZ28"/>
    <mergeCell ref="NG28:NI28"/>
    <mergeCell ref="MF28:MH28"/>
    <mergeCell ref="MI28:MK28"/>
    <mergeCell ref="ML28:MN28"/>
    <mergeCell ref="MO28:MQ28"/>
    <mergeCell ref="MR28:MT28"/>
    <mergeCell ref="JC28:JE28"/>
    <mergeCell ref="KJ28:KL28"/>
    <mergeCell ref="JI28:JK28"/>
    <mergeCell ref="JL28:JN28"/>
    <mergeCell ref="JO28:JQ28"/>
    <mergeCell ref="LW28:LY28"/>
    <mergeCell ref="LZ28:MB28"/>
    <mergeCell ref="MC28:ME28"/>
    <mergeCell ref="LB28:LD28"/>
    <mergeCell ref="LE28:LG28"/>
    <mergeCell ref="LH28:LJ28"/>
    <mergeCell ref="LK28:LM28"/>
    <mergeCell ref="LN28:LP28"/>
    <mergeCell ref="JR28:JT28"/>
    <mergeCell ref="JU28:JW28"/>
    <mergeCell ref="JX28:JZ28"/>
    <mergeCell ref="KM28:KO28"/>
    <mergeCell ref="IH28:IJ28"/>
    <mergeCell ref="IK28:IM28"/>
    <mergeCell ref="IN28:IP28"/>
    <mergeCell ref="IQ28:IS28"/>
    <mergeCell ref="IT28:IV28"/>
    <mergeCell ref="JF28:JH28"/>
    <mergeCell ref="IW28:IY28"/>
    <mergeCell ref="IZ28:JB28"/>
    <mergeCell ref="DU28:DW28"/>
    <mergeCell ref="DX28:DZ28"/>
    <mergeCell ref="IB28:ID28"/>
    <mergeCell ref="IE28:IG28"/>
    <mergeCell ref="HV28:HX28"/>
    <mergeCell ref="HY28:IA28"/>
    <mergeCell ref="GC28:GE28"/>
    <mergeCell ref="GF28:GH28"/>
    <mergeCell ref="GR28:GT28"/>
    <mergeCell ref="GU28:GW28"/>
    <mergeCell ref="HG28:HI28"/>
    <mergeCell ref="HJ28:HL28"/>
    <mergeCell ref="HM28:HO28"/>
    <mergeCell ref="HP28:HR28"/>
    <mergeCell ref="HS28:HU28"/>
    <mergeCell ref="GI28:GK28"/>
    <mergeCell ref="DI28:DK28"/>
    <mergeCell ref="DL28:DN28"/>
    <mergeCell ref="DO28:DQ28"/>
    <mergeCell ref="BY28:CA28"/>
    <mergeCell ref="CB28:CD28"/>
    <mergeCell ref="BP28:BR28"/>
    <mergeCell ref="BS28:BU28"/>
    <mergeCell ref="BV28:BX28"/>
    <mergeCell ref="CE28:CG28"/>
    <mergeCell ref="CH28:CJ28"/>
    <mergeCell ref="CK28:CM28"/>
    <mergeCell ref="CN28:CP28"/>
    <mergeCell ref="T28:V28"/>
    <mergeCell ref="BD28:BF28"/>
    <mergeCell ref="BG28:BI28"/>
    <mergeCell ref="CQ28:CS28"/>
    <mergeCell ref="CT28:CV28"/>
    <mergeCell ref="CW28:CY28"/>
    <mergeCell ref="CZ28:DB28"/>
    <mergeCell ref="DC28:DE28"/>
    <mergeCell ref="DF28:DH28"/>
    <mergeCell ref="FH28:FJ28"/>
    <mergeCell ref="FK28:FM28"/>
    <mergeCell ref="FN28:FP28"/>
    <mergeCell ref="DR28:DT28"/>
    <mergeCell ref="E6:G6"/>
    <mergeCell ref="E7:G7"/>
    <mergeCell ref="E8:G8"/>
    <mergeCell ref="E28:G28"/>
    <mergeCell ref="H28:J28"/>
    <mergeCell ref="K28:M28"/>
    <mergeCell ref="BM28:BO28"/>
    <mergeCell ref="W28:Y28"/>
    <mergeCell ref="Z28:AB28"/>
    <mergeCell ref="AC28:AE28"/>
    <mergeCell ref="AF28:AH28"/>
    <mergeCell ref="AI28:AK28"/>
    <mergeCell ref="AL28:AN28"/>
    <mergeCell ref="AO28:AQ28"/>
    <mergeCell ref="AR28:AT28"/>
    <mergeCell ref="AU28:AW28"/>
    <mergeCell ref="AX28:AZ28"/>
    <mergeCell ref="BA28:BC28"/>
    <mergeCell ref="N28:P28"/>
    <mergeCell ref="Q28:S28"/>
    <mergeCell ref="ND28:NF28"/>
    <mergeCell ref="NA28:NC28"/>
    <mergeCell ref="MU28:MW28"/>
    <mergeCell ref="GL28:GN28"/>
    <mergeCell ref="GX28:GZ28"/>
    <mergeCell ref="HA28:HC28"/>
    <mergeCell ref="HD28:HF28"/>
    <mergeCell ref="GO28:GQ28"/>
    <mergeCell ref="BJ28:BL28"/>
    <mergeCell ref="FQ28:FS28"/>
    <mergeCell ref="FT28:FV28"/>
    <mergeCell ref="FW28:FY28"/>
    <mergeCell ref="FZ28:GB28"/>
    <mergeCell ref="EA28:EC28"/>
    <mergeCell ref="ED28:EF28"/>
    <mergeCell ref="EG28:EI28"/>
    <mergeCell ref="EJ28:EL28"/>
    <mergeCell ref="EM28:EO28"/>
    <mergeCell ref="EP28:ER28"/>
    <mergeCell ref="ES28:EU28"/>
    <mergeCell ref="EV28:EX28"/>
    <mergeCell ref="EY28:FA28"/>
    <mergeCell ref="FB28:FD28"/>
    <mergeCell ref="FE28:FG28"/>
  </mergeCells>
  <phoneticPr fontId="148" type="noConversion"/>
  <conditionalFormatting sqref="NE16">
    <cfRule type="expression" dxfId="3" priority="1" stopIfTrue="1">
      <formula>#REF!="UC"</formula>
    </cfRule>
    <cfRule type="expression" dxfId="2" priority="2" stopIfTrue="1">
      <formula>#REF!="No ISA"</formula>
    </cfRule>
  </conditionalFormatting>
  <conditionalFormatting sqref="NH16">
    <cfRule type="expression" dxfId="1" priority="3" stopIfTrue="1">
      <formula>#REF!="UC"</formula>
    </cfRule>
    <cfRule type="expression" dxfId="0" priority="4" stopIfTrue="1">
      <formula>#REF!="No ISA"</formula>
    </cfRule>
  </conditionalFormatting>
  <printOptions horizontalCentered="1" verticalCentered="1"/>
  <pageMargins left="0.24" right="0.21" top="0.3" bottom="0.22" header="0.45" footer="0.4"/>
  <pageSetup scale="28" fitToWidth="3" fitToHeight="3" orientation="landscape" r:id="rId1"/>
  <headerFooter alignWithMargins="0"/>
  <colBreaks count="30" manualBreakCount="30">
    <brk id="16" max="68" man="1"/>
    <brk id="28" max="1048575" man="1"/>
    <brk id="40" max="1048575" man="1"/>
    <brk id="52" max="1048575" man="1"/>
    <brk id="64" max="1048575" man="1"/>
    <brk id="76" max="1048575" man="1"/>
    <brk id="88" max="1048575" man="1"/>
    <brk id="100" max="1048575" man="1"/>
    <brk id="112" max="1048575" man="1"/>
    <brk id="124" max="1048575" man="1"/>
    <brk id="136" max="1048575" man="1"/>
    <brk id="148" max="1048575" man="1"/>
    <brk id="160" max="1048575" man="1"/>
    <brk id="172" max="1048575" man="1"/>
    <brk id="184" max="1048575" man="1"/>
    <brk id="196" max="1048575" man="1"/>
    <brk id="208" max="1048575" man="1"/>
    <brk id="220" max="1048575" man="1"/>
    <brk id="232" max="1048575" man="1"/>
    <brk id="244" max="1048575" man="1"/>
    <brk id="256" max="1048575" man="1"/>
    <brk id="268" max="1048575" man="1"/>
    <brk id="280" max="1048575" man="1"/>
    <brk id="292" max="1048575" man="1"/>
    <brk id="304" max="1048575" man="1"/>
    <brk id="316" max="1048575" man="1"/>
    <brk id="328" max="1048575" man="1"/>
    <brk id="340" max="1048575" man="1"/>
    <brk id="352" max="1048575" man="1"/>
    <brk id="364" max="1048575" man="1"/>
  </colBreaks>
  <ignoredErrors>
    <ignoredError sqref="G81 J81 M81 P81 S81 V81 Y81 AB81 AE81 AH81 AK81 AN81 AQ81 AT81 AW81 AZ81 BC81 BF81 BI81 BL81 BO81 BR81 BU81 BX81 CA81 CD81 CG81 CJ81 CM81 CP81 CS81 CV81 CY81 DB81 DE81 DK81 DN81 DQ81 DT81 DW81 DZ81 EC81 EF81 EI81 EL81 EO81 ER81 EU81 EX81 FA81 FD81 FG81 FJ81 FM81 FP81 FS81 FV81 FY81 GB81 GE81 GH81 GT81 GW81 GZ81 HI81 HL81 HO81 HR81 HU81 HX81 IA81 ID81 IG81 IJ81 IM81 IP81 IS81 IV81 IY81 JB81 JE81 DH81 GN81 GK81 KR81 MZ81 MW81 MT81 MQ81 MN81 MK81 MH81 ME81 MB81 LY81 LV81 LS81 LP81 LM81 LJ81 LG81 LD81 LA81 KX81 KU81 KO81 KL81 KF81 KC81 JZ81 JW81 JT81 JQ81 JN81 JK81 JH81 HF81 HC81 GQ81 NC81 KI81 NF81" formula="1"/>
    <ignoredError sqref="JC38 IZ38 IW38 IK38 IN38 IQ38 IT38 HS38 HV38 HY38 IB38 IE38 GU38 HG38 HJ38 HM38 HP38 FW38 FZ38 GC38 GF38 GR38 FH38 FK38 FN38 FT38 FB38 FE38 BS38 BP38 BJ38 GX38 IH3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T104"/>
  <sheetViews>
    <sheetView showGridLines="0" zoomScaleNormal="100" workbookViewId="0"/>
  </sheetViews>
  <sheetFormatPr defaultColWidth="9.28515625" defaultRowHeight="12.75"/>
  <cols>
    <col min="1" max="1" width="1.7109375" style="1082" customWidth="1"/>
    <col min="2" max="2" width="25.28515625" style="1082" customWidth="1"/>
    <col min="3" max="3" width="1.7109375" style="1082" customWidth="1"/>
    <col min="4" max="4" width="27.7109375" style="1082" customWidth="1"/>
    <col min="5" max="5" width="3.7109375" style="1082" customWidth="1"/>
    <col min="6" max="6" width="22.28515625" style="1082" customWidth="1"/>
    <col min="7" max="7" width="1.7109375" style="1082" customWidth="1"/>
    <col min="8" max="8" width="17.28515625" style="1082" customWidth="1"/>
    <col min="9" max="9" width="1.7109375" style="1082" customWidth="1"/>
    <col min="10" max="10" width="15.5703125" style="1082" customWidth="1"/>
    <col min="11" max="11" width="1.7109375" style="1082" customWidth="1"/>
    <col min="12" max="12" width="15.7109375" style="1082" customWidth="1"/>
    <col min="13" max="13" width="1.7109375" style="1082" customWidth="1"/>
    <col min="14" max="14" width="13.5703125" style="1082" customWidth="1"/>
    <col min="15" max="15" width="1.7109375" style="1082" customWidth="1"/>
    <col min="16" max="16" width="14.28515625" style="1082" customWidth="1"/>
    <col min="17" max="17" width="1.7109375" style="1082" customWidth="1"/>
    <col min="18" max="18" width="20" style="1082" customWidth="1"/>
    <col min="19" max="19" width="7.7109375" style="1082" bestFit="1" customWidth="1"/>
    <col min="20" max="20" width="3" style="1082" hidden="1" customWidth="1"/>
    <col min="21" max="16384" width="9.28515625" style="1082"/>
  </cols>
  <sheetData>
    <row r="1" spans="2:20" ht="15.75">
      <c r="B1" s="1572" t="s">
        <v>256</v>
      </c>
      <c r="C1" s="1572"/>
      <c r="D1" s="1572"/>
      <c r="E1" s="1572"/>
      <c r="F1" s="1572"/>
      <c r="G1" s="1572"/>
      <c r="H1" s="1572"/>
      <c r="I1" s="1572"/>
      <c r="J1" s="1572"/>
      <c r="K1" s="1572"/>
      <c r="L1" s="1572"/>
      <c r="M1" s="1572"/>
      <c r="N1" s="1572"/>
      <c r="O1" s="1572"/>
      <c r="P1" s="1572"/>
      <c r="Q1" s="1572"/>
      <c r="R1" s="1572"/>
    </row>
    <row r="2" spans="2:20" ht="15.75">
      <c r="B2" s="1573" t="s">
        <v>257</v>
      </c>
      <c r="C2" s="1573"/>
      <c r="D2" s="1573"/>
      <c r="E2" s="1573"/>
      <c r="F2" s="1573"/>
      <c r="G2" s="1573"/>
      <c r="H2" s="1573"/>
      <c r="I2" s="1573"/>
      <c r="J2" s="1573"/>
      <c r="K2" s="1573"/>
      <c r="L2" s="1573"/>
      <c r="M2" s="1573"/>
      <c r="N2" s="1573"/>
      <c r="O2" s="1573"/>
      <c r="P2" s="1573"/>
      <c r="Q2" s="1573"/>
      <c r="R2" s="1573"/>
    </row>
    <row r="3" spans="2:20" ht="15.75">
      <c r="B3" s="1573" t="s">
        <v>1531</v>
      </c>
      <c r="C3" s="1573"/>
      <c r="D3" s="1573"/>
      <c r="E3" s="1573"/>
      <c r="F3" s="1573"/>
      <c r="G3" s="1573"/>
      <c r="H3" s="1573"/>
      <c r="I3" s="1573"/>
      <c r="J3" s="1573"/>
      <c r="K3" s="1573"/>
      <c r="L3" s="1573"/>
      <c r="M3" s="1573"/>
      <c r="N3" s="1573"/>
      <c r="O3" s="1573"/>
      <c r="P3" s="1573"/>
      <c r="Q3" s="1573"/>
      <c r="R3" s="1573"/>
    </row>
    <row r="4" spans="2:20" ht="15.75">
      <c r="B4" s="1083"/>
      <c r="C4" s="1084"/>
      <c r="D4" s="1084"/>
      <c r="E4" s="1084"/>
      <c r="F4" s="1084"/>
      <c r="G4" s="1084"/>
      <c r="H4" s="1084"/>
      <c r="I4" s="1084"/>
      <c r="J4" s="1084"/>
      <c r="K4" s="1084"/>
      <c r="L4" s="1084"/>
      <c r="M4" s="1084"/>
      <c r="N4" s="1084"/>
      <c r="O4" s="1084"/>
      <c r="P4" s="1084"/>
      <c r="Q4" s="1084"/>
      <c r="R4" s="1084"/>
    </row>
    <row r="5" spans="2:20" ht="16.5" thickBot="1">
      <c r="B5" s="1085"/>
      <c r="C5" s="1177"/>
      <c r="D5" s="1177"/>
      <c r="E5" s="1177"/>
      <c r="F5" s="1177"/>
      <c r="G5" s="1177"/>
      <c r="H5" s="1177"/>
      <c r="I5" s="1177"/>
      <c r="J5" s="1177"/>
      <c r="K5" s="1177"/>
      <c r="L5" s="1177"/>
      <c r="M5" s="1177"/>
      <c r="N5" s="1177"/>
      <c r="O5" s="1177"/>
      <c r="P5" s="1177"/>
      <c r="Q5" s="1177"/>
      <c r="R5" s="1177"/>
    </row>
    <row r="6" spans="2:20" ht="60.75" customHeight="1">
      <c r="B6" s="1087" t="str">
        <f>"TEC True-up Revenue Requirement For Year "&amp;J6&amp;" "</f>
        <v xml:space="preserve">TEC True-up Revenue Requirement For Year 2024 </v>
      </c>
      <c r="C6" s="1088"/>
      <c r="D6" s="1087" t="str">
        <f>"TEC Projection Revenue Requirement For Year "&amp;J6&amp;" "</f>
        <v xml:space="preserve">TEC Projection Revenue Requirement For Year 2024 </v>
      </c>
      <c r="E6" s="1089"/>
      <c r="F6" s="1090" t="s">
        <v>739</v>
      </c>
      <c r="G6" s="1091"/>
      <c r="H6" s="1092" t="s">
        <v>701</v>
      </c>
      <c r="I6" s="1088"/>
      <c r="J6" s="1093">
        <v>2024</v>
      </c>
      <c r="K6" s="1088"/>
      <c r="P6" s="1091"/>
      <c r="Q6" s="1091"/>
      <c r="R6" s="1091"/>
    </row>
    <row r="7" spans="2:20" ht="15.75">
      <c r="B7" s="1094" t="s">
        <v>52</v>
      </c>
      <c r="C7" s="1088"/>
      <c r="D7" s="1094"/>
      <c r="E7" s="1089"/>
      <c r="F7" s="1095"/>
      <c r="G7" s="1091"/>
      <c r="H7" s="1096" t="s">
        <v>668</v>
      </c>
      <c r="I7" s="1097"/>
      <c r="J7" s="1098">
        <f>J6+1</f>
        <v>2025</v>
      </c>
      <c r="P7" s="1091"/>
      <c r="Q7" s="1091"/>
      <c r="R7" s="1091"/>
    </row>
    <row r="8" spans="2:20" ht="16.5" thickBot="1">
      <c r="B8" s="1099">
        <v>737786593</v>
      </c>
      <c r="C8" s="1100" t="s">
        <v>669</v>
      </c>
      <c r="D8" s="1099">
        <v>720311417.00667524</v>
      </c>
      <c r="E8" s="1101" t="s">
        <v>670</v>
      </c>
      <c r="F8" s="1102">
        <f>IF(B8=0,0,B8-D8)</f>
        <v>17475175.993324757</v>
      </c>
      <c r="G8" s="1103"/>
      <c r="H8" s="1104" t="s">
        <v>671</v>
      </c>
      <c r="I8" s="1105"/>
      <c r="J8" s="1106">
        <f>J7+1</f>
        <v>2026</v>
      </c>
      <c r="P8" s="1091"/>
      <c r="Q8" s="1091"/>
      <c r="R8" s="1091"/>
    </row>
    <row r="9" spans="2:20" ht="15.75">
      <c r="B9" s="1254"/>
      <c r="C9" s="1107"/>
      <c r="D9" s="1254"/>
      <c r="E9" s="1105"/>
      <c r="F9" s="1105"/>
      <c r="G9" s="1105"/>
      <c r="H9" s="1091"/>
      <c r="I9" s="1091"/>
      <c r="P9" s="1091"/>
      <c r="Q9" s="1091"/>
      <c r="R9" s="1091"/>
    </row>
    <row r="10" spans="2:20" ht="16.5" thickBot="1">
      <c r="B10" s="1108"/>
      <c r="C10" s="1109"/>
      <c r="D10" s="1108"/>
      <c r="E10" s="1108"/>
      <c r="F10" s="1108"/>
      <c r="G10" s="1108"/>
      <c r="H10" s="1108"/>
      <c r="I10" s="1108"/>
      <c r="J10" s="1108"/>
      <c r="K10" s="1108"/>
      <c r="L10" s="1108"/>
      <c r="M10" s="1108"/>
      <c r="N10" s="1110"/>
      <c r="O10" s="1110"/>
      <c r="P10" s="1110"/>
      <c r="Q10" s="1110"/>
      <c r="R10" s="1110"/>
    </row>
    <row r="11" spans="2:20" ht="15.75">
      <c r="B11" s="1111"/>
      <c r="C11" s="1107"/>
      <c r="D11" s="1105"/>
      <c r="E11" s="1105"/>
      <c r="F11" s="1105"/>
      <c r="G11" s="1105"/>
      <c r="H11" s="1105"/>
      <c r="I11" s="1105"/>
      <c r="J11" s="1105"/>
      <c r="K11" s="1105"/>
      <c r="L11" s="1105"/>
      <c r="M11" s="1105"/>
      <c r="N11" s="1091"/>
      <c r="O11" s="1091"/>
      <c r="P11" s="1091"/>
      <c r="Q11" s="1091"/>
      <c r="R11" s="1091"/>
    </row>
    <row r="12" spans="2:20" ht="63">
      <c r="B12" s="1112" t="s">
        <v>435</v>
      </c>
      <c r="C12" s="1107"/>
      <c r="D12" s="1113" t="s">
        <v>672</v>
      </c>
      <c r="E12" s="1113"/>
      <c r="F12" s="1113" t="s">
        <v>673</v>
      </c>
      <c r="G12" s="1113"/>
      <c r="H12" s="1113" t="s">
        <v>674</v>
      </c>
      <c r="I12" s="1105"/>
      <c r="J12" s="1114" t="s">
        <v>675</v>
      </c>
      <c r="K12" s="1105"/>
      <c r="L12" s="1113" t="s">
        <v>676</v>
      </c>
      <c r="M12" s="1115"/>
      <c r="N12" s="1114" t="s">
        <v>677</v>
      </c>
      <c r="O12" s="1114"/>
      <c r="P12" s="1113" t="s">
        <v>678</v>
      </c>
      <c r="Q12" s="1116"/>
      <c r="R12" s="1113" t="s">
        <v>679</v>
      </c>
    </row>
    <row r="13" spans="2:20" ht="15.75">
      <c r="B13" s="1117"/>
      <c r="C13" s="1107"/>
      <c r="D13" s="1091"/>
      <c r="E13" s="1091"/>
      <c r="F13" s="1091"/>
      <c r="G13" s="1091"/>
      <c r="H13" s="1091"/>
      <c r="I13" s="1118"/>
      <c r="J13" s="1118"/>
      <c r="K13" s="1118"/>
      <c r="N13" s="1091"/>
      <c r="O13" s="1091"/>
      <c r="P13" s="1091"/>
      <c r="Q13" s="1091"/>
      <c r="R13" s="1091"/>
    </row>
    <row r="14" spans="2:20" ht="15.75">
      <c r="B14" s="1119" t="s">
        <v>680</v>
      </c>
      <c r="C14" s="1107"/>
      <c r="D14" s="1107"/>
      <c r="E14" s="1107"/>
      <c r="F14" s="1107"/>
      <c r="G14" s="1107"/>
      <c r="H14" s="1107"/>
      <c r="I14" s="1107"/>
      <c r="J14" s="1107"/>
      <c r="K14" s="1107"/>
      <c r="L14" s="1091"/>
      <c r="M14" s="1091"/>
      <c r="N14" s="1115"/>
      <c r="O14" s="1115"/>
      <c r="P14" s="1107"/>
      <c r="Q14" s="1107"/>
      <c r="R14" s="1107"/>
    </row>
    <row r="15" spans="2:20" ht="15.75">
      <c r="B15" s="1120" t="s">
        <v>681</v>
      </c>
      <c r="C15" s="1107"/>
      <c r="D15" s="1107"/>
      <c r="E15" s="1107"/>
      <c r="F15" s="1107"/>
      <c r="G15" s="1107"/>
      <c r="H15" s="1107"/>
      <c r="I15" s="1107"/>
      <c r="J15" s="1107"/>
      <c r="K15" s="1107"/>
      <c r="L15" s="1091"/>
      <c r="M15" s="1091"/>
      <c r="N15" s="1115"/>
      <c r="O15" s="1115"/>
      <c r="P15" s="1107"/>
      <c r="Q15" s="1107"/>
      <c r="R15" s="1107"/>
    </row>
    <row r="16" spans="2:20" ht="15.75">
      <c r="B16" s="1121">
        <f t="shared" ref="B16:B27" si="0">DATE($J$6,T16,1)</f>
        <v>45292</v>
      </c>
      <c r="C16" s="1088"/>
      <c r="D16" s="1122">
        <f>F8/12</f>
        <v>1456264.6661103964</v>
      </c>
      <c r="E16" s="1123"/>
      <c r="F16" s="1122">
        <v>0</v>
      </c>
      <c r="G16" s="1122"/>
      <c r="H16" s="1122">
        <v>0</v>
      </c>
      <c r="I16" s="1122"/>
      <c r="J16" s="1122">
        <f>F16+H16</f>
        <v>0</v>
      </c>
      <c r="K16" s="1123"/>
      <c r="L16" s="1124">
        <f t="shared" ref="L16:L27" si="1">F76</f>
        <v>7.1999999999999998E-3</v>
      </c>
      <c r="M16" s="1125"/>
      <c r="N16" s="1122">
        <f t="shared" ref="N16:N27" si="2">J16*L16</f>
        <v>0</v>
      </c>
      <c r="O16" s="1122"/>
      <c r="P16" s="1122"/>
      <c r="Q16" s="1122"/>
      <c r="R16" s="1122">
        <f>D16+N16</f>
        <v>1456264.6661103964</v>
      </c>
      <c r="T16" s="1082">
        <v>1</v>
      </c>
    </row>
    <row r="17" spans="2:20" ht="15.75">
      <c r="B17" s="1121">
        <f t="shared" si="0"/>
        <v>45323</v>
      </c>
      <c r="C17" s="1088"/>
      <c r="D17" s="1122">
        <f>+D16</f>
        <v>1456264.6661103964</v>
      </c>
      <c r="E17" s="1123"/>
      <c r="F17" s="1122">
        <f>D16</f>
        <v>1456264.6661103964</v>
      </c>
      <c r="G17" s="1122"/>
      <c r="H17" s="1122">
        <v>0</v>
      </c>
      <c r="I17" s="1122"/>
      <c r="J17" s="1122">
        <f t="shared" ref="J17:J26" si="3">F17+H17</f>
        <v>1456264.6661103964</v>
      </c>
      <c r="K17" s="1123"/>
      <c r="L17" s="1124">
        <f t="shared" si="1"/>
        <v>6.7999999999999996E-3</v>
      </c>
      <c r="M17" s="1125"/>
      <c r="N17" s="1122">
        <f t="shared" si="2"/>
        <v>9902.599729550695</v>
      </c>
      <c r="O17" s="1122"/>
      <c r="P17" s="1122"/>
      <c r="Q17" s="1122"/>
      <c r="R17" s="1122">
        <f>SUM($D$16:D17)+SUM($N$16:N17)</f>
        <v>2922431.9319503433</v>
      </c>
      <c r="T17" s="1082">
        <v>2</v>
      </c>
    </row>
    <row r="18" spans="2:20" ht="15.75">
      <c r="B18" s="1121">
        <f t="shared" si="0"/>
        <v>45352</v>
      </c>
      <c r="C18" s="1088"/>
      <c r="D18" s="1122">
        <f>+D17</f>
        <v>1456264.6661103964</v>
      </c>
      <c r="E18" s="1123"/>
      <c r="F18" s="1122">
        <f>D17+F17</f>
        <v>2912529.3322207928</v>
      </c>
      <c r="G18" s="1122"/>
      <c r="H18" s="1122">
        <v>0</v>
      </c>
      <c r="I18" s="1122"/>
      <c r="J18" s="1122">
        <f t="shared" si="3"/>
        <v>2912529.3322207928</v>
      </c>
      <c r="K18" s="1123"/>
      <c r="L18" s="1124">
        <f t="shared" si="1"/>
        <v>7.1999999999999998E-3</v>
      </c>
      <c r="M18" s="1125"/>
      <c r="N18" s="1122">
        <f t="shared" si="2"/>
        <v>20970.211191989707</v>
      </c>
      <c r="O18" s="1122"/>
      <c r="P18" s="1122"/>
      <c r="Q18" s="1122"/>
      <c r="R18" s="1122">
        <f>SUM($D$16:D18)+SUM($N$16:N18)</f>
        <v>4399666.8092527296</v>
      </c>
      <c r="T18" s="1082">
        <v>3</v>
      </c>
    </row>
    <row r="19" spans="2:20" ht="15.75">
      <c r="B19" s="1121">
        <f t="shared" si="0"/>
        <v>45383</v>
      </c>
      <c r="C19" s="1088"/>
      <c r="D19" s="1122">
        <f>+D18</f>
        <v>1456264.6661103964</v>
      </c>
      <c r="E19" s="1123"/>
      <c r="F19" s="1122">
        <f t="shared" ref="F19:F25" si="4">D18+F18</f>
        <v>4368793.9983311892</v>
      </c>
      <c r="G19" s="1122"/>
      <c r="H19" s="1122">
        <f>SUM($N$16:$N$18)</f>
        <v>30872.810921540404</v>
      </c>
      <c r="I19" s="1122"/>
      <c r="J19" s="1122">
        <f t="shared" si="3"/>
        <v>4399666.8092527296</v>
      </c>
      <c r="K19" s="1123"/>
      <c r="L19" s="1124">
        <f t="shared" si="1"/>
        <v>7.0000000000000001E-3</v>
      </c>
      <c r="M19" s="1125"/>
      <c r="N19" s="1122">
        <f t="shared" si="2"/>
        <v>30797.667664769109</v>
      </c>
      <c r="O19" s="1122"/>
      <c r="P19" s="1122"/>
      <c r="Q19" s="1122"/>
      <c r="R19" s="1122">
        <f>SUM($D$16:D19)+SUM($N$16:N19)</f>
        <v>5886729.1430278951</v>
      </c>
      <c r="T19" s="1082">
        <v>4</v>
      </c>
    </row>
    <row r="20" spans="2:20" ht="15.75">
      <c r="B20" s="1121">
        <f t="shared" si="0"/>
        <v>45413</v>
      </c>
      <c r="C20" s="1088"/>
      <c r="D20" s="1122">
        <f t="shared" ref="D20:D25" si="5">+D19</f>
        <v>1456264.6661103964</v>
      </c>
      <c r="E20" s="1123"/>
      <c r="F20" s="1122">
        <f t="shared" si="4"/>
        <v>5825058.6644415855</v>
      </c>
      <c r="G20" s="1122"/>
      <c r="H20" s="1122">
        <f>SUM($N$16:$N$18)</f>
        <v>30872.810921540404</v>
      </c>
      <c r="I20" s="1122"/>
      <c r="J20" s="1122">
        <f t="shared" si="3"/>
        <v>5855931.475363126</v>
      </c>
      <c r="K20" s="1123"/>
      <c r="L20" s="1124">
        <f t="shared" si="1"/>
        <v>7.1999999999999998E-3</v>
      </c>
      <c r="M20" s="1125"/>
      <c r="N20" s="1122">
        <f t="shared" si="2"/>
        <v>42162.706622614503</v>
      </c>
      <c r="O20" s="1122"/>
      <c r="P20" s="1122"/>
      <c r="Q20" s="1122"/>
      <c r="R20" s="1122">
        <f>SUM($D$16:D20)+SUM($N$16:N20)</f>
        <v>7385156.515760906</v>
      </c>
      <c r="T20" s="1082">
        <v>5</v>
      </c>
    </row>
    <row r="21" spans="2:20" ht="15.75">
      <c r="B21" s="1121">
        <f t="shared" si="0"/>
        <v>45444</v>
      </c>
      <c r="C21" s="1088"/>
      <c r="D21" s="1122">
        <f t="shared" si="5"/>
        <v>1456264.6661103964</v>
      </c>
      <c r="E21" s="1123"/>
      <c r="F21" s="1122">
        <f t="shared" si="4"/>
        <v>7281323.3305519819</v>
      </c>
      <c r="G21" s="1122"/>
      <c r="H21" s="1122">
        <f>SUM($N$16:$N$18)</f>
        <v>30872.810921540404</v>
      </c>
      <c r="I21" s="1122"/>
      <c r="J21" s="1122">
        <f t="shared" si="3"/>
        <v>7312196.1414735224</v>
      </c>
      <c r="K21" s="1123"/>
      <c r="L21" s="1124">
        <f t="shared" si="1"/>
        <v>7.0000000000000001E-3</v>
      </c>
      <c r="M21" s="1125"/>
      <c r="N21" s="1122">
        <f t="shared" si="2"/>
        <v>51185.37299031466</v>
      </c>
      <c r="O21" s="1122"/>
      <c r="P21" s="1122"/>
      <c r="Q21" s="1122"/>
      <c r="R21" s="1122">
        <f>SUM($D$16:D21)+SUM($N$16:N21)</f>
        <v>8892606.5548616163</v>
      </c>
      <c r="T21" s="1082">
        <v>6</v>
      </c>
    </row>
    <row r="22" spans="2:20" ht="15.75">
      <c r="B22" s="1121">
        <f t="shared" si="0"/>
        <v>45474</v>
      </c>
      <c r="C22" s="1088"/>
      <c r="D22" s="1122">
        <f t="shared" si="5"/>
        <v>1456264.6661103964</v>
      </c>
      <c r="E22" s="1123"/>
      <c r="F22" s="1122">
        <f t="shared" si="4"/>
        <v>8737587.9966623783</v>
      </c>
      <c r="G22" s="1122"/>
      <c r="H22" s="1122">
        <f>$H$21+SUM($N$19:$N$21)</f>
        <v>155018.55819923867</v>
      </c>
      <c r="I22" s="1122"/>
      <c r="J22" s="1122">
        <f t="shared" si="3"/>
        <v>8892606.5548616163</v>
      </c>
      <c r="K22" s="1123"/>
      <c r="L22" s="1124">
        <f t="shared" si="1"/>
        <v>7.1999999999999998E-3</v>
      </c>
      <c r="M22" s="1125"/>
      <c r="N22" s="1122">
        <f t="shared" si="2"/>
        <v>64026.767195003638</v>
      </c>
      <c r="O22" s="1122"/>
      <c r="P22" s="1122"/>
      <c r="Q22" s="1122"/>
      <c r="R22" s="1122">
        <f>SUM($D$16:D22)+SUM($N$16:N22)</f>
        <v>10412897.988167018</v>
      </c>
      <c r="T22" s="1082">
        <v>7</v>
      </c>
    </row>
    <row r="23" spans="2:20" ht="15.75">
      <c r="B23" s="1121">
        <f t="shared" si="0"/>
        <v>45505</v>
      </c>
      <c r="C23" s="1088"/>
      <c r="D23" s="1122">
        <f t="shared" si="5"/>
        <v>1456264.6661103964</v>
      </c>
      <c r="E23" s="1123"/>
      <c r="F23" s="1122">
        <f t="shared" si="4"/>
        <v>10193852.662772775</v>
      </c>
      <c r="G23" s="1122"/>
      <c r="H23" s="1122">
        <f>$H$21+SUM($N$19:$N$21)</f>
        <v>155018.55819923867</v>
      </c>
      <c r="I23" s="1122"/>
      <c r="J23" s="1122">
        <f t="shared" si="3"/>
        <v>10348871.220972013</v>
      </c>
      <c r="K23" s="1123"/>
      <c r="L23" s="1124">
        <f t="shared" si="1"/>
        <v>7.1999999999999998E-3</v>
      </c>
      <c r="M23" s="1125"/>
      <c r="N23" s="1122">
        <f t="shared" si="2"/>
        <v>74511.872790998488</v>
      </c>
      <c r="O23" s="1122"/>
      <c r="P23" s="1122"/>
      <c r="Q23" s="1122"/>
      <c r="R23" s="1122">
        <f>SUM($D$16:D23)+SUM($N$16:N23)</f>
        <v>11943674.527068412</v>
      </c>
      <c r="T23" s="1082">
        <v>8</v>
      </c>
    </row>
    <row r="24" spans="2:20" ht="15.75">
      <c r="B24" s="1121">
        <f t="shared" si="0"/>
        <v>45536</v>
      </c>
      <c r="C24" s="1088"/>
      <c r="D24" s="1122">
        <f t="shared" si="5"/>
        <v>1456264.6661103964</v>
      </c>
      <c r="E24" s="1123"/>
      <c r="F24" s="1122">
        <f t="shared" si="4"/>
        <v>11650117.328883171</v>
      </c>
      <c r="G24" s="1122"/>
      <c r="H24" s="1122">
        <f>$H$21+SUM($N$19:$N$21)</f>
        <v>155018.55819923867</v>
      </c>
      <c r="I24" s="1122"/>
      <c r="J24" s="1122">
        <f t="shared" si="3"/>
        <v>11805135.887082409</v>
      </c>
      <c r="K24" s="1123"/>
      <c r="L24" s="1124">
        <f t="shared" si="1"/>
        <v>7.0000000000000001E-3</v>
      </c>
      <c r="M24" s="1125"/>
      <c r="N24" s="1122">
        <f t="shared" si="2"/>
        <v>82635.951209576859</v>
      </c>
      <c r="O24" s="1122"/>
      <c r="P24" s="1122"/>
      <c r="Q24" s="1122"/>
      <c r="R24" s="1122">
        <f>SUM($D$16:D24)+SUM($N$16:N24)</f>
        <v>13482575.144388385</v>
      </c>
      <c r="T24" s="1082">
        <v>9</v>
      </c>
    </row>
    <row r="25" spans="2:20" ht="15.75">
      <c r="B25" s="1121">
        <f t="shared" si="0"/>
        <v>45566</v>
      </c>
      <c r="C25" s="1088"/>
      <c r="D25" s="1122">
        <f t="shared" si="5"/>
        <v>1456264.6661103964</v>
      </c>
      <c r="E25" s="1123"/>
      <c r="F25" s="1122">
        <f t="shared" si="4"/>
        <v>13106381.994993567</v>
      </c>
      <c r="G25" s="1122"/>
      <c r="H25" s="1122">
        <f>$H$24+SUM($N$22:$N$24)</f>
        <v>376193.14939481765</v>
      </c>
      <c r="I25" s="1122"/>
      <c r="J25" s="1122">
        <f t="shared" si="3"/>
        <v>13482575.144388385</v>
      </c>
      <c r="K25" s="1123"/>
      <c r="L25" s="1124">
        <f t="shared" si="1"/>
        <v>7.1999999999999998E-3</v>
      </c>
      <c r="M25" s="1125"/>
      <c r="N25" s="1122">
        <f t="shared" si="2"/>
        <v>97074.54103959637</v>
      </c>
      <c r="O25" s="1122"/>
      <c r="P25" s="1122"/>
      <c r="Q25" s="1122"/>
      <c r="R25" s="1122">
        <f>SUM($D$16:D25)+SUM($N$16:N25)</f>
        <v>15035914.351538379</v>
      </c>
      <c r="T25" s="1082">
        <v>10</v>
      </c>
    </row>
    <row r="26" spans="2:20" ht="15.75">
      <c r="B26" s="1121">
        <f t="shared" si="0"/>
        <v>45597</v>
      </c>
      <c r="C26" s="1088"/>
      <c r="D26" s="1122">
        <f>+D25</f>
        <v>1456264.6661103964</v>
      </c>
      <c r="E26" s="1123"/>
      <c r="F26" s="1122">
        <f>D25+F25</f>
        <v>14562646.661103964</v>
      </c>
      <c r="G26" s="1122"/>
      <c r="H26" s="1122">
        <f>$H$24+SUM($N$22:$N$24)</f>
        <v>376193.14939481765</v>
      </c>
      <c r="I26" s="1122"/>
      <c r="J26" s="1122">
        <f t="shared" si="3"/>
        <v>14938839.810498782</v>
      </c>
      <c r="K26" s="1123"/>
      <c r="L26" s="1124">
        <f t="shared" si="1"/>
        <v>7.0000000000000001E-3</v>
      </c>
      <c r="M26" s="1125"/>
      <c r="N26" s="1122">
        <f t="shared" si="2"/>
        <v>104571.87867349148</v>
      </c>
      <c r="O26" s="1122"/>
      <c r="P26" s="1122"/>
      <c r="Q26" s="1122"/>
      <c r="R26" s="1122">
        <f>SUM($D$16:D26)+SUM($N$16:N26)</f>
        <v>16596750.896322265</v>
      </c>
      <c r="T26" s="1082">
        <v>11</v>
      </c>
    </row>
    <row r="27" spans="2:20" ht="15.75">
      <c r="B27" s="1121">
        <f t="shared" si="0"/>
        <v>45627</v>
      </c>
      <c r="C27" s="1088"/>
      <c r="D27" s="1122">
        <f>+D26</f>
        <v>1456264.6661103964</v>
      </c>
      <c r="E27" s="1123"/>
      <c r="F27" s="1122">
        <f>D26+F26</f>
        <v>16018911.32721436</v>
      </c>
      <c r="G27" s="1122"/>
      <c r="H27" s="1122">
        <f>$H$24+SUM($N$22:$N$24)</f>
        <v>376193.14939481765</v>
      </c>
      <c r="I27" s="1122"/>
      <c r="J27" s="1122">
        <f>F27+H27</f>
        <v>16395104.476609178</v>
      </c>
      <c r="K27" s="1123"/>
      <c r="L27" s="1124">
        <f t="shared" si="1"/>
        <v>7.1999999999999998E-3</v>
      </c>
      <c r="M27" s="1125"/>
      <c r="N27" s="1122">
        <f t="shared" si="2"/>
        <v>118044.75223158608</v>
      </c>
      <c r="O27" s="1126"/>
      <c r="P27" s="1122"/>
      <c r="Q27" s="1122"/>
      <c r="R27" s="1122">
        <f>SUM($D$16:D27)+SUM($N$16:N27)</f>
        <v>18171060.314664248</v>
      </c>
      <c r="T27" s="1082">
        <v>12</v>
      </c>
    </row>
    <row r="28" spans="2:20" ht="15.75">
      <c r="B28" s="1088"/>
      <c r="C28" s="1088"/>
      <c r="D28" s="1122"/>
      <c r="E28" s="1123"/>
      <c r="F28" s="1122"/>
      <c r="G28" s="1122"/>
      <c r="H28" s="1122"/>
      <c r="I28" s="1122"/>
      <c r="J28" s="1122"/>
      <c r="K28" s="1123"/>
      <c r="L28" s="1107"/>
      <c r="M28" s="1088"/>
      <c r="N28" s="1126"/>
      <c r="O28" s="1126"/>
      <c r="P28" s="1122"/>
      <c r="Q28" s="1122"/>
      <c r="R28" s="1127"/>
    </row>
    <row r="29" spans="2:20" ht="15.75">
      <c r="B29" s="1120" t="s">
        <v>682</v>
      </c>
      <c r="C29" s="1088"/>
      <c r="D29" s="1122"/>
      <c r="E29" s="1123"/>
      <c r="F29" s="1122"/>
      <c r="G29" s="1122"/>
      <c r="H29" s="1122"/>
      <c r="I29" s="1122"/>
      <c r="J29" s="1122"/>
      <c r="K29" s="1123"/>
      <c r="L29" s="1107"/>
      <c r="M29" s="1088"/>
      <c r="N29" s="1122"/>
      <c r="O29" s="1122"/>
      <c r="P29" s="1122" t="s">
        <v>52</v>
      </c>
      <c r="Q29" s="1122"/>
      <c r="R29" s="1128"/>
    </row>
    <row r="30" spans="2:20" ht="15.75">
      <c r="B30" s="1121">
        <f t="shared" ref="B30:B41" si="6">DATE($J$7,T30,1)</f>
        <v>45658</v>
      </c>
      <c r="C30" s="1088"/>
      <c r="D30" s="1122">
        <v>0</v>
      </c>
      <c r="E30" s="1123"/>
      <c r="F30" s="1122">
        <f>D27+F27</f>
        <v>17475175.993324757</v>
      </c>
      <c r="G30" s="1122"/>
      <c r="H30" s="1122">
        <f>$H$27+SUM($N$25:$N$27)</f>
        <v>695884.32133949152</v>
      </c>
      <c r="I30" s="1122"/>
      <c r="J30" s="1122">
        <f>F30+H30</f>
        <v>18171060.314664248</v>
      </c>
      <c r="K30" s="1123"/>
      <c r="L30" s="1124">
        <f t="shared" ref="L30:L41" si="7">F88</f>
        <v>6.7999999999999996E-3</v>
      </c>
      <c r="M30" s="1125"/>
      <c r="N30" s="1122">
        <f t="shared" ref="N30:N41" si="8">J30*L30</f>
        <v>123563.21013971689</v>
      </c>
      <c r="O30" s="1122"/>
      <c r="P30" s="1122"/>
      <c r="Q30" s="1122"/>
      <c r="R30" s="1122">
        <f>SUM($D$16:D30)+SUM($N$16:N30)</f>
        <v>18294623.524803966</v>
      </c>
      <c r="T30" s="1082">
        <v>1</v>
      </c>
    </row>
    <row r="31" spans="2:20" ht="15.75">
      <c r="B31" s="1121">
        <f t="shared" si="6"/>
        <v>45689</v>
      </c>
      <c r="C31" s="1088"/>
      <c r="D31" s="1122">
        <v>0</v>
      </c>
      <c r="E31" s="1123"/>
      <c r="F31" s="1122">
        <f>D30+F30</f>
        <v>17475175.993324757</v>
      </c>
      <c r="G31" s="1122"/>
      <c r="H31" s="1122">
        <f>$H$27+SUM($N$25:$N$27)</f>
        <v>695884.32133949152</v>
      </c>
      <c r="I31" s="1122"/>
      <c r="J31" s="1122">
        <f>F31+H31</f>
        <v>18171060.314664248</v>
      </c>
      <c r="K31" s="1123"/>
      <c r="L31" s="1124">
        <f t="shared" si="7"/>
        <v>6.1999999999999998E-3</v>
      </c>
      <c r="M31" s="1125"/>
      <c r="N31" s="1122">
        <f t="shared" si="8"/>
        <v>112660.57395091833</v>
      </c>
      <c r="O31" s="1122"/>
      <c r="P31" s="1122"/>
      <c r="Q31" s="1122"/>
      <c r="R31" s="1122">
        <f>SUM($D$16:D31)+SUM($N$16:N31)</f>
        <v>18407284.098754883</v>
      </c>
      <c r="T31" s="1082">
        <v>2</v>
      </c>
    </row>
    <row r="32" spans="2:20" ht="15.75">
      <c r="B32" s="1121">
        <f t="shared" si="6"/>
        <v>45717</v>
      </c>
      <c r="C32" s="1088"/>
      <c r="D32" s="1122">
        <v>0</v>
      </c>
      <c r="E32" s="1123"/>
      <c r="F32" s="1122">
        <f t="shared" ref="F32:F40" si="9">D31+F31</f>
        <v>17475175.993324757</v>
      </c>
      <c r="G32" s="1122"/>
      <c r="H32" s="1122">
        <f>$H$27+SUM($N$25:$N$27)</f>
        <v>695884.32133949152</v>
      </c>
      <c r="I32" s="1122"/>
      <c r="J32" s="1122">
        <f t="shared" ref="J32:J38" si="10">F32+H32</f>
        <v>18171060.314664248</v>
      </c>
      <c r="K32" s="1123"/>
      <c r="L32" s="1124">
        <f t="shared" si="7"/>
        <v>6.7999999999999996E-3</v>
      </c>
      <c r="M32" s="1125"/>
      <c r="N32" s="1122">
        <f t="shared" si="8"/>
        <v>123563.21013971689</v>
      </c>
      <c r="O32" s="1122"/>
      <c r="P32" s="1122"/>
      <c r="Q32" s="1122"/>
      <c r="R32" s="1122">
        <f>SUM($D$16:D32)+SUM($N$16:N32)</f>
        <v>18530847.308894601</v>
      </c>
      <c r="T32" s="1082">
        <v>3</v>
      </c>
    </row>
    <row r="33" spans="2:20" ht="15.75">
      <c r="B33" s="1121">
        <f t="shared" si="6"/>
        <v>45748</v>
      </c>
      <c r="C33" s="1088"/>
      <c r="D33" s="1122">
        <v>0</v>
      </c>
      <c r="E33" s="1123"/>
      <c r="F33" s="1122">
        <f t="shared" si="9"/>
        <v>17475175.993324757</v>
      </c>
      <c r="G33" s="1122"/>
      <c r="H33" s="1122">
        <f>$H$32+SUM($N$30:$N$32)</f>
        <v>1055671.3155698436</v>
      </c>
      <c r="I33" s="1122"/>
      <c r="J33" s="1122">
        <f>F33+H33</f>
        <v>18530847.308894601</v>
      </c>
      <c r="K33" s="1123"/>
      <c r="L33" s="1124">
        <f t="shared" si="7"/>
        <v>6.1999999999999998E-3</v>
      </c>
      <c r="M33" s="1125"/>
      <c r="N33" s="1122">
        <f t="shared" si="8"/>
        <v>114891.25331514652</v>
      </c>
      <c r="O33" s="1122"/>
      <c r="P33" s="1122"/>
      <c r="Q33" s="1122"/>
      <c r="R33" s="1122">
        <f>SUM($D$16:D33)+SUM($N$16:N33)</f>
        <v>18645738.562209748</v>
      </c>
      <c r="T33" s="1082">
        <v>4</v>
      </c>
    </row>
    <row r="34" spans="2:20" ht="15.75">
      <c r="B34" s="1121">
        <f t="shared" si="6"/>
        <v>45778</v>
      </c>
      <c r="C34" s="1088"/>
      <c r="D34" s="1122">
        <v>0</v>
      </c>
      <c r="E34" s="1123"/>
      <c r="F34" s="1122">
        <f t="shared" si="9"/>
        <v>17475175.993324757</v>
      </c>
      <c r="G34" s="1122"/>
      <c r="H34" s="1122">
        <f>$H$32+SUM($N$30:$N$32)</f>
        <v>1055671.3155698436</v>
      </c>
      <c r="I34" s="1122"/>
      <c r="J34" s="1122">
        <f t="shared" si="10"/>
        <v>18530847.308894601</v>
      </c>
      <c r="K34" s="1123"/>
      <c r="L34" s="1124">
        <f t="shared" si="7"/>
        <v>6.4000000000000003E-3</v>
      </c>
      <c r="M34" s="1125"/>
      <c r="N34" s="1122">
        <f t="shared" si="8"/>
        <v>118597.42277692545</v>
      </c>
      <c r="O34" s="1122"/>
      <c r="P34" s="1122"/>
      <c r="Q34" s="1122"/>
      <c r="R34" s="1122">
        <f>SUM($D$16:D34)+SUM($N$16:N34)</f>
        <v>18764335.98498667</v>
      </c>
      <c r="T34" s="1082">
        <v>5</v>
      </c>
    </row>
    <row r="35" spans="2:20" ht="15.75">
      <c r="B35" s="1121">
        <f t="shared" si="6"/>
        <v>45809</v>
      </c>
      <c r="C35" s="1088"/>
      <c r="D35" s="1122">
        <v>0</v>
      </c>
      <c r="E35" s="1123"/>
      <c r="F35" s="1122">
        <f t="shared" si="9"/>
        <v>17475175.993324757</v>
      </c>
      <c r="G35" s="1122"/>
      <c r="H35" s="1122">
        <f>$H$32+SUM($N$30:$N$32)</f>
        <v>1055671.3155698436</v>
      </c>
      <c r="I35" s="1122"/>
      <c r="J35" s="1122">
        <f t="shared" si="10"/>
        <v>18530847.308894601</v>
      </c>
      <c r="K35" s="1123"/>
      <c r="L35" s="1124">
        <f t="shared" si="7"/>
        <v>6.1999999999999998E-3</v>
      </c>
      <c r="M35" s="1125"/>
      <c r="N35" s="1122">
        <f t="shared" si="8"/>
        <v>114891.25331514652</v>
      </c>
      <c r="O35" s="1122"/>
      <c r="P35" s="1122"/>
      <c r="Q35" s="1122"/>
      <c r="R35" s="1122">
        <f>SUM($D$16:D35)+SUM($N$16:N35)</f>
        <v>18879227.238301817</v>
      </c>
      <c r="T35" s="1082">
        <v>6</v>
      </c>
    </row>
    <row r="36" spans="2:20" ht="15.75">
      <c r="B36" s="1121">
        <f t="shared" si="6"/>
        <v>45839</v>
      </c>
      <c r="C36" s="1088"/>
      <c r="D36" s="1122">
        <v>0</v>
      </c>
      <c r="E36" s="1123"/>
      <c r="F36" s="1122">
        <f t="shared" si="9"/>
        <v>17475175.993324757</v>
      </c>
      <c r="G36" s="1122"/>
      <c r="H36" s="1122">
        <f>$H$35+SUM($N$33:$N$35)</f>
        <v>1404051.2449770621</v>
      </c>
      <c r="I36" s="1122"/>
      <c r="J36" s="1122">
        <f>F36+H36</f>
        <v>18879227.238301817</v>
      </c>
      <c r="K36" s="1123"/>
      <c r="L36" s="1124">
        <f t="shared" si="7"/>
        <v>6.4000000000000003E-3</v>
      </c>
      <c r="M36" s="1125"/>
      <c r="N36" s="1122">
        <f t="shared" si="8"/>
        <v>120827.05432513164</v>
      </c>
      <c r="O36" s="1122"/>
      <c r="P36" s="1122"/>
      <c r="Q36" s="1122"/>
      <c r="R36" s="1122">
        <f>SUM($D$16:D36)+SUM($N$16:N36)</f>
        <v>19000054.292626951</v>
      </c>
      <c r="T36" s="1082">
        <v>7</v>
      </c>
    </row>
    <row r="37" spans="2:20" ht="15.75">
      <c r="B37" s="1121">
        <f t="shared" si="6"/>
        <v>45870</v>
      </c>
      <c r="C37" s="1088"/>
      <c r="D37" s="1122">
        <v>0</v>
      </c>
      <c r="E37" s="1123"/>
      <c r="F37" s="1122">
        <f t="shared" si="9"/>
        <v>17475175.993324757</v>
      </c>
      <c r="G37" s="1122"/>
      <c r="H37" s="1122">
        <f>$H$35+SUM($N$33:$N$35)</f>
        <v>1404051.2449770621</v>
      </c>
      <c r="I37" s="1122"/>
      <c r="J37" s="1122">
        <f t="shared" si="10"/>
        <v>18879227.238301817</v>
      </c>
      <c r="K37" s="1123"/>
      <c r="L37" s="1124">
        <f t="shared" si="7"/>
        <v>6.4000000000000003E-3</v>
      </c>
      <c r="M37" s="1125"/>
      <c r="N37" s="1122">
        <f t="shared" si="8"/>
        <v>120827.05432513164</v>
      </c>
      <c r="O37" s="1122"/>
      <c r="P37" s="1122"/>
      <c r="Q37" s="1122"/>
      <c r="R37" s="1122">
        <f>SUM($D$16:D37)+SUM($N$16:N37)</f>
        <v>19120881.346952081</v>
      </c>
      <c r="T37" s="1082">
        <v>8</v>
      </c>
    </row>
    <row r="38" spans="2:20" ht="15.75">
      <c r="B38" s="1121">
        <f t="shared" si="6"/>
        <v>45901</v>
      </c>
      <c r="C38" s="1088"/>
      <c r="D38" s="1122">
        <v>0</v>
      </c>
      <c r="E38" s="1123"/>
      <c r="F38" s="1122">
        <f t="shared" si="9"/>
        <v>17475175.993324757</v>
      </c>
      <c r="G38" s="1122"/>
      <c r="H38" s="1122">
        <f>$H$35+SUM($N$33:$N$35)</f>
        <v>1404051.2449770621</v>
      </c>
      <c r="I38" s="1122"/>
      <c r="J38" s="1122">
        <f t="shared" si="10"/>
        <v>18879227.238301817</v>
      </c>
      <c r="K38" s="1123"/>
      <c r="L38" s="1124">
        <f t="shared" si="7"/>
        <v>6.1999999999999998E-3</v>
      </c>
      <c r="M38" s="1125"/>
      <c r="N38" s="1122">
        <f t="shared" si="8"/>
        <v>117051.20887747126</v>
      </c>
      <c r="O38" s="1122"/>
      <c r="P38" s="1122"/>
      <c r="Q38" s="1122"/>
      <c r="R38" s="1122">
        <f>SUM($D$16:D38)+SUM($N$16:N38)</f>
        <v>19237932.555829555</v>
      </c>
      <c r="T38" s="1082">
        <v>9</v>
      </c>
    </row>
    <row r="39" spans="2:20" ht="15.75">
      <c r="B39" s="1121">
        <f t="shared" si="6"/>
        <v>45931</v>
      </c>
      <c r="C39" s="1088"/>
      <c r="D39" s="1122">
        <v>0</v>
      </c>
      <c r="E39" s="1123"/>
      <c r="F39" s="1122">
        <f t="shared" si="9"/>
        <v>17475175.993324757</v>
      </c>
      <c r="G39" s="1122"/>
      <c r="H39" s="1122">
        <f>$H$38+SUM($N$36:$N$38)</f>
        <v>1762756.5625047968</v>
      </c>
      <c r="I39" s="1122"/>
      <c r="J39" s="1122">
        <f>F39+H39</f>
        <v>19237932.555829555</v>
      </c>
      <c r="K39" s="1123"/>
      <c r="L39" s="1124">
        <f t="shared" si="7"/>
        <v>6.4000000000000003E-3</v>
      </c>
      <c r="M39" s="1125"/>
      <c r="N39" s="1122">
        <f t="shared" si="8"/>
        <v>123122.76835730916</v>
      </c>
      <c r="O39" s="1122"/>
      <c r="P39" s="1122"/>
      <c r="Q39" s="1122"/>
      <c r="R39" s="1122">
        <f>SUM($D$16:D39)+SUM($N$16:N39)</f>
        <v>19361055.324186862</v>
      </c>
      <c r="T39" s="1082">
        <v>10</v>
      </c>
    </row>
    <row r="40" spans="2:20" ht="15.75">
      <c r="B40" s="1121">
        <f t="shared" si="6"/>
        <v>45962</v>
      </c>
      <c r="C40" s="1088"/>
      <c r="D40" s="1122">
        <v>0</v>
      </c>
      <c r="E40" s="1123"/>
      <c r="F40" s="1122">
        <f t="shared" si="9"/>
        <v>17475175.993324757</v>
      </c>
      <c r="G40" s="1122"/>
      <c r="H40" s="1122">
        <f>$H$38+SUM($N$36:$N$38)</f>
        <v>1762756.5625047968</v>
      </c>
      <c r="I40" s="1122"/>
      <c r="J40" s="1122">
        <f>F40+H40</f>
        <v>19237932.555829555</v>
      </c>
      <c r="K40" s="1123"/>
      <c r="L40" s="1124">
        <f t="shared" si="7"/>
        <v>6.1999999999999998E-3</v>
      </c>
      <c r="M40" s="1125"/>
      <c r="N40" s="1122">
        <f t="shared" si="8"/>
        <v>119275.18184614324</v>
      </c>
      <c r="O40" s="1122"/>
      <c r="P40" s="1122"/>
      <c r="Q40" s="1122"/>
      <c r="R40" s="1122">
        <f>SUM($D$16:D40)+SUM($N$16:N40)</f>
        <v>19480330.506033007</v>
      </c>
      <c r="T40" s="1082">
        <v>11</v>
      </c>
    </row>
    <row r="41" spans="2:20" ht="15.75">
      <c r="B41" s="1121">
        <f t="shared" si="6"/>
        <v>45992</v>
      </c>
      <c r="C41" s="1088"/>
      <c r="D41" s="1122">
        <v>0</v>
      </c>
      <c r="E41" s="1123"/>
      <c r="F41" s="1122">
        <f>D40+F40</f>
        <v>17475175.993324757</v>
      </c>
      <c r="G41" s="1122"/>
      <c r="H41" s="1122">
        <f>$H$38+SUM($N$36:$N$38)</f>
        <v>1762756.5625047968</v>
      </c>
      <c r="I41" s="1122"/>
      <c r="J41" s="1122">
        <f>F41+H41</f>
        <v>19237932.555829555</v>
      </c>
      <c r="K41" s="1123"/>
      <c r="L41" s="1124">
        <f t="shared" si="7"/>
        <v>6.4000000000000003E-3</v>
      </c>
      <c r="M41" s="1125"/>
      <c r="N41" s="1122">
        <f t="shared" si="8"/>
        <v>123122.76835730916</v>
      </c>
      <c r="O41" s="1126"/>
      <c r="P41" s="1122"/>
      <c r="Q41" s="1122"/>
      <c r="R41" s="1122">
        <f>SUM($D$16:D41)+SUM($N$16:N41)</f>
        <v>19603453.274390314</v>
      </c>
      <c r="T41" s="1082">
        <v>12</v>
      </c>
    </row>
    <row r="42" spans="2:20" ht="15.75">
      <c r="B42" s="1088"/>
      <c r="C42" s="1088"/>
      <c r="D42" s="1122"/>
      <c r="E42" s="1105"/>
      <c r="F42" s="1122"/>
      <c r="G42" s="1122"/>
      <c r="H42" s="1122"/>
      <c r="I42" s="1122"/>
      <c r="J42" s="1122"/>
      <c r="K42" s="1105"/>
      <c r="L42" s="1107"/>
      <c r="M42" s="1088"/>
      <c r="N42" s="1129"/>
      <c r="O42" s="1129"/>
      <c r="P42" s="1122"/>
      <c r="Q42" s="1122"/>
      <c r="R42" s="1122"/>
      <c r="T42" s="1130"/>
    </row>
    <row r="43" spans="2:20" ht="15.75">
      <c r="B43" s="1131" t="s">
        <v>683</v>
      </c>
      <c r="C43" s="1088"/>
      <c r="D43" s="1122"/>
      <c r="E43" s="1123"/>
      <c r="F43" s="1122"/>
      <c r="G43" s="1122"/>
      <c r="H43" s="1122"/>
      <c r="I43" s="1122"/>
      <c r="J43" s="1122"/>
      <c r="K43" s="1123"/>
      <c r="L43" s="1107"/>
      <c r="M43" s="1088"/>
      <c r="N43" s="1132"/>
      <c r="O43" s="1132"/>
      <c r="P43" s="1122"/>
      <c r="Q43" s="1122"/>
      <c r="R43" s="1122"/>
    </row>
    <row r="44" spans="2:20" ht="15.75">
      <c r="B44" s="1133" t="s">
        <v>684</v>
      </c>
      <c r="C44" s="1088"/>
      <c r="D44" s="1122"/>
      <c r="E44" s="1123"/>
      <c r="F44" s="1122"/>
      <c r="G44" s="1122"/>
      <c r="H44" s="1122"/>
      <c r="I44" s="1122"/>
      <c r="J44" s="1122"/>
      <c r="K44" s="1123"/>
      <c r="L44" s="1107"/>
      <c r="M44" s="1088"/>
      <c r="N44" s="1132"/>
      <c r="O44" s="1132"/>
      <c r="P44" s="1122"/>
      <c r="Q44" s="1122"/>
      <c r="R44" s="1122"/>
    </row>
    <row r="45" spans="2:20" ht="15.75">
      <c r="B45" s="1121">
        <f t="shared" ref="B45:B56" si="11">DATE($J$8,T45,1)</f>
        <v>46023</v>
      </c>
      <c r="C45" s="1088"/>
      <c r="D45" s="1122">
        <v>0</v>
      </c>
      <c r="E45" s="1134"/>
      <c r="F45" s="1122">
        <f>D41+F41</f>
        <v>17475175.993324757</v>
      </c>
      <c r="G45" s="1127"/>
      <c r="H45" s="1122">
        <f>$H$41+SUM($N$39:$N$41)</f>
        <v>2128277.2810655581</v>
      </c>
      <c r="I45" s="1122"/>
      <c r="J45" s="1122">
        <f>F45+H45</f>
        <v>19603453.274390314</v>
      </c>
      <c r="K45" s="1105"/>
      <c r="L45" s="1124">
        <f t="shared" ref="L45:L56" si="12">$F$102</f>
        <v>6.3833333333333337E-3</v>
      </c>
      <c r="M45" s="1088"/>
      <c r="N45" s="1122">
        <f t="shared" ref="N45:N56" si="13">J45*L45</f>
        <v>125135.37673485818</v>
      </c>
      <c r="O45" s="1122"/>
      <c r="P45" s="1122">
        <f>PMT(L45,12,$R$41)</f>
        <v>-1702193.4039566449</v>
      </c>
      <c r="Q45" s="1122"/>
      <c r="R45" s="1122">
        <f>SUM($D$16:D45)+SUM($N$16:N45)+SUM($P$45:P45)</f>
        <v>18026395.24716853</v>
      </c>
      <c r="T45" s="1082">
        <v>1</v>
      </c>
    </row>
    <row r="46" spans="2:20" ht="15.75">
      <c r="B46" s="1121">
        <f t="shared" si="11"/>
        <v>46054</v>
      </c>
      <c r="C46" s="1088"/>
      <c r="D46" s="1122">
        <v>0</v>
      </c>
      <c r="E46" s="1105"/>
      <c r="F46" s="1122">
        <f>D45+F45</f>
        <v>17475175.993324757</v>
      </c>
      <c r="G46" s="1122"/>
      <c r="H46" s="1122">
        <f>$H$41+SUM($N$39:$N$41)</f>
        <v>2128277.2810655581</v>
      </c>
      <c r="I46" s="1122"/>
      <c r="J46" s="1122">
        <f>R45</f>
        <v>18026395.24716853</v>
      </c>
      <c r="K46" s="1105"/>
      <c r="L46" s="1124">
        <f t="shared" si="12"/>
        <v>6.3833333333333337E-3</v>
      </c>
      <c r="M46" s="1088"/>
      <c r="N46" s="1122">
        <f t="shared" si="13"/>
        <v>115068.48966109246</v>
      </c>
      <c r="O46" s="1122"/>
      <c r="P46" s="1122">
        <f t="shared" ref="P46:P56" si="14">PMT(L46,12,$R$41)</f>
        <v>-1702193.4039566449</v>
      </c>
      <c r="Q46" s="1122"/>
      <c r="R46" s="1122">
        <f>SUM($D$16:D46)+SUM($N$16:N46)+SUM($P$45:P46)</f>
        <v>16439270.332872974</v>
      </c>
      <c r="T46" s="1082">
        <v>2</v>
      </c>
    </row>
    <row r="47" spans="2:20" ht="15.75">
      <c r="B47" s="1121">
        <f t="shared" si="11"/>
        <v>46082</v>
      </c>
      <c r="C47" s="1088"/>
      <c r="D47" s="1122">
        <v>0</v>
      </c>
      <c r="E47" s="1105"/>
      <c r="F47" s="1122">
        <f t="shared" ref="F47:F55" si="15">D46+F46</f>
        <v>17475175.993324757</v>
      </c>
      <c r="G47" s="1122"/>
      <c r="H47" s="1122">
        <f>$H$41+SUM($N$39:$N$41)</f>
        <v>2128277.2810655581</v>
      </c>
      <c r="I47" s="1122"/>
      <c r="J47" s="1122">
        <f t="shared" ref="J47:J56" si="16">R46</f>
        <v>16439270.332872974</v>
      </c>
      <c r="K47" s="1105"/>
      <c r="L47" s="1124">
        <f t="shared" si="12"/>
        <v>6.3833333333333337E-3</v>
      </c>
      <c r="M47" s="1088"/>
      <c r="N47" s="1122">
        <f t="shared" si="13"/>
        <v>104937.34229150582</v>
      </c>
      <c r="O47" s="1122"/>
      <c r="P47" s="1122">
        <f t="shared" si="14"/>
        <v>-1702193.4039566449</v>
      </c>
      <c r="Q47" s="1122"/>
      <c r="R47" s="1122">
        <f>SUM($D$16:D47)+SUM($N$16:N47)+SUM($P$45:P47)</f>
        <v>14842014.271207837</v>
      </c>
      <c r="T47" s="1082">
        <v>3</v>
      </c>
    </row>
    <row r="48" spans="2:20" ht="15.75">
      <c r="B48" s="1121">
        <f t="shared" si="11"/>
        <v>46113</v>
      </c>
      <c r="C48" s="1088"/>
      <c r="D48" s="1122">
        <v>0</v>
      </c>
      <c r="E48" s="1105"/>
      <c r="F48" s="1122">
        <f t="shared" si="15"/>
        <v>17475175.993324757</v>
      </c>
      <c r="G48" s="1122"/>
      <c r="H48" s="1122">
        <f>$H$47+SUM($N$45:$N$47)</f>
        <v>2473418.4897530144</v>
      </c>
      <c r="I48" s="1122"/>
      <c r="J48" s="1122">
        <f t="shared" si="16"/>
        <v>14842014.271207837</v>
      </c>
      <c r="K48" s="1105"/>
      <c r="L48" s="1124">
        <f t="shared" si="12"/>
        <v>6.3833333333333337E-3</v>
      </c>
      <c r="M48" s="1088"/>
      <c r="N48" s="1122">
        <f t="shared" si="13"/>
        <v>94741.52443121004</v>
      </c>
      <c r="O48" s="1122"/>
      <c r="P48" s="1122">
        <f t="shared" si="14"/>
        <v>-1702193.4039566449</v>
      </c>
      <c r="Q48" s="1122"/>
      <c r="R48" s="1122">
        <f>SUM($D$16:D48)+SUM($N$16:N48)+SUM($P$45:P48)</f>
        <v>13234562.391682401</v>
      </c>
      <c r="T48" s="1082">
        <v>4</v>
      </c>
    </row>
    <row r="49" spans="2:20" ht="15.75">
      <c r="B49" s="1121">
        <f t="shared" si="11"/>
        <v>46143</v>
      </c>
      <c r="C49" s="1088"/>
      <c r="D49" s="1122">
        <v>0</v>
      </c>
      <c r="E49" s="1105"/>
      <c r="F49" s="1122">
        <f t="shared" si="15"/>
        <v>17475175.993324757</v>
      </c>
      <c r="G49" s="1122"/>
      <c r="H49" s="1122">
        <f>$H$47+SUM($N$45:$N$47)</f>
        <v>2473418.4897530144</v>
      </c>
      <c r="I49" s="1122"/>
      <c r="J49" s="1122">
        <f t="shared" si="16"/>
        <v>13234562.391682401</v>
      </c>
      <c r="K49" s="1105"/>
      <c r="L49" s="1124">
        <f t="shared" si="12"/>
        <v>6.3833333333333337E-3</v>
      </c>
      <c r="M49" s="1088"/>
      <c r="N49" s="1122">
        <f t="shared" si="13"/>
        <v>84480.623266905997</v>
      </c>
      <c r="O49" s="1122"/>
      <c r="P49" s="1122">
        <f t="shared" si="14"/>
        <v>-1702193.4039566449</v>
      </c>
      <c r="Q49" s="1122"/>
      <c r="R49" s="1122">
        <f>SUM($D$16:D49)+SUM($N$16:N49)+SUM($P$45:P49)</f>
        <v>11616849.610992663</v>
      </c>
      <c r="T49" s="1082">
        <v>5</v>
      </c>
    </row>
    <row r="50" spans="2:20" ht="15.75">
      <c r="B50" s="1121">
        <f t="shared" si="11"/>
        <v>46174</v>
      </c>
      <c r="C50" s="1091"/>
      <c r="D50" s="1122">
        <v>0</v>
      </c>
      <c r="E50" s="1105"/>
      <c r="F50" s="1122">
        <f t="shared" si="15"/>
        <v>17475175.993324757</v>
      </c>
      <c r="G50" s="1122"/>
      <c r="H50" s="1122">
        <f>$H$47+SUM($N$45:$N$47)</f>
        <v>2473418.4897530144</v>
      </c>
      <c r="I50" s="1122"/>
      <c r="J50" s="1122">
        <f t="shared" si="16"/>
        <v>11616849.610992663</v>
      </c>
      <c r="K50" s="1105"/>
      <c r="L50" s="1124">
        <f t="shared" si="12"/>
        <v>6.3833333333333337E-3</v>
      </c>
      <c r="M50" s="1088"/>
      <c r="N50" s="1122">
        <f t="shared" si="13"/>
        <v>74154.223350169836</v>
      </c>
      <c r="O50" s="1122"/>
      <c r="P50" s="1122">
        <f t="shared" si="14"/>
        <v>-1702193.4039566449</v>
      </c>
      <c r="Q50" s="1122"/>
      <c r="R50" s="1122">
        <f>SUM($D$16:D50)+SUM($N$16:N50)+SUM($P$45:P50)</f>
        <v>9988810.4303861894</v>
      </c>
      <c r="T50" s="1082">
        <v>6</v>
      </c>
    </row>
    <row r="51" spans="2:20" ht="15.75">
      <c r="B51" s="1121">
        <f t="shared" si="11"/>
        <v>46204</v>
      </c>
      <c r="C51" s="1088"/>
      <c r="D51" s="1122">
        <v>0</v>
      </c>
      <c r="E51" s="1105"/>
      <c r="F51" s="1122">
        <f t="shared" si="15"/>
        <v>17475175.993324757</v>
      </c>
      <c r="G51" s="1122"/>
      <c r="H51" s="1122">
        <f>$H$50+SUM($N$48:$N$50)</f>
        <v>2726794.8608013</v>
      </c>
      <c r="I51" s="1122"/>
      <c r="J51" s="1122">
        <f t="shared" si="16"/>
        <v>9988810.4303861894</v>
      </c>
      <c r="K51" s="1105"/>
      <c r="L51" s="1124">
        <f t="shared" si="12"/>
        <v>6.3833333333333337E-3</v>
      </c>
      <c r="M51" s="1088"/>
      <c r="N51" s="1122">
        <f t="shared" si="13"/>
        <v>63761.906580631847</v>
      </c>
      <c r="O51" s="1122"/>
      <c r="P51" s="1122">
        <f t="shared" si="14"/>
        <v>-1702193.4039566449</v>
      </c>
      <c r="Q51" s="1122"/>
      <c r="R51" s="1122">
        <f>SUM($D$16:D51)+SUM($N$16:N51)+SUM($P$45:P51)</f>
        <v>8350378.9330101758</v>
      </c>
      <c r="T51" s="1082">
        <v>7</v>
      </c>
    </row>
    <row r="52" spans="2:20" ht="15.75">
      <c r="B52" s="1121">
        <f t="shared" si="11"/>
        <v>46235</v>
      </c>
      <c r="C52" s="1088"/>
      <c r="D52" s="1122">
        <v>0</v>
      </c>
      <c r="E52" s="1105"/>
      <c r="F52" s="1122">
        <f t="shared" si="15"/>
        <v>17475175.993324757</v>
      </c>
      <c r="G52" s="1122"/>
      <c r="H52" s="1122">
        <f>$H$50+SUM($N$48:$N$50)</f>
        <v>2726794.8608013</v>
      </c>
      <c r="I52" s="1122"/>
      <c r="J52" s="1122">
        <f t="shared" si="16"/>
        <v>8350378.9330101758</v>
      </c>
      <c r="K52" s="1105"/>
      <c r="L52" s="1124">
        <f t="shared" si="12"/>
        <v>6.3833333333333337E-3</v>
      </c>
      <c r="M52" s="1088"/>
      <c r="N52" s="1122">
        <f t="shared" si="13"/>
        <v>53303.252189048289</v>
      </c>
      <c r="O52" s="1122"/>
      <c r="P52" s="1122">
        <f t="shared" si="14"/>
        <v>-1702193.4039566449</v>
      </c>
      <c r="Q52" s="1122"/>
      <c r="R52" s="1122">
        <f>SUM($D$16:D52)+SUM($N$16:N52)+SUM($P$45:P52)</f>
        <v>6701488.7812425792</v>
      </c>
      <c r="T52" s="1082">
        <v>8</v>
      </c>
    </row>
    <row r="53" spans="2:20" ht="15.75">
      <c r="B53" s="1121">
        <f t="shared" si="11"/>
        <v>46266</v>
      </c>
      <c r="C53" s="1088"/>
      <c r="D53" s="1122">
        <v>0</v>
      </c>
      <c r="E53" s="1105"/>
      <c r="F53" s="1122">
        <f t="shared" si="15"/>
        <v>17475175.993324757</v>
      </c>
      <c r="G53" s="1122"/>
      <c r="H53" s="1122">
        <f>$H$50+SUM($N$48:$N$50)</f>
        <v>2726794.8608013</v>
      </c>
      <c r="I53" s="1122"/>
      <c r="J53" s="1122">
        <f t="shared" si="16"/>
        <v>6701488.7812425792</v>
      </c>
      <c r="K53" s="1105"/>
      <c r="L53" s="1124">
        <f t="shared" si="12"/>
        <v>6.3833333333333337E-3</v>
      </c>
      <c r="M53" s="1088"/>
      <c r="N53" s="1122">
        <f t="shared" si="13"/>
        <v>42777.836720265135</v>
      </c>
      <c r="O53" s="1122"/>
      <c r="P53" s="1122">
        <f t="shared" si="14"/>
        <v>-1702193.4039566449</v>
      </c>
      <c r="Q53" s="1122"/>
      <c r="R53" s="1122">
        <f>SUM($D$16:D53)+SUM($N$16:N53)+SUM($P$45:P53)</f>
        <v>5042073.2140062004</v>
      </c>
      <c r="T53" s="1082">
        <v>9</v>
      </c>
    </row>
    <row r="54" spans="2:20" ht="15.75">
      <c r="B54" s="1121">
        <f t="shared" si="11"/>
        <v>46296</v>
      </c>
      <c r="C54" s="1088"/>
      <c r="D54" s="1122">
        <v>0</v>
      </c>
      <c r="E54" s="1105"/>
      <c r="F54" s="1122">
        <f t="shared" si="15"/>
        <v>17475175.993324757</v>
      </c>
      <c r="G54" s="1122"/>
      <c r="H54" s="1122">
        <f>$H$53+SUM($N$51:$N$53)</f>
        <v>2886637.8562912452</v>
      </c>
      <c r="I54" s="1122"/>
      <c r="J54" s="1122">
        <f t="shared" si="16"/>
        <v>5042073.2140062004</v>
      </c>
      <c r="K54" s="1105"/>
      <c r="L54" s="1124">
        <f t="shared" si="12"/>
        <v>6.3833333333333337E-3</v>
      </c>
      <c r="M54" s="1088"/>
      <c r="N54" s="1122">
        <f t="shared" si="13"/>
        <v>32185.234016072915</v>
      </c>
      <c r="O54" s="1122"/>
      <c r="P54" s="1122">
        <f t="shared" si="14"/>
        <v>-1702193.4039566449</v>
      </c>
      <c r="Q54" s="1122"/>
      <c r="R54" s="1122">
        <f>SUM($D$16:D54)+SUM($N$16:N54)+SUM($P$45:P54)</f>
        <v>3372065.0440656282</v>
      </c>
      <c r="T54" s="1082">
        <v>10</v>
      </c>
    </row>
    <row r="55" spans="2:20" ht="15.75">
      <c r="B55" s="1121">
        <f t="shared" si="11"/>
        <v>46327</v>
      </c>
      <c r="C55" s="1088"/>
      <c r="D55" s="1122">
        <v>0</v>
      </c>
      <c r="E55" s="1105"/>
      <c r="F55" s="1122">
        <f t="shared" si="15"/>
        <v>17475175.993324757</v>
      </c>
      <c r="G55" s="1122"/>
      <c r="H55" s="1122">
        <f>$H$53+SUM($N$51:$N$53)</f>
        <v>2886637.8562912452</v>
      </c>
      <c r="I55" s="1122"/>
      <c r="J55" s="1122">
        <f t="shared" si="16"/>
        <v>3372065.0440656282</v>
      </c>
      <c r="K55" s="1105"/>
      <c r="L55" s="1124">
        <f t="shared" si="12"/>
        <v>6.3833333333333337E-3</v>
      </c>
      <c r="M55" s="1088"/>
      <c r="N55" s="1122">
        <f t="shared" si="13"/>
        <v>21525.01519795226</v>
      </c>
      <c r="O55" s="1122"/>
      <c r="P55" s="1122">
        <f t="shared" si="14"/>
        <v>-1702193.4039566449</v>
      </c>
      <c r="Q55" s="1122"/>
      <c r="R55" s="1122">
        <f>SUM($D$16:D55)+SUM($N$16:N55)+SUM($P$45:P55)</f>
        <v>1691396.655306939</v>
      </c>
      <c r="S55" s="1135"/>
      <c r="T55" s="1082">
        <v>11</v>
      </c>
    </row>
    <row r="56" spans="2:20" ht="16.5" thickBot="1">
      <c r="B56" s="1136">
        <f t="shared" si="11"/>
        <v>46357</v>
      </c>
      <c r="C56" s="1137"/>
      <c r="D56" s="1138">
        <v>0</v>
      </c>
      <c r="E56" s="1108"/>
      <c r="F56" s="1138">
        <f>D55+F55</f>
        <v>17475175.993324757</v>
      </c>
      <c r="G56" s="1138"/>
      <c r="H56" s="1138">
        <f>$H$53+SUM($N$51:$N$53)</f>
        <v>2886637.8562912452</v>
      </c>
      <c r="I56" s="1138"/>
      <c r="J56" s="1138">
        <f t="shared" si="16"/>
        <v>1691396.655306939</v>
      </c>
      <c r="K56" s="1108"/>
      <c r="L56" s="1139">
        <f t="shared" si="12"/>
        <v>6.3833333333333337E-3</v>
      </c>
      <c r="M56" s="1137"/>
      <c r="N56" s="1138">
        <f t="shared" si="13"/>
        <v>10796.748649709294</v>
      </c>
      <c r="O56" s="1138"/>
      <c r="P56" s="1138">
        <f t="shared" si="14"/>
        <v>-1702193.4039566449</v>
      </c>
      <c r="Q56" s="1138"/>
      <c r="R56" s="1138">
        <f>SUM($D$16:D56)+SUM($N$16:N56)+SUM($P$45:P56)</f>
        <v>0</v>
      </c>
      <c r="T56" s="1082">
        <v>12</v>
      </c>
    </row>
    <row r="57" spans="2:20" ht="15.75">
      <c r="B57" s="1088"/>
      <c r="C57" s="1088"/>
      <c r="D57" s="1105"/>
      <c r="E57" s="1105"/>
      <c r="F57" s="1105"/>
      <c r="G57" s="1105"/>
      <c r="H57" s="1105"/>
      <c r="I57" s="1105"/>
      <c r="J57" s="1105"/>
      <c r="K57" s="1105"/>
      <c r="L57" s="1088"/>
      <c r="M57" s="1088"/>
      <c r="N57" s="1122"/>
      <c r="O57" s="1122"/>
      <c r="P57" s="1122"/>
      <c r="Q57" s="1122"/>
      <c r="R57" s="1122"/>
    </row>
    <row r="58" spans="2:20" ht="15">
      <c r="B58" s="1091"/>
      <c r="C58" s="1091"/>
      <c r="D58" s="1091"/>
      <c r="E58" s="1091"/>
      <c r="F58" s="1091"/>
      <c r="G58" s="1091"/>
      <c r="H58" s="1091"/>
      <c r="I58" s="1091"/>
      <c r="J58" s="1091"/>
      <c r="K58" s="1091"/>
      <c r="L58" s="1091"/>
      <c r="M58" s="1091"/>
      <c r="N58" s="1128"/>
      <c r="O58" s="1128"/>
      <c r="P58" s="1128"/>
      <c r="Q58" s="1128"/>
      <c r="R58" s="1128"/>
    </row>
    <row r="59" spans="2:20" ht="15.75">
      <c r="B59" s="1140" t="s">
        <v>705</v>
      </c>
      <c r="C59" s="1141"/>
      <c r="D59" s="1141"/>
      <c r="E59" s="1141"/>
      <c r="F59" s="1141"/>
      <c r="G59" s="1141"/>
      <c r="H59" s="1141"/>
      <c r="I59" s="1141"/>
      <c r="J59" s="1141"/>
      <c r="K59" s="1141"/>
      <c r="L59" s="1141"/>
      <c r="M59" s="1141"/>
      <c r="N59" s="1142"/>
      <c r="O59" s="1142"/>
      <c r="P59" s="1143">
        <f>(SUM(P45:P56)*-1)</f>
        <v>20426320.847479735</v>
      </c>
      <c r="Q59" s="1128"/>
      <c r="R59" s="1128"/>
    </row>
    <row r="60" spans="2:20" ht="15.75">
      <c r="B60" s="1144" t="s">
        <v>706</v>
      </c>
      <c r="C60" s="1145"/>
      <c r="D60" s="1145"/>
      <c r="E60" s="1145"/>
      <c r="F60" s="1145"/>
      <c r="G60" s="1145"/>
      <c r="H60" s="1145"/>
      <c r="I60" s="1145"/>
      <c r="J60" s="1145"/>
      <c r="K60" s="1145"/>
      <c r="L60" s="1145"/>
      <c r="M60" s="1145"/>
      <c r="N60" s="1146"/>
      <c r="O60" s="1146"/>
      <c r="P60" s="1126">
        <f>+F8</f>
        <v>17475175.993324757</v>
      </c>
      <c r="Q60" s="1128"/>
      <c r="R60" s="1128"/>
    </row>
    <row r="61" spans="2:20" ht="15.75">
      <c r="B61" s="1147" t="s">
        <v>687</v>
      </c>
      <c r="C61" s="1148"/>
      <c r="D61" s="1148"/>
      <c r="E61" s="1148"/>
      <c r="F61" s="1148"/>
      <c r="G61" s="1148"/>
      <c r="H61" s="1148"/>
      <c r="I61" s="1148"/>
      <c r="J61" s="1148"/>
      <c r="K61" s="1148"/>
      <c r="L61" s="1148"/>
      <c r="M61" s="1148"/>
      <c r="N61" s="1149"/>
      <c r="O61" s="1149"/>
      <c r="P61" s="1150">
        <f>+(P59-P60)</f>
        <v>2951144.8541549779</v>
      </c>
      <c r="Q61" s="1128"/>
      <c r="R61" s="1128"/>
    </row>
    <row r="62" spans="2:20" ht="15.75">
      <c r="B62" s="1144"/>
      <c r="C62" s="1145"/>
      <c r="D62" s="1145"/>
      <c r="E62" s="1145"/>
      <c r="F62" s="1145"/>
      <c r="G62" s="1145"/>
      <c r="H62" s="1145"/>
      <c r="I62" s="1145"/>
      <c r="J62" s="1145"/>
      <c r="K62" s="1145"/>
      <c r="L62" s="1145"/>
      <c r="M62" s="1145"/>
      <c r="N62" s="1146"/>
      <c r="O62" s="1146"/>
      <c r="P62" s="1126"/>
      <c r="Q62" s="1128"/>
      <c r="R62" s="1128"/>
    </row>
    <row r="63" spans="2:20">
      <c r="B63" s="1151"/>
      <c r="C63" s="1151"/>
      <c r="D63" s="1151"/>
      <c r="E63" s="1151"/>
      <c r="F63" s="1151"/>
      <c r="G63" s="1151"/>
      <c r="H63" s="1151"/>
      <c r="I63" s="1151"/>
      <c r="J63" s="1151"/>
      <c r="K63" s="1151"/>
      <c r="L63" s="1151"/>
      <c r="M63" s="1151"/>
      <c r="N63" s="1151"/>
      <c r="O63" s="1151"/>
      <c r="P63" s="1151"/>
      <c r="Q63" s="1151"/>
      <c r="R63" s="1151"/>
    </row>
    <row r="64" spans="2:20" ht="15.75">
      <c r="B64" s="1574" t="s">
        <v>702</v>
      </c>
      <c r="C64" s="1574"/>
      <c r="D64" s="1574"/>
      <c r="E64" s="1574"/>
      <c r="F64" s="1574"/>
      <c r="G64" s="1574"/>
      <c r="H64" s="1574"/>
      <c r="I64" s="1574"/>
      <c r="J64" s="1574"/>
      <c r="K64" s="1574"/>
      <c r="L64" s="1574"/>
      <c r="M64" s="1574"/>
      <c r="N64" s="1574"/>
      <c r="O64" s="1574"/>
      <c r="P64" s="1574"/>
      <c r="Q64" s="1151"/>
      <c r="R64" s="1151"/>
    </row>
    <row r="65" spans="2:18">
      <c r="B65" s="1151"/>
      <c r="C65" s="1151"/>
      <c r="D65" s="1151"/>
      <c r="E65" s="1151"/>
      <c r="F65" s="1151"/>
      <c r="G65" s="1151"/>
      <c r="H65" s="1151"/>
      <c r="I65" s="1151"/>
      <c r="J65" s="1151"/>
      <c r="K65" s="1151"/>
      <c r="L65" s="1151"/>
      <c r="M65" s="1151"/>
      <c r="N65" s="1151"/>
      <c r="O65" s="1151"/>
      <c r="P65" s="1151"/>
      <c r="Q65" s="1151"/>
      <c r="R65" s="1151"/>
    </row>
    <row r="66" spans="2:18" ht="15.75" customHeight="1">
      <c r="B66" s="1575" t="s">
        <v>764</v>
      </c>
      <c r="C66" s="1575"/>
      <c r="D66" s="1575"/>
      <c r="E66" s="1575"/>
      <c r="F66" s="1575"/>
      <c r="G66" s="1575"/>
      <c r="H66" s="1575"/>
      <c r="I66" s="1575"/>
      <c r="J66" s="1575"/>
      <c r="K66" s="1575"/>
      <c r="L66" s="1575"/>
      <c r="M66" s="1575"/>
      <c r="N66" s="1575"/>
      <c r="O66" s="1575"/>
      <c r="P66" s="1575"/>
      <c r="Q66" s="1152"/>
      <c r="R66" s="1152"/>
    </row>
    <row r="67" spans="2:18" ht="12.75" customHeight="1">
      <c r="B67" s="1575"/>
      <c r="C67" s="1575"/>
      <c r="D67" s="1575"/>
      <c r="E67" s="1575"/>
      <c r="F67" s="1575"/>
      <c r="G67" s="1575"/>
      <c r="H67" s="1575"/>
      <c r="I67" s="1575"/>
      <c r="J67" s="1575"/>
      <c r="K67" s="1575"/>
      <c r="L67" s="1575"/>
      <c r="M67" s="1575"/>
      <c r="N67" s="1575"/>
      <c r="O67" s="1575"/>
      <c r="P67" s="1575"/>
      <c r="Q67" s="1151"/>
      <c r="R67" s="1151"/>
    </row>
    <row r="68" spans="2:18" ht="24.75" customHeight="1">
      <c r="B68" s="1575"/>
      <c r="C68" s="1575"/>
      <c r="D68" s="1575"/>
      <c r="E68" s="1575"/>
      <c r="F68" s="1575"/>
      <c r="G68" s="1575"/>
      <c r="H68" s="1575"/>
      <c r="I68" s="1575"/>
      <c r="J68" s="1575"/>
      <c r="K68" s="1575"/>
      <c r="L68" s="1575"/>
      <c r="M68" s="1575"/>
      <c r="N68" s="1575"/>
      <c r="O68" s="1575"/>
      <c r="P68" s="1575"/>
      <c r="Q68" s="1153"/>
      <c r="R68" s="1153"/>
    </row>
    <row r="70" spans="2:18" ht="22.5" customHeight="1">
      <c r="B70" s="1574" t="s">
        <v>703</v>
      </c>
      <c r="C70" s="1574"/>
      <c r="D70" s="1574"/>
      <c r="E70" s="1574"/>
      <c r="F70" s="1574"/>
      <c r="G70" s="1574"/>
      <c r="H70" s="1574"/>
      <c r="I70" s="1574"/>
      <c r="J70" s="1574"/>
      <c r="K70" s="1574"/>
      <c r="L70" s="1574"/>
      <c r="M70" s="1574"/>
      <c r="N70" s="1574"/>
      <c r="O70" s="1574"/>
      <c r="P70" s="1574"/>
    </row>
    <row r="72" spans="2:18" ht="15.75">
      <c r="B72" s="1117"/>
    </row>
    <row r="73" spans="2:18" s="1154" customFormat="1" ht="15.75" customHeight="1">
      <c r="B73" s="1569" t="s">
        <v>704</v>
      </c>
      <c r="C73" s="1569"/>
      <c r="D73" s="1569"/>
      <c r="E73" s="1569"/>
      <c r="F73" s="1569"/>
      <c r="G73" s="1569"/>
      <c r="H73" s="1569"/>
      <c r="I73" s="1569"/>
      <c r="J73" s="1569"/>
    </row>
    <row r="74" spans="2:18" s="1154" customFormat="1" ht="15.75">
      <c r="B74" s="1155"/>
      <c r="C74" s="1155"/>
      <c r="D74" s="1155"/>
      <c r="E74" s="1155"/>
      <c r="F74" s="1155"/>
      <c r="G74" s="1155"/>
      <c r="H74" s="1156"/>
    </row>
    <row r="75" spans="2:18" s="1154" customFormat="1" ht="15.75">
      <c r="B75" s="1570" t="s">
        <v>690</v>
      </c>
      <c r="C75" s="1570"/>
      <c r="D75" s="1570"/>
      <c r="E75" s="1157"/>
      <c r="F75" s="1157"/>
      <c r="G75" s="1155"/>
      <c r="H75" s="1155"/>
    </row>
    <row r="76" spans="2:18" s="1154" customFormat="1" ht="15.75">
      <c r="B76" s="1158">
        <v>1</v>
      </c>
      <c r="C76" s="1157"/>
      <c r="D76" s="1159">
        <f t="shared" ref="D76:D87" si="17">B16</f>
        <v>45292</v>
      </c>
      <c r="E76" s="1157"/>
      <c r="F76" s="1184">
        <f>'6 -True-up Adjustment'!F76</f>
        <v>7.1999999999999998E-3</v>
      </c>
      <c r="G76" s="1161"/>
      <c r="H76" s="1161"/>
      <c r="J76" s="1184"/>
    </row>
    <row r="77" spans="2:18" s="1154" customFormat="1" ht="15.75">
      <c r="B77" s="1158">
        <v>2</v>
      </c>
      <c r="C77" s="1157"/>
      <c r="D77" s="1159">
        <f t="shared" si="17"/>
        <v>45323</v>
      </c>
      <c r="E77" s="1157"/>
      <c r="F77" s="1184">
        <f>'6 -True-up Adjustment'!F77</f>
        <v>6.7999999999999996E-3</v>
      </c>
      <c r="G77" s="1161"/>
      <c r="H77" s="1161"/>
      <c r="J77" s="1184"/>
    </row>
    <row r="78" spans="2:18" s="1154" customFormat="1" ht="15.75">
      <c r="B78" s="1158">
        <v>3</v>
      </c>
      <c r="C78" s="1157"/>
      <c r="D78" s="1159">
        <f t="shared" si="17"/>
        <v>45352</v>
      </c>
      <c r="E78" s="1157"/>
      <c r="F78" s="1184">
        <f>'6 -True-up Adjustment'!F78</f>
        <v>7.1999999999999998E-3</v>
      </c>
      <c r="G78" s="1161"/>
      <c r="H78" s="1161"/>
      <c r="J78" s="1184"/>
    </row>
    <row r="79" spans="2:18" s="1154" customFormat="1" ht="15.75">
      <c r="B79" s="1158">
        <v>4</v>
      </c>
      <c r="C79" s="1157"/>
      <c r="D79" s="1159">
        <f t="shared" si="17"/>
        <v>45383</v>
      </c>
      <c r="E79" s="1157"/>
      <c r="F79" s="1184">
        <f>'6 -True-up Adjustment'!F79</f>
        <v>7.0000000000000001E-3</v>
      </c>
      <c r="G79" s="1161"/>
      <c r="H79" s="1161"/>
      <c r="J79" s="1184"/>
    </row>
    <row r="80" spans="2:18" s="1154" customFormat="1" ht="15.75">
      <c r="B80" s="1158">
        <v>5</v>
      </c>
      <c r="C80" s="1157"/>
      <c r="D80" s="1159">
        <f t="shared" si="17"/>
        <v>45413</v>
      </c>
      <c r="E80" s="1157"/>
      <c r="F80" s="1184">
        <f>'6 -True-up Adjustment'!F80</f>
        <v>7.1999999999999998E-3</v>
      </c>
      <c r="G80" s="1162"/>
      <c r="H80" s="1161"/>
      <c r="J80" s="1184"/>
    </row>
    <row r="81" spans="2:10" s="1154" customFormat="1" ht="15.75">
      <c r="B81" s="1158">
        <v>6</v>
      </c>
      <c r="C81" s="1157"/>
      <c r="D81" s="1159">
        <f t="shared" si="17"/>
        <v>45444</v>
      </c>
      <c r="E81" s="1157"/>
      <c r="F81" s="1184">
        <f>'6 -True-up Adjustment'!F81</f>
        <v>7.0000000000000001E-3</v>
      </c>
      <c r="G81" s="1161"/>
      <c r="H81" s="1161"/>
      <c r="J81" s="1184"/>
    </row>
    <row r="82" spans="2:10" s="1154" customFormat="1" ht="15.75">
      <c r="B82" s="1158">
        <v>7</v>
      </c>
      <c r="C82" s="1157"/>
      <c r="D82" s="1159">
        <f t="shared" si="17"/>
        <v>45474</v>
      </c>
      <c r="E82" s="1157"/>
      <c r="F82" s="1184">
        <f>'6 -True-up Adjustment'!F82</f>
        <v>7.1999999999999998E-3</v>
      </c>
      <c r="G82" s="1161"/>
      <c r="H82" s="1161"/>
      <c r="J82" s="1184"/>
    </row>
    <row r="83" spans="2:10" s="1154" customFormat="1" ht="15.75">
      <c r="B83" s="1158">
        <v>8</v>
      </c>
      <c r="C83" s="1157"/>
      <c r="D83" s="1159">
        <f t="shared" si="17"/>
        <v>45505</v>
      </c>
      <c r="E83" s="1157"/>
      <c r="F83" s="1184">
        <f>'6 -True-up Adjustment'!F83</f>
        <v>7.1999999999999998E-3</v>
      </c>
      <c r="G83" s="1161"/>
      <c r="H83" s="1161"/>
      <c r="J83" s="1184"/>
    </row>
    <row r="84" spans="2:10" s="1154" customFormat="1" ht="15.75">
      <c r="B84" s="1158">
        <v>9</v>
      </c>
      <c r="C84" s="1157"/>
      <c r="D84" s="1159">
        <f t="shared" si="17"/>
        <v>45536</v>
      </c>
      <c r="E84" s="1157"/>
      <c r="F84" s="1184">
        <f>'6 -True-up Adjustment'!F84</f>
        <v>7.0000000000000001E-3</v>
      </c>
      <c r="G84" s="1161"/>
      <c r="H84" s="1161"/>
      <c r="J84" s="1184"/>
    </row>
    <row r="85" spans="2:10" s="1154" customFormat="1" ht="15.75">
      <c r="B85" s="1158">
        <v>10</v>
      </c>
      <c r="C85" s="1157"/>
      <c r="D85" s="1159">
        <f t="shared" si="17"/>
        <v>45566</v>
      </c>
      <c r="E85" s="1157"/>
      <c r="F85" s="1184">
        <f>'6 -True-up Adjustment'!F85</f>
        <v>7.1999999999999998E-3</v>
      </c>
      <c r="G85" s="1161"/>
      <c r="H85" s="1161"/>
      <c r="J85" s="1184"/>
    </row>
    <row r="86" spans="2:10" s="1154" customFormat="1" ht="15.75">
      <c r="B86" s="1158">
        <v>11</v>
      </c>
      <c r="C86" s="1157"/>
      <c r="D86" s="1159">
        <f t="shared" si="17"/>
        <v>45597</v>
      </c>
      <c r="E86" s="1157"/>
      <c r="F86" s="1184">
        <f>'6 -True-up Adjustment'!F86</f>
        <v>7.0000000000000001E-3</v>
      </c>
      <c r="G86" s="1162"/>
      <c r="H86" s="1161"/>
      <c r="J86" s="1184"/>
    </row>
    <row r="87" spans="2:10" s="1154" customFormat="1" ht="15.75">
      <c r="B87" s="1158">
        <v>12</v>
      </c>
      <c r="C87" s="1157"/>
      <c r="D87" s="1159">
        <f t="shared" si="17"/>
        <v>45627</v>
      </c>
      <c r="E87" s="1157"/>
      <c r="F87" s="1184">
        <f>'6 -True-up Adjustment'!F87</f>
        <v>7.1999999999999998E-3</v>
      </c>
      <c r="G87" s="1161"/>
      <c r="H87" s="1161"/>
      <c r="J87" s="1184"/>
    </row>
    <row r="88" spans="2:10" s="1154" customFormat="1" ht="15.75">
      <c r="B88" s="1158">
        <f>+B87+1</f>
        <v>13</v>
      </c>
      <c r="C88" s="1157"/>
      <c r="D88" s="1159">
        <f t="shared" ref="D88:D99" si="18">B30</f>
        <v>45658</v>
      </c>
      <c r="E88" s="1157"/>
      <c r="F88" s="1184">
        <f>'6 -True-up Adjustment'!F88</f>
        <v>6.7999999999999996E-3</v>
      </c>
      <c r="G88" s="1161"/>
      <c r="H88" s="1161"/>
      <c r="J88" s="1184"/>
    </row>
    <row r="89" spans="2:10" s="1154" customFormat="1" ht="15.75">
      <c r="B89" s="1158">
        <f t="shared" ref="B89:B99" si="19">+B88+1</f>
        <v>14</v>
      </c>
      <c r="C89" s="1157"/>
      <c r="D89" s="1159">
        <f t="shared" si="18"/>
        <v>45689</v>
      </c>
      <c r="E89" s="1157"/>
      <c r="F89" s="1184">
        <f>'6 -True-up Adjustment'!F89</f>
        <v>6.1999999999999998E-3</v>
      </c>
      <c r="G89" s="1161"/>
      <c r="H89" s="1161"/>
      <c r="J89" s="1184"/>
    </row>
    <row r="90" spans="2:10" s="1154" customFormat="1" ht="15.75">
      <c r="B90" s="1158">
        <f t="shared" si="19"/>
        <v>15</v>
      </c>
      <c r="C90" s="1157"/>
      <c r="D90" s="1159">
        <f t="shared" si="18"/>
        <v>45717</v>
      </c>
      <c r="E90" s="1157"/>
      <c r="F90" s="1184">
        <f>'6 -True-up Adjustment'!F90</f>
        <v>6.7999999999999996E-3</v>
      </c>
      <c r="G90" s="1161"/>
      <c r="H90" s="1161"/>
      <c r="J90" s="1184"/>
    </row>
    <row r="91" spans="2:10" s="1154" customFormat="1" ht="15.75">
      <c r="B91" s="1158">
        <f t="shared" si="19"/>
        <v>16</v>
      </c>
      <c r="C91" s="1157"/>
      <c r="D91" s="1159">
        <f t="shared" si="18"/>
        <v>45748</v>
      </c>
      <c r="E91" s="1157"/>
      <c r="F91" s="1184">
        <f>'6 -True-up Adjustment'!F91</f>
        <v>6.1999999999999998E-3</v>
      </c>
      <c r="G91" s="1161"/>
      <c r="H91" s="1161"/>
      <c r="J91" s="1184"/>
    </row>
    <row r="92" spans="2:10" s="1154" customFormat="1" ht="15.75">
      <c r="B92" s="1158">
        <f t="shared" si="19"/>
        <v>17</v>
      </c>
      <c r="C92" s="1157"/>
      <c r="D92" s="1159">
        <f t="shared" si="18"/>
        <v>45778</v>
      </c>
      <c r="E92" s="1157"/>
      <c r="F92" s="1184">
        <f>'6 -True-up Adjustment'!F92</f>
        <v>6.4000000000000003E-3</v>
      </c>
      <c r="G92" s="1161"/>
      <c r="H92" s="1161"/>
      <c r="J92" s="1184"/>
    </row>
    <row r="93" spans="2:10" s="1154" customFormat="1" ht="15.75">
      <c r="B93" s="1158">
        <f t="shared" si="19"/>
        <v>18</v>
      </c>
      <c r="C93" s="1157"/>
      <c r="D93" s="1159">
        <f t="shared" si="18"/>
        <v>45809</v>
      </c>
      <c r="E93" s="1157"/>
      <c r="F93" s="1184">
        <f>'6 -True-up Adjustment'!F93</f>
        <v>6.1999999999999998E-3</v>
      </c>
      <c r="G93" s="1161"/>
      <c r="H93" s="1161"/>
      <c r="J93" s="1184"/>
    </row>
    <row r="94" spans="2:10" s="1154" customFormat="1" ht="15.75">
      <c r="B94" s="1158">
        <f t="shared" si="19"/>
        <v>19</v>
      </c>
      <c r="C94" s="1157"/>
      <c r="D94" s="1159">
        <f t="shared" si="18"/>
        <v>45839</v>
      </c>
      <c r="E94" s="1157"/>
      <c r="F94" s="1184">
        <f>'6 -True-up Adjustment'!F94</f>
        <v>6.4000000000000003E-3</v>
      </c>
      <c r="G94" s="1161"/>
      <c r="H94" s="1161"/>
      <c r="J94" s="1184"/>
    </row>
    <row r="95" spans="2:10" s="1154" customFormat="1" ht="15.75">
      <c r="B95" s="1158">
        <f t="shared" si="19"/>
        <v>20</v>
      </c>
      <c r="C95" s="1157"/>
      <c r="D95" s="1159">
        <f t="shared" si="18"/>
        <v>45870</v>
      </c>
      <c r="E95" s="1157"/>
      <c r="F95" s="1184">
        <f>'6 -True-up Adjustment'!F95</f>
        <v>6.4000000000000003E-3</v>
      </c>
      <c r="G95" s="1161"/>
      <c r="H95" s="1161"/>
      <c r="J95" s="1184"/>
    </row>
    <row r="96" spans="2:10" s="1154" customFormat="1" ht="15.75">
      <c r="B96" s="1158">
        <f t="shared" si="19"/>
        <v>21</v>
      </c>
      <c r="C96" s="1157"/>
      <c r="D96" s="1159">
        <f t="shared" si="18"/>
        <v>45901</v>
      </c>
      <c r="E96" s="1157"/>
      <c r="F96" s="1184">
        <f>'6 -True-up Adjustment'!F96</f>
        <v>6.1999999999999998E-3</v>
      </c>
      <c r="G96" s="1161"/>
      <c r="H96" s="1161"/>
      <c r="J96" s="1184"/>
    </row>
    <row r="97" spans="2:10" s="1154" customFormat="1" ht="15.75">
      <c r="B97" s="1158">
        <f t="shared" si="19"/>
        <v>22</v>
      </c>
      <c r="C97" s="1157"/>
      <c r="D97" s="1159">
        <f t="shared" si="18"/>
        <v>45931</v>
      </c>
      <c r="E97" s="1157"/>
      <c r="F97" s="1184">
        <f>'6 -True-up Adjustment'!F97</f>
        <v>6.4000000000000003E-3</v>
      </c>
      <c r="G97" s="1161"/>
      <c r="H97" s="1161"/>
      <c r="J97" s="1184"/>
    </row>
    <row r="98" spans="2:10" s="1154" customFormat="1" ht="15.75">
      <c r="B98" s="1158">
        <f t="shared" si="19"/>
        <v>23</v>
      </c>
      <c r="C98" s="1157"/>
      <c r="D98" s="1159">
        <f t="shared" si="18"/>
        <v>45962</v>
      </c>
      <c r="E98" s="1157"/>
      <c r="F98" s="1184">
        <f>'6 -True-up Adjustment'!F98</f>
        <v>6.1999999999999998E-3</v>
      </c>
      <c r="G98" s="1161"/>
      <c r="H98" s="1161"/>
      <c r="J98" s="1184"/>
    </row>
    <row r="99" spans="2:10" s="1154" customFormat="1" ht="15.75">
      <c r="B99" s="1158">
        <f t="shared" si="19"/>
        <v>24</v>
      </c>
      <c r="C99" s="1157"/>
      <c r="D99" s="1159">
        <f t="shared" si="18"/>
        <v>45992</v>
      </c>
      <c r="E99" s="1157"/>
      <c r="F99" s="1184">
        <f>'6 -True-up Adjustment'!F99</f>
        <v>6.4000000000000003E-3</v>
      </c>
      <c r="G99" s="1161"/>
      <c r="H99" s="1161"/>
      <c r="J99" s="1184"/>
    </row>
    <row r="100" spans="2:10" s="1154" customFormat="1" ht="15.75">
      <c r="B100" s="1163"/>
      <c r="C100" s="1155"/>
      <c r="D100" s="1164"/>
      <c r="E100" s="1165"/>
      <c r="F100" s="1165"/>
      <c r="G100" s="1161"/>
      <c r="H100" s="1161"/>
      <c r="J100" s="1165"/>
    </row>
    <row r="101" spans="2:10" s="1154" customFormat="1" ht="15.75">
      <c r="B101" s="1163"/>
      <c r="C101" s="1166"/>
      <c r="D101" s="1164"/>
      <c r="E101" s="1165"/>
      <c r="F101" s="1165"/>
      <c r="G101" s="1155"/>
      <c r="H101" s="1155"/>
      <c r="J101" s="1165"/>
    </row>
    <row r="102" spans="2:10" s="1154" customFormat="1" ht="15.75">
      <c r="B102" s="1158">
        <f>B99+1</f>
        <v>25</v>
      </c>
      <c r="C102" s="1167" t="str">
        <f>"Average Monthly Rate - Lines "&amp;B88&amp;"- "&amp;B99</f>
        <v>Average Monthly Rate - Lines 13- 24</v>
      </c>
      <c r="D102" s="1168"/>
      <c r="E102" s="1169"/>
      <c r="F102" s="1170">
        <f>IF(ISERROR(+AVERAGE(F88:F99)),0,AVERAGE(F88:F99))</f>
        <v>6.3833333333333337E-3</v>
      </c>
      <c r="G102" s="1157"/>
      <c r="H102" s="1157"/>
      <c r="J102" s="1170"/>
    </row>
    <row r="103" spans="2:10" s="1154" customFormat="1" ht="15.75">
      <c r="B103" s="1157"/>
      <c r="C103" s="1157"/>
      <c r="D103" s="1157"/>
      <c r="E103" s="1157"/>
      <c r="F103" s="1171"/>
      <c r="G103" s="1157"/>
      <c r="H103" s="1157"/>
    </row>
    <row r="104" spans="2:10" s="1154" customFormat="1" ht="34.5" customHeight="1">
      <c r="B104" s="1571" t="s">
        <v>691</v>
      </c>
      <c r="C104" s="1571"/>
      <c r="D104" s="1571"/>
      <c r="E104" s="1571"/>
      <c r="F104" s="1571"/>
      <c r="G104" s="1571"/>
      <c r="H104" s="1571"/>
    </row>
  </sheetData>
  <mergeCells count="9">
    <mergeCell ref="B73:J73"/>
    <mergeCell ref="B75:D75"/>
    <mergeCell ref="B104:H104"/>
    <mergeCell ref="B1:R1"/>
    <mergeCell ref="B2:R2"/>
    <mergeCell ref="B3:R3"/>
    <mergeCell ref="B64:P64"/>
    <mergeCell ref="B66:P68"/>
    <mergeCell ref="B70:P70"/>
  </mergeCells>
  <pageMargins left="0.7" right="0.7" top="0.75" bottom="0.75" header="0.3" footer="0.3"/>
  <pageSetup scale="66" fitToHeight="0" orientation="landscape" r:id="rId1"/>
  <headerFooter>
    <oddHeader>&amp;RAEP - SPP Formula Rate
TCOS - WS N
Page: &amp;P of &amp;N</oddHeader>
  </headerFooter>
  <rowBreaks count="2" manualBreakCount="2">
    <brk id="42" max="16383" man="1"/>
    <brk id="7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autoPageBreaks="0"/>
  </sheetPr>
  <dimension ref="A2:H40"/>
  <sheetViews>
    <sheetView showGridLines="0" zoomScaleNormal="100" workbookViewId="0"/>
  </sheetViews>
  <sheetFormatPr defaultColWidth="9.28515625" defaultRowHeight="12.75"/>
  <cols>
    <col min="1" max="1" width="11.42578125" style="583" customWidth="1"/>
    <col min="2" max="2" width="46.42578125" style="583" customWidth="1"/>
    <col min="3" max="3" width="13.5703125" style="583" customWidth="1"/>
    <col min="4" max="16384" width="9.28515625" style="583"/>
  </cols>
  <sheetData>
    <row r="2" spans="1:5" ht="18">
      <c r="A2" s="1535" t="s">
        <v>256</v>
      </c>
      <c r="B2" s="1535"/>
      <c r="C2" s="1535"/>
      <c r="D2" s="911"/>
      <c r="E2" s="911"/>
    </row>
    <row r="3" spans="1:5" ht="18">
      <c r="A3" s="1535" t="s">
        <v>257</v>
      </c>
      <c r="B3" s="1535"/>
      <c r="C3" s="1535"/>
      <c r="D3" s="911"/>
      <c r="E3" s="911"/>
    </row>
    <row r="4" spans="1:5" ht="18">
      <c r="A4" s="1535" t="s">
        <v>391</v>
      </c>
      <c r="B4" s="1535"/>
      <c r="C4" s="1535"/>
      <c r="D4" s="911"/>
      <c r="E4" s="911"/>
    </row>
    <row r="7" spans="1:5">
      <c r="A7" s="1023" t="s">
        <v>613</v>
      </c>
      <c r="B7" s="1023" t="s">
        <v>614</v>
      </c>
      <c r="C7" s="1023" t="s">
        <v>615</v>
      </c>
    </row>
    <row r="8" spans="1:5">
      <c r="A8" s="1024" t="s">
        <v>616</v>
      </c>
      <c r="B8" s="1025" t="s">
        <v>617</v>
      </c>
      <c r="C8" s="1024" t="s">
        <v>618</v>
      </c>
    </row>
    <row r="9" spans="1:5" ht="5.25" customHeight="1"/>
    <row r="10" spans="1:5">
      <c r="A10" s="256" t="s">
        <v>291</v>
      </c>
      <c r="C10" s="258"/>
      <c r="D10" s="257"/>
    </row>
    <row r="11" spans="1:5">
      <c r="A11" s="1026">
        <v>350.3</v>
      </c>
      <c r="B11" s="583" t="s">
        <v>619</v>
      </c>
      <c r="C11" s="1027">
        <v>1.12E-2</v>
      </c>
    </row>
    <row r="12" spans="1:5">
      <c r="A12" s="1026">
        <v>352</v>
      </c>
      <c r="B12" s="583" t="s">
        <v>372</v>
      </c>
      <c r="C12" s="1027">
        <v>1.44E-2</v>
      </c>
    </row>
    <row r="13" spans="1:5">
      <c r="A13" s="1026">
        <v>353</v>
      </c>
      <c r="B13" s="583" t="s">
        <v>620</v>
      </c>
      <c r="C13" s="1027">
        <v>2.24E-2</v>
      </c>
    </row>
    <row r="14" spans="1:5">
      <c r="A14" s="1026">
        <v>354</v>
      </c>
      <c r="B14" s="583" t="s">
        <v>621</v>
      </c>
      <c r="C14" s="1027">
        <v>1.2699999999999999E-2</v>
      </c>
    </row>
    <row r="15" spans="1:5">
      <c r="A15" s="1026">
        <v>355</v>
      </c>
      <c r="B15" s="583" t="s">
        <v>622</v>
      </c>
      <c r="C15" s="1027">
        <v>1.47E-2</v>
      </c>
    </row>
    <row r="16" spans="1:5">
      <c r="A16" s="1026">
        <v>356</v>
      </c>
      <c r="B16" s="583" t="s">
        <v>623</v>
      </c>
      <c r="C16" s="1027">
        <v>2.1100000000000001E-2</v>
      </c>
    </row>
    <row r="17" spans="1:8">
      <c r="A17" s="1026">
        <v>357</v>
      </c>
      <c r="B17" s="583" t="s">
        <v>624</v>
      </c>
      <c r="C17" s="1027">
        <v>1.0699999999999999E-2</v>
      </c>
    </row>
    <row r="18" spans="1:8">
      <c r="A18" s="1026">
        <v>358</v>
      </c>
      <c r="B18" s="583" t="s">
        <v>625</v>
      </c>
      <c r="C18" s="1027">
        <v>2.5399999999999999E-2</v>
      </c>
    </row>
    <row r="19" spans="1:8">
      <c r="A19" s="1026">
        <v>359</v>
      </c>
      <c r="B19" s="583" t="s">
        <v>626</v>
      </c>
      <c r="C19" s="1027">
        <v>5.7000000000000002E-3</v>
      </c>
    </row>
    <row r="20" spans="1:8">
      <c r="C20" s="1027"/>
    </row>
    <row r="21" spans="1:8">
      <c r="A21" s="256" t="s">
        <v>795</v>
      </c>
      <c r="C21" s="1027"/>
    </row>
    <row r="22" spans="1:8">
      <c r="A22" s="1026">
        <v>303</v>
      </c>
      <c r="B22" s="1028" t="s">
        <v>796</v>
      </c>
      <c r="C22" s="1215" t="s">
        <v>775</v>
      </c>
    </row>
    <row r="23" spans="1:8">
      <c r="A23" s="1026">
        <v>390</v>
      </c>
      <c r="B23" s="1028" t="s">
        <v>372</v>
      </c>
      <c r="C23" s="1027">
        <v>1.4E-2</v>
      </c>
      <c r="H23" s="259"/>
    </row>
    <row r="24" spans="1:8">
      <c r="A24" s="1026">
        <v>390.11</v>
      </c>
      <c r="B24" s="1028" t="s">
        <v>774</v>
      </c>
      <c r="C24" s="1215" t="s">
        <v>775</v>
      </c>
      <c r="H24" s="259"/>
    </row>
    <row r="25" spans="1:8">
      <c r="A25" s="1026">
        <v>390.3</v>
      </c>
      <c r="B25" s="1028" t="s">
        <v>776</v>
      </c>
      <c r="C25" s="1215">
        <v>1.4E-2</v>
      </c>
      <c r="H25" s="259"/>
    </row>
    <row r="26" spans="1:8">
      <c r="A26" s="1026">
        <v>391.1</v>
      </c>
      <c r="B26" s="1028" t="s">
        <v>100</v>
      </c>
      <c r="C26" s="1027">
        <v>0.05</v>
      </c>
    </row>
    <row r="27" spans="1:8">
      <c r="A27" s="1026">
        <v>391.2</v>
      </c>
      <c r="B27" s="1028" t="s">
        <v>101</v>
      </c>
      <c r="C27" s="1027">
        <v>0.25</v>
      </c>
    </row>
    <row r="28" spans="1:8">
      <c r="A28" s="1026">
        <v>391.3</v>
      </c>
      <c r="B28" s="1028" t="s">
        <v>781</v>
      </c>
      <c r="C28" s="1027">
        <v>0.1429</v>
      </c>
    </row>
    <row r="29" spans="1:8">
      <c r="A29" s="1026">
        <v>391.33</v>
      </c>
      <c r="B29" s="1028" t="s">
        <v>782</v>
      </c>
      <c r="C29" s="1027">
        <v>0.33329999999999999</v>
      </c>
    </row>
    <row r="30" spans="1:8">
      <c r="A30" s="1026">
        <v>392.11</v>
      </c>
      <c r="B30" s="1028" t="s">
        <v>777</v>
      </c>
      <c r="C30" s="1215" t="s">
        <v>775</v>
      </c>
    </row>
    <row r="31" spans="1:8">
      <c r="A31" s="1026">
        <v>392.2</v>
      </c>
      <c r="B31" s="1028" t="s">
        <v>778</v>
      </c>
      <c r="C31" s="1215" t="s">
        <v>775</v>
      </c>
    </row>
    <row r="32" spans="1:8">
      <c r="A32" s="1026">
        <v>393</v>
      </c>
      <c r="B32" s="1028" t="s">
        <v>627</v>
      </c>
      <c r="C32" s="1027">
        <v>0.1429</v>
      </c>
    </row>
    <row r="33" spans="1:3">
      <c r="A33" s="1026">
        <v>394</v>
      </c>
      <c r="B33" s="1028" t="s">
        <v>783</v>
      </c>
      <c r="C33" s="1027">
        <v>0.1429</v>
      </c>
    </row>
    <row r="34" spans="1:3">
      <c r="A34" s="1026">
        <v>395</v>
      </c>
      <c r="B34" s="1028" t="s">
        <v>98</v>
      </c>
      <c r="C34" s="1027">
        <v>0.2</v>
      </c>
    </row>
    <row r="35" spans="1:3">
      <c r="A35" s="1026">
        <v>396</v>
      </c>
      <c r="B35" s="1028" t="s">
        <v>779</v>
      </c>
      <c r="C35" s="1215" t="s">
        <v>775</v>
      </c>
    </row>
    <row r="36" spans="1:3">
      <c r="A36" s="1026">
        <v>397</v>
      </c>
      <c r="B36" s="1028" t="s">
        <v>373</v>
      </c>
      <c r="C36" s="1027">
        <v>0.1</v>
      </c>
    </row>
    <row r="37" spans="1:3">
      <c r="A37" s="1026">
        <v>398</v>
      </c>
      <c r="B37" s="1028" t="s">
        <v>99</v>
      </c>
      <c r="C37" s="1027">
        <v>0.1429</v>
      </c>
    </row>
    <row r="40" spans="1:3">
      <c r="A40" s="1591" t="s">
        <v>856</v>
      </c>
      <c r="B40" s="1591"/>
      <c r="C40" s="1591"/>
    </row>
  </sheetData>
  <mergeCells count="4">
    <mergeCell ref="A2:C2"/>
    <mergeCell ref="A3:C3"/>
    <mergeCell ref="A4:C4"/>
    <mergeCell ref="A40:C40"/>
  </mergeCells>
  <printOptions horizontalCentered="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D6B5E-3940-4A99-A1A4-255955BA60AD}">
  <sheetPr>
    <pageSetUpPr fitToPage="1"/>
  </sheetPr>
  <dimension ref="A1:AB100"/>
  <sheetViews>
    <sheetView showGridLines="0" zoomScale="83" zoomScaleNormal="83" workbookViewId="0">
      <selection sqref="A1:AB1"/>
    </sheetView>
  </sheetViews>
  <sheetFormatPr defaultColWidth="18.5703125" defaultRowHeight="15"/>
  <cols>
    <col min="1" max="1" width="8.5703125" style="1269" bestFit="1" customWidth="1"/>
    <col min="2" max="2" width="8" style="1269" customWidth="1"/>
    <col min="3" max="3" width="31.28515625" style="1269" customWidth="1"/>
    <col min="4" max="4" width="14" style="1269" customWidth="1"/>
    <col min="5" max="5" width="5" style="1269" customWidth="1"/>
    <col min="6" max="6" width="18.42578125" style="1269" customWidth="1"/>
    <col min="7" max="7" width="17.42578125" style="1269" customWidth="1"/>
    <col min="8" max="8" width="21.42578125" style="1269" customWidth="1"/>
    <col min="9" max="9" width="5.28515625" style="1269" customWidth="1"/>
    <col min="10" max="10" width="20.5703125" style="1269" customWidth="1"/>
    <col min="11" max="11" width="1.5703125" style="1269" customWidth="1"/>
    <col min="12" max="12" width="18.28515625" style="1269" bestFit="1" customWidth="1"/>
    <col min="13" max="13" width="1.5703125" style="1269" customWidth="1"/>
    <col min="14" max="14" width="12.28515625" style="1269" customWidth="1"/>
    <col min="15" max="15" width="15.28515625" style="1269" customWidth="1"/>
    <col min="16" max="16" width="1.7109375" style="1269" customWidth="1"/>
    <col min="17" max="17" width="10" style="1269" customWidth="1"/>
    <col min="18" max="18" width="20" style="1269" customWidth="1"/>
    <col min="19" max="19" width="16.5703125" style="1269" customWidth="1"/>
    <col min="20" max="20" width="17" style="1269" customWidth="1"/>
    <col min="21" max="21" width="5.42578125" style="1269" customWidth="1"/>
    <col min="22" max="22" width="15.7109375" style="1269" customWidth="1"/>
    <col min="23" max="23" width="1.7109375" style="1269" customWidth="1"/>
    <col min="24" max="24" width="18.5703125" style="1269"/>
    <col min="25" max="25" width="1.7109375" style="1269" customWidth="1"/>
    <col min="26" max="26" width="21.28515625" style="1269" customWidth="1"/>
    <col min="27" max="27" width="1.7109375" style="1269" customWidth="1"/>
    <col min="28" max="28" width="21.7109375" style="1269" customWidth="1"/>
    <col min="29" max="16384" width="18.5703125" style="1269"/>
  </cols>
  <sheetData>
    <row r="1" spans="1:28" ht="18">
      <c r="A1" s="1614" t="s">
        <v>256</v>
      </c>
      <c r="B1" s="1614"/>
      <c r="C1" s="1614"/>
      <c r="D1" s="1614"/>
      <c r="E1" s="1614"/>
      <c r="F1" s="1614"/>
      <c r="G1" s="1614"/>
      <c r="H1" s="1614"/>
      <c r="I1" s="1614"/>
      <c r="J1" s="1614"/>
      <c r="K1" s="1614"/>
      <c r="L1" s="1614"/>
      <c r="M1" s="1614"/>
      <c r="N1" s="1614"/>
      <c r="O1" s="1614"/>
      <c r="P1" s="1614"/>
      <c r="Q1" s="1614"/>
      <c r="R1" s="1614"/>
      <c r="S1" s="1614"/>
      <c r="T1" s="1614"/>
      <c r="U1" s="1614"/>
      <c r="V1" s="1614"/>
      <c r="W1" s="1614"/>
      <c r="X1" s="1614"/>
      <c r="Y1" s="1614"/>
      <c r="Z1" s="1614"/>
      <c r="AA1" s="1614"/>
      <c r="AB1" s="1614"/>
    </row>
    <row r="2" spans="1:28" ht="18">
      <c r="A2" s="1614" t="s">
        <v>257</v>
      </c>
      <c r="B2" s="1614"/>
      <c r="C2" s="1614"/>
      <c r="D2" s="1614"/>
      <c r="E2" s="1614"/>
      <c r="F2" s="1614"/>
      <c r="G2" s="1614"/>
      <c r="H2" s="1614"/>
      <c r="I2" s="1614"/>
      <c r="J2" s="1614"/>
      <c r="K2" s="1614"/>
      <c r="L2" s="1614"/>
      <c r="M2" s="1614"/>
      <c r="N2" s="1614"/>
      <c r="O2" s="1614"/>
      <c r="P2" s="1614"/>
      <c r="Q2" s="1614"/>
      <c r="R2" s="1614"/>
      <c r="S2" s="1614"/>
      <c r="T2" s="1614"/>
      <c r="U2" s="1614"/>
      <c r="V2" s="1614"/>
      <c r="W2" s="1614"/>
      <c r="X2" s="1614"/>
      <c r="Y2" s="1614"/>
      <c r="Z2" s="1614"/>
      <c r="AA2" s="1614"/>
      <c r="AB2" s="1614"/>
    </row>
    <row r="3" spans="1:28" ht="18">
      <c r="A3" s="1614" t="s">
        <v>1065</v>
      </c>
      <c r="B3" s="1614"/>
      <c r="C3" s="1614"/>
      <c r="D3" s="1614"/>
      <c r="E3" s="1614"/>
      <c r="F3" s="1614"/>
      <c r="G3" s="1614"/>
      <c r="H3" s="1614"/>
      <c r="I3" s="1614"/>
      <c r="J3" s="1614"/>
      <c r="K3" s="1614"/>
      <c r="L3" s="1614"/>
      <c r="M3" s="1614"/>
      <c r="N3" s="1614"/>
      <c r="O3" s="1614"/>
      <c r="P3" s="1614"/>
      <c r="Q3" s="1614"/>
      <c r="R3" s="1614"/>
      <c r="S3" s="1614"/>
      <c r="T3" s="1614"/>
      <c r="U3" s="1614"/>
      <c r="V3" s="1614"/>
      <c r="W3" s="1614"/>
      <c r="X3" s="1614"/>
      <c r="Y3" s="1614"/>
      <c r="Z3" s="1614"/>
      <c r="AA3" s="1614"/>
      <c r="AB3" s="1614"/>
    </row>
    <row r="4" spans="1:28" ht="18">
      <c r="A4" s="1270"/>
      <c r="B4" s="1271"/>
      <c r="G4" s="1272"/>
    </row>
    <row r="5" spans="1:28" ht="18">
      <c r="A5" s="1270"/>
      <c r="B5" s="1271"/>
      <c r="G5" s="1272"/>
    </row>
    <row r="6" spans="1:28" ht="48" customHeight="1">
      <c r="A6" s="1270" t="s">
        <v>1066</v>
      </c>
      <c r="C6" s="1273"/>
      <c r="D6" s="1273"/>
      <c r="F6" s="1274" t="s">
        <v>54</v>
      </c>
      <c r="G6" s="1274" t="s">
        <v>158</v>
      </c>
      <c r="H6" s="1274" t="s">
        <v>39</v>
      </c>
      <c r="J6" s="1274" t="s">
        <v>1067</v>
      </c>
      <c r="L6" s="1274" t="s">
        <v>555</v>
      </c>
      <c r="N6" s="1275" t="s">
        <v>416</v>
      </c>
      <c r="O6" s="1275" t="s">
        <v>56</v>
      </c>
      <c r="Q6" s="1275" t="s">
        <v>268</v>
      </c>
      <c r="R6" s="1275" t="s">
        <v>273</v>
      </c>
      <c r="S6" s="1275" t="s">
        <v>44</v>
      </c>
      <c r="T6" s="1275" t="s">
        <v>556</v>
      </c>
      <c r="V6" s="1274" t="s">
        <v>1068</v>
      </c>
      <c r="W6" s="1275"/>
      <c r="X6" s="1275" t="s">
        <v>557</v>
      </c>
      <c r="Y6" s="1275"/>
      <c r="Z6" s="1275" t="s">
        <v>558</v>
      </c>
      <c r="AB6" s="1275" t="s">
        <v>559</v>
      </c>
    </row>
    <row r="7" spans="1:28" ht="50.25" customHeight="1">
      <c r="A7" s="1276"/>
      <c r="B7" s="1277"/>
      <c r="C7" s="1277"/>
      <c r="D7" s="1278"/>
      <c r="E7" s="1271"/>
      <c r="F7" s="1604" t="s">
        <v>1069</v>
      </c>
      <c r="G7" s="1605"/>
      <c r="H7" s="1606"/>
      <c r="I7" s="1271"/>
      <c r="J7" s="1279"/>
      <c r="K7" s="1271"/>
      <c r="L7" s="1279"/>
      <c r="M7" s="1271"/>
      <c r="N7" s="1607" t="s">
        <v>560</v>
      </c>
      <c r="O7" s="1608"/>
      <c r="P7" s="1271"/>
      <c r="Q7" s="1607" t="s">
        <v>561</v>
      </c>
      <c r="R7" s="1609"/>
      <c r="S7" s="1609"/>
      <c r="T7" s="1608"/>
      <c r="U7" s="1271"/>
      <c r="V7" s="1280"/>
      <c r="W7" s="1271"/>
      <c r="X7" s="1280"/>
      <c r="Y7" s="1271"/>
      <c r="Z7" s="1607" t="s">
        <v>562</v>
      </c>
      <c r="AA7" s="1609"/>
      <c r="AB7" s="1608"/>
    </row>
    <row r="8" spans="1:28" ht="47.25" customHeight="1">
      <c r="A8" s="1596" t="s">
        <v>563</v>
      </c>
      <c r="B8" s="1610" t="s">
        <v>436</v>
      </c>
      <c r="C8" s="1610" t="s">
        <v>564</v>
      </c>
      <c r="D8" s="1612" t="s">
        <v>565</v>
      </c>
      <c r="E8" s="1271"/>
      <c r="F8" s="1279" t="s">
        <v>566</v>
      </c>
      <c r="G8" s="1279" t="s">
        <v>567</v>
      </c>
      <c r="H8" s="1279" t="s">
        <v>1070</v>
      </c>
      <c r="I8" s="1271"/>
      <c r="J8" s="1592" t="s">
        <v>568</v>
      </c>
      <c r="K8" s="1271"/>
      <c r="L8" s="1592" t="s">
        <v>1071</v>
      </c>
      <c r="M8" s="1271"/>
      <c r="N8" s="1595" t="s">
        <v>566</v>
      </c>
      <c r="O8" s="1598" t="s">
        <v>567</v>
      </c>
      <c r="P8" s="1271"/>
      <c r="Q8" s="1595" t="s">
        <v>1072</v>
      </c>
      <c r="R8" s="1601" t="s">
        <v>566</v>
      </c>
      <c r="S8" s="1601" t="s">
        <v>567</v>
      </c>
      <c r="T8" s="1598" t="s">
        <v>569</v>
      </c>
      <c r="U8" s="1271"/>
      <c r="V8" s="1592" t="s">
        <v>568</v>
      </c>
      <c r="W8" s="1271"/>
      <c r="X8" s="1592" t="s">
        <v>570</v>
      </c>
      <c r="Y8" s="1281"/>
      <c r="Z8" s="1282" t="s">
        <v>1073</v>
      </c>
      <c r="AA8" s="1277"/>
      <c r="AB8" s="1283" t="s">
        <v>1074</v>
      </c>
    </row>
    <row r="9" spans="1:28" ht="9.75" hidden="1" customHeight="1">
      <c r="A9" s="1596"/>
      <c r="B9" s="1610"/>
      <c r="C9" s="1610"/>
      <c r="D9" s="1612"/>
      <c r="E9" s="1271"/>
      <c r="F9" s="1284"/>
      <c r="G9" s="1284"/>
      <c r="H9" s="1284"/>
      <c r="I9" s="1271"/>
      <c r="J9" s="1592"/>
      <c r="K9" s="1271"/>
      <c r="L9" s="1592"/>
      <c r="M9" s="1271"/>
      <c r="N9" s="1596"/>
      <c r="O9" s="1599"/>
      <c r="P9" s="1271"/>
      <c r="Q9" s="1596"/>
      <c r="R9" s="1602"/>
      <c r="S9" s="1602"/>
      <c r="T9" s="1599"/>
      <c r="U9" s="1271"/>
      <c r="V9" s="1592"/>
      <c r="W9" s="1271"/>
      <c r="X9" s="1592"/>
      <c r="Y9" s="1271"/>
      <c r="Z9" s="1285"/>
      <c r="AA9" s="1271"/>
      <c r="AB9" s="1286"/>
    </row>
    <row r="10" spans="1:28" ht="47.25">
      <c r="A10" s="1597"/>
      <c r="B10" s="1611"/>
      <c r="C10" s="1611"/>
      <c r="D10" s="1613"/>
      <c r="E10" s="1271"/>
      <c r="F10" s="1287" t="s">
        <v>571</v>
      </c>
      <c r="G10" s="1287" t="s">
        <v>572</v>
      </c>
      <c r="H10" s="1287" t="s">
        <v>1075</v>
      </c>
      <c r="I10" s="1271"/>
      <c r="J10" s="1593"/>
      <c r="K10" s="1271"/>
      <c r="L10" s="1593"/>
      <c r="M10" s="1271"/>
      <c r="N10" s="1597"/>
      <c r="O10" s="1600"/>
      <c r="P10" s="1271"/>
      <c r="Q10" s="1597"/>
      <c r="R10" s="1603"/>
      <c r="S10" s="1603"/>
      <c r="T10" s="1600"/>
      <c r="U10" s="1271"/>
      <c r="V10" s="1593"/>
      <c r="W10" s="1271"/>
      <c r="X10" s="1593"/>
      <c r="Y10" s="1271"/>
      <c r="Z10" s="1288" t="s">
        <v>1076</v>
      </c>
      <c r="AA10" s="1289"/>
      <c r="AB10" s="1290" t="s">
        <v>1076</v>
      </c>
    </row>
    <row r="11" spans="1:28" ht="16.5" customHeight="1">
      <c r="A11" s="1275"/>
      <c r="B11" s="1275"/>
      <c r="F11" s="1274"/>
      <c r="G11" s="1274"/>
      <c r="H11" s="1291"/>
      <c r="I11" s="1274"/>
      <c r="J11" s="1274"/>
      <c r="L11" s="1281"/>
      <c r="M11" s="1274"/>
    </row>
    <row r="12" spans="1:28" ht="15.75">
      <c r="A12" s="1292">
        <v>1</v>
      </c>
      <c r="B12" s="1293">
        <v>2026</v>
      </c>
      <c r="C12" s="1294" t="s">
        <v>573</v>
      </c>
      <c r="D12" s="1295" t="s">
        <v>574</v>
      </c>
      <c r="E12" s="1295" t="s">
        <v>575</v>
      </c>
      <c r="F12" s="1504">
        <v>665342630</v>
      </c>
      <c r="G12" s="1504">
        <v>0</v>
      </c>
      <c r="H12" s="1297">
        <f>SUM(F12:G12)</f>
        <v>665342630</v>
      </c>
      <c r="I12" s="1298" t="s">
        <v>577</v>
      </c>
      <c r="J12" s="1299">
        <f>H12*$J$43-H12</f>
        <v>260158315.88955355</v>
      </c>
      <c r="K12" s="1300"/>
      <c r="L12" s="1301">
        <f t="shared" ref="L12:L15" si="0">H12+J12</f>
        <v>925500945.88955355</v>
      </c>
      <c r="M12" s="1302"/>
      <c r="N12" s="1292" t="s">
        <v>857</v>
      </c>
      <c r="O12" s="1292">
        <v>0</v>
      </c>
      <c r="Q12" s="1275">
        <v>411.1</v>
      </c>
      <c r="R12" s="1296">
        <v>-2348435</v>
      </c>
      <c r="S12" s="1296">
        <v>0</v>
      </c>
      <c r="T12" s="1303">
        <f>SUM(R12:S12)</f>
        <v>-2348435</v>
      </c>
      <c r="U12" s="1298" t="s">
        <v>577</v>
      </c>
      <c r="V12" s="1303">
        <f>T12*$J$43-T12</f>
        <v>-918271.0787313953</v>
      </c>
      <c r="X12" s="1303">
        <f>T12+V12</f>
        <v>-3266706.0787313953</v>
      </c>
      <c r="Y12" s="1304"/>
      <c r="Z12" s="1303">
        <f t="shared" ref="Z12:Z15" si="1">H12+T12</f>
        <v>662994195</v>
      </c>
      <c r="AB12" s="1303">
        <f>L12+X12</f>
        <v>922234239.81082213</v>
      </c>
    </row>
    <row r="13" spans="1:28" ht="15.75">
      <c r="A13" s="1292">
        <f>A12+1</f>
        <v>2</v>
      </c>
      <c r="B13" s="1293">
        <v>2026</v>
      </c>
      <c r="C13" s="1294" t="s">
        <v>1077</v>
      </c>
      <c r="D13" s="1295" t="s">
        <v>574</v>
      </c>
      <c r="E13" s="1295" t="s">
        <v>575</v>
      </c>
      <c r="F13" s="1504">
        <v>0</v>
      </c>
      <c r="G13" s="1504">
        <v>0</v>
      </c>
      <c r="H13" s="1297">
        <f t="shared" ref="H13:H15" si="2">SUM(F13:G13)</f>
        <v>0</v>
      </c>
      <c r="I13" s="1298" t="s">
        <v>577</v>
      </c>
      <c r="J13" s="1299">
        <f>H13*$J$43-H13</f>
        <v>0</v>
      </c>
      <c r="K13" s="1300"/>
      <c r="L13" s="1301">
        <f t="shared" si="0"/>
        <v>0</v>
      </c>
      <c r="M13" s="1302"/>
      <c r="N13" s="1292">
        <v>0</v>
      </c>
      <c r="O13" s="1292" t="s">
        <v>858</v>
      </c>
      <c r="Q13" s="1275">
        <v>411.1</v>
      </c>
      <c r="R13" s="1296">
        <v>0</v>
      </c>
      <c r="S13" s="1296">
        <v>0</v>
      </c>
      <c r="T13" s="1303">
        <f t="shared" ref="T13:T15" si="3">SUM(R13:S13)</f>
        <v>0</v>
      </c>
      <c r="U13" s="1298" t="s">
        <v>577</v>
      </c>
      <c r="V13" s="1303">
        <f>T13*$J$43-T13</f>
        <v>0</v>
      </c>
      <c r="X13" s="1303">
        <f t="shared" ref="X13:X15" si="4">T13+V13</f>
        <v>0</v>
      </c>
      <c r="Y13" s="1304"/>
      <c r="Z13" s="1303">
        <f t="shared" si="1"/>
        <v>0</v>
      </c>
      <c r="AB13" s="1303">
        <f t="shared" ref="AB13:AB15" si="5">L13+X13</f>
        <v>0</v>
      </c>
    </row>
    <row r="14" spans="1:28" ht="15.75">
      <c r="A14" s="1292">
        <f t="shared" ref="A14" si="6">A13+1</f>
        <v>3</v>
      </c>
      <c r="B14" s="1293">
        <v>2026</v>
      </c>
      <c r="C14" s="1294" t="s">
        <v>1078</v>
      </c>
      <c r="D14" s="1295" t="s">
        <v>574</v>
      </c>
      <c r="E14" s="1295" t="s">
        <v>575</v>
      </c>
      <c r="F14" s="1504">
        <v>0</v>
      </c>
      <c r="G14" s="1504">
        <v>0</v>
      </c>
      <c r="H14" s="1297">
        <f t="shared" si="2"/>
        <v>0</v>
      </c>
      <c r="I14" s="1298" t="s">
        <v>577</v>
      </c>
      <c r="J14" s="1299">
        <f>H14*$J$43-H14</f>
        <v>0</v>
      </c>
      <c r="K14" s="1300"/>
      <c r="L14" s="1301">
        <f t="shared" si="0"/>
        <v>0</v>
      </c>
      <c r="M14" s="1302"/>
      <c r="N14" s="1292">
        <v>0</v>
      </c>
      <c r="O14" s="1292" t="s">
        <v>858</v>
      </c>
      <c r="Q14" s="1275">
        <v>411.1</v>
      </c>
      <c r="R14" s="1296">
        <v>0</v>
      </c>
      <c r="S14" s="1296">
        <v>0</v>
      </c>
      <c r="T14" s="1303">
        <f t="shared" si="3"/>
        <v>0</v>
      </c>
      <c r="U14" s="1298" t="s">
        <v>577</v>
      </c>
      <c r="V14" s="1303">
        <f>T14*$J$43-T14</f>
        <v>0</v>
      </c>
      <c r="X14" s="1303">
        <f t="shared" si="4"/>
        <v>0</v>
      </c>
      <c r="Y14" s="1304"/>
      <c r="Z14" s="1303">
        <f t="shared" si="1"/>
        <v>0</v>
      </c>
      <c r="AB14" s="1303">
        <f t="shared" si="5"/>
        <v>0</v>
      </c>
    </row>
    <row r="15" spans="1:28" ht="15.75">
      <c r="A15" s="1292" t="s">
        <v>766</v>
      </c>
      <c r="B15" s="1292"/>
      <c r="C15" s="1292"/>
      <c r="D15" s="1292" t="s">
        <v>766</v>
      </c>
      <c r="E15" s="1292"/>
      <c r="F15" s="1292"/>
      <c r="G15" s="1292"/>
      <c r="H15" s="1297">
        <f t="shared" si="2"/>
        <v>0</v>
      </c>
      <c r="I15" s="1298"/>
      <c r="J15" s="1299">
        <f>H15*$J$43-H15</f>
        <v>0</v>
      </c>
      <c r="K15" s="1300"/>
      <c r="L15" s="1301">
        <f t="shared" si="0"/>
        <v>0</v>
      </c>
      <c r="M15" s="1302"/>
      <c r="N15" s="1292"/>
      <c r="O15" s="1292"/>
      <c r="Q15" s="1275"/>
      <c r="R15" s="1292"/>
      <c r="S15" s="1292"/>
      <c r="T15" s="1303">
        <f t="shared" si="3"/>
        <v>0</v>
      </c>
      <c r="U15" s="1298"/>
      <c r="V15" s="1303">
        <f>T15*$J$43-T15</f>
        <v>0</v>
      </c>
      <c r="X15" s="1303">
        <f t="shared" si="4"/>
        <v>0</v>
      </c>
      <c r="Y15" s="1304"/>
      <c r="Z15" s="1303">
        <f t="shared" si="1"/>
        <v>0</v>
      </c>
      <c r="AB15" s="1303">
        <f t="shared" si="5"/>
        <v>0</v>
      </c>
    </row>
    <row r="16" spans="1:28" ht="15.75">
      <c r="A16" s="1275"/>
      <c r="B16" s="1275"/>
      <c r="C16" s="1294"/>
      <c r="D16" s="1294"/>
      <c r="E16" s="1294"/>
      <c r="F16" s="1305"/>
      <c r="G16" s="1305"/>
      <c r="H16" s="1306"/>
      <c r="I16" s="1307"/>
      <c r="J16" s="1305"/>
      <c r="L16" s="1308"/>
      <c r="M16" s="1309"/>
      <c r="N16" s="1275"/>
      <c r="O16" s="1275"/>
      <c r="V16" s="1304"/>
      <c r="Z16" s="1304"/>
    </row>
    <row r="17" spans="1:28" ht="16.5" thickBot="1">
      <c r="A17" s="1292">
        <v>4</v>
      </c>
      <c r="B17" s="1275"/>
      <c r="C17" s="1310" t="s">
        <v>1079</v>
      </c>
      <c r="D17" s="1310"/>
      <c r="E17" s="1310"/>
      <c r="F17" s="1311">
        <f t="shared" ref="F17:G17" si="7">SUM(F12:F15)</f>
        <v>665342630</v>
      </c>
      <c r="G17" s="1311">
        <f t="shared" si="7"/>
        <v>0</v>
      </c>
      <c r="H17" s="1311">
        <f>SUM(H12:H15)</f>
        <v>665342630</v>
      </c>
      <c r="I17" s="1312"/>
      <c r="J17" s="1311">
        <f>SUM(J12:J15)</f>
        <v>260158315.88955355</v>
      </c>
      <c r="K17" s="1313"/>
      <c r="L17" s="1311">
        <f>SUM(L12:L15)</f>
        <v>925500945.88955355</v>
      </c>
      <c r="M17" s="1302"/>
      <c r="R17" s="1311">
        <f t="shared" ref="R17:T17" si="8">SUM(R12:R15)</f>
        <v>-2348435</v>
      </c>
      <c r="S17" s="1311">
        <f t="shared" si="8"/>
        <v>0</v>
      </c>
      <c r="T17" s="1311">
        <f t="shared" si="8"/>
        <v>-2348435</v>
      </c>
      <c r="U17" s="1313"/>
      <c r="V17" s="1311">
        <f>SUM(V12:V15)</f>
        <v>-918271.0787313953</v>
      </c>
      <c r="W17" s="1313"/>
      <c r="X17" s="1311">
        <f>SUM(X12:X15)</f>
        <v>-3266706.0787313953</v>
      </c>
      <c r="Y17" s="1313"/>
      <c r="Z17" s="1311">
        <f>SUM(Z12:Z15)</f>
        <v>662994195</v>
      </c>
      <c r="AA17" s="1313"/>
      <c r="AB17" s="1311">
        <f>SUM(AB12:AB15)</f>
        <v>922234239.81082213</v>
      </c>
    </row>
    <row r="18" spans="1:28" ht="16.5" thickTop="1">
      <c r="A18" s="1275"/>
      <c r="B18" s="1275"/>
      <c r="C18" s="1310"/>
      <c r="D18" s="1310"/>
      <c r="E18" s="1310"/>
      <c r="F18" s="1313"/>
      <c r="G18" s="1313"/>
      <c r="H18" s="1313"/>
      <c r="I18" s="1312"/>
      <c r="J18" s="1313"/>
      <c r="K18" s="1313"/>
      <c r="L18" s="1313"/>
      <c r="M18" s="1302"/>
      <c r="R18" s="1313"/>
      <c r="S18" s="1313"/>
      <c r="T18" s="1313"/>
      <c r="U18" s="1313"/>
      <c r="V18" s="1313"/>
      <c r="W18" s="1313"/>
      <c r="X18" s="1313"/>
      <c r="Y18" s="1313"/>
      <c r="Z18" s="1313"/>
      <c r="AA18" s="1313"/>
      <c r="AB18" s="1313"/>
    </row>
    <row r="19" spans="1:28" ht="15.75">
      <c r="A19" s="1275"/>
      <c r="B19" s="1275"/>
      <c r="C19" s="1310"/>
      <c r="D19" s="1310"/>
      <c r="E19" s="1310"/>
      <c r="F19" s="1313"/>
      <c r="G19" s="1313"/>
      <c r="H19" s="1313"/>
      <c r="I19" s="1312"/>
      <c r="J19" s="1313"/>
      <c r="K19" s="1313"/>
      <c r="L19" s="1313"/>
      <c r="M19" s="1302"/>
      <c r="R19" s="1313"/>
      <c r="S19" s="1313"/>
      <c r="T19" s="1313"/>
      <c r="U19" s="1313"/>
      <c r="V19" s="1313"/>
      <c r="W19" s="1313"/>
      <c r="X19" s="1313"/>
      <c r="Y19" s="1313"/>
      <c r="Z19" s="1313"/>
      <c r="AA19" s="1313"/>
      <c r="AB19" s="1313"/>
    </row>
    <row r="20" spans="1:28" ht="18">
      <c r="A20" s="1270" t="s">
        <v>1080</v>
      </c>
      <c r="B20" s="1275"/>
      <c r="C20" s="1294"/>
      <c r="D20" s="1294"/>
      <c r="E20" s="1294"/>
      <c r="F20" s="1314"/>
      <c r="G20" s="1314"/>
      <c r="I20" s="1302"/>
      <c r="J20" s="1305"/>
      <c r="K20" s="1271"/>
      <c r="L20" s="1315"/>
      <c r="M20" s="1309"/>
      <c r="X20" s="1315"/>
      <c r="Y20" s="1315"/>
      <c r="Z20" s="1315"/>
    </row>
    <row r="21" spans="1:28" ht="50.25" customHeight="1">
      <c r="A21" s="1276"/>
      <c r="B21" s="1277"/>
      <c r="C21" s="1277"/>
      <c r="D21" s="1278"/>
      <c r="E21" s="1271"/>
      <c r="F21" s="1604" t="s">
        <v>1081</v>
      </c>
      <c r="G21" s="1605"/>
      <c r="H21" s="1606"/>
      <c r="I21" s="1271"/>
      <c r="J21" s="1279"/>
      <c r="K21" s="1271"/>
      <c r="L21" s="1279"/>
      <c r="M21" s="1271"/>
      <c r="N21" s="1607" t="s">
        <v>560</v>
      </c>
      <c r="O21" s="1608"/>
      <c r="P21" s="1271"/>
      <c r="Q21" s="1607" t="s">
        <v>561</v>
      </c>
      <c r="R21" s="1609"/>
      <c r="S21" s="1609"/>
      <c r="T21" s="1608"/>
      <c r="U21" s="1271"/>
      <c r="V21" s="1280"/>
      <c r="W21" s="1271"/>
      <c r="X21" s="1280"/>
      <c r="Y21" s="1271"/>
      <c r="Z21" s="1607" t="s">
        <v>562</v>
      </c>
      <c r="AA21" s="1609"/>
      <c r="AB21" s="1608"/>
    </row>
    <row r="22" spans="1:28" ht="47.25" customHeight="1">
      <c r="A22" s="1596" t="s">
        <v>563</v>
      </c>
      <c r="B22" s="1610" t="s">
        <v>436</v>
      </c>
      <c r="C22" s="1610" t="s">
        <v>564</v>
      </c>
      <c r="D22" s="1612" t="s">
        <v>565</v>
      </c>
      <c r="E22" s="1271"/>
      <c r="F22" s="1279" t="s">
        <v>566</v>
      </c>
      <c r="G22" s="1279" t="s">
        <v>567</v>
      </c>
      <c r="H22" s="1279" t="s">
        <v>1082</v>
      </c>
      <c r="I22" s="1271"/>
      <c r="J22" s="1592" t="s">
        <v>568</v>
      </c>
      <c r="K22" s="1271"/>
      <c r="L22" s="1592" t="s">
        <v>1083</v>
      </c>
      <c r="M22" s="1271"/>
      <c r="N22" s="1595" t="s">
        <v>566</v>
      </c>
      <c r="O22" s="1598" t="s">
        <v>567</v>
      </c>
      <c r="P22" s="1271"/>
      <c r="Q22" s="1595" t="s">
        <v>1072</v>
      </c>
      <c r="R22" s="1601" t="s">
        <v>566</v>
      </c>
      <c r="S22" s="1601" t="s">
        <v>567</v>
      </c>
      <c r="T22" s="1598" t="s">
        <v>569</v>
      </c>
      <c r="U22" s="1271"/>
      <c r="V22" s="1592" t="s">
        <v>568</v>
      </c>
      <c r="W22" s="1271"/>
      <c r="X22" s="1592" t="s">
        <v>570</v>
      </c>
      <c r="Y22" s="1281"/>
      <c r="Z22" s="1282" t="s">
        <v>1084</v>
      </c>
      <c r="AA22" s="1277"/>
      <c r="AB22" s="1283" t="s">
        <v>1085</v>
      </c>
    </row>
    <row r="23" spans="1:28" ht="9.75" hidden="1" customHeight="1">
      <c r="A23" s="1596"/>
      <c r="B23" s="1610"/>
      <c r="C23" s="1610"/>
      <c r="D23" s="1612"/>
      <c r="E23" s="1271"/>
      <c r="F23" s="1284"/>
      <c r="G23" s="1284"/>
      <c r="H23" s="1284"/>
      <c r="I23" s="1271"/>
      <c r="J23" s="1592"/>
      <c r="K23" s="1271"/>
      <c r="L23" s="1592"/>
      <c r="M23" s="1271"/>
      <c r="N23" s="1596"/>
      <c r="O23" s="1599"/>
      <c r="P23" s="1271"/>
      <c r="Q23" s="1596"/>
      <c r="R23" s="1602"/>
      <c r="S23" s="1602"/>
      <c r="T23" s="1599"/>
      <c r="U23" s="1271"/>
      <c r="V23" s="1592"/>
      <c r="W23" s="1271"/>
      <c r="X23" s="1592"/>
      <c r="Y23" s="1271"/>
      <c r="Z23" s="1285"/>
      <c r="AA23" s="1271"/>
      <c r="AB23" s="1286"/>
    </row>
    <row r="24" spans="1:28" ht="47.25">
      <c r="A24" s="1597"/>
      <c r="B24" s="1611"/>
      <c r="C24" s="1611"/>
      <c r="D24" s="1613"/>
      <c r="E24" s="1271"/>
      <c r="F24" s="1287" t="s">
        <v>571</v>
      </c>
      <c r="G24" s="1287" t="s">
        <v>572</v>
      </c>
      <c r="H24" s="1287" t="s">
        <v>1086</v>
      </c>
      <c r="I24" s="1271"/>
      <c r="J24" s="1593"/>
      <c r="K24" s="1271"/>
      <c r="L24" s="1593"/>
      <c r="M24" s="1271"/>
      <c r="N24" s="1597"/>
      <c r="O24" s="1600"/>
      <c r="P24" s="1271"/>
      <c r="Q24" s="1597"/>
      <c r="R24" s="1603"/>
      <c r="S24" s="1603"/>
      <c r="T24" s="1600"/>
      <c r="U24" s="1271"/>
      <c r="V24" s="1593"/>
      <c r="W24" s="1271"/>
      <c r="X24" s="1593"/>
      <c r="Y24" s="1271"/>
      <c r="Z24" s="1288" t="s">
        <v>1086</v>
      </c>
      <c r="AA24" s="1289"/>
      <c r="AB24" s="1290" t="s">
        <v>1086</v>
      </c>
    </row>
    <row r="25" spans="1:28" ht="16.5" customHeight="1">
      <c r="A25" s="1275"/>
      <c r="B25" s="1275"/>
      <c r="F25" s="1274"/>
      <c r="G25" s="1274"/>
      <c r="H25" s="1291"/>
      <c r="I25" s="1274"/>
      <c r="J25" s="1274"/>
      <c r="L25" s="1281"/>
      <c r="M25" s="1274"/>
    </row>
    <row r="26" spans="1:28" ht="15.75">
      <c r="A26" s="1292">
        <f>A17+1</f>
        <v>5</v>
      </c>
      <c r="B26" s="1293">
        <v>2026</v>
      </c>
      <c r="C26" s="1294" t="s">
        <v>573</v>
      </c>
      <c r="D26" s="1295" t="s">
        <v>574</v>
      </c>
      <c r="E26" s="1295" t="s">
        <v>575</v>
      </c>
      <c r="F26" s="1295">
        <v>0</v>
      </c>
      <c r="G26" s="1295">
        <v>0</v>
      </c>
      <c r="H26" s="1297">
        <f>SUM(F26:G26)</f>
        <v>0</v>
      </c>
      <c r="I26" s="1298" t="s">
        <v>577</v>
      </c>
      <c r="J26" s="1299">
        <f>H26*$J$43-H26</f>
        <v>0</v>
      </c>
      <c r="K26" s="1300"/>
      <c r="L26" s="1301">
        <f t="shared" ref="L26:L29" si="9">H26+J26</f>
        <v>0</v>
      </c>
      <c r="M26" s="1302"/>
      <c r="N26" s="1292" t="s">
        <v>857</v>
      </c>
      <c r="O26" s="1292"/>
      <c r="Q26" s="1275">
        <v>410.1</v>
      </c>
      <c r="R26" s="1296">
        <v>0</v>
      </c>
      <c r="S26" s="1296">
        <v>0</v>
      </c>
      <c r="T26" s="1303">
        <f>SUM(R26:S26)</f>
        <v>0</v>
      </c>
      <c r="U26" s="1298" t="s">
        <v>577</v>
      </c>
      <c r="V26" s="1303">
        <f>T26*$J$43-T26</f>
        <v>0</v>
      </c>
      <c r="X26" s="1303">
        <f>T26+V26</f>
        <v>0</v>
      </c>
      <c r="Y26" s="1304"/>
      <c r="Z26" s="1303">
        <f t="shared" ref="Z26:Z29" si="10">H26+T26</f>
        <v>0</v>
      </c>
      <c r="AB26" s="1303">
        <f>L26+X26</f>
        <v>0</v>
      </c>
    </row>
    <row r="27" spans="1:28" ht="15.75">
      <c r="A27" s="1292">
        <f>A26+1</f>
        <v>6</v>
      </c>
      <c r="B27" s="1293">
        <v>2026</v>
      </c>
      <c r="C27" s="1294" t="s">
        <v>1077</v>
      </c>
      <c r="D27" s="1295" t="s">
        <v>574</v>
      </c>
      <c r="E27" s="1295" t="s">
        <v>575</v>
      </c>
      <c r="F27" s="1295">
        <v>0</v>
      </c>
      <c r="G27" s="1295">
        <v>0</v>
      </c>
      <c r="H27" s="1297">
        <f t="shared" ref="H27:H29" si="11">SUM(F27:G27)</f>
        <v>0</v>
      </c>
      <c r="I27" s="1298" t="s">
        <v>577</v>
      </c>
      <c r="J27" s="1299">
        <f>H27*$J$43-H27</f>
        <v>0</v>
      </c>
      <c r="K27" s="1300"/>
      <c r="L27" s="1301">
        <f t="shared" si="9"/>
        <v>0</v>
      </c>
      <c r="M27" s="1302"/>
      <c r="N27" s="1292"/>
      <c r="O27" s="1292" t="s">
        <v>858</v>
      </c>
      <c r="Q27" s="1275">
        <v>410.1</v>
      </c>
      <c r="R27" s="1296">
        <v>0</v>
      </c>
      <c r="S27" s="1296">
        <v>0</v>
      </c>
      <c r="T27" s="1303">
        <f t="shared" ref="T27:T28" si="12">SUM(R27:S27)</f>
        <v>0</v>
      </c>
      <c r="U27" s="1298" t="s">
        <v>577</v>
      </c>
      <c r="V27" s="1303">
        <f t="shared" ref="V27:V29" si="13">T27*$J$43-T27</f>
        <v>0</v>
      </c>
      <c r="X27" s="1303">
        <f t="shared" ref="X27:X29" si="14">T27+V27</f>
        <v>0</v>
      </c>
      <c r="Y27" s="1304"/>
      <c r="Z27" s="1303">
        <f t="shared" si="10"/>
        <v>0</v>
      </c>
      <c r="AB27" s="1303">
        <f>L27+X27</f>
        <v>0</v>
      </c>
    </row>
    <row r="28" spans="1:28" ht="15.75">
      <c r="A28" s="1292">
        <f t="shared" ref="A28" si="15">A27+1</f>
        <v>7</v>
      </c>
      <c r="B28" s="1293">
        <v>2026</v>
      </c>
      <c r="C28" s="1294" t="s">
        <v>1078</v>
      </c>
      <c r="D28" s="1295" t="s">
        <v>574</v>
      </c>
      <c r="E28" s="1295" t="s">
        <v>575</v>
      </c>
      <c r="F28" s="1295">
        <v>0</v>
      </c>
      <c r="G28" s="1295">
        <v>0</v>
      </c>
      <c r="H28" s="1297">
        <f t="shared" si="11"/>
        <v>0</v>
      </c>
      <c r="I28" s="1298" t="s">
        <v>577</v>
      </c>
      <c r="J28" s="1299">
        <f>H28*$J$43-H28</f>
        <v>0</v>
      </c>
      <c r="K28" s="1300"/>
      <c r="L28" s="1301">
        <f t="shared" si="9"/>
        <v>0</v>
      </c>
      <c r="M28" s="1302"/>
      <c r="N28" s="1292"/>
      <c r="O28" s="1292" t="s">
        <v>858</v>
      </c>
      <c r="Q28" s="1275">
        <v>410.1</v>
      </c>
      <c r="R28" s="1296">
        <v>0</v>
      </c>
      <c r="S28" s="1296">
        <v>0</v>
      </c>
      <c r="T28" s="1303">
        <f t="shared" si="12"/>
        <v>0</v>
      </c>
      <c r="U28" s="1298" t="s">
        <v>577</v>
      </c>
      <c r="V28" s="1303">
        <f t="shared" si="13"/>
        <v>0</v>
      </c>
      <c r="X28" s="1303">
        <f t="shared" si="14"/>
        <v>0</v>
      </c>
      <c r="Y28" s="1304"/>
      <c r="Z28" s="1303">
        <f t="shared" si="10"/>
        <v>0</v>
      </c>
      <c r="AB28" s="1303">
        <f t="shared" ref="AB28:AB29" si="16">L28+X28</f>
        <v>0</v>
      </c>
    </row>
    <row r="29" spans="1:28" ht="15.75">
      <c r="A29" s="1292" t="s">
        <v>766</v>
      </c>
      <c r="B29" s="1292"/>
      <c r="C29" s="1292"/>
      <c r="D29" s="1292"/>
      <c r="E29" s="1292"/>
      <c r="F29" s="1292"/>
      <c r="G29" s="1292"/>
      <c r="H29" s="1297">
        <f t="shared" si="11"/>
        <v>0</v>
      </c>
      <c r="I29" s="1298"/>
      <c r="J29" s="1299">
        <f>H29*$J$43-H29</f>
        <v>0</v>
      </c>
      <c r="K29" s="1300"/>
      <c r="L29" s="1301">
        <f t="shared" si="9"/>
        <v>0</v>
      </c>
      <c r="M29" s="1302"/>
      <c r="N29" s="1292"/>
      <c r="O29" s="1292"/>
      <c r="Q29" s="1275"/>
      <c r="R29" s="1292"/>
      <c r="S29" s="1292"/>
      <c r="T29" s="1303">
        <f t="shared" ref="T29" si="17">SUM(R29:S29)</f>
        <v>0</v>
      </c>
      <c r="U29" s="1298"/>
      <c r="V29" s="1303">
        <f t="shared" si="13"/>
        <v>0</v>
      </c>
      <c r="X29" s="1303">
        <f t="shared" si="14"/>
        <v>0</v>
      </c>
      <c r="Y29" s="1304"/>
      <c r="Z29" s="1303">
        <f t="shared" si="10"/>
        <v>0</v>
      </c>
      <c r="AB29" s="1303">
        <f t="shared" si="16"/>
        <v>0</v>
      </c>
    </row>
    <row r="30" spans="1:28" ht="15.75">
      <c r="A30" s="1275"/>
      <c r="B30" s="1275"/>
      <c r="C30" s="1294"/>
      <c r="D30" s="1294"/>
      <c r="F30" s="1305"/>
      <c r="G30" s="1305"/>
      <c r="H30" s="1306"/>
      <c r="I30" s="1274"/>
      <c r="J30" s="1305"/>
      <c r="L30" s="1308"/>
      <c r="M30" s="1309"/>
      <c r="N30" s="1275"/>
      <c r="O30" s="1275"/>
      <c r="V30" s="1304"/>
      <c r="Z30" s="1304"/>
    </row>
    <row r="31" spans="1:28" ht="16.5" thickBot="1">
      <c r="A31" s="1292">
        <f>A28+1</f>
        <v>8</v>
      </c>
      <c r="B31" s="1275"/>
      <c r="C31" s="1310" t="s">
        <v>1087</v>
      </c>
      <c r="D31" s="1310"/>
      <c r="E31" s="1310"/>
      <c r="F31" s="1311">
        <f>SUM(F26:F29)</f>
        <v>0</v>
      </c>
      <c r="G31" s="1311">
        <f t="shared" ref="G31:L31" si="18">SUM(G26:G29)</f>
        <v>0</v>
      </c>
      <c r="H31" s="1311">
        <f t="shared" si="18"/>
        <v>0</v>
      </c>
      <c r="I31" s="1274"/>
      <c r="J31" s="1311">
        <f t="shared" si="18"/>
        <v>0</v>
      </c>
      <c r="K31" s="1313"/>
      <c r="L31" s="1311">
        <f t="shared" si="18"/>
        <v>0</v>
      </c>
      <c r="M31" s="1302"/>
      <c r="R31" s="1311">
        <f t="shared" ref="R31:T31" si="19">SUM(R26:R29)</f>
        <v>0</v>
      </c>
      <c r="S31" s="1311">
        <f t="shared" si="19"/>
        <v>0</v>
      </c>
      <c r="T31" s="1311">
        <f t="shared" si="19"/>
        <v>0</v>
      </c>
      <c r="U31" s="1313"/>
      <c r="V31" s="1311">
        <f t="shared" ref="V31" si="20">SUM(V26:V29)</f>
        <v>0</v>
      </c>
      <c r="W31" s="1313"/>
      <c r="X31" s="1311">
        <f t="shared" ref="X31" si="21">SUM(X26:X29)</f>
        <v>0</v>
      </c>
      <c r="Y31" s="1313"/>
      <c r="Z31" s="1311">
        <f t="shared" ref="Z31" si="22">SUM(Z26:Z29)</f>
        <v>0</v>
      </c>
      <c r="AA31" s="1313"/>
      <c r="AB31" s="1311">
        <f>SUM(AB26:AB29)</f>
        <v>0</v>
      </c>
    </row>
    <row r="32" spans="1:28" ht="16.5" thickTop="1">
      <c r="A32" s="1275"/>
      <c r="B32" s="1275"/>
      <c r="C32" s="1294"/>
      <c r="D32" s="1294"/>
      <c r="E32" s="1294"/>
      <c r="F32" s="1314"/>
      <c r="G32" s="1314"/>
      <c r="I32" s="1302"/>
      <c r="J32" s="1305"/>
      <c r="K32" s="1271"/>
      <c r="L32" s="1315"/>
      <c r="M32" s="1309"/>
      <c r="X32" s="1315"/>
      <c r="Y32" s="1315"/>
      <c r="Z32" s="1315"/>
    </row>
    <row r="33" spans="1:28" ht="15.75">
      <c r="A33" s="1275"/>
      <c r="B33" s="1275"/>
      <c r="C33" s="1294"/>
      <c r="D33" s="1294"/>
      <c r="E33" s="1294"/>
      <c r="F33" s="1314"/>
      <c r="G33" s="1314"/>
      <c r="I33" s="1302"/>
      <c r="J33" s="1305"/>
      <c r="K33" s="1271"/>
      <c r="L33" s="1315"/>
      <c r="M33" s="1309"/>
      <c r="X33" s="1315"/>
      <c r="Y33" s="1315"/>
      <c r="Z33" s="1315"/>
    </row>
    <row r="34" spans="1:28">
      <c r="A34" s="1275"/>
      <c r="B34" s="1275"/>
      <c r="C34" s="1294"/>
      <c r="D34" s="1294"/>
      <c r="E34" s="1294"/>
      <c r="F34" s="1314"/>
      <c r="G34" s="1314"/>
      <c r="H34" s="1314"/>
      <c r="I34" s="1314"/>
      <c r="J34" s="1314"/>
      <c r="K34" s="1314"/>
      <c r="L34" s="1314"/>
      <c r="M34" s="1314"/>
      <c r="X34" s="1315"/>
      <c r="Y34" s="1315"/>
    </row>
    <row r="35" spans="1:28" ht="15.75">
      <c r="A35" s="1316" t="s">
        <v>576</v>
      </c>
      <c r="B35" s="1275"/>
      <c r="D35" s="1294"/>
      <c r="E35" s="1294"/>
      <c r="F35" s="1314"/>
      <c r="G35" s="1314"/>
      <c r="H35" s="1314"/>
      <c r="I35" s="1314"/>
      <c r="J35" s="1314"/>
      <c r="K35" s="1314"/>
      <c r="L35" s="1314"/>
      <c r="M35" s="1314"/>
      <c r="R35" s="1304"/>
      <c r="S35" s="1304"/>
      <c r="T35" s="1304"/>
      <c r="U35" s="1304"/>
      <c r="V35" s="1304"/>
      <c r="W35" s="1304"/>
      <c r="X35" s="1304"/>
      <c r="Y35" s="1304"/>
      <c r="Z35" s="1304"/>
      <c r="AA35" s="1304"/>
      <c r="AB35" s="1304"/>
    </row>
    <row r="36" spans="1:28">
      <c r="A36" s="1275"/>
      <c r="G36" s="1317"/>
      <c r="H36" s="1317"/>
      <c r="I36" s="1317"/>
      <c r="J36" s="1317"/>
      <c r="K36" s="1317"/>
      <c r="L36" s="1317"/>
      <c r="M36" s="1317"/>
      <c r="Z36" s="1303"/>
    </row>
    <row r="37" spans="1:28" ht="39.75" customHeight="1">
      <c r="A37" s="1275"/>
      <c r="B37" s="1318" t="s">
        <v>577</v>
      </c>
      <c r="C37" s="1594" t="s">
        <v>578</v>
      </c>
      <c r="D37" s="1594"/>
      <c r="E37" s="1594"/>
      <c r="F37" s="1594"/>
      <c r="G37" s="1594"/>
      <c r="H37" s="1594"/>
      <c r="I37" s="1594"/>
      <c r="J37" s="1594"/>
      <c r="K37" s="1594"/>
      <c r="L37" s="1594"/>
      <c r="M37" s="1594"/>
      <c r="N37" s="1594"/>
      <c r="O37" s="1594"/>
    </row>
    <row r="38" spans="1:28" ht="15.75">
      <c r="A38" s="1275"/>
      <c r="B38" s="1275"/>
      <c r="G38" s="1317"/>
      <c r="H38" s="1319" t="s">
        <v>579</v>
      </c>
      <c r="I38" s="1317"/>
      <c r="J38" s="1319" t="s">
        <v>580</v>
      </c>
      <c r="K38" s="1317"/>
      <c r="L38" s="1317"/>
      <c r="M38" s="1317"/>
    </row>
    <row r="39" spans="1:28">
      <c r="A39" s="1275"/>
      <c r="C39" s="1320" t="s">
        <v>581</v>
      </c>
      <c r="G39" s="1317"/>
      <c r="H39" s="996">
        <v>0.35</v>
      </c>
      <c r="I39" s="1317"/>
      <c r="J39" s="996">
        <v>0.21</v>
      </c>
      <c r="M39" s="1317"/>
    </row>
    <row r="40" spans="1:28">
      <c r="A40" s="1275"/>
      <c r="C40" s="1320" t="s">
        <v>582</v>
      </c>
      <c r="G40" s="1317"/>
      <c r="H40" s="996">
        <v>0.09</v>
      </c>
      <c r="I40" s="1317"/>
      <c r="J40" s="996">
        <v>0.09</v>
      </c>
      <c r="M40" s="1317"/>
    </row>
    <row r="41" spans="1:28">
      <c r="A41" s="1275"/>
      <c r="C41" s="1320" t="s">
        <v>583</v>
      </c>
      <c r="G41" s="1317"/>
      <c r="H41" s="996">
        <f>-H39*H40</f>
        <v>-3.15E-2</v>
      </c>
      <c r="I41" s="1317"/>
      <c r="J41" s="996">
        <f>-J39*J40</f>
        <v>-1.89E-2</v>
      </c>
      <c r="M41" s="1317"/>
    </row>
    <row r="42" spans="1:28" ht="15.75" thickBot="1">
      <c r="A42" s="1275"/>
      <c r="C42" s="1320" t="s">
        <v>584</v>
      </c>
      <c r="G42" s="1317"/>
      <c r="H42" s="1321">
        <f>SUM(H39:H41)</f>
        <v>0.40849999999999997</v>
      </c>
      <c r="I42" s="1317"/>
      <c r="J42" s="1321">
        <f>SUM(J39:J41)</f>
        <v>0.28110000000000002</v>
      </c>
      <c r="M42" s="1317"/>
    </row>
    <row r="43" spans="1:28" ht="16.5" thickTop="1" thickBot="1">
      <c r="A43" s="1275"/>
      <c r="C43" s="1320" t="s">
        <v>585</v>
      </c>
      <c r="G43" s="1317"/>
      <c r="H43" s="997">
        <f>1/(1-H42)</f>
        <v>1.6906170752324599</v>
      </c>
      <c r="I43" s="1317"/>
      <c r="J43" s="997">
        <f>1/(1-J42)</f>
        <v>1.3910140492418974</v>
      </c>
      <c r="M43" s="1317"/>
    </row>
    <row r="44" spans="1:28" ht="15.75" thickTop="1">
      <c r="A44" s="1275"/>
      <c r="C44" s="1320"/>
      <c r="G44" s="1317"/>
      <c r="H44" s="998"/>
      <c r="I44" s="1317"/>
      <c r="J44" s="998"/>
      <c r="M44" s="1317"/>
    </row>
    <row r="45" spans="1:28" ht="33" customHeight="1">
      <c r="A45" s="1275"/>
      <c r="B45" s="1318" t="s">
        <v>575</v>
      </c>
      <c r="C45" s="1594" t="s">
        <v>1088</v>
      </c>
      <c r="D45" s="1594"/>
      <c r="E45" s="1594"/>
      <c r="F45" s="1594"/>
      <c r="G45" s="1594"/>
      <c r="H45" s="1594"/>
      <c r="I45" s="1594"/>
      <c r="J45" s="1594"/>
      <c r="K45" s="1594"/>
      <c r="L45" s="1594"/>
      <c r="M45" s="1594"/>
      <c r="N45" s="1594"/>
      <c r="O45" s="1594"/>
    </row>
    <row r="46" spans="1:28" ht="15" customHeight="1">
      <c r="A46" s="1275"/>
      <c r="F46" s="1320"/>
      <c r="I46" s="1317"/>
      <c r="J46" s="1317"/>
      <c r="K46" s="1317"/>
      <c r="L46" s="1317"/>
      <c r="M46" s="1317"/>
    </row>
    <row r="47" spans="1:28">
      <c r="A47" s="1275"/>
      <c r="B47" s="1322" t="s">
        <v>766</v>
      </c>
      <c r="C47" s="1322" t="s">
        <v>766</v>
      </c>
      <c r="I47" s="1317"/>
      <c r="J47" s="1317"/>
      <c r="K47" s="1317"/>
      <c r="L47" s="1317"/>
      <c r="M47" s="1317"/>
    </row>
    <row r="48" spans="1:28">
      <c r="A48" s="1275"/>
      <c r="G48" s="1317"/>
      <c r="H48" s="1317"/>
      <c r="I48" s="1317"/>
      <c r="J48" s="1317"/>
      <c r="K48" s="1317"/>
      <c r="L48" s="1317"/>
      <c r="M48" s="1317"/>
    </row>
    <row r="49" spans="1:13">
      <c r="A49" s="1275"/>
      <c r="B49" s="1275"/>
      <c r="H49" s="1317"/>
      <c r="I49" s="1317"/>
      <c r="J49" s="1317"/>
      <c r="K49" s="1317"/>
      <c r="L49" s="1317"/>
      <c r="M49" s="1317"/>
    </row>
    <row r="50" spans="1:13">
      <c r="A50" s="1275"/>
      <c r="B50" s="1275"/>
      <c r="H50" s="1317"/>
      <c r="I50" s="1317"/>
      <c r="J50" s="1317"/>
      <c r="K50" s="1317"/>
      <c r="L50" s="1317"/>
      <c r="M50" s="1317"/>
    </row>
    <row r="51" spans="1:13">
      <c r="A51" s="1275"/>
      <c r="B51" s="1275"/>
      <c r="G51" s="1317"/>
      <c r="H51" s="1317"/>
      <c r="I51" s="1317"/>
      <c r="J51" s="1317"/>
      <c r="K51" s="1317"/>
      <c r="L51" s="1317"/>
      <c r="M51" s="1317"/>
    </row>
    <row r="52" spans="1:13">
      <c r="A52" s="1275"/>
      <c r="G52" s="1317"/>
      <c r="H52" s="1317"/>
      <c r="I52" s="1317"/>
      <c r="J52" s="1317"/>
      <c r="K52" s="1317"/>
      <c r="L52" s="1317"/>
      <c r="M52" s="1317"/>
    </row>
    <row r="53" spans="1:13">
      <c r="G53" s="1317"/>
      <c r="H53" s="1317"/>
      <c r="I53" s="1317"/>
      <c r="J53" s="1317"/>
      <c r="K53" s="1317"/>
      <c r="L53" s="1317"/>
      <c r="M53" s="1317"/>
    </row>
    <row r="54" spans="1:13">
      <c r="G54" s="1317"/>
      <c r="H54" s="1317"/>
      <c r="I54" s="1317"/>
      <c r="J54" s="1317"/>
      <c r="K54" s="1317"/>
      <c r="L54" s="1317"/>
      <c r="M54" s="1317"/>
    </row>
    <row r="55" spans="1:13">
      <c r="G55" s="1317"/>
      <c r="H55" s="1317"/>
      <c r="I55" s="1317"/>
      <c r="J55" s="1317"/>
      <c r="K55" s="1317"/>
      <c r="L55" s="1317"/>
      <c r="M55" s="1317"/>
    </row>
    <row r="56" spans="1:13">
      <c r="G56" s="1317"/>
      <c r="H56" s="1317"/>
      <c r="I56" s="1317"/>
      <c r="J56" s="1317"/>
      <c r="K56" s="1317"/>
      <c r="L56" s="1317"/>
      <c r="M56" s="1317"/>
    </row>
    <row r="57" spans="1:13">
      <c r="G57" s="1317"/>
      <c r="H57" s="1317"/>
      <c r="I57" s="1317"/>
      <c r="J57" s="1317"/>
      <c r="K57" s="1317"/>
      <c r="L57" s="1317"/>
      <c r="M57" s="1317"/>
    </row>
    <row r="58" spans="1:13">
      <c r="G58" s="1317"/>
      <c r="H58" s="1317"/>
      <c r="I58" s="1317"/>
      <c r="J58" s="1317"/>
      <c r="K58" s="1317"/>
      <c r="L58" s="1317"/>
      <c r="M58" s="1317"/>
    </row>
    <row r="59" spans="1:13">
      <c r="G59" s="1317"/>
      <c r="H59" s="1317"/>
      <c r="I59" s="1317"/>
      <c r="J59" s="1317"/>
      <c r="K59" s="1317"/>
      <c r="L59" s="1317"/>
      <c r="M59" s="1317"/>
    </row>
    <row r="60" spans="1:13">
      <c r="G60" s="1317"/>
      <c r="H60" s="1317"/>
      <c r="I60" s="1317"/>
      <c r="J60" s="1317"/>
      <c r="K60" s="1317"/>
      <c r="L60" s="1317"/>
      <c r="M60" s="1317"/>
    </row>
    <row r="61" spans="1:13">
      <c r="G61" s="1317"/>
      <c r="H61" s="1317"/>
      <c r="I61" s="1317"/>
      <c r="J61" s="1317"/>
      <c r="K61" s="1317"/>
      <c r="L61" s="1317"/>
      <c r="M61" s="1317"/>
    </row>
    <row r="62" spans="1:13">
      <c r="G62" s="1317"/>
      <c r="H62" s="1317"/>
      <c r="I62" s="1317"/>
      <c r="J62" s="1317"/>
      <c r="K62" s="1317"/>
      <c r="L62" s="1317"/>
      <c r="M62" s="1317"/>
    </row>
    <row r="63" spans="1:13">
      <c r="G63" s="1317"/>
      <c r="H63" s="1317"/>
      <c r="I63" s="1317"/>
      <c r="J63" s="1317"/>
      <c r="K63" s="1317"/>
      <c r="L63" s="1317"/>
      <c r="M63" s="1317"/>
    </row>
    <row r="64" spans="1:13">
      <c r="G64" s="1317"/>
      <c r="H64" s="1317"/>
      <c r="I64" s="1317"/>
      <c r="J64" s="1317"/>
      <c r="K64" s="1317"/>
      <c r="L64" s="1317"/>
      <c r="M64" s="1317"/>
    </row>
    <row r="65" spans="7:13">
      <c r="G65" s="1317"/>
      <c r="H65" s="1317"/>
      <c r="I65" s="1317"/>
      <c r="J65" s="1317"/>
      <c r="K65" s="1317"/>
      <c r="L65" s="1317"/>
      <c r="M65" s="1317"/>
    </row>
    <row r="66" spans="7:13">
      <c r="G66" s="1317"/>
      <c r="H66" s="1317"/>
      <c r="I66" s="1317"/>
      <c r="J66" s="1317"/>
      <c r="K66" s="1317"/>
      <c r="L66" s="1317"/>
      <c r="M66" s="1317"/>
    </row>
    <row r="67" spans="7:13">
      <c r="G67" s="1317"/>
      <c r="H67" s="1317"/>
      <c r="I67" s="1317"/>
      <c r="J67" s="1317"/>
      <c r="K67" s="1317"/>
      <c r="L67" s="1317"/>
      <c r="M67" s="1317"/>
    </row>
    <row r="68" spans="7:13">
      <c r="G68" s="1317"/>
      <c r="H68" s="1317"/>
      <c r="I68" s="1317"/>
      <c r="J68" s="1317"/>
      <c r="K68" s="1317"/>
      <c r="L68" s="1317"/>
      <c r="M68" s="1317"/>
    </row>
    <row r="69" spans="7:13">
      <c r="G69" s="1317"/>
      <c r="H69" s="1317"/>
      <c r="I69" s="1317"/>
      <c r="J69" s="1317"/>
      <c r="K69" s="1317"/>
      <c r="L69" s="1317"/>
      <c r="M69" s="1317"/>
    </row>
    <row r="70" spans="7:13">
      <c r="G70" s="1317"/>
      <c r="H70" s="1317"/>
      <c r="I70" s="1317"/>
      <c r="J70" s="1317"/>
      <c r="K70" s="1317"/>
      <c r="L70" s="1317"/>
      <c r="M70" s="1317"/>
    </row>
    <row r="71" spans="7:13">
      <c r="G71" s="1317"/>
      <c r="H71" s="1317"/>
      <c r="I71" s="1317"/>
      <c r="J71" s="1317"/>
      <c r="K71" s="1317"/>
      <c r="L71" s="1317"/>
      <c r="M71" s="1317"/>
    </row>
    <row r="72" spans="7:13">
      <c r="G72" s="1317"/>
      <c r="H72" s="1317"/>
      <c r="I72" s="1317"/>
      <c r="J72" s="1317"/>
      <c r="K72" s="1317"/>
      <c r="L72" s="1317"/>
      <c r="M72" s="1317"/>
    </row>
    <row r="73" spans="7:13">
      <c r="G73" s="1317"/>
      <c r="H73" s="1317"/>
      <c r="I73" s="1317"/>
      <c r="J73" s="1317"/>
      <c r="K73" s="1317"/>
      <c r="L73" s="1317"/>
      <c r="M73" s="1317"/>
    </row>
    <row r="74" spans="7:13">
      <c r="G74" s="1317"/>
      <c r="H74" s="1317"/>
      <c r="I74" s="1317"/>
      <c r="J74" s="1317"/>
      <c r="K74" s="1317"/>
      <c r="L74" s="1317"/>
      <c r="M74" s="1317"/>
    </row>
    <row r="75" spans="7:13">
      <c r="G75" s="1317"/>
      <c r="H75" s="1317"/>
      <c r="I75" s="1317"/>
      <c r="J75" s="1317"/>
      <c r="K75" s="1317"/>
      <c r="L75" s="1317"/>
      <c r="M75" s="1317"/>
    </row>
    <row r="76" spans="7:13">
      <c r="G76" s="1317"/>
      <c r="H76" s="1317"/>
      <c r="I76" s="1317"/>
      <c r="J76" s="1317"/>
      <c r="K76" s="1317"/>
      <c r="L76" s="1317"/>
      <c r="M76" s="1317"/>
    </row>
    <row r="77" spans="7:13">
      <c r="G77" s="1317"/>
      <c r="H77" s="1317"/>
      <c r="I77" s="1317"/>
      <c r="J77" s="1317"/>
      <c r="K77" s="1317"/>
      <c r="L77" s="1317"/>
      <c r="M77" s="1317"/>
    </row>
    <row r="78" spans="7:13">
      <c r="G78" s="1317"/>
      <c r="H78" s="1317"/>
      <c r="I78" s="1317"/>
      <c r="J78" s="1317"/>
      <c r="K78" s="1317"/>
      <c r="L78" s="1317"/>
      <c r="M78" s="1317"/>
    </row>
    <row r="79" spans="7:13">
      <c r="G79" s="1317"/>
      <c r="H79" s="1317"/>
      <c r="I79" s="1317"/>
      <c r="J79" s="1317"/>
      <c r="K79" s="1317"/>
      <c r="L79" s="1317"/>
      <c r="M79" s="1317"/>
    </row>
    <row r="80" spans="7:13">
      <c r="G80" s="1317"/>
      <c r="H80" s="1317"/>
      <c r="I80" s="1317"/>
      <c r="J80" s="1317"/>
      <c r="K80" s="1317"/>
      <c r="L80" s="1317"/>
      <c r="M80" s="1317"/>
    </row>
    <row r="81" spans="7:13">
      <c r="G81" s="1317"/>
      <c r="H81" s="1317"/>
      <c r="I81" s="1317"/>
      <c r="J81" s="1317"/>
      <c r="K81" s="1317"/>
      <c r="L81" s="1317"/>
      <c r="M81" s="1317"/>
    </row>
    <row r="82" spans="7:13">
      <c r="G82" s="1317"/>
      <c r="H82" s="1317"/>
      <c r="I82" s="1317"/>
      <c r="J82" s="1317"/>
      <c r="K82" s="1317"/>
      <c r="L82" s="1317"/>
      <c r="M82" s="1317"/>
    </row>
    <row r="83" spans="7:13">
      <c r="G83" s="1317"/>
      <c r="H83" s="1317"/>
      <c r="I83" s="1317"/>
      <c r="J83" s="1317"/>
      <c r="K83" s="1317"/>
      <c r="L83" s="1317"/>
      <c r="M83" s="1317"/>
    </row>
    <row r="84" spans="7:13">
      <c r="G84" s="1317"/>
      <c r="H84" s="1317"/>
      <c r="I84" s="1317"/>
      <c r="J84" s="1317"/>
      <c r="K84" s="1317"/>
      <c r="L84" s="1317"/>
      <c r="M84" s="1317"/>
    </row>
    <row r="85" spans="7:13">
      <c r="G85" s="1317"/>
      <c r="H85" s="1317"/>
      <c r="I85" s="1317"/>
      <c r="J85" s="1317"/>
      <c r="K85" s="1317"/>
      <c r="L85" s="1317"/>
      <c r="M85" s="1317"/>
    </row>
    <row r="86" spans="7:13">
      <c r="G86" s="1317"/>
      <c r="H86" s="1317"/>
      <c r="I86" s="1317"/>
      <c r="J86" s="1317"/>
      <c r="K86" s="1317"/>
      <c r="L86" s="1317"/>
      <c r="M86" s="1317"/>
    </row>
    <row r="87" spans="7:13">
      <c r="G87" s="1317"/>
      <c r="H87" s="1317"/>
      <c r="I87" s="1317"/>
      <c r="J87" s="1317"/>
      <c r="K87" s="1317"/>
      <c r="L87" s="1317"/>
      <c r="M87" s="1317"/>
    </row>
    <row r="88" spans="7:13">
      <c r="G88" s="1317"/>
      <c r="H88" s="1317"/>
      <c r="I88" s="1317"/>
      <c r="J88" s="1317"/>
      <c r="K88" s="1317"/>
      <c r="L88" s="1317"/>
      <c r="M88" s="1317"/>
    </row>
    <row r="89" spans="7:13">
      <c r="G89" s="1317"/>
      <c r="H89" s="1317"/>
      <c r="I89" s="1317"/>
      <c r="J89" s="1317"/>
      <c r="K89" s="1317"/>
      <c r="L89" s="1317"/>
      <c r="M89" s="1317"/>
    </row>
    <row r="90" spans="7:13">
      <c r="G90" s="1317"/>
      <c r="H90" s="1317"/>
      <c r="I90" s="1317"/>
      <c r="J90" s="1317"/>
      <c r="K90" s="1317"/>
      <c r="L90" s="1317"/>
      <c r="M90" s="1317"/>
    </row>
    <row r="91" spans="7:13">
      <c r="G91" s="1317"/>
      <c r="H91" s="1317"/>
      <c r="I91" s="1317"/>
      <c r="J91" s="1317"/>
      <c r="K91" s="1317"/>
      <c r="L91" s="1317"/>
      <c r="M91" s="1317"/>
    </row>
    <row r="92" spans="7:13">
      <c r="G92" s="1317"/>
      <c r="H92" s="1317"/>
      <c r="I92" s="1317"/>
      <c r="J92" s="1317"/>
      <c r="K92" s="1317"/>
      <c r="L92" s="1317"/>
      <c r="M92" s="1317"/>
    </row>
    <row r="93" spans="7:13">
      <c r="G93" s="1317"/>
      <c r="H93" s="1317"/>
      <c r="I93" s="1317"/>
      <c r="J93" s="1317"/>
      <c r="K93" s="1317"/>
      <c r="L93" s="1317"/>
      <c r="M93" s="1317"/>
    </row>
    <row r="94" spans="7:13">
      <c r="G94" s="1317"/>
      <c r="H94" s="1317"/>
      <c r="I94" s="1317"/>
      <c r="J94" s="1317"/>
      <c r="K94" s="1317"/>
      <c r="L94" s="1317"/>
      <c r="M94" s="1317"/>
    </row>
    <row r="95" spans="7:13">
      <c r="G95" s="1317"/>
      <c r="H95" s="1317"/>
      <c r="I95" s="1317"/>
      <c r="J95" s="1317"/>
      <c r="K95" s="1317"/>
      <c r="L95" s="1317"/>
      <c r="M95" s="1317"/>
    </row>
    <row r="96" spans="7:13">
      <c r="G96" s="1317"/>
      <c r="H96" s="1317"/>
      <c r="I96" s="1317"/>
      <c r="J96" s="1317"/>
      <c r="K96" s="1317"/>
      <c r="L96" s="1317"/>
      <c r="M96" s="1317"/>
    </row>
    <row r="97" spans="7:13">
      <c r="G97" s="1317"/>
      <c r="H97" s="1317"/>
      <c r="I97" s="1317"/>
      <c r="J97" s="1317"/>
      <c r="K97" s="1317"/>
      <c r="L97" s="1317"/>
      <c r="M97" s="1317"/>
    </row>
    <row r="98" spans="7:13">
      <c r="G98" s="1317"/>
      <c r="H98" s="1317"/>
      <c r="I98" s="1317"/>
      <c r="J98" s="1317"/>
      <c r="K98" s="1317"/>
      <c r="L98" s="1317"/>
      <c r="M98" s="1317"/>
    </row>
    <row r="99" spans="7:13">
      <c r="G99" s="1317"/>
      <c r="H99" s="1317"/>
      <c r="I99" s="1317"/>
      <c r="J99" s="1317"/>
      <c r="K99" s="1317"/>
      <c r="L99" s="1317"/>
      <c r="M99" s="1317"/>
    </row>
    <row r="100" spans="7:13">
      <c r="G100" s="1317"/>
      <c r="H100" s="1317"/>
      <c r="I100" s="1317"/>
      <c r="J100" s="1317"/>
      <c r="K100" s="1317"/>
      <c r="L100" s="1317"/>
      <c r="M100" s="1317"/>
    </row>
  </sheetData>
  <mergeCells count="41">
    <mergeCell ref="A1:AB1"/>
    <mergeCell ref="A2:AB2"/>
    <mergeCell ref="A3:AB3"/>
    <mergeCell ref="F7:H7"/>
    <mergeCell ref="N7:O7"/>
    <mergeCell ref="Q7:T7"/>
    <mergeCell ref="Z7:AB7"/>
    <mergeCell ref="Z21:AB21"/>
    <mergeCell ref="N8:N10"/>
    <mergeCell ref="O8:O10"/>
    <mergeCell ref="Q8:Q10"/>
    <mergeCell ref="R8:R10"/>
    <mergeCell ref="S8:S10"/>
    <mergeCell ref="T8:T10"/>
    <mergeCell ref="V8:V10"/>
    <mergeCell ref="X8:X10"/>
    <mergeCell ref="F21:H21"/>
    <mergeCell ref="N21:O21"/>
    <mergeCell ref="Q21:T21"/>
    <mergeCell ref="L8:L10"/>
    <mergeCell ref="A22:A24"/>
    <mergeCell ref="B22:B24"/>
    <mergeCell ref="C22:C24"/>
    <mergeCell ref="D22:D24"/>
    <mergeCell ref="J22:J24"/>
    <mergeCell ref="A8:A10"/>
    <mergeCell ref="B8:B10"/>
    <mergeCell ref="C8:C10"/>
    <mergeCell ref="D8:D10"/>
    <mergeCell ref="J8:J10"/>
    <mergeCell ref="V22:V24"/>
    <mergeCell ref="X22:X24"/>
    <mergeCell ref="C37:O37"/>
    <mergeCell ref="C45:O45"/>
    <mergeCell ref="N22:N24"/>
    <mergeCell ref="O22:O24"/>
    <mergeCell ref="Q22:Q24"/>
    <mergeCell ref="R22:R24"/>
    <mergeCell ref="S22:S24"/>
    <mergeCell ref="T22:T24"/>
    <mergeCell ref="L22:L24"/>
  </mergeCells>
  <pageMargins left="0.2" right="0.2" top="0.75" bottom="0.75" header="0.3" footer="0.3"/>
  <pageSetup scale="39" orientation="landscape" r:id="rId1"/>
  <ignoredErrors>
    <ignoredError sqref="B37:B45 U26:U28 E26:E28 I26:I28 E12:E14 I12:I14 U12:U14" numberStoredAsText="1"/>
    <ignoredError sqref="T28 T12:T14 T26:T27"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06F13-ED3E-4B7A-9863-B23D035643C9}">
  <dimension ref="A1:Z125"/>
  <sheetViews>
    <sheetView showGridLines="0" zoomScale="90" zoomScaleNormal="90" workbookViewId="0"/>
  </sheetViews>
  <sheetFormatPr defaultColWidth="9.28515625" defaultRowHeight="12.75"/>
  <cols>
    <col min="1" max="1" width="12.28515625" style="1323" customWidth="1"/>
    <col min="2" max="2" width="37.7109375" style="1323" customWidth="1"/>
    <col min="3" max="3" width="13" style="1323" customWidth="1"/>
    <col min="4" max="4" width="20.7109375" style="1323" bestFit="1" customWidth="1"/>
    <col min="5" max="5" width="27.7109375" style="1323" customWidth="1"/>
    <col min="6" max="6" width="18.42578125" style="1323" customWidth="1"/>
    <col min="7" max="7" width="17.7109375" style="1323" customWidth="1"/>
    <col min="8" max="8" width="18.42578125" style="1323" customWidth="1"/>
    <col min="9" max="9" width="4.28515625" style="1323" customWidth="1"/>
    <col min="10" max="14" width="17.28515625" style="1323" customWidth="1"/>
    <col min="15" max="15" width="18" style="1323" customWidth="1"/>
    <col min="16" max="16" width="3.5703125" style="1323" customWidth="1"/>
    <col min="17" max="17" width="17.28515625" style="1323" customWidth="1"/>
    <col min="18" max="18" width="17.7109375" style="1323" bestFit="1" customWidth="1"/>
    <col min="19" max="19" width="16.5703125" style="1323" customWidth="1"/>
    <col min="20" max="21" width="17.28515625" style="1323" customWidth="1"/>
    <col min="22" max="22" width="20.28515625" style="1323" customWidth="1"/>
    <col min="23" max="23" width="3.42578125" style="1323" customWidth="1"/>
    <col min="24" max="24" width="20.28515625" style="1323" customWidth="1"/>
    <col min="25" max="25" width="10.28515625" style="1323" bestFit="1" customWidth="1"/>
    <col min="26" max="16384" width="9.28515625" style="1323"/>
  </cols>
  <sheetData>
    <row r="1" spans="1:26">
      <c r="B1" s="1323" t="s">
        <v>52</v>
      </c>
      <c r="F1" s="1324"/>
      <c r="G1" s="1324"/>
      <c r="H1" s="1324"/>
      <c r="I1" s="1324"/>
      <c r="J1" s="1324"/>
      <c r="K1" s="1324"/>
      <c r="L1" s="1324"/>
      <c r="M1" s="1324"/>
      <c r="N1" s="1324"/>
      <c r="O1" s="1324"/>
      <c r="P1" s="1324"/>
      <c r="Q1" s="1324"/>
      <c r="R1" s="1324"/>
      <c r="S1" s="1450"/>
      <c r="T1" s="1450"/>
      <c r="U1" s="1450"/>
      <c r="V1" s="1324"/>
      <c r="W1" s="1325"/>
      <c r="X1" s="1324"/>
    </row>
    <row r="2" spans="1:26">
      <c r="F2" s="1324"/>
      <c r="G2" s="1324"/>
      <c r="H2" s="1324"/>
      <c r="I2" s="1324"/>
      <c r="J2" s="1324"/>
      <c r="K2" s="1324"/>
      <c r="L2" s="1324"/>
      <c r="M2" s="1324"/>
      <c r="N2" s="1324"/>
      <c r="O2" s="1324"/>
      <c r="P2" s="1324"/>
      <c r="Q2" s="1324"/>
      <c r="R2" s="1324"/>
      <c r="S2" s="1450"/>
      <c r="T2" s="1450"/>
      <c r="U2" s="1450"/>
      <c r="V2" s="1324"/>
      <c r="W2" s="1325"/>
      <c r="X2" s="1324"/>
    </row>
    <row r="3" spans="1:26">
      <c r="A3" s="1618" t="s">
        <v>256</v>
      </c>
      <c r="B3" s="1618"/>
      <c r="C3" s="1618"/>
      <c r="D3" s="1618"/>
      <c r="E3" s="1618"/>
      <c r="F3" s="1618"/>
      <c r="G3" s="1618"/>
      <c r="H3" s="1618"/>
      <c r="I3" s="1463"/>
      <c r="J3" s="1618" t="s">
        <v>256</v>
      </c>
      <c r="K3" s="1618"/>
      <c r="L3" s="1618"/>
      <c r="M3" s="1618"/>
      <c r="N3" s="1618"/>
      <c r="O3" s="1618"/>
      <c r="P3" s="1618"/>
      <c r="Q3" s="1618"/>
      <c r="R3" s="1618"/>
      <c r="S3" s="1618"/>
      <c r="T3" s="1618"/>
      <c r="U3" s="1618"/>
      <c r="V3" s="1618"/>
      <c r="W3" s="1618"/>
      <c r="X3" s="1618"/>
    </row>
    <row r="4" spans="1:26">
      <c r="A4" s="1618" t="s">
        <v>1089</v>
      </c>
      <c r="B4" s="1618"/>
      <c r="C4" s="1618"/>
      <c r="D4" s="1618"/>
      <c r="E4" s="1618"/>
      <c r="F4" s="1618"/>
      <c r="G4" s="1618"/>
      <c r="H4" s="1618"/>
      <c r="I4" s="1463"/>
      <c r="J4" s="1618" t="s">
        <v>1089</v>
      </c>
      <c r="K4" s="1618"/>
      <c r="L4" s="1618"/>
      <c r="M4" s="1618"/>
      <c r="N4" s="1618"/>
      <c r="O4" s="1618"/>
      <c r="P4" s="1618"/>
      <c r="Q4" s="1618"/>
      <c r="R4" s="1618"/>
      <c r="S4" s="1618"/>
      <c r="T4" s="1618"/>
      <c r="U4" s="1618"/>
      <c r="V4" s="1618"/>
      <c r="W4" s="1618"/>
      <c r="X4" s="1618"/>
    </row>
    <row r="5" spans="1:26">
      <c r="A5" s="1619" t="s">
        <v>1090</v>
      </c>
      <c r="B5" s="1619"/>
      <c r="C5" s="1619"/>
      <c r="D5" s="1619"/>
      <c r="E5" s="1619"/>
      <c r="F5" s="1619"/>
      <c r="G5" s="1619"/>
      <c r="H5" s="1619"/>
      <c r="I5" s="1464"/>
      <c r="J5" s="1619" t="s">
        <v>1090</v>
      </c>
      <c r="K5" s="1619"/>
      <c r="L5" s="1619"/>
      <c r="M5" s="1619"/>
      <c r="N5" s="1619"/>
      <c r="O5" s="1619"/>
      <c r="P5" s="1619"/>
      <c r="Q5" s="1619"/>
      <c r="R5" s="1619"/>
      <c r="S5" s="1619"/>
      <c r="T5" s="1619"/>
      <c r="U5" s="1619"/>
      <c r="V5" s="1619"/>
      <c r="W5" s="1619"/>
      <c r="X5" s="1619"/>
      <c r="Y5" s="1463"/>
      <c r="Z5" s="1463"/>
    </row>
    <row r="6" spans="1:26">
      <c r="B6" s="1326"/>
      <c r="F6" s="1326"/>
      <c r="G6" s="1326"/>
      <c r="H6" s="1326"/>
      <c r="I6" s="1326"/>
      <c r="Y6" s="1464"/>
      <c r="Z6" s="1464"/>
    </row>
    <row r="7" spans="1:26">
      <c r="A7" s="1327" t="s">
        <v>1091</v>
      </c>
      <c r="B7" s="1327" t="s">
        <v>1092</v>
      </c>
      <c r="C7" s="1327" t="s">
        <v>1093</v>
      </c>
      <c r="D7" s="1327" t="s">
        <v>1094</v>
      </c>
      <c r="E7" s="1327" t="s">
        <v>1095</v>
      </c>
      <c r="F7" s="1327" t="s">
        <v>1096</v>
      </c>
      <c r="G7" s="1327" t="s">
        <v>1097</v>
      </c>
      <c r="H7" s="1327" t="s">
        <v>1098</v>
      </c>
      <c r="J7" s="1327" t="s">
        <v>1099</v>
      </c>
      <c r="K7" s="1327" t="s">
        <v>1100</v>
      </c>
      <c r="L7" s="1327" t="s">
        <v>1101</v>
      </c>
      <c r="M7" s="1327" t="s">
        <v>1102</v>
      </c>
      <c r="N7" s="1327" t="s">
        <v>1103</v>
      </c>
      <c r="O7" s="1327" t="s">
        <v>1104</v>
      </c>
      <c r="Q7" s="1327" t="s">
        <v>1105</v>
      </c>
      <c r="R7" s="1327" t="s">
        <v>1106</v>
      </c>
      <c r="S7" s="1327" t="s">
        <v>1107</v>
      </c>
      <c r="T7" s="1327" t="s">
        <v>1108</v>
      </c>
      <c r="U7" s="1327" t="s">
        <v>1109</v>
      </c>
      <c r="V7" s="1327" t="s">
        <v>1110</v>
      </c>
      <c r="X7" s="1327" t="s">
        <v>1111</v>
      </c>
    </row>
    <row r="8" spans="1:26">
      <c r="A8" s="1327"/>
      <c r="B8" s="1327"/>
      <c r="C8" s="1327"/>
      <c r="D8" s="1327"/>
      <c r="E8" s="1327"/>
      <c r="F8" s="1327"/>
      <c r="G8" s="1327"/>
      <c r="H8" s="1328" t="s">
        <v>1112</v>
      </c>
      <c r="J8" s="1327"/>
      <c r="K8" s="1327"/>
      <c r="L8" s="1327"/>
      <c r="M8" s="1327"/>
      <c r="N8" s="1327"/>
      <c r="O8" s="1328" t="s">
        <v>1113</v>
      </c>
      <c r="Q8" s="1327"/>
      <c r="R8" s="1327"/>
      <c r="S8" s="1327"/>
      <c r="T8" s="1327"/>
      <c r="U8" s="1327"/>
      <c r="V8" s="1328" t="s">
        <v>1114</v>
      </c>
      <c r="X8" s="1328" t="s">
        <v>1115</v>
      </c>
    </row>
    <row r="9" spans="1:26" ht="23.25" customHeight="1">
      <c r="J9" s="1615" t="s">
        <v>573</v>
      </c>
      <c r="K9" s="1616"/>
      <c r="L9" s="1616"/>
      <c r="M9" s="1616"/>
      <c r="N9" s="1616"/>
      <c r="O9" s="1617"/>
      <c r="Q9" s="1615" t="s">
        <v>999</v>
      </c>
      <c r="R9" s="1616"/>
      <c r="S9" s="1616"/>
      <c r="T9" s="1616"/>
      <c r="U9" s="1616"/>
      <c r="V9" s="1617"/>
    </row>
    <row r="10" spans="1:26" ht="114.75">
      <c r="A10" s="1329" t="s">
        <v>1116</v>
      </c>
      <c r="B10" s="1330"/>
      <c r="C10" s="1329" t="s">
        <v>1117</v>
      </c>
      <c r="D10" s="1329" t="s">
        <v>1118</v>
      </c>
      <c r="E10" s="1329" t="s">
        <v>1119</v>
      </c>
      <c r="F10" s="1331" t="s">
        <v>1120</v>
      </c>
      <c r="G10" s="1331" t="s">
        <v>1121</v>
      </c>
      <c r="H10" s="1329" t="s">
        <v>1598</v>
      </c>
      <c r="I10" s="1332"/>
      <c r="J10" s="1329" t="s">
        <v>1599</v>
      </c>
      <c r="K10" s="1331" t="s">
        <v>1124</v>
      </c>
      <c r="L10" s="1331" t="s">
        <v>1125</v>
      </c>
      <c r="M10" s="1331" t="s">
        <v>1452</v>
      </c>
      <c r="N10" s="1331" t="s">
        <v>1453</v>
      </c>
      <c r="O10" s="1329" t="s">
        <v>1597</v>
      </c>
      <c r="P10" s="1332"/>
      <c r="Q10" s="1329" t="s">
        <v>1600</v>
      </c>
      <c r="R10" s="1331" t="s">
        <v>1124</v>
      </c>
      <c r="S10" s="1331" t="s">
        <v>1125</v>
      </c>
      <c r="T10" s="1331" t="s">
        <v>1452</v>
      </c>
      <c r="U10" s="1331" t="s">
        <v>1453</v>
      </c>
      <c r="V10" s="1329" t="s">
        <v>1601</v>
      </c>
      <c r="W10" s="1332"/>
      <c r="X10" s="1329" t="s">
        <v>1602</v>
      </c>
    </row>
    <row r="11" spans="1:26" ht="15.75" customHeight="1">
      <c r="C11" s="1332"/>
      <c r="D11" s="1332"/>
      <c r="E11" s="1332"/>
      <c r="F11" s="1332"/>
      <c r="G11" s="1332"/>
      <c r="H11" s="1332"/>
      <c r="I11" s="1332"/>
      <c r="J11" s="1332"/>
      <c r="K11" s="1332"/>
      <c r="L11" s="1332"/>
      <c r="M11" s="1332"/>
      <c r="N11" s="1332"/>
      <c r="O11" s="1332"/>
      <c r="P11" s="1332"/>
      <c r="Q11" s="1332"/>
      <c r="R11" s="1332"/>
      <c r="S11" s="1332"/>
      <c r="T11" s="1332"/>
      <c r="U11" s="1332"/>
      <c r="V11" s="1332"/>
      <c r="W11" s="1332"/>
      <c r="X11" s="1332"/>
    </row>
    <row r="12" spans="1:26">
      <c r="B12" s="1323" t="s">
        <v>1132</v>
      </c>
      <c r="C12" s="1332"/>
      <c r="D12" s="1333"/>
      <c r="E12" s="1333"/>
      <c r="P12" s="1332"/>
      <c r="S12" s="1449"/>
      <c r="T12" s="1449"/>
    </row>
    <row r="13" spans="1:26">
      <c r="A13" s="1334" t="s">
        <v>574</v>
      </c>
      <c r="B13" s="1334" t="s">
        <v>1133</v>
      </c>
      <c r="C13" s="1334" t="s">
        <v>259</v>
      </c>
      <c r="D13" s="1334" t="s">
        <v>1454</v>
      </c>
      <c r="E13" s="1334" t="s">
        <v>1134</v>
      </c>
      <c r="F13" s="1347">
        <v>1756288571.0899999</v>
      </c>
      <c r="G13" s="1347">
        <v>1053773142.654</v>
      </c>
      <c r="H13" s="1325">
        <f>F13-G13</f>
        <v>702515428.43599987</v>
      </c>
      <c r="I13" s="1325"/>
      <c r="J13" s="1338">
        <f>IF(C13="P", H13, " - ")</f>
        <v>702515428.43599987</v>
      </c>
      <c r="K13" s="1347">
        <v>9818930.4520000201</v>
      </c>
      <c r="L13" s="1347">
        <v>10436718.438580833</v>
      </c>
      <c r="M13" s="1347">
        <v>2241751.9908700399</v>
      </c>
      <c r="N13" s="1347">
        <v>7929931.2945491076</v>
      </c>
      <c r="O13" s="1325">
        <f t="shared" ref="O13:O48" si="0">SUM(J13:N13)</f>
        <v>732942760.61199987</v>
      </c>
      <c r="P13" s="1332"/>
      <c r="Q13" s="1338" t="str">
        <f>IF(C13="P","-", H13)</f>
        <v>-</v>
      </c>
      <c r="R13" s="1347">
        <v>0</v>
      </c>
      <c r="S13" s="1347">
        <v>-10436718.438580833</v>
      </c>
      <c r="T13" s="1347">
        <v>-2241751.9908700399</v>
      </c>
      <c r="U13" s="1347">
        <v>0</v>
      </c>
      <c r="V13" s="1325">
        <f t="shared" ref="V13:V48" si="1">SUM(Q13:U13)</f>
        <v>-12678470.429450873</v>
      </c>
      <c r="W13" s="1325"/>
      <c r="X13" s="1325">
        <f>O13+V13</f>
        <v>720264290.182549</v>
      </c>
    </row>
    <row r="14" spans="1:26">
      <c r="A14" s="1334" t="s">
        <v>574</v>
      </c>
      <c r="B14" s="1334" t="s">
        <v>1135</v>
      </c>
      <c r="C14" s="1334" t="s">
        <v>259</v>
      </c>
      <c r="D14" s="1334" t="s">
        <v>1454</v>
      </c>
      <c r="E14" s="1334" t="s">
        <v>1134</v>
      </c>
      <c r="F14" s="1347">
        <v>63944663.43</v>
      </c>
      <c r="G14" s="1347">
        <v>38366798.057999998</v>
      </c>
      <c r="H14" s="1325">
        <f t="shared" ref="H14:H48" si="2">F14-G14</f>
        <v>25577865.372000001</v>
      </c>
      <c r="I14" s="1325"/>
      <c r="J14" s="1338">
        <f t="shared" ref="J14:J48" si="3">IF(C14="P", H14, " - ")</f>
        <v>25577865.372000001</v>
      </c>
      <c r="K14" s="1347">
        <v>0</v>
      </c>
      <c r="L14" s="1347">
        <v>-25544804.110905696</v>
      </c>
      <c r="M14" s="1347">
        <v>0</v>
      </c>
      <c r="N14" s="1347">
        <v>-33061.26109430939</v>
      </c>
      <c r="O14" s="1325">
        <f t="shared" si="0"/>
        <v>-3.7252902984619141E-9</v>
      </c>
      <c r="P14" s="1332"/>
      <c r="Q14" s="1338" t="str">
        <f t="shared" ref="Q14:Q48" si="4">IF(C14="P","-", H14)</f>
        <v>-</v>
      </c>
      <c r="R14" s="1347">
        <v>0</v>
      </c>
      <c r="S14" s="1347">
        <v>25544804.110905696</v>
      </c>
      <c r="T14" s="1347">
        <v>0</v>
      </c>
      <c r="U14" s="1347">
        <v>0</v>
      </c>
      <c r="V14" s="1325">
        <f t="shared" si="1"/>
        <v>25544804.110905696</v>
      </c>
      <c r="W14" s="1325"/>
      <c r="X14" s="1325">
        <f t="shared" ref="X14:X48" si="5">O14+V14</f>
        <v>25544804.110905692</v>
      </c>
    </row>
    <row r="15" spans="1:26">
      <c r="A15" s="1334" t="s">
        <v>574</v>
      </c>
      <c r="B15" s="1334" t="s">
        <v>1136</v>
      </c>
      <c r="C15" s="1334" t="s">
        <v>259</v>
      </c>
      <c r="D15" s="1334" t="s">
        <v>1454</v>
      </c>
      <c r="E15" s="1334" t="s">
        <v>1134</v>
      </c>
      <c r="F15" s="1347">
        <v>19744099.129999999</v>
      </c>
      <c r="G15" s="1347">
        <v>11846459.477999998</v>
      </c>
      <c r="H15" s="1325">
        <f t="shared" si="2"/>
        <v>7897639.6520000007</v>
      </c>
      <c r="I15" s="1325"/>
      <c r="J15" s="1338">
        <f t="shared" si="3"/>
        <v>7897639.6520000007</v>
      </c>
      <c r="K15" s="1347">
        <v>-155.00799999944866</v>
      </c>
      <c r="L15" s="1347">
        <v>-7887276.5676806457</v>
      </c>
      <c r="M15" s="1347">
        <v>0</v>
      </c>
      <c r="N15" s="1347">
        <v>-10208.076319355518</v>
      </c>
      <c r="O15" s="1325">
        <f t="shared" si="0"/>
        <v>0</v>
      </c>
      <c r="P15" s="1332"/>
      <c r="Q15" s="1338" t="str">
        <f t="shared" si="4"/>
        <v>-</v>
      </c>
      <c r="R15" s="1347">
        <v>0</v>
      </c>
      <c r="S15" s="1347">
        <v>7887276.5676806457</v>
      </c>
      <c r="T15" s="1347">
        <v>0</v>
      </c>
      <c r="U15" s="1347">
        <v>0</v>
      </c>
      <c r="V15" s="1325">
        <f t="shared" si="1"/>
        <v>7887276.5676806457</v>
      </c>
      <c r="W15" s="1325"/>
      <c r="X15" s="1325">
        <f t="shared" si="5"/>
        <v>7887276.5676806457</v>
      </c>
    </row>
    <row r="16" spans="1:26">
      <c r="A16" s="1334" t="s">
        <v>574</v>
      </c>
      <c r="B16" s="1334" t="s">
        <v>1137</v>
      </c>
      <c r="C16" s="1334"/>
      <c r="D16" s="1334" t="s">
        <v>1455</v>
      </c>
      <c r="E16" s="1334" t="s">
        <v>1134</v>
      </c>
      <c r="F16" s="1347">
        <v>24786062.239999998</v>
      </c>
      <c r="G16" s="1347">
        <v>14871637.344000001</v>
      </c>
      <c r="H16" s="1325">
        <f t="shared" si="2"/>
        <v>9914424.8959999979</v>
      </c>
      <c r="I16" s="1325"/>
      <c r="J16" s="1338" t="str">
        <f t="shared" si="3"/>
        <v xml:space="preserve"> - </v>
      </c>
      <c r="K16" s="1347">
        <v>0</v>
      </c>
      <c r="L16" s="1347">
        <v>0</v>
      </c>
      <c r="M16" s="1347">
        <v>0</v>
      </c>
      <c r="N16" s="1347">
        <v>0</v>
      </c>
      <c r="O16" s="1325">
        <f t="shared" si="0"/>
        <v>0</v>
      </c>
      <c r="P16" s="1332"/>
      <c r="Q16" s="1338">
        <f t="shared" si="4"/>
        <v>9914424.8959999979</v>
      </c>
      <c r="R16" s="1347">
        <v>-197.16799999959767</v>
      </c>
      <c r="S16" s="1347">
        <v>0</v>
      </c>
      <c r="T16" s="1347">
        <v>0</v>
      </c>
      <c r="U16" s="1347">
        <v>0</v>
      </c>
      <c r="V16" s="1325">
        <f t="shared" si="1"/>
        <v>9914227.7279999983</v>
      </c>
      <c r="W16" s="1325"/>
      <c r="X16" s="1325">
        <f t="shared" si="5"/>
        <v>9914227.7279999983</v>
      </c>
    </row>
    <row r="17" spans="1:24">
      <c r="A17" s="1334" t="s">
        <v>574</v>
      </c>
      <c r="B17" s="1334" t="s">
        <v>1138</v>
      </c>
      <c r="C17" s="1334"/>
      <c r="D17" s="1334" t="s">
        <v>1455</v>
      </c>
      <c r="E17" s="1334" t="s">
        <v>1134</v>
      </c>
      <c r="F17" s="1347">
        <v>5822.72</v>
      </c>
      <c r="G17" s="1347">
        <v>3493.6320000000005</v>
      </c>
      <c r="H17" s="1325">
        <f t="shared" si="2"/>
        <v>2329.0879999999997</v>
      </c>
      <c r="I17" s="1325"/>
      <c r="J17" s="1338" t="str">
        <f t="shared" si="3"/>
        <v xml:space="preserve"> - </v>
      </c>
      <c r="K17" s="1347">
        <v>0</v>
      </c>
      <c r="L17" s="1347">
        <v>0</v>
      </c>
      <c r="M17" s="1347">
        <v>0</v>
      </c>
      <c r="N17" s="1347">
        <v>0</v>
      </c>
      <c r="O17" s="1325">
        <f t="shared" si="0"/>
        <v>0</v>
      </c>
      <c r="P17" s="1332"/>
      <c r="Q17" s="1338">
        <f t="shared" si="4"/>
        <v>2329.0879999999997</v>
      </c>
      <c r="R17" s="1347">
        <v>-5.2000000000589353E-2</v>
      </c>
      <c r="S17" s="1347">
        <v>0</v>
      </c>
      <c r="T17" s="1347">
        <v>0</v>
      </c>
      <c r="U17" s="1347">
        <v>0</v>
      </c>
      <c r="V17" s="1325">
        <f t="shared" si="1"/>
        <v>2329.0359999999991</v>
      </c>
      <c r="W17" s="1325"/>
      <c r="X17" s="1325">
        <f t="shared" si="5"/>
        <v>2329.0359999999991</v>
      </c>
    </row>
    <row r="18" spans="1:24">
      <c r="A18" s="1334" t="s">
        <v>574</v>
      </c>
      <c r="B18" s="1334" t="s">
        <v>1139</v>
      </c>
      <c r="C18" s="1334" t="s">
        <v>259</v>
      </c>
      <c r="D18" s="1334" t="s">
        <v>1454</v>
      </c>
      <c r="E18" s="1334" t="s">
        <v>1134</v>
      </c>
      <c r="F18" s="1347">
        <v>-1727389.35</v>
      </c>
      <c r="G18" s="1347">
        <v>-1036433.6100000001</v>
      </c>
      <c r="H18" s="1325">
        <f t="shared" si="2"/>
        <v>-690955.74</v>
      </c>
      <c r="I18" s="1325"/>
      <c r="J18" s="1338">
        <f t="shared" si="3"/>
        <v>-690955.74</v>
      </c>
      <c r="K18" s="1347">
        <v>13.688000000081956</v>
      </c>
      <c r="L18" s="1347">
        <v>0</v>
      </c>
      <c r="M18" s="1347">
        <v>0</v>
      </c>
      <c r="N18" s="1347">
        <v>24361.702700000023</v>
      </c>
      <c r="O18" s="1325">
        <f t="shared" si="0"/>
        <v>-666580.34929999989</v>
      </c>
      <c r="P18" s="1332"/>
      <c r="Q18" s="1338" t="str">
        <f t="shared" si="4"/>
        <v>-</v>
      </c>
      <c r="R18" s="1347">
        <v>0</v>
      </c>
      <c r="S18" s="1347">
        <v>0</v>
      </c>
      <c r="T18" s="1347">
        <v>0</v>
      </c>
      <c r="U18" s="1347">
        <v>0</v>
      </c>
      <c r="V18" s="1325">
        <f t="shared" si="1"/>
        <v>0</v>
      </c>
      <c r="W18" s="1325"/>
      <c r="X18" s="1325">
        <f t="shared" si="5"/>
        <v>-666580.34929999989</v>
      </c>
    </row>
    <row r="19" spans="1:24">
      <c r="A19" s="1334" t="s">
        <v>574</v>
      </c>
      <c r="B19" s="1334" t="s">
        <v>1140</v>
      </c>
      <c r="C19" s="1334"/>
      <c r="D19" s="1334" t="s">
        <v>1455</v>
      </c>
      <c r="E19" s="1334" t="s">
        <v>1134</v>
      </c>
      <c r="F19" s="1347">
        <v>1699942.02</v>
      </c>
      <c r="G19" s="1347">
        <v>1019965.2120000001</v>
      </c>
      <c r="H19" s="1325">
        <f t="shared" si="2"/>
        <v>679976.80799999996</v>
      </c>
      <c r="I19" s="1325"/>
      <c r="J19" s="1338" t="str">
        <f t="shared" si="3"/>
        <v xml:space="preserve"> - </v>
      </c>
      <c r="K19" s="1347">
        <v>0</v>
      </c>
      <c r="L19" s="1347">
        <v>0</v>
      </c>
      <c r="M19" s="1347">
        <v>0</v>
      </c>
      <c r="N19" s="1347">
        <v>0</v>
      </c>
      <c r="O19" s="1325">
        <f t="shared" si="0"/>
        <v>0</v>
      </c>
      <c r="P19" s="1332"/>
      <c r="Q19" s="1338">
        <f t="shared" si="4"/>
        <v>679976.80799999996</v>
      </c>
      <c r="R19" s="1347">
        <v>-13.787999999942258</v>
      </c>
      <c r="S19" s="1347">
        <v>0</v>
      </c>
      <c r="T19" s="1347">
        <v>0</v>
      </c>
      <c r="U19" s="1347">
        <v>0</v>
      </c>
      <c r="V19" s="1325">
        <f t="shared" si="1"/>
        <v>679963.02</v>
      </c>
      <c r="W19" s="1325"/>
      <c r="X19" s="1325">
        <f t="shared" si="5"/>
        <v>679963.02</v>
      </c>
    </row>
    <row r="20" spans="1:24">
      <c r="A20" s="1334" t="s">
        <v>574</v>
      </c>
      <c r="B20" s="1334" t="s">
        <v>1141</v>
      </c>
      <c r="C20" s="1334" t="s">
        <v>259</v>
      </c>
      <c r="D20" s="1334" t="s">
        <v>1454</v>
      </c>
      <c r="E20" s="1334" t="s">
        <v>1134</v>
      </c>
      <c r="F20" s="1347">
        <v>-1470489.94</v>
      </c>
      <c r="G20" s="1347">
        <v>-882293.96399999992</v>
      </c>
      <c r="H20" s="1325">
        <f t="shared" si="2"/>
        <v>-588195.97600000002</v>
      </c>
      <c r="I20" s="1325"/>
      <c r="J20" s="1338">
        <f t="shared" si="3"/>
        <v>-588195.97600000002</v>
      </c>
      <c r="K20" s="1347">
        <v>12.547999999951571</v>
      </c>
      <c r="L20" s="1347">
        <v>587423.15791484504</v>
      </c>
      <c r="M20" s="1347">
        <v>0</v>
      </c>
      <c r="N20" s="1347">
        <v>760.27008515503258</v>
      </c>
      <c r="O20" s="1325">
        <f t="shared" si="0"/>
        <v>0</v>
      </c>
      <c r="P20" s="1332"/>
      <c r="Q20" s="1338" t="str">
        <f t="shared" si="4"/>
        <v>-</v>
      </c>
      <c r="R20" s="1347">
        <v>0</v>
      </c>
      <c r="S20" s="1347">
        <v>-587423.15791484504</v>
      </c>
      <c r="T20" s="1347">
        <v>0</v>
      </c>
      <c r="U20" s="1347">
        <v>0</v>
      </c>
      <c r="V20" s="1325">
        <f t="shared" si="1"/>
        <v>-587423.15791484504</v>
      </c>
      <c r="W20" s="1325"/>
      <c r="X20" s="1325">
        <f t="shared" si="5"/>
        <v>-587423.15791484504</v>
      </c>
    </row>
    <row r="21" spans="1:24">
      <c r="A21" s="1334" t="s">
        <v>574</v>
      </c>
      <c r="B21" s="1334" t="s">
        <v>1142</v>
      </c>
      <c r="C21" s="1334"/>
      <c r="D21" s="1334" t="s">
        <v>1455</v>
      </c>
      <c r="E21" s="1334" t="s">
        <v>1134</v>
      </c>
      <c r="F21" s="1347">
        <v>2301066.73</v>
      </c>
      <c r="G21" s="1347">
        <v>1380640.0379999999</v>
      </c>
      <c r="H21" s="1325">
        <f t="shared" si="2"/>
        <v>920426.69200000004</v>
      </c>
      <c r="I21" s="1325"/>
      <c r="J21" s="1338" t="str">
        <f t="shared" si="3"/>
        <v xml:space="preserve"> - </v>
      </c>
      <c r="K21" s="1347">
        <v>0</v>
      </c>
      <c r="L21" s="1347">
        <v>0</v>
      </c>
      <c r="M21" s="1347">
        <v>0</v>
      </c>
      <c r="N21" s="1347">
        <v>0</v>
      </c>
      <c r="O21" s="1325">
        <f t="shared" si="0"/>
        <v>0</v>
      </c>
      <c r="P21" s="1332"/>
      <c r="Q21" s="1338">
        <f t="shared" si="4"/>
        <v>920426.69200000004</v>
      </c>
      <c r="R21" s="1347">
        <v>-17.391999999992549</v>
      </c>
      <c r="S21" s="1347">
        <v>0</v>
      </c>
      <c r="T21" s="1347">
        <v>0</v>
      </c>
      <c r="U21" s="1347">
        <v>0</v>
      </c>
      <c r="V21" s="1325">
        <f t="shared" si="1"/>
        <v>920409.3</v>
      </c>
      <c r="W21" s="1325"/>
      <c r="X21" s="1325">
        <f t="shared" si="5"/>
        <v>920409.3</v>
      </c>
    </row>
    <row r="22" spans="1:24">
      <c r="A22" s="1334" t="s">
        <v>574</v>
      </c>
      <c r="B22" s="1334" t="s">
        <v>1143</v>
      </c>
      <c r="C22" s="1334" t="s">
        <v>259</v>
      </c>
      <c r="D22" s="1334" t="s">
        <v>1454</v>
      </c>
      <c r="E22" s="1334" t="s">
        <v>1134</v>
      </c>
      <c r="F22" s="1347">
        <v>13091020.890000001</v>
      </c>
      <c r="G22" s="1347">
        <v>7854612.534</v>
      </c>
      <c r="H22" s="1325">
        <f t="shared" si="2"/>
        <v>5236408.3560000006</v>
      </c>
      <c r="I22" s="1325"/>
      <c r="J22" s="1338">
        <f t="shared" si="3"/>
        <v>5236408.3560000006</v>
      </c>
      <c r="K22" s="1347">
        <v>-107.33199999947101</v>
      </c>
      <c r="L22" s="1347">
        <v>-5229532.722079373</v>
      </c>
      <c r="M22" s="1347">
        <v>0</v>
      </c>
      <c r="N22" s="1347">
        <v>-6768.3019206281751</v>
      </c>
      <c r="O22" s="1325">
        <f t="shared" si="0"/>
        <v>0</v>
      </c>
      <c r="P22" s="1332"/>
      <c r="Q22" s="1338" t="str">
        <f t="shared" si="4"/>
        <v>-</v>
      </c>
      <c r="R22" s="1347">
        <v>0</v>
      </c>
      <c r="S22" s="1347">
        <v>5229532.722079373</v>
      </c>
      <c r="T22" s="1347">
        <v>0</v>
      </c>
      <c r="U22" s="1347">
        <v>0</v>
      </c>
      <c r="V22" s="1325">
        <f t="shared" si="1"/>
        <v>5229532.722079373</v>
      </c>
      <c r="W22" s="1325"/>
      <c r="X22" s="1325">
        <f t="shared" si="5"/>
        <v>5229532.722079373</v>
      </c>
    </row>
    <row r="23" spans="1:24">
      <c r="A23" s="1334" t="s">
        <v>574</v>
      </c>
      <c r="B23" s="1334" t="s">
        <v>1144</v>
      </c>
      <c r="C23" s="1334"/>
      <c r="D23" s="1334" t="s">
        <v>1455</v>
      </c>
      <c r="E23" s="1334" t="s">
        <v>1134</v>
      </c>
      <c r="F23" s="1347">
        <v>22929508.690000001</v>
      </c>
      <c r="G23" s="1347">
        <v>13757705.214000002</v>
      </c>
      <c r="H23" s="1325">
        <f t="shared" si="2"/>
        <v>9171803.4759999998</v>
      </c>
      <c r="I23" s="1325"/>
      <c r="J23" s="1338" t="str">
        <f t="shared" si="3"/>
        <v xml:space="preserve"> - </v>
      </c>
      <c r="K23" s="1347">
        <v>0</v>
      </c>
      <c r="L23" s="1347">
        <v>0</v>
      </c>
      <c r="M23" s="1347">
        <v>0</v>
      </c>
      <c r="N23" s="1347">
        <v>0</v>
      </c>
      <c r="O23" s="1325">
        <f t="shared" si="0"/>
        <v>0</v>
      </c>
      <c r="P23" s="1332"/>
      <c r="Q23" s="1338">
        <f t="shared" si="4"/>
        <v>9171803.4759999998</v>
      </c>
      <c r="R23" s="1347">
        <v>-186.56399999931455</v>
      </c>
      <c r="S23" s="1347">
        <v>0</v>
      </c>
      <c r="T23" s="1347">
        <v>0</v>
      </c>
      <c r="U23" s="1347">
        <v>0</v>
      </c>
      <c r="V23" s="1325">
        <f t="shared" si="1"/>
        <v>9171616.9120000005</v>
      </c>
      <c r="W23" s="1325"/>
      <c r="X23" s="1325">
        <f t="shared" si="5"/>
        <v>9171616.9120000005</v>
      </c>
    </row>
    <row r="24" spans="1:24">
      <c r="A24" s="1334" t="s">
        <v>574</v>
      </c>
      <c r="B24" s="1334" t="s">
        <v>1145</v>
      </c>
      <c r="C24" s="1334" t="s">
        <v>259</v>
      </c>
      <c r="D24" s="1334" t="s">
        <v>1454</v>
      </c>
      <c r="E24" s="1334" t="s">
        <v>1134</v>
      </c>
      <c r="F24" s="1347">
        <v>21433498.850000001</v>
      </c>
      <c r="G24" s="1347">
        <v>12860099.310000001</v>
      </c>
      <c r="H24" s="1325">
        <f t="shared" si="2"/>
        <v>8573399.540000001</v>
      </c>
      <c r="I24" s="1325"/>
      <c r="J24" s="1338">
        <f t="shared" si="3"/>
        <v>8573399.540000001</v>
      </c>
      <c r="K24" s="1347">
        <v>-107.74799999967217</v>
      </c>
      <c r="L24" s="1347">
        <v>0</v>
      </c>
      <c r="M24" s="1347">
        <v>0</v>
      </c>
      <c r="N24" s="1347">
        <v>-303025.18500000052</v>
      </c>
      <c r="O24" s="1325">
        <f t="shared" si="0"/>
        <v>8270266.6070000008</v>
      </c>
      <c r="P24" s="1332"/>
      <c r="Q24" s="1338" t="str">
        <f t="shared" si="4"/>
        <v>-</v>
      </c>
      <c r="R24" s="1347">
        <v>0</v>
      </c>
      <c r="S24" s="1347">
        <v>0</v>
      </c>
      <c r="T24" s="1347">
        <v>0</v>
      </c>
      <c r="U24" s="1347">
        <v>0</v>
      </c>
      <c r="V24" s="1325">
        <f t="shared" si="1"/>
        <v>0</v>
      </c>
      <c r="W24" s="1325"/>
      <c r="X24" s="1325">
        <f t="shared" si="5"/>
        <v>8270266.6070000008</v>
      </c>
    </row>
    <row r="25" spans="1:24">
      <c r="A25" s="1334" t="s">
        <v>574</v>
      </c>
      <c r="B25" s="1334" t="s">
        <v>1146</v>
      </c>
      <c r="C25" s="1334"/>
      <c r="D25" s="1334" t="s">
        <v>1455</v>
      </c>
      <c r="E25" s="1334" t="s">
        <v>1134</v>
      </c>
      <c r="F25" s="1347">
        <v>23578830.879999999</v>
      </c>
      <c r="G25" s="1347">
        <v>14147298.527999999</v>
      </c>
      <c r="H25" s="1325">
        <f t="shared" si="2"/>
        <v>9431532.352</v>
      </c>
      <c r="I25" s="1325"/>
      <c r="J25" s="1338" t="str">
        <f t="shared" si="3"/>
        <v xml:space="preserve"> - </v>
      </c>
      <c r="K25" s="1347">
        <v>0</v>
      </c>
      <c r="L25" s="1347">
        <v>0</v>
      </c>
      <c r="M25" s="1347">
        <v>0</v>
      </c>
      <c r="N25" s="1347">
        <v>0</v>
      </c>
      <c r="O25" s="1325">
        <f t="shared" si="0"/>
        <v>0</v>
      </c>
      <c r="P25" s="1332"/>
      <c r="Q25" s="1338">
        <f t="shared" si="4"/>
        <v>9431532.352</v>
      </c>
      <c r="R25" s="1347">
        <v>-78516.264000000432</v>
      </c>
      <c r="S25" s="1347">
        <v>0</v>
      </c>
      <c r="T25" s="1347">
        <v>0</v>
      </c>
      <c r="U25" s="1347">
        <v>0</v>
      </c>
      <c r="V25" s="1325">
        <f t="shared" si="1"/>
        <v>9353016.0879999995</v>
      </c>
      <c r="W25" s="1325"/>
      <c r="X25" s="1325">
        <f t="shared" si="5"/>
        <v>9353016.0879999995</v>
      </c>
    </row>
    <row r="26" spans="1:24">
      <c r="A26" s="1334" t="s">
        <v>574</v>
      </c>
      <c r="B26" s="1334" t="s">
        <v>1147</v>
      </c>
      <c r="C26" s="1334"/>
      <c r="D26" s="1334" t="s">
        <v>1455</v>
      </c>
      <c r="E26" s="1334" t="s">
        <v>1134</v>
      </c>
      <c r="F26" s="1347">
        <v>4881512.9800000004</v>
      </c>
      <c r="G26" s="1347">
        <v>2928907.7880000002</v>
      </c>
      <c r="H26" s="1325">
        <f t="shared" si="2"/>
        <v>1952605.1920000003</v>
      </c>
      <c r="I26" s="1325"/>
      <c r="J26" s="1338" t="str">
        <f t="shared" si="3"/>
        <v xml:space="preserve"> - </v>
      </c>
      <c r="K26" s="1347">
        <v>0</v>
      </c>
      <c r="L26" s="1347">
        <v>0</v>
      </c>
      <c r="M26" s="1347">
        <v>0</v>
      </c>
      <c r="N26" s="1347">
        <v>0</v>
      </c>
      <c r="O26" s="1325">
        <f t="shared" si="0"/>
        <v>0</v>
      </c>
      <c r="P26" s="1332"/>
      <c r="Q26" s="1338">
        <f t="shared" si="4"/>
        <v>1952605.1920000003</v>
      </c>
      <c r="R26" s="1347">
        <v>-27.752000000327826</v>
      </c>
      <c r="S26" s="1347">
        <v>0</v>
      </c>
      <c r="T26" s="1347">
        <v>0</v>
      </c>
      <c r="U26" s="1347">
        <v>0</v>
      </c>
      <c r="V26" s="1325">
        <f t="shared" si="1"/>
        <v>1952577.44</v>
      </c>
      <c r="W26" s="1325"/>
      <c r="X26" s="1325">
        <f t="shared" si="5"/>
        <v>1952577.44</v>
      </c>
    </row>
    <row r="27" spans="1:24">
      <c r="A27" s="1334" t="s">
        <v>574</v>
      </c>
      <c r="B27" s="1334" t="s">
        <v>1148</v>
      </c>
      <c r="C27" s="1334"/>
      <c r="D27" s="1334" t="s">
        <v>1455</v>
      </c>
      <c r="E27" s="1334" t="s">
        <v>1134</v>
      </c>
      <c r="F27" s="1347">
        <v>254305985.28</v>
      </c>
      <c r="G27" s="1347">
        <v>152583591.16800001</v>
      </c>
      <c r="H27" s="1325">
        <f t="shared" si="2"/>
        <v>101722394.11199999</v>
      </c>
      <c r="I27" s="1325"/>
      <c r="J27" s="1338" t="str">
        <f t="shared" si="3"/>
        <v xml:space="preserve"> - </v>
      </c>
      <c r="K27" s="1347">
        <v>0</v>
      </c>
      <c r="L27" s="1347">
        <v>0</v>
      </c>
      <c r="M27" s="1347">
        <v>0</v>
      </c>
      <c r="N27" s="1347">
        <v>0</v>
      </c>
      <c r="O27" s="1325">
        <f t="shared" si="0"/>
        <v>0</v>
      </c>
      <c r="P27" s="1332"/>
      <c r="Q27" s="1338">
        <f t="shared" si="4"/>
        <v>101722394.11199999</v>
      </c>
      <c r="R27" s="1347">
        <v>-2637436.923999995</v>
      </c>
      <c r="S27" s="1347">
        <v>0</v>
      </c>
      <c r="T27" s="1347">
        <v>0</v>
      </c>
      <c r="U27" s="1347">
        <v>0</v>
      </c>
      <c r="V27" s="1325">
        <f t="shared" si="1"/>
        <v>99084957.187999994</v>
      </c>
      <c r="W27" s="1325"/>
      <c r="X27" s="1325">
        <f t="shared" si="5"/>
        <v>99084957.187999994</v>
      </c>
    </row>
    <row r="28" spans="1:24">
      <c r="A28" s="1334" t="s">
        <v>574</v>
      </c>
      <c r="B28" s="1334" t="s">
        <v>1149</v>
      </c>
      <c r="C28" s="1334"/>
      <c r="D28" s="1334" t="s">
        <v>1455</v>
      </c>
      <c r="E28" s="1334" t="s">
        <v>1134</v>
      </c>
      <c r="F28" s="1347">
        <v>369397.04</v>
      </c>
      <c r="G28" s="1347">
        <v>221638.22399999999</v>
      </c>
      <c r="H28" s="1325">
        <f t="shared" si="2"/>
        <v>147758.81599999999</v>
      </c>
      <c r="I28" s="1325"/>
      <c r="J28" s="1338" t="str">
        <f t="shared" si="3"/>
        <v xml:space="preserve"> - </v>
      </c>
      <c r="K28" s="1347">
        <v>0</v>
      </c>
      <c r="L28" s="1347">
        <v>0</v>
      </c>
      <c r="M28" s="1347">
        <v>0</v>
      </c>
      <c r="N28" s="1347">
        <v>0</v>
      </c>
      <c r="O28" s="1325">
        <f t="shared" si="0"/>
        <v>0</v>
      </c>
      <c r="P28" s="1332"/>
      <c r="Q28" s="1338">
        <f t="shared" si="4"/>
        <v>147758.81599999999</v>
      </c>
      <c r="R28" s="1347">
        <v>-21.199999999953434</v>
      </c>
      <c r="S28" s="1347">
        <v>0</v>
      </c>
      <c r="T28" s="1347">
        <v>0</v>
      </c>
      <c r="U28" s="1347">
        <v>-1170987.9075003532</v>
      </c>
      <c r="V28" s="1325">
        <f t="shared" si="1"/>
        <v>-1023250.2915003531</v>
      </c>
      <c r="W28" s="1325"/>
      <c r="X28" s="1325">
        <f t="shared" si="5"/>
        <v>-1023250.2915003531</v>
      </c>
    </row>
    <row r="29" spans="1:24">
      <c r="A29" s="1334" t="s">
        <v>574</v>
      </c>
      <c r="B29" s="1334" t="s">
        <v>1150</v>
      </c>
      <c r="C29" s="1334" t="s">
        <v>259</v>
      </c>
      <c r="D29" s="1334" t="s">
        <v>1454</v>
      </c>
      <c r="E29" s="1334" t="s">
        <v>1134</v>
      </c>
      <c r="F29" s="1347">
        <v>-792658.13</v>
      </c>
      <c r="G29" s="1347">
        <v>-475594.87800000003</v>
      </c>
      <c r="H29" s="1325">
        <f t="shared" si="2"/>
        <v>-317063.25199999998</v>
      </c>
      <c r="I29" s="1325"/>
      <c r="J29" s="1338">
        <f t="shared" si="3"/>
        <v>-317063.25199999998</v>
      </c>
      <c r="K29" s="1347">
        <v>822919.424</v>
      </c>
      <c r="L29" s="1347">
        <v>0</v>
      </c>
      <c r="M29" s="1347">
        <v>0</v>
      </c>
      <c r="N29" s="1347">
        <v>-804392.91440000001</v>
      </c>
      <c r="O29" s="1325">
        <f t="shared" si="0"/>
        <v>-298536.74239999999</v>
      </c>
      <c r="P29" s="1332"/>
      <c r="Q29" s="1338" t="str">
        <f t="shared" si="4"/>
        <v>-</v>
      </c>
      <c r="R29" s="1347">
        <v>-822909</v>
      </c>
      <c r="S29" s="1347">
        <v>0</v>
      </c>
      <c r="T29" s="1347">
        <v>0</v>
      </c>
      <c r="U29" s="1347">
        <v>822908.99999978952</v>
      </c>
      <c r="V29" s="1325">
        <f t="shared" si="1"/>
        <v>-2.1047890186309814E-7</v>
      </c>
      <c r="W29" s="1325"/>
      <c r="X29" s="1325">
        <f t="shared" si="5"/>
        <v>-298536.74240021047</v>
      </c>
    </row>
    <row r="30" spans="1:24">
      <c r="A30" s="1334" t="s">
        <v>574</v>
      </c>
      <c r="B30" s="1334" t="s">
        <v>1151</v>
      </c>
      <c r="C30" s="1334" t="s">
        <v>259</v>
      </c>
      <c r="D30" s="1334" t="s">
        <v>1454</v>
      </c>
      <c r="E30" s="1334" t="s">
        <v>1134</v>
      </c>
      <c r="F30" s="1347">
        <v>-1299.67</v>
      </c>
      <c r="G30" s="1347">
        <v>-779.80200000000002</v>
      </c>
      <c r="H30" s="1325">
        <f t="shared" si="2"/>
        <v>-519.86800000000005</v>
      </c>
      <c r="I30" s="1325"/>
      <c r="J30" s="1338">
        <f t="shared" si="3"/>
        <v>-519.86800000000005</v>
      </c>
      <c r="K30" s="1347">
        <v>1.5999999999962711E-2</v>
      </c>
      <c r="L30" s="1347">
        <v>0</v>
      </c>
      <c r="M30" s="1347">
        <v>0</v>
      </c>
      <c r="N30" s="1347">
        <v>46.153500000000008</v>
      </c>
      <c r="O30" s="1325">
        <f t="shared" si="0"/>
        <v>-473.69850000000008</v>
      </c>
      <c r="P30" s="1332"/>
      <c r="Q30" s="1338" t="str">
        <f t="shared" si="4"/>
        <v>-</v>
      </c>
      <c r="R30" s="1347">
        <v>0</v>
      </c>
      <c r="S30" s="1347">
        <v>0</v>
      </c>
      <c r="T30" s="1347">
        <v>0</v>
      </c>
      <c r="U30" s="1347">
        <v>0</v>
      </c>
      <c r="V30" s="1325">
        <f t="shared" si="1"/>
        <v>0</v>
      </c>
      <c r="W30" s="1325"/>
      <c r="X30" s="1325">
        <f t="shared" si="5"/>
        <v>-473.69850000000008</v>
      </c>
    </row>
    <row r="31" spans="1:24">
      <c r="A31" s="1334" t="s">
        <v>574</v>
      </c>
      <c r="B31" s="1334" t="s">
        <v>1152</v>
      </c>
      <c r="C31" s="1334"/>
      <c r="D31" s="1334" t="s">
        <v>1455</v>
      </c>
      <c r="E31" s="1334" t="s">
        <v>1134</v>
      </c>
      <c r="F31" s="1347">
        <v>-1585363.92</v>
      </c>
      <c r="G31" s="1347">
        <v>-951218.35199999996</v>
      </c>
      <c r="H31" s="1325">
        <f t="shared" si="2"/>
        <v>-634145.56799999997</v>
      </c>
      <c r="I31" s="1325"/>
      <c r="J31" s="1338" t="str">
        <f t="shared" si="3"/>
        <v xml:space="preserve"> - </v>
      </c>
      <c r="K31" s="1347">
        <v>0</v>
      </c>
      <c r="L31" s="1347">
        <v>0</v>
      </c>
      <c r="M31" s="1347">
        <v>0</v>
      </c>
      <c r="N31" s="1347">
        <v>0</v>
      </c>
      <c r="O31" s="1325">
        <f t="shared" si="0"/>
        <v>0</v>
      </c>
      <c r="P31" s="1332"/>
      <c r="Q31" s="1338">
        <f t="shared" si="4"/>
        <v>-634145.56799999997</v>
      </c>
      <c r="R31" s="1347">
        <v>1793.2920000000158</v>
      </c>
      <c r="S31" s="1347">
        <v>0</v>
      </c>
      <c r="T31" s="1347">
        <v>0</v>
      </c>
      <c r="U31" s="1347">
        <v>0</v>
      </c>
      <c r="V31" s="1325">
        <f t="shared" si="1"/>
        <v>-632352.27599999995</v>
      </c>
      <c r="W31" s="1325"/>
      <c r="X31" s="1325">
        <f t="shared" si="5"/>
        <v>-632352.27599999995</v>
      </c>
    </row>
    <row r="32" spans="1:24">
      <c r="A32" s="1334" t="s">
        <v>574</v>
      </c>
      <c r="B32" s="1334" t="s">
        <v>1153</v>
      </c>
      <c r="C32" s="1334"/>
      <c r="D32" s="1334" t="s">
        <v>1455</v>
      </c>
      <c r="E32" s="1334" t="s">
        <v>1134</v>
      </c>
      <c r="F32" s="1347">
        <v>69964460.599999994</v>
      </c>
      <c r="G32" s="1347">
        <v>41978676.359999999</v>
      </c>
      <c r="H32" s="1325">
        <f t="shared" si="2"/>
        <v>27985784.239999995</v>
      </c>
      <c r="I32" s="1325"/>
      <c r="J32" s="1338" t="str">
        <f t="shared" si="3"/>
        <v xml:space="preserve"> - </v>
      </c>
      <c r="K32" s="1347">
        <v>0</v>
      </c>
      <c r="L32" s="1347">
        <v>0</v>
      </c>
      <c r="M32" s="1347">
        <v>0</v>
      </c>
      <c r="N32" s="1347">
        <v>0</v>
      </c>
      <c r="O32" s="1325">
        <f t="shared" si="0"/>
        <v>0</v>
      </c>
      <c r="P32" s="1332"/>
      <c r="Q32" s="1338">
        <f t="shared" si="4"/>
        <v>27985784.239999995</v>
      </c>
      <c r="R32" s="1347">
        <v>-565.8640000000596</v>
      </c>
      <c r="S32" s="1347">
        <v>0</v>
      </c>
      <c r="T32" s="1347">
        <v>0</v>
      </c>
      <c r="U32" s="1347">
        <v>0</v>
      </c>
      <c r="V32" s="1325">
        <f t="shared" si="1"/>
        <v>27985218.375999995</v>
      </c>
      <c r="W32" s="1325"/>
      <c r="X32" s="1325">
        <f t="shared" si="5"/>
        <v>27985218.375999995</v>
      </c>
    </row>
    <row r="33" spans="1:24">
      <c r="A33" s="1334" t="s">
        <v>574</v>
      </c>
      <c r="B33" s="1334" t="s">
        <v>1154</v>
      </c>
      <c r="C33" s="1334"/>
      <c r="D33" s="1334" t="s">
        <v>1455</v>
      </c>
      <c r="E33" s="1334" t="s">
        <v>1134</v>
      </c>
      <c r="F33" s="1347">
        <v>19878255.079999998</v>
      </c>
      <c r="G33" s="1347">
        <v>11926953.047999999</v>
      </c>
      <c r="H33" s="1325">
        <f t="shared" si="2"/>
        <v>7951302.0319999997</v>
      </c>
      <c r="I33" s="1325"/>
      <c r="J33" s="1338" t="str">
        <f t="shared" si="3"/>
        <v xml:space="preserve"> - </v>
      </c>
      <c r="K33" s="1347">
        <v>0</v>
      </c>
      <c r="L33" s="1347">
        <v>0</v>
      </c>
      <c r="M33" s="1347">
        <v>0</v>
      </c>
      <c r="N33" s="1347">
        <v>0</v>
      </c>
      <c r="O33" s="1325">
        <f t="shared" si="0"/>
        <v>0</v>
      </c>
      <c r="P33" s="1332"/>
      <c r="Q33" s="1338">
        <f>IF(C33="P","-", H33)</f>
        <v>7951302.0319999997</v>
      </c>
      <c r="R33" s="1347">
        <v>-143.68399999942631</v>
      </c>
      <c r="S33" s="1347">
        <v>0</v>
      </c>
      <c r="T33" s="1347">
        <v>0</v>
      </c>
      <c r="U33" s="1347">
        <v>0</v>
      </c>
      <c r="V33" s="1325">
        <f t="shared" si="1"/>
        <v>7951158.3480000002</v>
      </c>
      <c r="W33" s="1325"/>
      <c r="X33" s="1325">
        <f t="shared" si="5"/>
        <v>7951158.3480000002</v>
      </c>
    </row>
    <row r="34" spans="1:24">
      <c r="A34" s="1334" t="s">
        <v>574</v>
      </c>
      <c r="B34" s="1334" t="s">
        <v>1155</v>
      </c>
      <c r="C34" s="1334" t="s">
        <v>259</v>
      </c>
      <c r="D34" s="1334" t="s">
        <v>1454</v>
      </c>
      <c r="E34" s="1334" t="s">
        <v>1134</v>
      </c>
      <c r="F34" s="1347">
        <v>-412403.04</v>
      </c>
      <c r="G34" s="1347">
        <v>-247441.82399999996</v>
      </c>
      <c r="H34" s="1325">
        <f t="shared" si="2"/>
        <v>-164961.21600000001</v>
      </c>
      <c r="I34" s="1325"/>
      <c r="J34" s="1338">
        <f t="shared" si="3"/>
        <v>-164961.21600000001</v>
      </c>
      <c r="K34" s="1347">
        <v>3.1719999999913853</v>
      </c>
      <c r="L34" s="1347">
        <v>0</v>
      </c>
      <c r="M34" s="1347">
        <v>0</v>
      </c>
      <c r="N34" s="1347">
        <v>3595.4303000000073</v>
      </c>
      <c r="O34" s="1325">
        <f t="shared" si="0"/>
        <v>-161362.61370000002</v>
      </c>
      <c r="P34" s="1332"/>
      <c r="Q34" s="1338" t="str">
        <f t="shared" si="4"/>
        <v>-</v>
      </c>
      <c r="R34" s="1347">
        <v>0</v>
      </c>
      <c r="S34" s="1347">
        <v>0</v>
      </c>
      <c r="T34" s="1347">
        <v>0</v>
      </c>
      <c r="U34" s="1347">
        <v>0</v>
      </c>
      <c r="V34" s="1325">
        <f t="shared" si="1"/>
        <v>0</v>
      </c>
      <c r="W34" s="1325"/>
      <c r="X34" s="1325">
        <f t="shared" si="5"/>
        <v>-161362.61370000002</v>
      </c>
    </row>
    <row r="35" spans="1:24">
      <c r="A35" s="1334" t="s">
        <v>574</v>
      </c>
      <c r="B35" s="1334" t="s">
        <v>1156</v>
      </c>
      <c r="C35" s="1334"/>
      <c r="D35" s="1334" t="s">
        <v>1455</v>
      </c>
      <c r="E35" s="1334" t="s">
        <v>1134</v>
      </c>
      <c r="F35" s="1347">
        <v>106621.85</v>
      </c>
      <c r="G35" s="1347">
        <v>63973.11</v>
      </c>
      <c r="H35" s="1325">
        <f t="shared" si="2"/>
        <v>42648.740000000005</v>
      </c>
      <c r="I35" s="1325"/>
      <c r="J35" s="1338" t="str">
        <f t="shared" si="3"/>
        <v xml:space="preserve"> - </v>
      </c>
      <c r="K35" s="1347">
        <v>0</v>
      </c>
      <c r="L35" s="1347">
        <v>0</v>
      </c>
      <c r="M35" s="1347">
        <v>0</v>
      </c>
      <c r="N35" s="1347">
        <v>0</v>
      </c>
      <c r="O35" s="1325">
        <f t="shared" si="0"/>
        <v>0</v>
      </c>
      <c r="P35" s="1332"/>
      <c r="Q35" s="1338">
        <f t="shared" si="4"/>
        <v>42648.740000000005</v>
      </c>
      <c r="R35" s="1347">
        <v>0</v>
      </c>
      <c r="S35" s="1347">
        <v>0</v>
      </c>
      <c r="T35" s="1347">
        <v>0</v>
      </c>
      <c r="U35" s="1347">
        <v>0</v>
      </c>
      <c r="V35" s="1325">
        <f t="shared" si="1"/>
        <v>42648.740000000005</v>
      </c>
      <c r="W35" s="1325"/>
      <c r="X35" s="1325">
        <f t="shared" si="5"/>
        <v>42648.740000000005</v>
      </c>
    </row>
    <row r="36" spans="1:24">
      <c r="A36" s="1334" t="s">
        <v>574</v>
      </c>
      <c r="B36" s="1334" t="s">
        <v>1157</v>
      </c>
      <c r="C36" s="1334" t="s">
        <v>259</v>
      </c>
      <c r="D36" s="1334" t="s">
        <v>1454</v>
      </c>
      <c r="E36" s="1334" t="s">
        <v>1134</v>
      </c>
      <c r="F36" s="1347">
        <v>785223.66</v>
      </c>
      <c r="G36" s="1347">
        <v>471134.196</v>
      </c>
      <c r="H36" s="1325">
        <f t="shared" si="2"/>
        <v>314089.46400000004</v>
      </c>
      <c r="I36" s="1325"/>
      <c r="J36" s="1338">
        <f t="shared" si="3"/>
        <v>314089.46400000004</v>
      </c>
      <c r="K36" s="1347">
        <v>0</v>
      </c>
      <c r="L36" s="1347">
        <v>0</v>
      </c>
      <c r="M36" s="1347">
        <v>0</v>
      </c>
      <c r="N36" s="1347">
        <v>-37361.85229999997</v>
      </c>
      <c r="O36" s="1325">
        <f t="shared" si="0"/>
        <v>276727.61170000007</v>
      </c>
      <c r="P36" s="1332"/>
      <c r="Q36" s="1338" t="str">
        <f t="shared" si="4"/>
        <v>-</v>
      </c>
      <c r="R36" s="1347">
        <v>0</v>
      </c>
      <c r="S36" s="1347">
        <v>0</v>
      </c>
      <c r="T36" s="1347">
        <v>0</v>
      </c>
      <c r="U36" s="1347">
        <v>0</v>
      </c>
      <c r="V36" s="1325">
        <f t="shared" si="1"/>
        <v>0</v>
      </c>
      <c r="W36" s="1325"/>
      <c r="X36" s="1325">
        <f t="shared" si="5"/>
        <v>276727.61170000007</v>
      </c>
    </row>
    <row r="37" spans="1:24">
      <c r="A37" s="1334" t="s">
        <v>574</v>
      </c>
      <c r="B37" s="1334" t="s">
        <v>1158</v>
      </c>
      <c r="C37" s="1334" t="s">
        <v>259</v>
      </c>
      <c r="D37" s="1334" t="s">
        <v>1454</v>
      </c>
      <c r="E37" s="1334" t="s">
        <v>1134</v>
      </c>
      <c r="F37" s="1347">
        <v>-3116532.71</v>
      </c>
      <c r="G37" s="1347">
        <v>-1869919.6260000002</v>
      </c>
      <c r="H37" s="1325">
        <f t="shared" si="2"/>
        <v>-1246613.0839999998</v>
      </c>
      <c r="I37" s="1325"/>
      <c r="J37" s="1338">
        <f t="shared" si="3"/>
        <v>-1246613.0839999998</v>
      </c>
      <c r="K37" s="1347">
        <v>0</v>
      </c>
      <c r="L37" s="1347">
        <v>0</v>
      </c>
      <c r="M37" s="1347">
        <v>0</v>
      </c>
      <c r="N37" s="1347">
        <v>159197.51209999993</v>
      </c>
      <c r="O37" s="1325">
        <f t="shared" si="0"/>
        <v>-1087415.5718999999</v>
      </c>
      <c r="P37" s="1332"/>
      <c r="Q37" s="1338" t="str">
        <f t="shared" si="4"/>
        <v>-</v>
      </c>
      <c r="R37" s="1347">
        <v>0</v>
      </c>
      <c r="S37" s="1347">
        <v>0</v>
      </c>
      <c r="T37" s="1347">
        <v>0</v>
      </c>
      <c r="U37" s="1347">
        <v>0</v>
      </c>
      <c r="V37" s="1325">
        <f t="shared" si="1"/>
        <v>0</v>
      </c>
      <c r="W37" s="1325"/>
      <c r="X37" s="1325">
        <f t="shared" si="5"/>
        <v>-1087415.5718999999</v>
      </c>
    </row>
    <row r="38" spans="1:24">
      <c r="A38" s="1334" t="s">
        <v>574</v>
      </c>
      <c r="B38" s="1334" t="s">
        <v>1159</v>
      </c>
      <c r="C38" s="1334" t="s">
        <v>259</v>
      </c>
      <c r="D38" s="1334" t="s">
        <v>1454</v>
      </c>
      <c r="E38" s="1334" t="s">
        <v>1134</v>
      </c>
      <c r="F38" s="1347">
        <v>-15609563.550000001</v>
      </c>
      <c r="G38" s="1347">
        <v>-9365738.1300000008</v>
      </c>
      <c r="H38" s="1325">
        <f t="shared" si="2"/>
        <v>-6243825.4199999999</v>
      </c>
      <c r="I38" s="1325"/>
      <c r="J38" s="1338">
        <f t="shared" si="3"/>
        <v>-6243825.4199999999</v>
      </c>
      <c r="K38" s="1347">
        <v>0</v>
      </c>
      <c r="L38" s="1347">
        <v>0</v>
      </c>
      <c r="M38" s="1347">
        <v>0</v>
      </c>
      <c r="N38" s="1347">
        <v>242049.45908259507</v>
      </c>
      <c r="O38" s="1325">
        <f t="shared" si="0"/>
        <v>-6001775.9609174049</v>
      </c>
      <c r="P38" s="1332"/>
      <c r="Q38" s="1338" t="str">
        <f t="shared" si="4"/>
        <v>-</v>
      </c>
      <c r="R38" s="1347">
        <v>0</v>
      </c>
      <c r="S38" s="1347">
        <v>0</v>
      </c>
      <c r="T38" s="1347">
        <v>0</v>
      </c>
      <c r="U38" s="1347">
        <v>0</v>
      </c>
      <c r="V38" s="1325">
        <f t="shared" si="1"/>
        <v>0</v>
      </c>
      <c r="W38" s="1325"/>
      <c r="X38" s="1325">
        <f t="shared" si="5"/>
        <v>-6001775.9609174049</v>
      </c>
    </row>
    <row r="39" spans="1:24">
      <c r="A39" s="1334" t="s">
        <v>574</v>
      </c>
      <c r="B39" s="1334" t="s">
        <v>1160</v>
      </c>
      <c r="C39" s="1334" t="s">
        <v>259</v>
      </c>
      <c r="D39" s="1334" t="s">
        <v>1454</v>
      </c>
      <c r="E39" s="1334" t="s">
        <v>1134</v>
      </c>
      <c r="F39" s="1347">
        <v>9251929.8000000007</v>
      </c>
      <c r="G39" s="1347">
        <v>5551157.8799999999</v>
      </c>
      <c r="H39" s="1325">
        <f t="shared" si="2"/>
        <v>3700771.9200000009</v>
      </c>
      <c r="I39" s="1325"/>
      <c r="J39" s="1338">
        <f t="shared" si="3"/>
        <v>3700771.9200000009</v>
      </c>
      <c r="K39" s="1347">
        <v>0</v>
      </c>
      <c r="L39" s="1347">
        <v>0</v>
      </c>
      <c r="M39" s="1347">
        <v>0</v>
      </c>
      <c r="N39" s="1347">
        <v>-308603.04020000016</v>
      </c>
      <c r="O39" s="1325">
        <f t="shared" si="0"/>
        <v>3392168.8798000007</v>
      </c>
      <c r="P39" s="1332"/>
      <c r="Q39" s="1338" t="str">
        <f t="shared" si="4"/>
        <v>-</v>
      </c>
      <c r="R39" s="1347">
        <v>0</v>
      </c>
      <c r="S39" s="1347">
        <v>0</v>
      </c>
      <c r="T39" s="1347">
        <v>0</v>
      </c>
      <c r="U39" s="1347">
        <v>0</v>
      </c>
      <c r="V39" s="1325">
        <f t="shared" si="1"/>
        <v>0</v>
      </c>
      <c r="W39" s="1325"/>
      <c r="X39" s="1325">
        <f t="shared" si="5"/>
        <v>3392168.8798000007</v>
      </c>
    </row>
    <row r="40" spans="1:24">
      <c r="A40" s="1334" t="s">
        <v>574</v>
      </c>
      <c r="B40" s="1334" t="s">
        <v>1161</v>
      </c>
      <c r="C40" s="1334" t="s">
        <v>259</v>
      </c>
      <c r="D40" s="1334" t="s">
        <v>1454</v>
      </c>
      <c r="E40" s="1334" t="s">
        <v>1134</v>
      </c>
      <c r="F40" s="1347">
        <v>-3713616.5</v>
      </c>
      <c r="G40" s="1347">
        <v>-2228169.9000000004</v>
      </c>
      <c r="H40" s="1325">
        <f t="shared" si="2"/>
        <v>-1485446.5999999996</v>
      </c>
      <c r="I40" s="1325"/>
      <c r="J40" s="1338">
        <f t="shared" si="3"/>
        <v>-1485446.5999999996</v>
      </c>
      <c r="K40" s="1347">
        <v>0</v>
      </c>
      <c r="L40" s="1347">
        <v>0</v>
      </c>
      <c r="M40" s="1347">
        <v>0</v>
      </c>
      <c r="N40" s="1347">
        <v>313662.43729999987</v>
      </c>
      <c r="O40" s="1325">
        <f t="shared" si="0"/>
        <v>-1171784.1626999998</v>
      </c>
      <c r="P40" s="1332"/>
      <c r="Q40" s="1338" t="str">
        <f t="shared" si="4"/>
        <v>-</v>
      </c>
      <c r="R40" s="1347">
        <v>0</v>
      </c>
      <c r="S40" s="1347">
        <v>0</v>
      </c>
      <c r="T40" s="1347">
        <v>0</v>
      </c>
      <c r="U40" s="1347">
        <v>0</v>
      </c>
      <c r="V40" s="1325">
        <f t="shared" si="1"/>
        <v>0</v>
      </c>
      <c r="W40" s="1325"/>
      <c r="X40" s="1325">
        <f t="shared" si="5"/>
        <v>-1171784.1626999998</v>
      </c>
    </row>
    <row r="41" spans="1:24">
      <c r="A41" s="1334" t="s">
        <v>574</v>
      </c>
      <c r="B41" s="1334" t="s">
        <v>1162</v>
      </c>
      <c r="C41" s="1334" t="s">
        <v>259</v>
      </c>
      <c r="D41" s="1334" t="s">
        <v>1454</v>
      </c>
      <c r="E41" s="1334" t="s">
        <v>1134</v>
      </c>
      <c r="F41" s="1347">
        <v>-165484.35999999999</v>
      </c>
      <c r="G41" s="1347">
        <v>-99290.615999999995</v>
      </c>
      <c r="H41" s="1325">
        <f t="shared" si="2"/>
        <v>-66193.743999999992</v>
      </c>
      <c r="I41" s="1325"/>
      <c r="J41" s="1338">
        <f t="shared" si="3"/>
        <v>-66193.743999999992</v>
      </c>
      <c r="K41" s="1347">
        <v>0</v>
      </c>
      <c r="L41" s="1347">
        <v>0</v>
      </c>
      <c r="M41" s="1347">
        <v>0</v>
      </c>
      <c r="N41" s="1347">
        <v>18773.6999</v>
      </c>
      <c r="O41" s="1325">
        <f t="shared" si="0"/>
        <v>-47420.044099999992</v>
      </c>
      <c r="P41" s="1332"/>
      <c r="Q41" s="1338" t="str">
        <f t="shared" si="4"/>
        <v>-</v>
      </c>
      <c r="R41" s="1347">
        <v>0</v>
      </c>
      <c r="S41" s="1347">
        <v>0</v>
      </c>
      <c r="T41" s="1347">
        <v>0</v>
      </c>
      <c r="U41" s="1347">
        <v>0</v>
      </c>
      <c r="V41" s="1325">
        <f t="shared" si="1"/>
        <v>0</v>
      </c>
      <c r="W41" s="1325"/>
      <c r="X41" s="1325">
        <f t="shared" si="5"/>
        <v>-47420.044099999992</v>
      </c>
    </row>
    <row r="42" spans="1:24">
      <c r="A42" s="1334" t="s">
        <v>574</v>
      </c>
      <c r="B42" s="1334" t="s">
        <v>1163</v>
      </c>
      <c r="C42" s="1334"/>
      <c r="D42" s="1334" t="s">
        <v>1455</v>
      </c>
      <c r="E42" s="1334" t="s">
        <v>1134</v>
      </c>
      <c r="F42" s="1347">
        <v>-3571592</v>
      </c>
      <c r="G42" s="1347">
        <v>-2142955.2000000002</v>
      </c>
      <c r="H42" s="1325">
        <f t="shared" si="2"/>
        <v>-1428636.7999999998</v>
      </c>
      <c r="I42" s="1325"/>
      <c r="J42" s="1338" t="str">
        <f t="shared" si="3"/>
        <v xml:space="preserve"> - </v>
      </c>
      <c r="K42" s="1347">
        <v>0</v>
      </c>
      <c r="L42" s="1347">
        <v>0</v>
      </c>
      <c r="M42" s="1347">
        <v>0</v>
      </c>
      <c r="N42" s="1347">
        <v>0</v>
      </c>
      <c r="O42" s="1325">
        <f t="shared" si="0"/>
        <v>0</v>
      </c>
      <c r="P42" s="1332"/>
      <c r="Q42" s="1338">
        <f t="shared" si="4"/>
        <v>-1428636.7999999998</v>
      </c>
      <c r="R42" s="1347">
        <v>372898.94400000013</v>
      </c>
      <c r="S42" s="1347">
        <v>0</v>
      </c>
      <c r="T42" s="1347">
        <v>0</v>
      </c>
      <c r="U42" s="1347">
        <v>0</v>
      </c>
      <c r="V42" s="1325">
        <f t="shared" si="1"/>
        <v>-1055737.8559999997</v>
      </c>
      <c r="W42" s="1325"/>
      <c r="X42" s="1325">
        <f t="shared" si="5"/>
        <v>-1055737.8559999997</v>
      </c>
    </row>
    <row r="43" spans="1:24">
      <c r="A43" s="1334" t="s">
        <v>574</v>
      </c>
      <c r="B43" s="1334" t="s">
        <v>1164</v>
      </c>
      <c r="C43" s="1334" t="s">
        <v>259</v>
      </c>
      <c r="D43" s="1334" t="s">
        <v>1454</v>
      </c>
      <c r="E43" s="1334" t="s">
        <v>1134</v>
      </c>
      <c r="F43" s="1347">
        <v>-63526808.670000002</v>
      </c>
      <c r="G43" s="1347">
        <v>-38116085.202</v>
      </c>
      <c r="H43" s="1325">
        <f t="shared" si="2"/>
        <v>-25410723.468000002</v>
      </c>
      <c r="I43" s="1325"/>
      <c r="J43" s="1338">
        <f t="shared" si="3"/>
        <v>-25410723.468000002</v>
      </c>
      <c r="K43" s="1347">
        <v>248519.17200000212</v>
      </c>
      <c r="L43" s="1347">
        <v>0</v>
      </c>
      <c r="M43" s="1347">
        <v>0</v>
      </c>
      <c r="N43" s="1347">
        <v>-10029645.541300006</v>
      </c>
      <c r="O43" s="1325">
        <f t="shared" si="0"/>
        <v>-35191849.837300003</v>
      </c>
      <c r="P43" s="1332"/>
      <c r="Q43" s="1338" t="str">
        <f t="shared" si="4"/>
        <v>-</v>
      </c>
      <c r="R43" s="1347">
        <v>0</v>
      </c>
      <c r="S43" s="1347">
        <v>0</v>
      </c>
      <c r="T43" s="1347">
        <v>0</v>
      </c>
      <c r="U43" s="1347">
        <v>0</v>
      </c>
      <c r="V43" s="1325">
        <f t="shared" si="1"/>
        <v>0</v>
      </c>
      <c r="W43" s="1325"/>
      <c r="X43" s="1325">
        <f>O43+V43</f>
        <v>-35191849.837300003</v>
      </c>
    </row>
    <row r="44" spans="1:24">
      <c r="A44" s="1334" t="s">
        <v>574</v>
      </c>
      <c r="B44" s="1334" t="s">
        <v>1165</v>
      </c>
      <c r="C44" s="1334" t="s">
        <v>259</v>
      </c>
      <c r="D44" s="1334" t="s">
        <v>1454</v>
      </c>
      <c r="E44" s="1334" t="s">
        <v>1134</v>
      </c>
      <c r="F44" s="1347">
        <v>-56155365.93</v>
      </c>
      <c r="G44" s="1347">
        <v>-33693219.558000006</v>
      </c>
      <c r="H44" s="1325">
        <f t="shared" si="2"/>
        <v>-22462146.371999994</v>
      </c>
      <c r="I44" s="1325"/>
      <c r="J44" s="1338">
        <f t="shared" si="3"/>
        <v>-22462146.371999994</v>
      </c>
      <c r="K44" s="1347">
        <v>5190.2280000038445</v>
      </c>
      <c r="L44" s="1347">
        <v>0</v>
      </c>
      <c r="M44" s="1347">
        <v>0</v>
      </c>
      <c r="N44" s="1347">
        <v>2316911.9902000017</v>
      </c>
      <c r="O44" s="1325">
        <f t="shared" si="0"/>
        <v>-20140044.153799988</v>
      </c>
      <c r="P44" s="1332"/>
      <c r="Q44" s="1338" t="str">
        <f t="shared" si="4"/>
        <v>-</v>
      </c>
      <c r="R44" s="1347">
        <v>0</v>
      </c>
      <c r="S44" s="1347">
        <v>0</v>
      </c>
      <c r="T44" s="1347">
        <v>0</v>
      </c>
      <c r="U44" s="1347">
        <v>0</v>
      </c>
      <c r="V44" s="1325">
        <f t="shared" si="1"/>
        <v>0</v>
      </c>
      <c r="W44" s="1325"/>
      <c r="X44" s="1325">
        <f t="shared" si="5"/>
        <v>-20140044.153799988</v>
      </c>
    </row>
    <row r="45" spans="1:24">
      <c r="A45" s="1334" t="s">
        <v>574</v>
      </c>
      <c r="B45" s="1334" t="s">
        <v>1166</v>
      </c>
      <c r="C45" s="1334"/>
      <c r="D45" s="1334" t="s">
        <v>1455</v>
      </c>
      <c r="E45" s="1334" t="s">
        <v>1134</v>
      </c>
      <c r="F45" s="1347">
        <v>2064197.25</v>
      </c>
      <c r="G45" s="1347">
        <v>1238518.3500000001</v>
      </c>
      <c r="H45" s="1325">
        <f t="shared" si="2"/>
        <v>825678.89999999991</v>
      </c>
      <c r="I45" s="1325"/>
      <c r="J45" s="1338" t="str">
        <f t="shared" si="3"/>
        <v xml:space="preserve"> - </v>
      </c>
      <c r="K45" s="1347">
        <v>0</v>
      </c>
      <c r="L45" s="1347">
        <v>0</v>
      </c>
      <c r="M45" s="1347">
        <v>0</v>
      </c>
      <c r="N45" s="1347">
        <v>0</v>
      </c>
      <c r="O45" s="1325">
        <f t="shared" si="0"/>
        <v>0</v>
      </c>
      <c r="P45" s="1332"/>
      <c r="Q45" s="1338">
        <f t="shared" si="4"/>
        <v>825678.89999999991</v>
      </c>
      <c r="R45" s="1347">
        <v>0</v>
      </c>
      <c r="S45" s="1347">
        <v>0</v>
      </c>
      <c r="T45" s="1347">
        <v>0</v>
      </c>
      <c r="U45" s="1347">
        <v>0</v>
      </c>
      <c r="V45" s="1325">
        <f t="shared" si="1"/>
        <v>825678.89999999991</v>
      </c>
      <c r="W45" s="1325"/>
      <c r="X45" s="1325">
        <f t="shared" si="5"/>
        <v>825678.89999999991</v>
      </c>
    </row>
    <row r="46" spans="1:24">
      <c r="A46" s="1334" t="s">
        <v>574</v>
      </c>
      <c r="B46" s="1334" t="s">
        <v>1167</v>
      </c>
      <c r="C46" s="1334" t="s">
        <v>259</v>
      </c>
      <c r="D46" s="1334" t="s">
        <v>1454</v>
      </c>
      <c r="E46" s="1334" t="s">
        <v>1134</v>
      </c>
      <c r="F46" s="1347">
        <v>-4222131.45</v>
      </c>
      <c r="G46" s="1347">
        <v>-2533278.8700000006</v>
      </c>
      <c r="H46" s="1325">
        <f t="shared" si="2"/>
        <v>-1688852.5799999996</v>
      </c>
      <c r="I46" s="1325"/>
      <c r="J46" s="1338">
        <f t="shared" si="3"/>
        <v>-1688852.5799999996</v>
      </c>
      <c r="K46" s="1347">
        <v>-551019.86799999978</v>
      </c>
      <c r="L46" s="1347">
        <v>0</v>
      </c>
      <c r="M46" s="1347">
        <v>0</v>
      </c>
      <c r="N46" s="1347">
        <v>235733.36709999992</v>
      </c>
      <c r="O46" s="1325">
        <f t="shared" si="0"/>
        <v>-2004139.0808999995</v>
      </c>
      <c r="P46" s="1332"/>
      <c r="Q46" s="1338" t="str">
        <f t="shared" si="4"/>
        <v>-</v>
      </c>
      <c r="R46" s="1347">
        <v>0</v>
      </c>
      <c r="S46" s="1347">
        <v>0</v>
      </c>
      <c r="T46" s="1347">
        <v>0</v>
      </c>
      <c r="U46" s="1347">
        <v>0</v>
      </c>
      <c r="V46" s="1325">
        <f t="shared" si="1"/>
        <v>0</v>
      </c>
      <c r="W46" s="1325"/>
      <c r="X46" s="1325">
        <f t="shared" si="5"/>
        <v>-2004139.0808999995</v>
      </c>
    </row>
    <row r="47" spans="1:24">
      <c r="A47" s="1334" t="s">
        <v>574</v>
      </c>
      <c r="B47" s="1334" t="s">
        <v>1168</v>
      </c>
      <c r="C47" s="1334"/>
      <c r="D47" s="1334" t="s">
        <v>1455</v>
      </c>
      <c r="E47" s="1334" t="s">
        <v>1134</v>
      </c>
      <c r="F47" s="1347">
        <v>-9609360.2400000002</v>
      </c>
      <c r="G47" s="1347">
        <v>-5765616.1440000003</v>
      </c>
      <c r="H47" s="1325">
        <f t="shared" si="2"/>
        <v>-3843744.0959999999</v>
      </c>
      <c r="I47" s="1325"/>
      <c r="J47" s="1338" t="str">
        <f t="shared" si="3"/>
        <v xml:space="preserve"> - </v>
      </c>
      <c r="K47" s="1347">
        <v>0</v>
      </c>
      <c r="L47" s="1347">
        <v>0</v>
      </c>
      <c r="M47" s="1347">
        <v>0</v>
      </c>
      <c r="N47" s="1347">
        <v>0</v>
      </c>
      <c r="O47" s="1325">
        <f t="shared" si="0"/>
        <v>0</v>
      </c>
      <c r="P47" s="1332"/>
      <c r="Q47" s="1338">
        <f t="shared" si="4"/>
        <v>-3843744.0959999999</v>
      </c>
      <c r="R47" s="1347">
        <v>-36099.331999999937</v>
      </c>
      <c r="S47" s="1347">
        <v>0</v>
      </c>
      <c r="T47" s="1347">
        <v>0</v>
      </c>
      <c r="U47" s="1347">
        <v>0</v>
      </c>
      <c r="V47" s="1325">
        <f t="shared" si="1"/>
        <v>-3879843.4279999998</v>
      </c>
      <c r="W47" s="1325"/>
      <c r="X47" s="1325">
        <f t="shared" si="5"/>
        <v>-3879843.4279999998</v>
      </c>
    </row>
    <row r="48" spans="1:24">
      <c r="A48" s="1334" t="s">
        <v>574</v>
      </c>
      <c r="B48" s="1334" t="s">
        <v>1169</v>
      </c>
      <c r="C48" s="1334" t="s">
        <v>259</v>
      </c>
      <c r="D48" s="1334" t="s">
        <v>1454</v>
      </c>
      <c r="E48" s="1334" t="s">
        <v>1134</v>
      </c>
      <c r="F48" s="1347">
        <v>345110.48</v>
      </c>
      <c r="G48" s="1347">
        <v>207066.288</v>
      </c>
      <c r="H48" s="1325">
        <f t="shared" si="2"/>
        <v>138044.19199999998</v>
      </c>
      <c r="I48" s="1325"/>
      <c r="J48" s="1338">
        <f t="shared" si="3"/>
        <v>138044.19199999998</v>
      </c>
      <c r="K48" s="1347">
        <v>-10.123999999981606</v>
      </c>
      <c r="L48" s="1347">
        <v>0</v>
      </c>
      <c r="M48" s="1347">
        <v>0</v>
      </c>
      <c r="N48" s="1347">
        <v>-14263.614700000006</v>
      </c>
      <c r="O48" s="1325">
        <f t="shared" si="0"/>
        <v>123770.45329999999</v>
      </c>
      <c r="P48" s="1332"/>
      <c r="Q48" s="1338" t="str">
        <f t="shared" si="4"/>
        <v>-</v>
      </c>
      <c r="R48" s="1347">
        <v>0</v>
      </c>
      <c r="S48" s="1347">
        <v>0</v>
      </c>
      <c r="T48" s="1347">
        <v>0</v>
      </c>
      <c r="U48" s="1347">
        <v>0</v>
      </c>
      <c r="V48" s="1325">
        <f t="shared" si="1"/>
        <v>0</v>
      </c>
      <c r="W48" s="1325"/>
      <c r="X48" s="1325">
        <f t="shared" si="5"/>
        <v>123770.45329999999</v>
      </c>
    </row>
    <row r="49" spans="1:24">
      <c r="C49" s="1326"/>
      <c r="D49" s="1339"/>
      <c r="E49" s="1339"/>
      <c r="F49" s="1325"/>
      <c r="G49" s="1325"/>
      <c r="H49" s="1325"/>
      <c r="I49" s="1325"/>
      <c r="J49" s="1338"/>
      <c r="K49" s="1325"/>
      <c r="L49" s="1325"/>
      <c r="M49" s="1325"/>
      <c r="N49" s="1325"/>
      <c r="O49" s="1325"/>
      <c r="P49" s="1332"/>
      <c r="Q49" s="1338"/>
      <c r="R49" s="1325"/>
      <c r="S49" s="1325"/>
      <c r="T49" s="1325"/>
      <c r="U49" s="1325"/>
      <c r="V49" s="1325"/>
      <c r="W49" s="1325"/>
      <c r="X49" s="1325"/>
    </row>
    <row r="50" spans="1:24" ht="13.5" thickBot="1">
      <c r="B50" s="1340" t="s">
        <v>1170</v>
      </c>
      <c r="C50" s="1341"/>
      <c r="D50" s="1339"/>
      <c r="E50" s="1342"/>
      <c r="F50" s="1343">
        <f t="shared" ref="F50:N50" si="6">SUM(F13:F48)</f>
        <v>2146075721.2299998</v>
      </c>
      <c r="G50" s="1343">
        <f t="shared" si="6"/>
        <v>1287645432.7380004</v>
      </c>
      <c r="H50" s="1343">
        <f t="shared" si="6"/>
        <v>858430288.49199986</v>
      </c>
      <c r="I50" s="1344"/>
      <c r="J50" s="1343">
        <f>SUM(J13:J48)</f>
        <v>693588149.61199975</v>
      </c>
      <c r="K50" s="1343">
        <f t="shared" si="6"/>
        <v>10344188.620000033</v>
      </c>
      <c r="L50" s="1343">
        <f t="shared" si="6"/>
        <v>-27637471.804170039</v>
      </c>
      <c r="M50" s="1343">
        <f t="shared" si="6"/>
        <v>2241751.9908700399</v>
      </c>
      <c r="N50" s="1343">
        <f t="shared" si="6"/>
        <v>-302306.47041744064</v>
      </c>
      <c r="O50" s="1343">
        <f t="shared" ref="O50" si="7">SUM(O13:O48)</f>
        <v>678234311.94828224</v>
      </c>
      <c r="P50" s="1332"/>
      <c r="Q50" s="1343">
        <f t="shared" ref="Q50:V50" si="8">SUM(Q13:Q48)</f>
        <v>164842138.88</v>
      </c>
      <c r="R50" s="1343">
        <f t="shared" si="8"/>
        <v>-3201442.7479999941</v>
      </c>
      <c r="S50" s="1343">
        <f t="shared" si="8"/>
        <v>27637471.804170039</v>
      </c>
      <c r="T50" s="1343">
        <f t="shared" si="8"/>
        <v>-2241751.9908700399</v>
      </c>
      <c r="U50" s="1343">
        <f t="shared" si="8"/>
        <v>-348078.90750056366</v>
      </c>
      <c r="V50" s="1343">
        <f t="shared" si="8"/>
        <v>186688337.03779939</v>
      </c>
      <c r="W50" s="1344"/>
      <c r="X50" s="1343">
        <f>SUM(X13:X48)</f>
        <v>864922648.98608196</v>
      </c>
    </row>
    <row r="51" spans="1:24" ht="13.5" thickTop="1">
      <c r="B51" s="1340"/>
      <c r="C51" s="1341"/>
      <c r="D51" s="1339"/>
      <c r="E51" s="1342"/>
      <c r="F51" s="1344"/>
      <c r="G51" s="1344"/>
      <c r="H51" s="1344"/>
      <c r="I51" s="1344"/>
      <c r="J51" s="1344"/>
      <c r="K51" s="1344"/>
      <c r="L51" s="1344"/>
      <c r="M51" s="1344"/>
      <c r="N51" s="1344"/>
      <c r="O51" s="1344"/>
      <c r="P51" s="1332"/>
      <c r="Q51" s="1344"/>
      <c r="R51" s="1344"/>
      <c r="S51" s="1344"/>
      <c r="T51" s="1344"/>
      <c r="U51" s="1344"/>
      <c r="V51" s="1344"/>
      <c r="W51" s="1344"/>
      <c r="X51" s="1344"/>
    </row>
    <row r="52" spans="1:24">
      <c r="B52" s="1323" t="s">
        <v>1171</v>
      </c>
      <c r="D52" s="1339"/>
      <c r="E52" s="1339"/>
      <c r="K52" s="1345"/>
      <c r="L52" s="1345"/>
      <c r="M52" s="1345"/>
      <c r="P52" s="1332"/>
      <c r="R52" s="1345"/>
      <c r="S52" s="1345"/>
      <c r="T52" s="1345"/>
    </row>
    <row r="53" spans="1:24">
      <c r="A53" s="1334" t="s">
        <v>574</v>
      </c>
      <c r="B53" s="1334" t="s">
        <v>1172</v>
      </c>
      <c r="C53" s="1355"/>
      <c r="D53" s="1334" t="s">
        <v>1455</v>
      </c>
      <c r="E53" s="1334" t="s">
        <v>1134</v>
      </c>
      <c r="F53" s="1347">
        <v>-53962923.159999996</v>
      </c>
      <c r="G53" s="1347">
        <v>-32377753.895999998</v>
      </c>
      <c r="H53" s="1325">
        <f t="shared" ref="H53:H92" si="9">F53-G53</f>
        <v>-21585169.263999999</v>
      </c>
      <c r="I53" s="1325"/>
      <c r="J53" s="1338" t="str">
        <f t="shared" ref="J53:J92" si="10">IF(C53="P", H53, " - ")</f>
        <v xml:space="preserve"> - </v>
      </c>
      <c r="K53" s="1337"/>
      <c r="L53" s="1337"/>
      <c r="M53" s="1337"/>
      <c r="N53" s="1346"/>
      <c r="O53" s="1325">
        <f t="shared" ref="O53:O92" si="11">SUM(J53:N53)</f>
        <v>0</v>
      </c>
      <c r="P53" s="1332"/>
      <c r="Q53" s="1338">
        <f>IF(C53="P", " - ", H53)</f>
        <v>-21585169.263999999</v>
      </c>
      <c r="R53" s="1347">
        <v>11320.111999996006</v>
      </c>
      <c r="S53" s="1347">
        <v>0</v>
      </c>
      <c r="T53" s="1347">
        <v>0</v>
      </c>
      <c r="U53" s="1347">
        <v>0</v>
      </c>
      <c r="V53" s="1325">
        <f>SUM(Q53:U53)</f>
        <v>-21573849.152000003</v>
      </c>
      <c r="W53" s="1325"/>
      <c r="X53" s="1325">
        <f t="shared" ref="X53:X115" si="12">O53+V53</f>
        <v>-21573849.152000003</v>
      </c>
    </row>
    <row r="54" spans="1:24">
      <c r="A54" s="1334" t="s">
        <v>574</v>
      </c>
      <c r="B54" s="1334" t="s">
        <v>1173</v>
      </c>
      <c r="C54" s="1355"/>
      <c r="D54" s="1334" t="s">
        <v>1455</v>
      </c>
      <c r="E54" s="1334" t="s">
        <v>1134</v>
      </c>
      <c r="F54" s="1347">
        <v>-7414684.2199999997</v>
      </c>
      <c r="G54" s="1347">
        <v>-4448810.5319999997</v>
      </c>
      <c r="H54" s="1325">
        <f t="shared" si="9"/>
        <v>-2965873.6880000001</v>
      </c>
      <c r="I54" s="1325"/>
      <c r="J54" s="1338" t="str">
        <f t="shared" si="10"/>
        <v xml:space="preserve"> - </v>
      </c>
      <c r="K54" s="1337"/>
      <c r="L54" s="1337"/>
      <c r="M54" s="1337"/>
      <c r="N54" s="1334"/>
      <c r="O54" s="1325">
        <f t="shared" si="11"/>
        <v>0</v>
      </c>
      <c r="P54" s="1332"/>
      <c r="Q54" s="1338">
        <f t="shared" ref="Q54:Q92" si="13">IF(C54="P", " - ", H54)</f>
        <v>-2965873.6880000001</v>
      </c>
      <c r="R54" s="1347">
        <v>9800.480000000447</v>
      </c>
      <c r="S54" s="1347">
        <v>0</v>
      </c>
      <c r="T54" s="1347">
        <v>0</v>
      </c>
      <c r="U54" s="1347">
        <v>0</v>
      </c>
      <c r="V54" s="1325">
        <f t="shared" ref="V54:V92" si="14">SUM(Q54:U54)</f>
        <v>-2956073.2079999996</v>
      </c>
      <c r="W54" s="1325"/>
      <c r="X54" s="1325">
        <f t="shared" si="12"/>
        <v>-2956073.2079999996</v>
      </c>
    </row>
    <row r="55" spans="1:24">
      <c r="A55" s="1334" t="s">
        <v>574</v>
      </c>
      <c r="B55" s="1334" t="s">
        <v>1174</v>
      </c>
      <c r="C55" s="1355"/>
      <c r="D55" s="1334" t="s">
        <v>1455</v>
      </c>
      <c r="E55" s="1334" t="s">
        <v>1134</v>
      </c>
      <c r="F55" s="1347">
        <v>-5755019.7199999997</v>
      </c>
      <c r="G55" s="1347">
        <v>-3453011.8319999999</v>
      </c>
      <c r="H55" s="1325">
        <f t="shared" si="9"/>
        <v>-2302007.8879999998</v>
      </c>
      <c r="I55" s="1325"/>
      <c r="J55" s="1338" t="str">
        <f t="shared" si="10"/>
        <v xml:space="preserve"> - </v>
      </c>
      <c r="K55" s="1337"/>
      <c r="L55" s="1337"/>
      <c r="M55" s="1337"/>
      <c r="N55" s="1334"/>
      <c r="O55" s="1325">
        <f t="shared" si="11"/>
        <v>0</v>
      </c>
      <c r="P55" s="1332"/>
      <c r="Q55" s="1338">
        <f t="shared" si="13"/>
        <v>-2302007.8879999998</v>
      </c>
      <c r="R55" s="1347">
        <v>0</v>
      </c>
      <c r="S55" s="1347">
        <v>0</v>
      </c>
      <c r="T55" s="1347">
        <v>0</v>
      </c>
      <c r="U55" s="1347">
        <v>0</v>
      </c>
      <c r="V55" s="1325">
        <f t="shared" si="14"/>
        <v>-2302007.8879999998</v>
      </c>
      <c r="W55" s="1325"/>
      <c r="X55" s="1325">
        <f t="shared" si="12"/>
        <v>-2302007.8879999998</v>
      </c>
    </row>
    <row r="56" spans="1:24">
      <c r="A56" s="1334" t="s">
        <v>574</v>
      </c>
      <c r="B56" s="1334" t="s">
        <v>1175</v>
      </c>
      <c r="C56" s="1355"/>
      <c r="D56" s="1334" t="s">
        <v>1455</v>
      </c>
      <c r="E56" s="1334" t="s">
        <v>1134</v>
      </c>
      <c r="F56" s="1347">
        <v>-1776968.91</v>
      </c>
      <c r="G56" s="1347">
        <v>-1066181.3459999999</v>
      </c>
      <c r="H56" s="1325">
        <f t="shared" si="9"/>
        <v>-710787.56400000001</v>
      </c>
      <c r="I56" s="1325"/>
      <c r="J56" s="1338" t="str">
        <f t="shared" si="10"/>
        <v xml:space="preserve"> - </v>
      </c>
      <c r="K56" s="1337"/>
      <c r="L56" s="1337"/>
      <c r="M56" s="1337"/>
      <c r="N56" s="1334"/>
      <c r="O56" s="1325">
        <f t="shared" si="11"/>
        <v>0</v>
      </c>
      <c r="P56" s="1332"/>
      <c r="Q56" s="1338">
        <f t="shared" si="13"/>
        <v>-710787.56400000001</v>
      </c>
      <c r="R56" s="1347">
        <v>13.952000000048429</v>
      </c>
      <c r="S56" s="1347">
        <v>0</v>
      </c>
      <c r="T56" s="1347">
        <v>0</v>
      </c>
      <c r="U56" s="1347">
        <v>0</v>
      </c>
      <c r="V56" s="1325">
        <f t="shared" si="14"/>
        <v>-710773.61199999996</v>
      </c>
      <c r="W56" s="1325"/>
      <c r="X56" s="1325">
        <f t="shared" si="12"/>
        <v>-710773.61199999996</v>
      </c>
    </row>
    <row r="57" spans="1:24">
      <c r="A57" s="1334" t="s">
        <v>574</v>
      </c>
      <c r="B57" s="1334" t="s">
        <v>1176</v>
      </c>
      <c r="C57" s="1355"/>
      <c r="D57" s="1334" t="s">
        <v>1455</v>
      </c>
      <c r="E57" s="1334" t="s">
        <v>1134</v>
      </c>
      <c r="F57" s="1347">
        <v>-2230745.63</v>
      </c>
      <c r="G57" s="1347">
        <v>-1338447.3779999998</v>
      </c>
      <c r="H57" s="1325">
        <f t="shared" si="9"/>
        <v>-892298.25200000009</v>
      </c>
      <c r="I57" s="1325"/>
      <c r="J57" s="1338" t="str">
        <f t="shared" si="10"/>
        <v xml:space="preserve"> - </v>
      </c>
      <c r="K57" s="1337"/>
      <c r="L57" s="1337"/>
      <c r="M57" s="1337"/>
      <c r="N57" s="1334"/>
      <c r="O57" s="1325">
        <f t="shared" si="11"/>
        <v>0</v>
      </c>
      <c r="P57" s="1332"/>
      <c r="Q57" s="1338">
        <f t="shared" si="13"/>
        <v>-892298.25200000009</v>
      </c>
      <c r="R57" s="1347">
        <v>17.75199999997858</v>
      </c>
      <c r="S57" s="1347">
        <v>0</v>
      </c>
      <c r="T57" s="1347">
        <v>0</v>
      </c>
      <c r="U57" s="1347">
        <v>0</v>
      </c>
      <c r="V57" s="1325">
        <f t="shared" si="14"/>
        <v>-892280.50000000012</v>
      </c>
      <c r="W57" s="1325"/>
      <c r="X57" s="1325">
        <f t="shared" si="12"/>
        <v>-892280.50000000012</v>
      </c>
    </row>
    <row r="58" spans="1:24">
      <c r="A58" s="1334" t="s">
        <v>574</v>
      </c>
      <c r="B58" s="1334" t="s">
        <v>1177</v>
      </c>
      <c r="C58" s="1355"/>
      <c r="D58" s="1334" t="s">
        <v>1455</v>
      </c>
      <c r="E58" s="1334" t="s">
        <v>1134</v>
      </c>
      <c r="F58" s="1347">
        <v>-506.28</v>
      </c>
      <c r="G58" s="1347">
        <v>-303.76799999999997</v>
      </c>
      <c r="H58" s="1325">
        <f t="shared" si="9"/>
        <v>-202.512</v>
      </c>
      <c r="I58" s="1325"/>
      <c r="J58" s="1338" t="str">
        <f t="shared" si="10"/>
        <v xml:space="preserve"> - </v>
      </c>
      <c r="K58" s="1337"/>
      <c r="L58" s="1337"/>
      <c r="M58" s="1337"/>
      <c r="N58" s="1334"/>
      <c r="O58" s="1325">
        <f t="shared" si="11"/>
        <v>0</v>
      </c>
      <c r="P58" s="1332"/>
      <c r="Q58" s="1338">
        <f t="shared" si="13"/>
        <v>-202.512</v>
      </c>
      <c r="R58" s="1347">
        <v>0</v>
      </c>
      <c r="S58" s="1347">
        <v>0</v>
      </c>
      <c r="T58" s="1347">
        <v>0</v>
      </c>
      <c r="U58" s="1347">
        <v>0</v>
      </c>
      <c r="V58" s="1325">
        <f t="shared" si="14"/>
        <v>-202.512</v>
      </c>
      <c r="W58" s="1325"/>
      <c r="X58" s="1325">
        <f t="shared" si="12"/>
        <v>-202.512</v>
      </c>
    </row>
    <row r="59" spans="1:24">
      <c r="A59" s="1334" t="s">
        <v>574</v>
      </c>
      <c r="B59" s="1334" t="s">
        <v>1178</v>
      </c>
      <c r="C59" s="1355"/>
      <c r="D59" s="1334" t="s">
        <v>1455</v>
      </c>
      <c r="E59" s="1334" t="s">
        <v>1134</v>
      </c>
      <c r="F59" s="1347">
        <v>155465.04</v>
      </c>
      <c r="G59" s="1347">
        <v>93279.024000000005</v>
      </c>
      <c r="H59" s="1325">
        <f t="shared" si="9"/>
        <v>62186.016000000003</v>
      </c>
      <c r="I59" s="1325"/>
      <c r="J59" s="1338" t="str">
        <f t="shared" si="10"/>
        <v xml:space="preserve"> - </v>
      </c>
      <c r="K59" s="1337"/>
      <c r="L59" s="1337"/>
      <c r="M59" s="1337"/>
      <c r="N59" s="1334"/>
      <c r="O59" s="1325">
        <f t="shared" si="11"/>
        <v>0</v>
      </c>
      <c r="P59" s="1332"/>
      <c r="Q59" s="1338">
        <f t="shared" si="13"/>
        <v>62186.016000000003</v>
      </c>
      <c r="R59" s="1347">
        <v>-1.2279999999882421</v>
      </c>
      <c r="S59" s="1347">
        <v>0</v>
      </c>
      <c r="T59" s="1347">
        <v>0</v>
      </c>
      <c r="U59" s="1347">
        <v>0</v>
      </c>
      <c r="V59" s="1325">
        <f t="shared" si="14"/>
        <v>62184.788000000015</v>
      </c>
      <c r="W59" s="1325"/>
      <c r="X59" s="1325">
        <f t="shared" si="12"/>
        <v>62184.788000000015</v>
      </c>
    </row>
    <row r="60" spans="1:24">
      <c r="A60" s="1334" t="s">
        <v>574</v>
      </c>
      <c r="B60" s="1334" t="s">
        <v>1179</v>
      </c>
      <c r="C60" s="1355"/>
      <c r="D60" s="1334" t="s">
        <v>1455</v>
      </c>
      <c r="E60" s="1334" t="s">
        <v>1134</v>
      </c>
      <c r="F60" s="1347">
        <v>-150827.82999999999</v>
      </c>
      <c r="G60" s="1347">
        <v>-90496.698000000004</v>
      </c>
      <c r="H60" s="1325">
        <f t="shared" si="9"/>
        <v>-60331.131999999983</v>
      </c>
      <c r="I60" s="1325"/>
      <c r="J60" s="1338" t="str">
        <f t="shared" si="10"/>
        <v xml:space="preserve"> - </v>
      </c>
      <c r="K60" s="1337"/>
      <c r="L60" s="1337"/>
      <c r="M60" s="1337"/>
      <c r="N60" s="1334"/>
      <c r="O60" s="1325">
        <f t="shared" si="11"/>
        <v>0</v>
      </c>
      <c r="P60" s="1332"/>
      <c r="Q60" s="1338">
        <f t="shared" si="13"/>
        <v>-60331.131999999983</v>
      </c>
      <c r="R60" s="1347">
        <v>1.2239999999947031</v>
      </c>
      <c r="S60" s="1347">
        <v>0</v>
      </c>
      <c r="T60" s="1347">
        <v>0</v>
      </c>
      <c r="U60" s="1347">
        <v>0</v>
      </c>
      <c r="V60" s="1325">
        <f t="shared" si="14"/>
        <v>-60329.907999999989</v>
      </c>
      <c r="W60" s="1325"/>
      <c r="X60" s="1325">
        <f t="shared" si="12"/>
        <v>-60329.907999999989</v>
      </c>
    </row>
    <row r="61" spans="1:24">
      <c r="A61" s="1334" t="s">
        <v>574</v>
      </c>
      <c r="B61" s="1334" t="s">
        <v>1180</v>
      </c>
      <c r="C61" s="1355"/>
      <c r="D61" s="1334" t="s">
        <v>1455</v>
      </c>
      <c r="E61" s="1334" t="s">
        <v>1134</v>
      </c>
      <c r="F61" s="1347">
        <v>299043.09000000003</v>
      </c>
      <c r="G61" s="1347">
        <v>179425.85400000002</v>
      </c>
      <c r="H61" s="1325">
        <f t="shared" si="9"/>
        <v>119617.236</v>
      </c>
      <c r="I61" s="1325"/>
      <c r="J61" s="1338" t="str">
        <f t="shared" si="10"/>
        <v xml:space="preserve"> - </v>
      </c>
      <c r="K61" s="1337"/>
      <c r="L61" s="1337"/>
      <c r="M61" s="1337"/>
      <c r="N61" s="1334"/>
      <c r="O61" s="1325">
        <f t="shared" si="11"/>
        <v>0</v>
      </c>
      <c r="P61" s="1332"/>
      <c r="Q61" s="1338">
        <f t="shared" si="13"/>
        <v>119617.236</v>
      </c>
      <c r="R61" s="1347">
        <v>-2.4440000000176951</v>
      </c>
      <c r="S61" s="1347">
        <v>0</v>
      </c>
      <c r="T61" s="1347">
        <v>0</v>
      </c>
      <c r="U61" s="1347">
        <v>0</v>
      </c>
      <c r="V61" s="1325">
        <f t="shared" si="14"/>
        <v>119614.79199999999</v>
      </c>
      <c r="W61" s="1325"/>
      <c r="X61" s="1325">
        <f t="shared" si="12"/>
        <v>119614.79199999999</v>
      </c>
    </row>
    <row r="62" spans="1:24">
      <c r="A62" s="1334" t="s">
        <v>574</v>
      </c>
      <c r="B62" s="1334" t="s">
        <v>1181</v>
      </c>
      <c r="C62" s="1355"/>
      <c r="D62" s="1334" t="s">
        <v>1455</v>
      </c>
      <c r="E62" s="1334" t="s">
        <v>1134</v>
      </c>
      <c r="F62" s="1347">
        <v>-175241.58</v>
      </c>
      <c r="G62" s="1347">
        <v>-105144.94799999999</v>
      </c>
      <c r="H62" s="1325">
        <f t="shared" si="9"/>
        <v>-70096.631999999998</v>
      </c>
      <c r="I62" s="1325"/>
      <c r="J62" s="1338" t="str">
        <f t="shared" si="10"/>
        <v xml:space="preserve"> - </v>
      </c>
      <c r="K62" s="1337"/>
      <c r="L62" s="1337"/>
      <c r="M62" s="1337"/>
      <c r="N62" s="1334"/>
      <c r="O62" s="1325">
        <f t="shared" si="11"/>
        <v>0</v>
      </c>
      <c r="P62" s="1332"/>
      <c r="Q62" s="1338">
        <f t="shared" si="13"/>
        <v>-70096.631999999998</v>
      </c>
      <c r="R62" s="1347">
        <v>1.3120000000053551</v>
      </c>
      <c r="S62" s="1347">
        <v>0</v>
      </c>
      <c r="T62" s="1347">
        <v>0</v>
      </c>
      <c r="U62" s="1347">
        <v>0</v>
      </c>
      <c r="V62" s="1325">
        <f t="shared" si="14"/>
        <v>-70095.319999999992</v>
      </c>
      <c r="W62" s="1325"/>
      <c r="X62" s="1325">
        <f t="shared" si="12"/>
        <v>-70095.319999999992</v>
      </c>
    </row>
    <row r="63" spans="1:24">
      <c r="A63" s="1334" t="s">
        <v>574</v>
      </c>
      <c r="B63" s="1334" t="s">
        <v>1182</v>
      </c>
      <c r="C63" s="1355"/>
      <c r="D63" s="1334" t="s">
        <v>1455</v>
      </c>
      <c r="E63" s="1334" t="s">
        <v>1134</v>
      </c>
      <c r="F63" s="1347">
        <v>-528898.1</v>
      </c>
      <c r="G63" s="1347">
        <v>-317338.86</v>
      </c>
      <c r="H63" s="1325">
        <f t="shared" si="9"/>
        <v>-211559.24</v>
      </c>
      <c r="I63" s="1325"/>
      <c r="J63" s="1338" t="str">
        <f t="shared" si="10"/>
        <v xml:space="preserve"> - </v>
      </c>
      <c r="K63" s="1337"/>
      <c r="L63" s="1337"/>
      <c r="M63" s="1337"/>
      <c r="N63" s="1334"/>
      <c r="O63" s="1325">
        <f t="shared" si="11"/>
        <v>0</v>
      </c>
      <c r="P63" s="1332"/>
      <c r="Q63" s="1338">
        <f t="shared" si="13"/>
        <v>-211559.24</v>
      </c>
      <c r="R63" s="1347">
        <v>4.1760000000067521</v>
      </c>
      <c r="S63" s="1347">
        <v>0</v>
      </c>
      <c r="T63" s="1347">
        <v>0</v>
      </c>
      <c r="U63" s="1347">
        <v>0</v>
      </c>
      <c r="V63" s="1325">
        <f t="shared" si="14"/>
        <v>-211555.06399999998</v>
      </c>
      <c r="W63" s="1325"/>
      <c r="X63" s="1325">
        <f t="shared" si="12"/>
        <v>-211555.06399999998</v>
      </c>
    </row>
    <row r="64" spans="1:24">
      <c r="A64" s="1334" t="s">
        <v>574</v>
      </c>
      <c r="B64" s="1334" t="s">
        <v>1183</v>
      </c>
      <c r="C64" s="1355"/>
      <c r="D64" s="1334" t="s">
        <v>1455</v>
      </c>
      <c r="E64" s="1334" t="s">
        <v>1134</v>
      </c>
      <c r="F64" s="1347">
        <v>-1879283.09</v>
      </c>
      <c r="G64" s="1347">
        <v>-1127569.8540000001</v>
      </c>
      <c r="H64" s="1325">
        <f t="shared" si="9"/>
        <v>-751713.23600000003</v>
      </c>
      <c r="I64" s="1325"/>
      <c r="J64" s="1338" t="str">
        <f t="shared" si="10"/>
        <v xml:space="preserve"> - </v>
      </c>
      <c r="K64" s="1337"/>
      <c r="L64" s="1337"/>
      <c r="M64" s="1337"/>
      <c r="N64" s="1334"/>
      <c r="O64" s="1325">
        <f t="shared" si="11"/>
        <v>0</v>
      </c>
      <c r="P64" s="1332"/>
      <c r="Q64" s="1338">
        <f t="shared" si="13"/>
        <v>-751713.23600000003</v>
      </c>
      <c r="R64" s="1347">
        <v>15.21999999997206</v>
      </c>
      <c r="S64" s="1347">
        <v>0</v>
      </c>
      <c r="T64" s="1347">
        <v>0</v>
      </c>
      <c r="U64" s="1347">
        <v>0</v>
      </c>
      <c r="V64" s="1325">
        <f t="shared" si="14"/>
        <v>-751698.01600000006</v>
      </c>
      <c r="W64" s="1325"/>
      <c r="X64" s="1325">
        <f t="shared" si="12"/>
        <v>-751698.01600000006</v>
      </c>
    </row>
    <row r="65" spans="1:24">
      <c r="A65" s="1334" t="s">
        <v>574</v>
      </c>
      <c r="B65" s="1334" t="s">
        <v>1184</v>
      </c>
      <c r="C65" s="1355"/>
      <c r="D65" s="1334" t="s">
        <v>1455</v>
      </c>
      <c r="E65" s="1334" t="s">
        <v>1134</v>
      </c>
      <c r="F65" s="1347">
        <v>-1929014.87</v>
      </c>
      <c r="G65" s="1347">
        <v>-1157408.922</v>
      </c>
      <c r="H65" s="1325">
        <f t="shared" si="9"/>
        <v>-771605.94800000009</v>
      </c>
      <c r="I65" s="1325"/>
      <c r="J65" s="1338" t="str">
        <f t="shared" si="10"/>
        <v xml:space="preserve"> - </v>
      </c>
      <c r="K65" s="1337"/>
      <c r="L65" s="1337"/>
      <c r="M65" s="1337"/>
      <c r="N65" s="1334"/>
      <c r="O65" s="1325">
        <f t="shared" si="11"/>
        <v>0</v>
      </c>
      <c r="P65" s="1332"/>
      <c r="Q65" s="1338">
        <f t="shared" si="13"/>
        <v>-771605.94800000009</v>
      </c>
      <c r="R65" s="1347">
        <v>9.6840000001247972</v>
      </c>
      <c r="S65" s="1347">
        <v>0</v>
      </c>
      <c r="T65" s="1347">
        <v>0</v>
      </c>
      <c r="U65" s="1347">
        <v>0</v>
      </c>
      <c r="V65" s="1325">
        <f t="shared" si="14"/>
        <v>-771596.26399999997</v>
      </c>
      <c r="W65" s="1325"/>
      <c r="X65" s="1325">
        <f t="shared" si="12"/>
        <v>-771596.26399999997</v>
      </c>
    </row>
    <row r="66" spans="1:24">
      <c r="A66" s="1334" t="s">
        <v>574</v>
      </c>
      <c r="B66" s="1334" t="s">
        <v>1185</v>
      </c>
      <c r="C66" s="1355"/>
      <c r="D66" s="1334" t="s">
        <v>1455</v>
      </c>
      <c r="E66" s="1334" t="s">
        <v>1134</v>
      </c>
      <c r="F66" s="1347">
        <v>-2122094.77</v>
      </c>
      <c r="G66" s="1347">
        <v>-1273256.862</v>
      </c>
      <c r="H66" s="1325">
        <f t="shared" si="9"/>
        <v>-848837.90800000005</v>
      </c>
      <c r="I66" s="1325"/>
      <c r="J66" s="1338" t="str">
        <f t="shared" si="10"/>
        <v xml:space="preserve"> - </v>
      </c>
      <c r="K66" s="1337"/>
      <c r="L66" s="1337"/>
      <c r="M66" s="1337"/>
      <c r="N66" s="1334"/>
      <c r="O66" s="1325">
        <f t="shared" si="11"/>
        <v>0</v>
      </c>
      <c r="P66" s="1332"/>
      <c r="Q66" s="1338">
        <f t="shared" si="13"/>
        <v>-848837.90800000005</v>
      </c>
      <c r="R66" s="1347">
        <v>7066.4640000001527</v>
      </c>
      <c r="S66" s="1347">
        <v>0</v>
      </c>
      <c r="T66" s="1347">
        <v>0</v>
      </c>
      <c r="U66" s="1347">
        <v>0</v>
      </c>
      <c r="V66" s="1325">
        <f t="shared" si="14"/>
        <v>-841771.4439999999</v>
      </c>
      <c r="W66" s="1325"/>
      <c r="X66" s="1325">
        <f t="shared" si="12"/>
        <v>-841771.4439999999</v>
      </c>
    </row>
    <row r="67" spans="1:24">
      <c r="A67" s="1334" t="s">
        <v>574</v>
      </c>
      <c r="B67" s="1334" t="s">
        <v>1186</v>
      </c>
      <c r="C67" s="1355"/>
      <c r="D67" s="1334" t="s">
        <v>1455</v>
      </c>
      <c r="E67" s="1334" t="s">
        <v>1134</v>
      </c>
      <c r="F67" s="1347">
        <v>-439336.22</v>
      </c>
      <c r="G67" s="1347">
        <v>-263601.73200000002</v>
      </c>
      <c r="H67" s="1325">
        <f t="shared" si="9"/>
        <v>-175734.48799999995</v>
      </c>
      <c r="I67" s="1325"/>
      <c r="J67" s="1338" t="str">
        <f t="shared" si="10"/>
        <v xml:space="preserve"> - </v>
      </c>
      <c r="K67" s="1337"/>
      <c r="L67" s="1337"/>
      <c r="M67" s="1337"/>
      <c r="N67" s="1334"/>
      <c r="O67" s="1325">
        <f t="shared" si="11"/>
        <v>0</v>
      </c>
      <c r="P67" s="1332"/>
      <c r="Q67" s="1338">
        <f t="shared" si="13"/>
        <v>-175734.48799999995</v>
      </c>
      <c r="R67" s="1347">
        <v>2.4839999999967404</v>
      </c>
      <c r="S67" s="1347">
        <v>0</v>
      </c>
      <c r="T67" s="1347">
        <v>0</v>
      </c>
      <c r="U67" s="1347">
        <v>0</v>
      </c>
      <c r="V67" s="1325">
        <f t="shared" si="14"/>
        <v>-175732.00399999996</v>
      </c>
      <c r="W67" s="1325"/>
      <c r="X67" s="1325">
        <f t="shared" si="12"/>
        <v>-175732.00399999996</v>
      </c>
    </row>
    <row r="68" spans="1:24">
      <c r="A68" s="1334" t="s">
        <v>574</v>
      </c>
      <c r="B68" s="1334" t="s">
        <v>1187</v>
      </c>
      <c r="C68" s="1355"/>
      <c r="D68" s="1334" t="s">
        <v>1455</v>
      </c>
      <c r="E68" s="1334" t="s">
        <v>1134</v>
      </c>
      <c r="F68" s="1347">
        <v>-22887538.670000002</v>
      </c>
      <c r="G68" s="1347">
        <v>-13732523.202000001</v>
      </c>
      <c r="H68" s="1325">
        <f t="shared" si="9"/>
        <v>-9155015.4680000003</v>
      </c>
      <c r="I68" s="1325"/>
      <c r="J68" s="1338" t="str">
        <f t="shared" si="10"/>
        <v xml:space="preserve"> - </v>
      </c>
      <c r="K68" s="1337"/>
      <c r="L68" s="1337"/>
      <c r="M68" s="1337"/>
      <c r="N68" s="1334"/>
      <c r="O68" s="1325">
        <f t="shared" si="11"/>
        <v>0</v>
      </c>
      <c r="P68" s="1332"/>
      <c r="Q68" s="1338">
        <f t="shared" si="13"/>
        <v>-9155015.4680000003</v>
      </c>
      <c r="R68" s="1347">
        <v>237369.3200000003</v>
      </c>
      <c r="S68" s="1347">
        <v>0</v>
      </c>
      <c r="T68" s="1347">
        <v>0</v>
      </c>
      <c r="U68" s="1347">
        <v>0</v>
      </c>
      <c r="V68" s="1325">
        <f t="shared" si="14"/>
        <v>-8917646.148</v>
      </c>
      <c r="W68" s="1325"/>
      <c r="X68" s="1325">
        <f t="shared" si="12"/>
        <v>-8917646.148</v>
      </c>
    </row>
    <row r="69" spans="1:24">
      <c r="A69" s="1334" t="s">
        <v>574</v>
      </c>
      <c r="B69" s="1334" t="s">
        <v>1188</v>
      </c>
      <c r="C69" s="1355"/>
      <c r="D69" s="1334" t="s">
        <v>1455</v>
      </c>
      <c r="E69" s="1334" t="s">
        <v>1134</v>
      </c>
      <c r="F69" s="1347">
        <v>43203.95</v>
      </c>
      <c r="G69" s="1347">
        <v>25922.37</v>
      </c>
      <c r="H69" s="1325">
        <f t="shared" si="9"/>
        <v>17281.579999999998</v>
      </c>
      <c r="I69" s="1325"/>
      <c r="J69" s="1338" t="str">
        <f t="shared" si="10"/>
        <v xml:space="preserve"> - </v>
      </c>
      <c r="K69" s="1337"/>
      <c r="L69" s="1337"/>
      <c r="M69" s="1337"/>
      <c r="N69" s="1334"/>
      <c r="O69" s="1325">
        <f t="shared" si="11"/>
        <v>0</v>
      </c>
      <c r="P69" s="1332"/>
      <c r="Q69" s="1338">
        <f t="shared" si="13"/>
        <v>17281.579999999998</v>
      </c>
      <c r="R69" s="1347">
        <v>-0.3599999999969441</v>
      </c>
      <c r="S69" s="1347">
        <v>0</v>
      </c>
      <c r="T69" s="1347">
        <v>0</v>
      </c>
      <c r="U69" s="1347">
        <v>0</v>
      </c>
      <c r="V69" s="1325">
        <f t="shared" si="14"/>
        <v>17281.22</v>
      </c>
      <c r="W69" s="1325"/>
      <c r="X69" s="1325">
        <f t="shared" si="12"/>
        <v>17281.22</v>
      </c>
    </row>
    <row r="70" spans="1:24">
      <c r="A70" s="1334" t="s">
        <v>574</v>
      </c>
      <c r="B70" s="1334" t="s">
        <v>1189</v>
      </c>
      <c r="C70" s="1355"/>
      <c r="D70" s="1334" t="s">
        <v>1455</v>
      </c>
      <c r="E70" s="1334" t="s">
        <v>1134</v>
      </c>
      <c r="F70" s="1347">
        <v>116.97</v>
      </c>
      <c r="G70" s="1347">
        <v>70.182000000000002</v>
      </c>
      <c r="H70" s="1325">
        <f t="shared" si="9"/>
        <v>46.787999999999997</v>
      </c>
      <c r="I70" s="1325"/>
      <c r="J70" s="1338" t="str">
        <f t="shared" si="10"/>
        <v xml:space="preserve"> - </v>
      </c>
      <c r="K70" s="1337"/>
      <c r="L70" s="1337"/>
      <c r="M70" s="1337"/>
      <c r="N70" s="1334"/>
      <c r="O70" s="1325">
        <f t="shared" si="11"/>
        <v>0</v>
      </c>
      <c r="P70" s="1332"/>
      <c r="Q70" s="1338">
        <f t="shared" si="13"/>
        <v>46.787999999999997</v>
      </c>
      <c r="R70" s="1347">
        <v>0</v>
      </c>
      <c r="S70" s="1347">
        <v>0</v>
      </c>
      <c r="T70" s="1347">
        <v>0</v>
      </c>
      <c r="U70" s="1347">
        <v>0</v>
      </c>
      <c r="V70" s="1325">
        <f t="shared" si="14"/>
        <v>46.787999999999997</v>
      </c>
      <c r="W70" s="1325"/>
      <c r="X70" s="1325">
        <f t="shared" si="12"/>
        <v>46.787999999999997</v>
      </c>
    </row>
    <row r="71" spans="1:24">
      <c r="A71" s="1334" t="s">
        <v>574</v>
      </c>
      <c r="B71" s="1334" t="s">
        <v>1190</v>
      </c>
      <c r="C71" s="1355"/>
      <c r="D71" s="1334" t="s">
        <v>1455</v>
      </c>
      <c r="E71" s="1334" t="s">
        <v>1134</v>
      </c>
      <c r="F71" s="1347">
        <v>142682.76</v>
      </c>
      <c r="G71" s="1347">
        <v>85609.656000000003</v>
      </c>
      <c r="H71" s="1325">
        <f t="shared" si="9"/>
        <v>57073.104000000007</v>
      </c>
      <c r="I71" s="1325"/>
      <c r="J71" s="1338" t="str">
        <f t="shared" si="10"/>
        <v xml:space="preserve"> - </v>
      </c>
      <c r="K71" s="1337"/>
      <c r="L71" s="1337"/>
      <c r="M71" s="1337"/>
      <c r="N71" s="1334"/>
      <c r="O71" s="1325">
        <f t="shared" si="11"/>
        <v>0</v>
      </c>
      <c r="P71" s="1332"/>
      <c r="Q71" s="1338">
        <f t="shared" si="13"/>
        <v>57073.104000000007</v>
      </c>
      <c r="R71" s="1347">
        <v>-161.39200000001438</v>
      </c>
      <c r="S71" s="1347">
        <v>0</v>
      </c>
      <c r="T71" s="1347">
        <v>0</v>
      </c>
      <c r="U71" s="1347">
        <v>0</v>
      </c>
      <c r="V71" s="1325">
        <f t="shared" si="14"/>
        <v>56911.711999999992</v>
      </c>
      <c r="W71" s="1325"/>
      <c r="X71" s="1325">
        <f t="shared" si="12"/>
        <v>56911.711999999992</v>
      </c>
    </row>
    <row r="72" spans="1:24">
      <c r="A72" s="1334" t="s">
        <v>574</v>
      </c>
      <c r="B72" s="1334" t="s">
        <v>1191</v>
      </c>
      <c r="C72" s="1355"/>
      <c r="D72" s="1334" t="s">
        <v>1455</v>
      </c>
      <c r="E72" s="1334" t="s">
        <v>1134</v>
      </c>
      <c r="F72" s="1347">
        <v>-6296801.4299999997</v>
      </c>
      <c r="G72" s="1347">
        <v>-3778080.858</v>
      </c>
      <c r="H72" s="1325">
        <f t="shared" si="9"/>
        <v>-2518720.5719999997</v>
      </c>
      <c r="I72" s="1325"/>
      <c r="J72" s="1338" t="str">
        <f t="shared" si="10"/>
        <v xml:space="preserve"> - </v>
      </c>
      <c r="K72" s="1337"/>
      <c r="L72" s="1337"/>
      <c r="M72" s="1337"/>
      <c r="N72" s="1334"/>
      <c r="O72" s="1325">
        <f t="shared" si="11"/>
        <v>0</v>
      </c>
      <c r="P72" s="1332"/>
      <c r="Q72" s="1338">
        <f t="shared" si="13"/>
        <v>-2518720.5719999997</v>
      </c>
      <c r="R72" s="1347">
        <v>50.932000000495464</v>
      </c>
      <c r="S72" s="1347">
        <v>0</v>
      </c>
      <c r="T72" s="1347">
        <v>0</v>
      </c>
      <c r="U72" s="1347">
        <v>0</v>
      </c>
      <c r="V72" s="1325">
        <f t="shared" si="14"/>
        <v>-2518669.6399999992</v>
      </c>
      <c r="W72" s="1325"/>
      <c r="X72" s="1325">
        <f t="shared" si="12"/>
        <v>-2518669.6399999992</v>
      </c>
    </row>
    <row r="73" spans="1:24">
      <c r="A73" s="1334" t="s">
        <v>574</v>
      </c>
      <c r="B73" s="1334" t="s">
        <v>1192</v>
      </c>
      <c r="C73" s="1355"/>
      <c r="D73" s="1334" t="s">
        <v>1455</v>
      </c>
      <c r="E73" s="1334" t="s">
        <v>1134</v>
      </c>
      <c r="F73" s="1347">
        <v>-1789042.96</v>
      </c>
      <c r="G73" s="1347">
        <v>-1073425.7759999998</v>
      </c>
      <c r="H73" s="1325">
        <f t="shared" si="9"/>
        <v>-715617.18400000012</v>
      </c>
      <c r="I73" s="1325"/>
      <c r="J73" s="1338" t="str">
        <f t="shared" si="10"/>
        <v xml:space="preserve"> - </v>
      </c>
      <c r="K73" s="1337"/>
      <c r="L73" s="1337"/>
      <c r="M73" s="1337"/>
      <c r="N73" s="1334"/>
      <c r="O73" s="1325">
        <f t="shared" si="11"/>
        <v>0</v>
      </c>
      <c r="P73" s="1332"/>
      <c r="Q73" s="1338">
        <f t="shared" si="13"/>
        <v>-715617.18400000012</v>
      </c>
      <c r="R73" s="1347">
        <v>12.935999999986961</v>
      </c>
      <c r="S73" s="1347">
        <v>0</v>
      </c>
      <c r="T73" s="1347">
        <v>0</v>
      </c>
      <c r="U73" s="1347">
        <v>0</v>
      </c>
      <c r="V73" s="1325">
        <f t="shared" si="14"/>
        <v>-715604.24800000014</v>
      </c>
      <c r="W73" s="1325"/>
      <c r="X73" s="1325">
        <f t="shared" si="12"/>
        <v>-715604.24800000014</v>
      </c>
    </row>
    <row r="74" spans="1:24">
      <c r="A74" s="1334" t="s">
        <v>574</v>
      </c>
      <c r="B74" s="1334" t="s">
        <v>1193</v>
      </c>
      <c r="C74" s="1355"/>
      <c r="D74" s="1334" t="s">
        <v>1455</v>
      </c>
      <c r="E74" s="1334" t="s">
        <v>1134</v>
      </c>
      <c r="F74" s="1347">
        <v>32067.45</v>
      </c>
      <c r="G74" s="1347">
        <v>19240.47</v>
      </c>
      <c r="H74" s="1325">
        <f t="shared" si="9"/>
        <v>12826.98</v>
      </c>
      <c r="I74" s="1325"/>
      <c r="J74" s="1338" t="str">
        <f t="shared" si="10"/>
        <v xml:space="preserve"> - </v>
      </c>
      <c r="K74" s="1337"/>
      <c r="L74" s="1337"/>
      <c r="M74" s="1337"/>
      <c r="N74" s="1334"/>
      <c r="O74" s="1325">
        <f t="shared" si="11"/>
        <v>0</v>
      </c>
      <c r="P74" s="1332"/>
      <c r="Q74" s="1338">
        <f t="shared" si="13"/>
        <v>12826.98</v>
      </c>
      <c r="R74" s="1347">
        <v>-0.23599999999896681</v>
      </c>
      <c r="S74" s="1347">
        <v>0</v>
      </c>
      <c r="T74" s="1347">
        <v>0</v>
      </c>
      <c r="U74" s="1347">
        <v>0</v>
      </c>
      <c r="V74" s="1325">
        <f t="shared" si="14"/>
        <v>12826.744000000001</v>
      </c>
      <c r="W74" s="1325"/>
      <c r="X74" s="1325">
        <f t="shared" si="12"/>
        <v>12826.744000000001</v>
      </c>
    </row>
    <row r="75" spans="1:24">
      <c r="A75" s="1334" t="s">
        <v>574</v>
      </c>
      <c r="B75" s="1334" t="s">
        <v>1194</v>
      </c>
      <c r="C75" s="1355"/>
      <c r="D75" s="1334" t="s">
        <v>1455</v>
      </c>
      <c r="E75" s="1334" t="s">
        <v>1134</v>
      </c>
      <c r="F75" s="1347">
        <v>550980.16</v>
      </c>
      <c r="G75" s="1347">
        <v>330588.09600000002</v>
      </c>
      <c r="H75" s="1325">
        <f t="shared" si="9"/>
        <v>220392.06400000001</v>
      </c>
      <c r="I75" s="1325"/>
      <c r="J75" s="1338" t="str">
        <f t="shared" si="10"/>
        <v xml:space="preserve"> - </v>
      </c>
      <c r="K75" s="1337"/>
      <c r="L75" s="1337"/>
      <c r="M75" s="1337"/>
      <c r="N75" s="1334"/>
      <c r="O75" s="1325">
        <f t="shared" si="11"/>
        <v>0</v>
      </c>
      <c r="P75" s="1332"/>
      <c r="Q75" s="1338">
        <f t="shared" si="13"/>
        <v>220392.06400000001</v>
      </c>
      <c r="R75" s="1347">
        <v>0</v>
      </c>
      <c r="S75" s="1347">
        <v>0</v>
      </c>
      <c r="T75" s="1347">
        <v>0</v>
      </c>
      <c r="U75" s="1347">
        <v>0</v>
      </c>
      <c r="V75" s="1325">
        <f t="shared" si="14"/>
        <v>220392.06400000001</v>
      </c>
      <c r="W75" s="1325"/>
      <c r="X75" s="1325">
        <f t="shared" si="12"/>
        <v>220392.06400000001</v>
      </c>
    </row>
    <row r="76" spans="1:24">
      <c r="A76" s="1334" t="s">
        <v>574</v>
      </c>
      <c r="B76" s="1334" t="s">
        <v>1195</v>
      </c>
      <c r="C76" s="1355"/>
      <c r="D76" s="1334" t="s">
        <v>1455</v>
      </c>
      <c r="E76" s="1334" t="s">
        <v>1134</v>
      </c>
      <c r="F76" s="1347">
        <v>-9651.65</v>
      </c>
      <c r="G76" s="1347">
        <v>-5790.99</v>
      </c>
      <c r="H76" s="1325">
        <f t="shared" si="9"/>
        <v>-3860.66</v>
      </c>
      <c r="I76" s="1325"/>
      <c r="J76" s="1338" t="str">
        <f t="shared" si="10"/>
        <v xml:space="preserve"> - </v>
      </c>
      <c r="K76" s="1337"/>
      <c r="L76" s="1337"/>
      <c r="M76" s="1337"/>
      <c r="N76" s="1334"/>
      <c r="O76" s="1325">
        <f t="shared" si="11"/>
        <v>0</v>
      </c>
      <c r="P76" s="1332"/>
      <c r="Q76" s="1338">
        <f t="shared" si="13"/>
        <v>-3860.66</v>
      </c>
      <c r="R76" s="1347">
        <v>0</v>
      </c>
      <c r="S76" s="1347">
        <v>0</v>
      </c>
      <c r="T76" s="1347">
        <v>0</v>
      </c>
      <c r="U76" s="1347">
        <v>0</v>
      </c>
      <c r="V76" s="1325">
        <f t="shared" si="14"/>
        <v>-3860.66</v>
      </c>
      <c r="W76" s="1325"/>
      <c r="X76" s="1325">
        <f t="shared" si="12"/>
        <v>-3860.66</v>
      </c>
    </row>
    <row r="77" spans="1:24">
      <c r="A77" s="1334" t="s">
        <v>574</v>
      </c>
      <c r="B77" s="1334" t="s">
        <v>1196</v>
      </c>
      <c r="C77" s="1355"/>
      <c r="D77" s="1334" t="s">
        <v>1455</v>
      </c>
      <c r="E77" s="1334" t="s">
        <v>1134</v>
      </c>
      <c r="F77" s="1347">
        <v>500.68</v>
      </c>
      <c r="G77" s="1347">
        <v>300.40800000000002</v>
      </c>
      <c r="H77" s="1325">
        <f t="shared" si="9"/>
        <v>200.27199999999999</v>
      </c>
      <c r="I77" s="1325"/>
      <c r="J77" s="1338" t="str">
        <f t="shared" si="10"/>
        <v xml:space="preserve"> - </v>
      </c>
      <c r="K77" s="1337"/>
      <c r="L77" s="1337"/>
      <c r="M77" s="1337"/>
      <c r="N77" s="1334"/>
      <c r="O77" s="1325">
        <f t="shared" si="11"/>
        <v>0</v>
      </c>
      <c r="P77" s="1332"/>
      <c r="Q77" s="1338">
        <f t="shared" si="13"/>
        <v>200.27199999999999</v>
      </c>
      <c r="R77" s="1347">
        <v>0</v>
      </c>
      <c r="S77" s="1347">
        <v>0</v>
      </c>
      <c r="T77" s="1347">
        <v>0</v>
      </c>
      <c r="U77" s="1347">
        <v>0</v>
      </c>
      <c r="V77" s="1325">
        <f t="shared" si="14"/>
        <v>200.27199999999999</v>
      </c>
      <c r="W77" s="1325"/>
      <c r="X77" s="1325">
        <f t="shared" si="12"/>
        <v>200.27199999999999</v>
      </c>
    </row>
    <row r="78" spans="1:24">
      <c r="A78" s="1334" t="s">
        <v>574</v>
      </c>
      <c r="B78" s="1334" t="s">
        <v>1197</v>
      </c>
      <c r="C78" s="1355"/>
      <c r="D78" s="1334" t="s">
        <v>1455</v>
      </c>
      <c r="E78" s="1334" t="s">
        <v>1134</v>
      </c>
      <c r="F78" s="1347">
        <v>519.35</v>
      </c>
      <c r="G78" s="1347">
        <v>311.61000000000007</v>
      </c>
      <c r="H78" s="1325">
        <f t="shared" si="9"/>
        <v>207.73999999999995</v>
      </c>
      <c r="I78" s="1325"/>
      <c r="J78" s="1338" t="str">
        <f t="shared" si="10"/>
        <v xml:space="preserve"> - </v>
      </c>
      <c r="K78" s="1337"/>
      <c r="L78" s="1337"/>
      <c r="M78" s="1337"/>
      <c r="N78" s="1334"/>
      <c r="O78" s="1325">
        <f t="shared" si="11"/>
        <v>0</v>
      </c>
      <c r="P78" s="1332"/>
      <c r="Q78" s="1338">
        <f t="shared" si="13"/>
        <v>207.73999999999995</v>
      </c>
      <c r="R78" s="1347">
        <v>0</v>
      </c>
      <c r="S78" s="1347">
        <v>0</v>
      </c>
      <c r="T78" s="1347">
        <v>0</v>
      </c>
      <c r="U78" s="1347">
        <v>0</v>
      </c>
      <c r="V78" s="1325">
        <f t="shared" si="14"/>
        <v>207.73999999999995</v>
      </c>
      <c r="W78" s="1325"/>
      <c r="X78" s="1325">
        <f t="shared" si="12"/>
        <v>207.73999999999995</v>
      </c>
    </row>
    <row r="79" spans="1:24">
      <c r="A79" s="1334" t="s">
        <v>574</v>
      </c>
      <c r="B79" s="1334" t="s">
        <v>1198</v>
      </c>
      <c r="C79" s="1355"/>
      <c r="D79" s="1334" t="s">
        <v>1455</v>
      </c>
      <c r="E79" s="1334" t="s">
        <v>1134</v>
      </c>
      <c r="F79" s="1347">
        <v>-337520.24</v>
      </c>
      <c r="G79" s="1347">
        <v>-202512.144</v>
      </c>
      <c r="H79" s="1325">
        <f t="shared" si="9"/>
        <v>-135008.09599999999</v>
      </c>
      <c r="I79" s="1325"/>
      <c r="J79" s="1338" t="str">
        <f t="shared" si="10"/>
        <v xml:space="preserve"> - </v>
      </c>
      <c r="K79" s="1337"/>
      <c r="L79" s="1337"/>
      <c r="M79" s="1337"/>
      <c r="N79" s="1334"/>
      <c r="O79" s="1325">
        <f t="shared" si="11"/>
        <v>0</v>
      </c>
      <c r="P79" s="1332"/>
      <c r="Q79" s="1338">
        <f t="shared" si="13"/>
        <v>-135008.09599999999</v>
      </c>
      <c r="R79" s="1347">
        <v>0</v>
      </c>
      <c r="S79" s="1347">
        <v>0</v>
      </c>
      <c r="T79" s="1347">
        <v>0</v>
      </c>
      <c r="U79" s="1347">
        <v>0</v>
      </c>
      <c r="V79" s="1325">
        <f t="shared" si="14"/>
        <v>-135008.09599999999</v>
      </c>
      <c r="W79" s="1325"/>
      <c r="X79" s="1325">
        <f t="shared" si="12"/>
        <v>-135008.09599999999</v>
      </c>
    </row>
    <row r="80" spans="1:24">
      <c r="A80" s="1334" t="s">
        <v>574</v>
      </c>
      <c r="B80" s="1334" t="s">
        <v>1199</v>
      </c>
      <c r="C80" s="1355"/>
      <c r="D80" s="1334" t="s">
        <v>1455</v>
      </c>
      <c r="E80" s="1334" t="s">
        <v>1134</v>
      </c>
      <c r="F80" s="1347">
        <v>1448000.91</v>
      </c>
      <c r="G80" s="1347">
        <v>868800.54599999997</v>
      </c>
      <c r="H80" s="1325">
        <f t="shared" si="9"/>
        <v>579200.36399999994</v>
      </c>
      <c r="I80" s="1325"/>
      <c r="J80" s="1338" t="str">
        <f t="shared" si="10"/>
        <v xml:space="preserve"> - </v>
      </c>
      <c r="K80" s="1337"/>
      <c r="L80" s="1337"/>
      <c r="M80" s="1337"/>
      <c r="N80" s="1334"/>
      <c r="O80" s="1325">
        <f t="shared" si="11"/>
        <v>0</v>
      </c>
      <c r="P80" s="1332"/>
      <c r="Q80" s="1338">
        <f t="shared" si="13"/>
        <v>579200.36399999994</v>
      </c>
      <c r="R80" s="1347">
        <v>0</v>
      </c>
      <c r="S80" s="1347">
        <v>0</v>
      </c>
      <c r="T80" s="1347">
        <v>0</v>
      </c>
      <c r="U80" s="1347">
        <v>0</v>
      </c>
      <c r="V80" s="1325">
        <f t="shared" si="14"/>
        <v>579200.36399999994</v>
      </c>
      <c r="W80" s="1325"/>
      <c r="X80" s="1325">
        <f t="shared" si="12"/>
        <v>579200.36399999994</v>
      </c>
    </row>
    <row r="81" spans="1:24">
      <c r="A81" s="1334" t="s">
        <v>574</v>
      </c>
      <c r="B81" s="1334" t="s">
        <v>1200</v>
      </c>
      <c r="C81" s="1355"/>
      <c r="D81" s="1334" t="s">
        <v>1455</v>
      </c>
      <c r="E81" s="1334" t="s">
        <v>1134</v>
      </c>
      <c r="F81" s="1347">
        <v>-590.66999999999996</v>
      </c>
      <c r="G81" s="1347">
        <v>-354.40199999999999</v>
      </c>
      <c r="H81" s="1325">
        <f t="shared" si="9"/>
        <v>-236.26799999999997</v>
      </c>
      <c r="I81" s="1325"/>
      <c r="J81" s="1338" t="str">
        <f t="shared" si="10"/>
        <v xml:space="preserve"> - </v>
      </c>
      <c r="K81" s="1337"/>
      <c r="L81" s="1337"/>
      <c r="M81" s="1337"/>
      <c r="N81" s="1334"/>
      <c r="O81" s="1325">
        <f t="shared" si="11"/>
        <v>0</v>
      </c>
      <c r="P81" s="1332"/>
      <c r="Q81" s="1338">
        <f t="shared" si="13"/>
        <v>-236.26799999999997</v>
      </c>
      <c r="R81" s="1347">
        <v>0</v>
      </c>
      <c r="S81" s="1347">
        <v>0</v>
      </c>
      <c r="T81" s="1347">
        <v>0</v>
      </c>
      <c r="U81" s="1347">
        <v>0</v>
      </c>
      <c r="V81" s="1325">
        <f t="shared" si="14"/>
        <v>-236.26799999999997</v>
      </c>
      <c r="W81" s="1325"/>
      <c r="X81" s="1325">
        <f t="shared" si="12"/>
        <v>-236.26799999999997</v>
      </c>
    </row>
    <row r="82" spans="1:24">
      <c r="A82" s="1334" t="s">
        <v>574</v>
      </c>
      <c r="B82" s="1334" t="s">
        <v>1201</v>
      </c>
      <c r="C82" s="1355"/>
      <c r="D82" s="1334" t="s">
        <v>1455</v>
      </c>
      <c r="E82" s="1334" t="s">
        <v>1134</v>
      </c>
      <c r="F82" s="1347">
        <v>1992.34</v>
      </c>
      <c r="G82" s="1347">
        <v>1195.404</v>
      </c>
      <c r="H82" s="1325">
        <f t="shared" si="9"/>
        <v>796.93599999999992</v>
      </c>
      <c r="I82" s="1325"/>
      <c r="J82" s="1338" t="str">
        <f t="shared" si="10"/>
        <v xml:space="preserve"> - </v>
      </c>
      <c r="K82" s="1337"/>
      <c r="L82" s="1337"/>
      <c r="M82" s="1337"/>
      <c r="N82" s="1334"/>
      <c r="O82" s="1325">
        <f t="shared" si="11"/>
        <v>0</v>
      </c>
      <c r="P82" s="1332"/>
      <c r="Q82" s="1338">
        <f t="shared" si="13"/>
        <v>796.93599999999992</v>
      </c>
      <c r="R82" s="1347">
        <v>0</v>
      </c>
      <c r="S82" s="1347">
        <v>0</v>
      </c>
      <c r="T82" s="1347">
        <v>0</v>
      </c>
      <c r="U82" s="1347">
        <v>0</v>
      </c>
      <c r="V82" s="1325">
        <f t="shared" si="14"/>
        <v>796.93599999999992</v>
      </c>
      <c r="W82" s="1325"/>
      <c r="X82" s="1325">
        <f t="shared" si="12"/>
        <v>796.93599999999992</v>
      </c>
    </row>
    <row r="83" spans="1:24">
      <c r="A83" s="1334" t="s">
        <v>574</v>
      </c>
      <c r="B83" s="1334" t="s">
        <v>1202</v>
      </c>
      <c r="C83" s="1355"/>
      <c r="D83" s="1334" t="s">
        <v>1455</v>
      </c>
      <c r="E83" s="1334" t="s">
        <v>1134</v>
      </c>
      <c r="F83" s="1347">
        <v>14898.39</v>
      </c>
      <c r="G83" s="1347">
        <v>8939.0339999999997</v>
      </c>
      <c r="H83" s="1325">
        <f t="shared" si="9"/>
        <v>5959.3559999999998</v>
      </c>
      <c r="I83" s="1325"/>
      <c r="J83" s="1338" t="str">
        <f t="shared" si="10"/>
        <v xml:space="preserve"> - </v>
      </c>
      <c r="K83" s="1337"/>
      <c r="L83" s="1337"/>
      <c r="M83" s="1337"/>
      <c r="N83" s="1334"/>
      <c r="O83" s="1325">
        <f t="shared" si="11"/>
        <v>0</v>
      </c>
      <c r="P83" s="1332"/>
      <c r="Q83" s="1338">
        <f t="shared" si="13"/>
        <v>5959.3559999999998</v>
      </c>
      <c r="R83" s="1347">
        <v>0</v>
      </c>
      <c r="S83" s="1347">
        <v>0</v>
      </c>
      <c r="T83" s="1347">
        <v>0</v>
      </c>
      <c r="U83" s="1347">
        <v>0</v>
      </c>
      <c r="V83" s="1325">
        <f t="shared" si="14"/>
        <v>5959.3559999999998</v>
      </c>
      <c r="W83" s="1325"/>
      <c r="X83" s="1325">
        <f t="shared" si="12"/>
        <v>5959.3559999999998</v>
      </c>
    </row>
    <row r="84" spans="1:24">
      <c r="A84" s="1334" t="s">
        <v>574</v>
      </c>
      <c r="B84" s="1334" t="s">
        <v>1203</v>
      </c>
      <c r="C84" s="1355"/>
      <c r="D84" s="1334" t="s">
        <v>1455</v>
      </c>
      <c r="E84" s="1334" t="s">
        <v>1134</v>
      </c>
      <c r="F84" s="1347">
        <v>6605.56</v>
      </c>
      <c r="G84" s="1347">
        <v>3963.3360000000007</v>
      </c>
      <c r="H84" s="1325">
        <f t="shared" si="9"/>
        <v>2642.2239999999997</v>
      </c>
      <c r="I84" s="1325"/>
      <c r="J84" s="1338" t="str">
        <f t="shared" si="10"/>
        <v xml:space="preserve"> - </v>
      </c>
      <c r="K84" s="1337"/>
      <c r="L84" s="1337"/>
      <c r="M84" s="1337"/>
      <c r="N84" s="1334"/>
      <c r="O84" s="1325">
        <f t="shared" si="11"/>
        <v>0</v>
      </c>
      <c r="P84" s="1332"/>
      <c r="Q84" s="1338">
        <f>IF(C84="P", " - ", H84)</f>
        <v>2642.2239999999997</v>
      </c>
      <c r="R84" s="1347">
        <v>0</v>
      </c>
      <c r="S84" s="1347">
        <v>0</v>
      </c>
      <c r="T84" s="1347">
        <v>0</v>
      </c>
      <c r="U84" s="1347">
        <v>0</v>
      </c>
      <c r="V84" s="1325">
        <f t="shared" si="14"/>
        <v>2642.2239999999997</v>
      </c>
      <c r="W84" s="1325"/>
      <c r="X84" s="1325">
        <f t="shared" si="12"/>
        <v>2642.2239999999997</v>
      </c>
    </row>
    <row r="85" spans="1:24">
      <c r="A85" s="1334" t="s">
        <v>574</v>
      </c>
      <c r="B85" s="1334" t="s">
        <v>1204</v>
      </c>
      <c r="C85" s="1355"/>
      <c r="D85" s="1334" t="s">
        <v>1455</v>
      </c>
      <c r="E85" s="1334" t="s">
        <v>1134</v>
      </c>
      <c r="F85" s="1347">
        <v>364693.53</v>
      </c>
      <c r="G85" s="1347">
        <v>218816.11800000005</v>
      </c>
      <c r="H85" s="1325">
        <f t="shared" si="9"/>
        <v>145877.41199999998</v>
      </c>
      <c r="I85" s="1325"/>
      <c r="J85" s="1338" t="str">
        <f t="shared" si="10"/>
        <v xml:space="preserve"> - </v>
      </c>
      <c r="K85" s="1337"/>
      <c r="L85" s="1337"/>
      <c r="M85" s="1337"/>
      <c r="N85" s="1334"/>
      <c r="O85" s="1325">
        <f t="shared" si="11"/>
        <v>0</v>
      </c>
      <c r="P85" s="1332"/>
      <c r="Q85" s="1338">
        <f t="shared" si="13"/>
        <v>145877.41199999998</v>
      </c>
      <c r="R85" s="1347">
        <v>-33359.688000000009</v>
      </c>
      <c r="S85" s="1347">
        <v>0</v>
      </c>
      <c r="T85" s="1347">
        <v>0</v>
      </c>
      <c r="U85" s="1347">
        <v>0</v>
      </c>
      <c r="V85" s="1325">
        <f t="shared" si="14"/>
        <v>112517.72399999997</v>
      </c>
      <c r="W85" s="1325"/>
      <c r="X85" s="1325">
        <f t="shared" si="12"/>
        <v>112517.72399999997</v>
      </c>
    </row>
    <row r="86" spans="1:24">
      <c r="A86" s="1334" t="s">
        <v>574</v>
      </c>
      <c r="B86" s="1334" t="s">
        <v>1205</v>
      </c>
      <c r="C86" s="1355"/>
      <c r="D86" s="1334" t="s">
        <v>1455</v>
      </c>
      <c r="E86" s="1334" t="s">
        <v>1134</v>
      </c>
      <c r="F86" s="1347">
        <v>5797318.4100000001</v>
      </c>
      <c r="G86" s="1347">
        <v>3478391.0460000001</v>
      </c>
      <c r="H86" s="1325">
        <f t="shared" si="9"/>
        <v>2318927.3640000001</v>
      </c>
      <c r="I86" s="1325"/>
      <c r="J86" s="1338" t="str">
        <f t="shared" si="10"/>
        <v xml:space="preserve"> - </v>
      </c>
      <c r="K86" s="1347"/>
      <c r="L86" s="1347"/>
      <c r="M86" s="1347"/>
      <c r="N86" s="1334"/>
      <c r="O86" s="1325">
        <f t="shared" si="11"/>
        <v>0</v>
      </c>
      <c r="P86" s="1332"/>
      <c r="Q86" s="1338">
        <f t="shared" si="13"/>
        <v>2318927.3640000001</v>
      </c>
      <c r="R86" s="1347">
        <v>-12202.876000000164</v>
      </c>
      <c r="S86" s="1347">
        <v>0</v>
      </c>
      <c r="T86" s="1347">
        <v>0</v>
      </c>
      <c r="U86" s="1347">
        <v>0</v>
      </c>
      <c r="V86" s="1325">
        <f t="shared" si="14"/>
        <v>2306724.4879999999</v>
      </c>
      <c r="W86" s="1325"/>
      <c r="X86" s="1325">
        <f t="shared" si="12"/>
        <v>2306724.4879999999</v>
      </c>
    </row>
    <row r="87" spans="1:24">
      <c r="A87" s="1334" t="s">
        <v>574</v>
      </c>
      <c r="B87" s="1334" t="s">
        <v>1206</v>
      </c>
      <c r="C87" s="1355"/>
      <c r="D87" s="1334" t="s">
        <v>1455</v>
      </c>
      <c r="E87" s="1334" t="s">
        <v>1134</v>
      </c>
      <c r="F87" s="1347">
        <v>5053982.93</v>
      </c>
      <c r="G87" s="1347">
        <v>3032389.7579999999</v>
      </c>
      <c r="H87" s="1325">
        <f t="shared" si="9"/>
        <v>2021593.1719999998</v>
      </c>
      <c r="I87" s="1325"/>
      <c r="J87" s="1338" t="str">
        <f t="shared" si="10"/>
        <v xml:space="preserve"> - </v>
      </c>
      <c r="K87" s="1347"/>
      <c r="L87" s="1347"/>
      <c r="M87" s="1347"/>
      <c r="N87" s="1334"/>
      <c r="O87" s="1325">
        <f t="shared" si="11"/>
        <v>0</v>
      </c>
      <c r="P87" s="1332"/>
      <c r="Q87" s="1338">
        <f t="shared" si="13"/>
        <v>2021593.1719999998</v>
      </c>
      <c r="R87" s="1347">
        <v>0</v>
      </c>
      <c r="S87" s="1347">
        <v>0</v>
      </c>
      <c r="T87" s="1347">
        <v>0</v>
      </c>
      <c r="U87" s="1347">
        <v>0</v>
      </c>
      <c r="V87" s="1325">
        <f t="shared" si="14"/>
        <v>2021593.1719999998</v>
      </c>
      <c r="W87" s="1325"/>
      <c r="X87" s="1325">
        <f t="shared" si="12"/>
        <v>2021593.1719999998</v>
      </c>
    </row>
    <row r="88" spans="1:24">
      <c r="A88" s="1334" t="s">
        <v>574</v>
      </c>
      <c r="B88" s="1334" t="s">
        <v>1207</v>
      </c>
      <c r="C88" s="1355"/>
      <c r="D88" s="1334" t="s">
        <v>1455</v>
      </c>
      <c r="E88" s="1334" t="s">
        <v>1134</v>
      </c>
      <c r="F88" s="1347">
        <v>-174210.32</v>
      </c>
      <c r="G88" s="1347">
        <v>-104526.19200000001</v>
      </c>
      <c r="H88" s="1325">
        <f t="shared" si="9"/>
        <v>-69684.127999999997</v>
      </c>
      <c r="I88" s="1325"/>
      <c r="J88" s="1338" t="str">
        <f t="shared" si="10"/>
        <v xml:space="preserve"> - </v>
      </c>
      <c r="K88" s="1347"/>
      <c r="L88" s="1347"/>
      <c r="M88" s="1347"/>
      <c r="N88" s="1334"/>
      <c r="O88" s="1325">
        <f t="shared" si="11"/>
        <v>0</v>
      </c>
      <c r="P88" s="1332"/>
      <c r="Q88" s="1338">
        <f t="shared" si="13"/>
        <v>-69684.127999999997</v>
      </c>
      <c r="R88" s="1347">
        <v>0</v>
      </c>
      <c r="S88" s="1347">
        <v>0</v>
      </c>
      <c r="T88" s="1347">
        <v>0</v>
      </c>
      <c r="U88" s="1347">
        <v>0</v>
      </c>
      <c r="V88" s="1325">
        <f t="shared" si="14"/>
        <v>-69684.127999999997</v>
      </c>
      <c r="W88" s="1325"/>
      <c r="X88" s="1325">
        <f t="shared" si="12"/>
        <v>-69684.127999999997</v>
      </c>
    </row>
    <row r="89" spans="1:24">
      <c r="A89" s="1334" t="s">
        <v>574</v>
      </c>
      <c r="B89" s="1334" t="s">
        <v>1208</v>
      </c>
      <c r="C89" s="1355"/>
      <c r="D89" s="1334" t="s">
        <v>1455</v>
      </c>
      <c r="E89" s="1334" t="s">
        <v>1134</v>
      </c>
      <c r="F89" s="1347">
        <v>379991.82</v>
      </c>
      <c r="G89" s="1347">
        <v>227995.09199999998</v>
      </c>
      <c r="H89" s="1325">
        <f t="shared" si="9"/>
        <v>151996.72800000003</v>
      </c>
      <c r="I89" s="1325"/>
      <c r="J89" s="1338" t="str">
        <f t="shared" si="10"/>
        <v xml:space="preserve"> - </v>
      </c>
      <c r="K89" s="1347"/>
      <c r="L89" s="1347"/>
      <c r="M89" s="1347"/>
      <c r="N89" s="1334"/>
      <c r="O89" s="1325">
        <f t="shared" si="11"/>
        <v>0</v>
      </c>
      <c r="P89" s="1332"/>
      <c r="Q89" s="1338">
        <f t="shared" si="13"/>
        <v>151996.72800000003</v>
      </c>
      <c r="R89" s="1347">
        <v>51332.19200000001</v>
      </c>
      <c r="S89" s="1347">
        <v>0</v>
      </c>
      <c r="T89" s="1347">
        <v>0</v>
      </c>
      <c r="U89" s="1347">
        <v>0</v>
      </c>
      <c r="V89" s="1325">
        <f t="shared" si="14"/>
        <v>203328.92000000004</v>
      </c>
      <c r="W89" s="1325"/>
      <c r="X89" s="1325">
        <f t="shared" si="12"/>
        <v>203328.92000000004</v>
      </c>
    </row>
    <row r="90" spans="1:24">
      <c r="A90" s="1334" t="s">
        <v>574</v>
      </c>
      <c r="B90" s="1334" t="s">
        <v>1209</v>
      </c>
      <c r="C90" s="1355"/>
      <c r="D90" s="1334" t="s">
        <v>1455</v>
      </c>
      <c r="E90" s="1334" t="s">
        <v>1134</v>
      </c>
      <c r="F90" s="1347">
        <v>338.67</v>
      </c>
      <c r="G90" s="1347">
        <v>203.202</v>
      </c>
      <c r="H90" s="1325">
        <f t="shared" si="9"/>
        <v>135.46800000000002</v>
      </c>
      <c r="I90" s="1325"/>
      <c r="J90" s="1338" t="str">
        <f t="shared" si="10"/>
        <v xml:space="preserve"> - </v>
      </c>
      <c r="K90" s="1347"/>
      <c r="L90" s="1347"/>
      <c r="M90" s="1347"/>
      <c r="N90" s="1334"/>
      <c r="O90" s="1325">
        <f t="shared" si="11"/>
        <v>0</v>
      </c>
      <c r="P90" s="1332"/>
      <c r="Q90" s="1338">
        <f t="shared" si="13"/>
        <v>135.46800000000002</v>
      </c>
      <c r="R90" s="1347">
        <v>0</v>
      </c>
      <c r="S90" s="1347">
        <v>0</v>
      </c>
      <c r="T90" s="1347">
        <v>0</v>
      </c>
      <c r="U90" s="1347">
        <v>0</v>
      </c>
      <c r="V90" s="1325">
        <f t="shared" si="14"/>
        <v>135.46800000000002</v>
      </c>
      <c r="W90" s="1325"/>
      <c r="X90" s="1325">
        <f t="shared" si="12"/>
        <v>135.46800000000002</v>
      </c>
    </row>
    <row r="91" spans="1:24">
      <c r="A91" s="1334" t="s">
        <v>574</v>
      </c>
      <c r="B91" s="1334" t="s">
        <v>1210</v>
      </c>
      <c r="C91" s="1355"/>
      <c r="D91" s="1334" t="s">
        <v>1455</v>
      </c>
      <c r="E91" s="1334" t="s">
        <v>1134</v>
      </c>
      <c r="F91" s="1347">
        <v>864842.41</v>
      </c>
      <c r="G91" s="1347">
        <v>518905.44600000005</v>
      </c>
      <c r="H91" s="1325">
        <f t="shared" si="9"/>
        <v>345936.96399999998</v>
      </c>
      <c r="I91" s="1325"/>
      <c r="J91" s="1338" t="str">
        <f t="shared" si="10"/>
        <v xml:space="preserve"> - </v>
      </c>
      <c r="K91" s="1347"/>
      <c r="L91" s="1347"/>
      <c r="M91" s="1347"/>
      <c r="N91" s="1334"/>
      <c r="O91" s="1325">
        <f t="shared" si="11"/>
        <v>0</v>
      </c>
      <c r="P91" s="1332"/>
      <c r="Q91" s="1338">
        <f t="shared" si="13"/>
        <v>345936.96399999998</v>
      </c>
      <c r="R91" s="1347">
        <v>3362.9599999999627</v>
      </c>
      <c r="S91" s="1347">
        <v>0</v>
      </c>
      <c r="T91" s="1347">
        <v>0</v>
      </c>
      <c r="U91" s="1347">
        <v>0</v>
      </c>
      <c r="V91" s="1325">
        <f t="shared" si="14"/>
        <v>349299.92399999994</v>
      </c>
      <c r="W91" s="1325"/>
      <c r="X91" s="1325">
        <f t="shared" si="12"/>
        <v>349299.92399999994</v>
      </c>
    </row>
    <row r="92" spans="1:24">
      <c r="A92" s="1334" t="s">
        <v>574</v>
      </c>
      <c r="B92" s="1334" t="s">
        <v>1211</v>
      </c>
      <c r="C92" s="1355"/>
      <c r="D92" s="1334" t="s">
        <v>1455</v>
      </c>
      <c r="E92" s="1334" t="s">
        <v>1134</v>
      </c>
      <c r="F92" s="1347">
        <v>-31059.94</v>
      </c>
      <c r="G92" s="1347">
        <v>-18635.964</v>
      </c>
      <c r="H92" s="1325">
        <f t="shared" si="9"/>
        <v>-12423.975999999999</v>
      </c>
      <c r="I92" s="1325"/>
      <c r="J92" s="1338" t="str">
        <f t="shared" si="10"/>
        <v xml:space="preserve"> - </v>
      </c>
      <c r="K92" s="1347"/>
      <c r="L92" s="1347"/>
      <c r="M92" s="1347"/>
      <c r="N92" s="1334"/>
      <c r="O92" s="1325">
        <f t="shared" si="11"/>
        <v>0</v>
      </c>
      <c r="P92" s="1332"/>
      <c r="Q92" s="1338">
        <f t="shared" si="13"/>
        <v>-12423.975999999999</v>
      </c>
      <c r="R92" s="1347">
        <v>0.91199999999844295</v>
      </c>
      <c r="S92" s="1347">
        <v>0</v>
      </c>
      <c r="T92" s="1347">
        <v>0</v>
      </c>
      <c r="U92" s="1347">
        <v>0</v>
      </c>
      <c r="V92" s="1325">
        <f t="shared" si="14"/>
        <v>-12423.064</v>
      </c>
      <c r="W92" s="1325"/>
      <c r="X92" s="1325">
        <f t="shared" si="12"/>
        <v>-12423.064</v>
      </c>
    </row>
    <row r="93" spans="1:24">
      <c r="D93" s="1339"/>
      <c r="E93" s="1339"/>
      <c r="F93" s="1324"/>
      <c r="G93" s="1324"/>
      <c r="H93" s="1325"/>
      <c r="I93" s="1325"/>
      <c r="J93" s="1338"/>
      <c r="K93" s="1324"/>
      <c r="L93" s="1324"/>
      <c r="M93" s="1324"/>
      <c r="O93" s="1325"/>
      <c r="P93" s="1332"/>
      <c r="Q93" s="1338"/>
      <c r="R93" s="1324"/>
      <c r="S93" s="1324"/>
      <c r="T93" s="1324"/>
      <c r="V93" s="1325"/>
      <c r="W93" s="1325"/>
      <c r="X93" s="1325">
        <f t="shared" si="12"/>
        <v>0</v>
      </c>
    </row>
    <row r="94" spans="1:24" ht="13.5" thickBot="1">
      <c r="B94" s="1340" t="s">
        <v>1170</v>
      </c>
      <c r="D94" s="1339"/>
      <c r="E94" s="1339"/>
      <c r="F94" s="1343">
        <f t="shared" ref="F94:N94" si="15">SUM(F53:F92)</f>
        <v>-94734715.839999959</v>
      </c>
      <c r="G94" s="1343">
        <f t="shared" si="15"/>
        <v>-56840829.504000016</v>
      </c>
      <c r="H94" s="1343">
        <f t="shared" si="15"/>
        <v>-37893886.335999988</v>
      </c>
      <c r="I94" s="1344"/>
      <c r="J94" s="1343">
        <f t="shared" si="15"/>
        <v>0</v>
      </c>
      <c r="K94" s="1343">
        <f t="shared" si="15"/>
        <v>0</v>
      </c>
      <c r="L94" s="1343">
        <f t="shared" si="15"/>
        <v>0</v>
      </c>
      <c r="M94" s="1343">
        <f t="shared" si="15"/>
        <v>0</v>
      </c>
      <c r="N94" s="1343">
        <f t="shared" si="15"/>
        <v>0</v>
      </c>
      <c r="O94" s="1343">
        <f t="shared" ref="O94" si="16">SUM(O53:O92)</f>
        <v>0</v>
      </c>
      <c r="P94" s="1332"/>
      <c r="Q94" s="1343">
        <f t="shared" ref="Q94:R94" si="17">SUM(Q53:Q92)</f>
        <v>-37893886.335999988</v>
      </c>
      <c r="R94" s="1343">
        <f t="shared" si="17"/>
        <v>274653.88799999736</v>
      </c>
      <c r="S94" s="1343"/>
      <c r="T94" s="1343"/>
      <c r="U94" s="1343">
        <f t="shared" ref="U94:V94" si="18">SUM(U53:U92)</f>
        <v>0</v>
      </c>
      <c r="V94" s="1343">
        <f t="shared" si="18"/>
        <v>-37619232.447999999</v>
      </c>
      <c r="W94" s="1344"/>
      <c r="X94" s="1343">
        <f t="shared" si="12"/>
        <v>-37619232.447999999</v>
      </c>
    </row>
    <row r="95" spans="1:24" ht="13.5" thickTop="1">
      <c r="D95" s="1348"/>
      <c r="E95" s="1348"/>
      <c r="P95" s="1332"/>
      <c r="X95" s="1325">
        <f t="shared" si="12"/>
        <v>0</v>
      </c>
    </row>
    <row r="96" spans="1:24">
      <c r="A96" s="1334" t="s">
        <v>574</v>
      </c>
      <c r="B96" s="1334" t="s">
        <v>811</v>
      </c>
      <c r="C96" s="1349"/>
      <c r="D96" s="1334" t="s">
        <v>1212</v>
      </c>
      <c r="E96" s="1334" t="s">
        <v>1213</v>
      </c>
      <c r="F96" s="1347">
        <v>-25729698.972443998</v>
      </c>
      <c r="G96" s="1347">
        <v>-15437819.383466398</v>
      </c>
      <c r="H96" s="1325">
        <f t="shared" ref="H96:H115" si="19">F96-G96</f>
        <v>-10291879.5889776</v>
      </c>
      <c r="J96" s="1338" t="str">
        <f t="shared" ref="J96:J115" si="20">IF(C96="P", H96, " - ")</f>
        <v xml:space="preserve"> - </v>
      </c>
      <c r="K96" s="1347"/>
      <c r="L96" s="1347"/>
      <c r="M96" s="1347"/>
      <c r="N96" s="1347"/>
      <c r="O96" s="1324">
        <f t="shared" ref="O96:O115" si="21">SUM(J96:N96)</f>
        <v>0</v>
      </c>
      <c r="P96" s="1332"/>
      <c r="Q96" s="1338">
        <f t="shared" ref="Q96:Q115" si="22">IF(C96="P", " - ", H96)</f>
        <v>-10291879.5889776</v>
      </c>
      <c r="R96" s="1347">
        <v>12828105.523577599</v>
      </c>
      <c r="S96" s="1347">
        <v>0</v>
      </c>
      <c r="T96" s="1347">
        <v>0</v>
      </c>
      <c r="U96" s="1347">
        <v>0</v>
      </c>
      <c r="V96" s="1324">
        <f t="shared" ref="V96:V115" si="23">SUM(Q96:U96)</f>
        <v>2536225.9345999993</v>
      </c>
      <c r="W96" s="1325"/>
      <c r="X96" s="1325">
        <f t="shared" si="12"/>
        <v>2536225.9345999993</v>
      </c>
    </row>
    <row r="97" spans="1:24">
      <c r="A97" s="1334" t="s">
        <v>574</v>
      </c>
      <c r="B97" s="1334" t="s">
        <v>798</v>
      </c>
      <c r="C97" s="1349"/>
      <c r="D97" s="1334" t="s">
        <v>1214</v>
      </c>
      <c r="E97" s="1334" t="s">
        <v>1215</v>
      </c>
      <c r="F97" s="1347">
        <v>0</v>
      </c>
      <c r="G97" s="1347">
        <v>0</v>
      </c>
      <c r="H97" s="1325">
        <f t="shared" si="19"/>
        <v>0</v>
      </c>
      <c r="J97" s="1338" t="str">
        <f t="shared" si="20"/>
        <v xml:space="preserve"> - </v>
      </c>
      <c r="K97" s="1347"/>
      <c r="L97" s="1347"/>
      <c r="M97" s="1347"/>
      <c r="N97" s="1334"/>
      <c r="O97" s="1324">
        <f t="shared" si="21"/>
        <v>0</v>
      </c>
      <c r="P97" s="1332"/>
      <c r="Q97" s="1338">
        <f t="shared" si="22"/>
        <v>0</v>
      </c>
      <c r="R97" s="1347">
        <v>48529.62999999999</v>
      </c>
      <c r="S97" s="1347">
        <v>0</v>
      </c>
      <c r="T97" s="1347">
        <v>0</v>
      </c>
      <c r="U97" s="1347">
        <v>0</v>
      </c>
      <c r="V97" s="1324">
        <f t="shared" si="23"/>
        <v>48529.62999999999</v>
      </c>
      <c r="W97" s="1325"/>
      <c r="X97" s="1325">
        <f t="shared" si="12"/>
        <v>48529.62999999999</v>
      </c>
    </row>
    <row r="98" spans="1:24">
      <c r="A98" s="1334" t="s">
        <v>574</v>
      </c>
      <c r="B98" s="1334" t="s">
        <v>800</v>
      </c>
      <c r="C98" s="1349"/>
      <c r="D98" s="1334" t="s">
        <v>1214</v>
      </c>
      <c r="E98" s="1334" t="s">
        <v>1215</v>
      </c>
      <c r="F98" s="1347">
        <v>0</v>
      </c>
      <c r="G98" s="1347">
        <v>0</v>
      </c>
      <c r="H98" s="1325">
        <f t="shared" si="19"/>
        <v>0</v>
      </c>
      <c r="J98" s="1338" t="str">
        <f t="shared" si="20"/>
        <v xml:space="preserve"> - </v>
      </c>
      <c r="K98" s="1347"/>
      <c r="L98" s="1347"/>
      <c r="M98" s="1347"/>
      <c r="N98" s="1334"/>
      <c r="O98" s="1324">
        <f t="shared" si="21"/>
        <v>0</v>
      </c>
      <c r="P98" s="1332"/>
      <c r="Q98" s="1338">
        <f t="shared" si="22"/>
        <v>0</v>
      </c>
      <c r="R98" s="1347">
        <v>3389.3074000000006</v>
      </c>
      <c r="S98" s="1347">
        <v>0</v>
      </c>
      <c r="T98" s="1347">
        <v>0</v>
      </c>
      <c r="U98" s="1347">
        <v>0</v>
      </c>
      <c r="V98" s="1324">
        <f t="shared" si="23"/>
        <v>3389.3074000000006</v>
      </c>
      <c r="W98" s="1325"/>
      <c r="X98" s="1325">
        <f t="shared" si="12"/>
        <v>3389.3074000000006</v>
      </c>
    </row>
    <row r="99" spans="1:24">
      <c r="A99" s="1334" t="s">
        <v>574</v>
      </c>
      <c r="B99" s="1334" t="s">
        <v>799</v>
      </c>
      <c r="C99" s="1349"/>
      <c r="D99" s="1334" t="s">
        <v>1216</v>
      </c>
      <c r="E99" s="1334" t="s">
        <v>1215</v>
      </c>
      <c r="F99" s="1347">
        <v>3911375.201941689</v>
      </c>
      <c r="G99" s="1347">
        <v>2346825.1211650134</v>
      </c>
      <c r="H99" s="1325">
        <f t="shared" si="19"/>
        <v>1564550.0807766756</v>
      </c>
      <c r="J99" s="1338" t="str">
        <f t="shared" si="20"/>
        <v xml:space="preserve"> - </v>
      </c>
      <c r="K99" s="1347"/>
      <c r="L99" s="1347"/>
      <c r="M99" s="1347"/>
      <c r="N99" s="1334"/>
      <c r="O99" s="1324">
        <f t="shared" si="21"/>
        <v>0</v>
      </c>
      <c r="P99" s="1332"/>
      <c r="Q99" s="1338">
        <f t="shared" si="22"/>
        <v>1564550.0807766756</v>
      </c>
      <c r="R99" s="1347">
        <v>1172687.6134349694</v>
      </c>
      <c r="S99" s="1347">
        <v>0</v>
      </c>
      <c r="T99" s="1347">
        <v>0</v>
      </c>
      <c r="U99" s="1347">
        <v>0</v>
      </c>
      <c r="V99" s="1324">
        <f t="shared" si="23"/>
        <v>2737237.6942116451</v>
      </c>
      <c r="W99" s="1325"/>
      <c r="X99" s="1325">
        <f t="shared" si="12"/>
        <v>2737237.6942116451</v>
      </c>
    </row>
    <row r="100" spans="1:24">
      <c r="A100" s="1334" t="s">
        <v>574</v>
      </c>
      <c r="B100" s="1334" t="s">
        <v>1217</v>
      </c>
      <c r="C100" s="1349"/>
      <c r="D100" s="1334" t="s">
        <v>1216</v>
      </c>
      <c r="E100" s="1334" t="s">
        <v>1218</v>
      </c>
      <c r="F100" s="1347">
        <v>25458.947499999991</v>
      </c>
      <c r="G100" s="1347">
        <v>15275.368499999995</v>
      </c>
      <c r="H100" s="1325">
        <f t="shared" si="19"/>
        <v>10183.578999999996</v>
      </c>
      <c r="J100" s="1338" t="str">
        <f t="shared" si="20"/>
        <v xml:space="preserve"> - </v>
      </c>
      <c r="K100" s="1347"/>
      <c r="L100" s="1347"/>
      <c r="M100" s="1347"/>
      <c r="N100" s="1334"/>
      <c r="O100" s="1324">
        <f t="shared" si="21"/>
        <v>0</v>
      </c>
      <c r="P100" s="1332"/>
      <c r="Q100" s="1338">
        <f t="shared" si="22"/>
        <v>10183.578999999996</v>
      </c>
      <c r="R100" s="1347">
        <v>-151943.99</v>
      </c>
      <c r="S100" s="1347">
        <v>0</v>
      </c>
      <c r="T100" s="1347">
        <v>0</v>
      </c>
      <c r="U100" s="1347">
        <v>0</v>
      </c>
      <c r="V100" s="1324">
        <f t="shared" si="23"/>
        <v>-141760.41099999999</v>
      </c>
      <c r="W100" s="1325"/>
      <c r="X100" s="1325">
        <f t="shared" si="12"/>
        <v>-141760.41099999999</v>
      </c>
    </row>
    <row r="101" spans="1:24">
      <c r="A101" s="1334" t="s">
        <v>574</v>
      </c>
      <c r="B101" s="1334" t="s">
        <v>802</v>
      </c>
      <c r="C101" s="1349"/>
      <c r="D101" s="1334" t="s">
        <v>1216</v>
      </c>
      <c r="E101" s="1334" t="s">
        <v>1218</v>
      </c>
      <c r="F101" s="1347">
        <v>-35155551.549999997</v>
      </c>
      <c r="G101" s="1347">
        <v>-21093330.93</v>
      </c>
      <c r="H101" s="1325">
        <f t="shared" si="19"/>
        <v>-14062220.619999997</v>
      </c>
      <c r="J101" s="1338" t="str">
        <f t="shared" si="20"/>
        <v xml:space="preserve"> - </v>
      </c>
      <c r="K101" s="1347"/>
      <c r="L101" s="1347"/>
      <c r="M101" s="1347"/>
      <c r="N101" s="1334"/>
      <c r="O101" s="1324">
        <f t="shared" si="21"/>
        <v>0</v>
      </c>
      <c r="P101" s="1332"/>
      <c r="Q101" s="1338">
        <f t="shared" si="22"/>
        <v>-14062220.619999997</v>
      </c>
      <c r="R101" s="1347">
        <v>0</v>
      </c>
      <c r="S101" s="1347">
        <v>0</v>
      </c>
      <c r="T101" s="1347">
        <v>0</v>
      </c>
      <c r="U101" s="1347">
        <v>0</v>
      </c>
      <c r="V101" s="1324">
        <f t="shared" si="23"/>
        <v>-14062220.619999997</v>
      </c>
      <c r="W101" s="1325"/>
      <c r="X101" s="1325">
        <f t="shared" si="12"/>
        <v>-14062220.619999997</v>
      </c>
    </row>
    <row r="102" spans="1:24">
      <c r="A102" s="1334" t="s">
        <v>574</v>
      </c>
      <c r="B102" s="1334" t="s">
        <v>813</v>
      </c>
      <c r="C102" s="1349"/>
      <c r="D102" s="1334" t="s">
        <v>1216</v>
      </c>
      <c r="E102" s="1334" t="s">
        <v>1218</v>
      </c>
      <c r="F102" s="1347">
        <v>4219266.3999999994</v>
      </c>
      <c r="G102" s="1347">
        <v>2531559.84</v>
      </c>
      <c r="H102" s="1325">
        <f t="shared" si="19"/>
        <v>1687706.5599999996</v>
      </c>
      <c r="J102" s="1338" t="str">
        <f t="shared" si="20"/>
        <v xml:space="preserve"> - </v>
      </c>
      <c r="K102" s="1347"/>
      <c r="L102" s="1347"/>
      <c r="M102" s="1347"/>
      <c r="N102" s="1334"/>
      <c r="O102" s="1324">
        <f t="shared" si="21"/>
        <v>0</v>
      </c>
      <c r="P102" s="1332"/>
      <c r="Q102" s="1338">
        <f t="shared" si="22"/>
        <v>1687706.5599999996</v>
      </c>
      <c r="R102" s="1347">
        <v>-1905594.9999999995</v>
      </c>
      <c r="S102" s="1347">
        <v>0</v>
      </c>
      <c r="T102" s="1347">
        <v>0</v>
      </c>
      <c r="U102" s="1347">
        <v>0</v>
      </c>
      <c r="V102" s="1324">
        <f t="shared" si="23"/>
        <v>-217888.43999999994</v>
      </c>
      <c r="W102" s="1325"/>
      <c r="X102" s="1325">
        <f t="shared" si="12"/>
        <v>-217888.43999999994</v>
      </c>
    </row>
    <row r="103" spans="1:24">
      <c r="A103" s="1334" t="s">
        <v>574</v>
      </c>
      <c r="B103" s="1334" t="s">
        <v>883</v>
      </c>
      <c r="C103" s="1349"/>
      <c r="D103" s="1334" t="s">
        <v>1216</v>
      </c>
      <c r="E103" s="1334" t="s">
        <v>1218</v>
      </c>
      <c r="F103" s="1347">
        <v>-372536.14999999997</v>
      </c>
      <c r="G103" s="1347">
        <v>-223521.69</v>
      </c>
      <c r="H103" s="1325">
        <f t="shared" si="19"/>
        <v>-149014.45999999996</v>
      </c>
      <c r="J103" s="1338" t="str">
        <f t="shared" si="20"/>
        <v xml:space="preserve"> - </v>
      </c>
      <c r="K103" s="1347"/>
      <c r="L103" s="1347"/>
      <c r="M103" s="1347"/>
      <c r="N103" s="1334"/>
      <c r="O103" s="1324">
        <f t="shared" si="21"/>
        <v>0</v>
      </c>
      <c r="P103" s="1332"/>
      <c r="Q103" s="1338">
        <f t="shared" si="22"/>
        <v>-149014.45999999996</v>
      </c>
      <c r="R103" s="1347">
        <v>0</v>
      </c>
      <c r="S103" s="1347">
        <v>0</v>
      </c>
      <c r="T103" s="1347">
        <v>0</v>
      </c>
      <c r="U103" s="1347">
        <v>0</v>
      </c>
      <c r="V103" s="1324">
        <f t="shared" si="23"/>
        <v>-149014.45999999996</v>
      </c>
      <c r="W103" s="1325"/>
      <c r="X103" s="1325">
        <f t="shared" si="12"/>
        <v>-149014.45999999996</v>
      </c>
    </row>
    <row r="104" spans="1:24">
      <c r="A104" s="1334" t="s">
        <v>574</v>
      </c>
      <c r="B104" s="1334" t="s">
        <v>804</v>
      </c>
      <c r="C104" s="1349"/>
      <c r="D104" s="1334" t="s">
        <v>1216</v>
      </c>
      <c r="E104" s="1334" t="s">
        <v>1218</v>
      </c>
      <c r="F104" s="1347">
        <v>-498391.05050000001</v>
      </c>
      <c r="G104" s="1347">
        <v>-299034.63030000002</v>
      </c>
      <c r="H104" s="1325">
        <f t="shared" si="19"/>
        <v>-199356.42019999999</v>
      </c>
      <c r="J104" s="1338" t="str">
        <f t="shared" si="20"/>
        <v xml:space="preserve"> - </v>
      </c>
      <c r="K104" s="1347"/>
      <c r="L104" s="1347"/>
      <c r="M104" s="1347"/>
      <c r="N104" s="1334"/>
      <c r="O104" s="1324">
        <f t="shared" si="21"/>
        <v>0</v>
      </c>
      <c r="P104" s="1332"/>
      <c r="Q104" s="1338">
        <f t="shared" si="22"/>
        <v>-199356.42019999999</v>
      </c>
      <c r="R104" s="1347">
        <v>0</v>
      </c>
      <c r="S104" s="1347">
        <v>0</v>
      </c>
      <c r="T104" s="1347">
        <v>0</v>
      </c>
      <c r="U104" s="1347">
        <v>0</v>
      </c>
      <c r="V104" s="1324">
        <f t="shared" si="23"/>
        <v>-199356.42019999999</v>
      </c>
      <c r="W104" s="1325"/>
      <c r="X104" s="1325">
        <f t="shared" si="12"/>
        <v>-199356.42019999999</v>
      </c>
    </row>
    <row r="105" spans="1:24">
      <c r="A105" s="1334" t="s">
        <v>574</v>
      </c>
      <c r="B105" s="1334" t="s">
        <v>873</v>
      </c>
      <c r="C105" s="1349"/>
      <c r="D105" s="1334" t="s">
        <v>1216</v>
      </c>
      <c r="E105" s="1334" t="s">
        <v>1218</v>
      </c>
      <c r="F105" s="1347">
        <v>-8493.7999999999993</v>
      </c>
      <c r="G105" s="1347">
        <v>-5096.28</v>
      </c>
      <c r="H105" s="1325">
        <f>F105-G105</f>
        <v>-3397.5199999999995</v>
      </c>
      <c r="J105" s="1338" t="str">
        <f t="shared" si="20"/>
        <v xml:space="preserve"> - </v>
      </c>
      <c r="K105" s="1347"/>
      <c r="L105" s="1347"/>
      <c r="M105" s="1347"/>
      <c r="N105" s="1334"/>
      <c r="O105" s="1324">
        <f t="shared" si="21"/>
        <v>0</v>
      </c>
      <c r="P105" s="1332"/>
      <c r="Q105" s="1338">
        <f t="shared" si="22"/>
        <v>-3397.5199999999995</v>
      </c>
      <c r="R105" s="1347">
        <v>1516.57</v>
      </c>
      <c r="S105" s="1347">
        <v>0</v>
      </c>
      <c r="T105" s="1347">
        <v>0</v>
      </c>
      <c r="U105" s="1347">
        <v>0</v>
      </c>
      <c r="V105" s="1324">
        <f t="shared" si="23"/>
        <v>-1880.9499999999996</v>
      </c>
      <c r="W105" s="1325"/>
      <c r="X105" s="1325">
        <f t="shared" si="12"/>
        <v>-1880.9499999999996</v>
      </c>
    </row>
    <row r="106" spans="1:24">
      <c r="A106" s="1334" t="s">
        <v>574</v>
      </c>
      <c r="B106" s="1334" t="s">
        <v>1219</v>
      </c>
      <c r="C106" s="1349"/>
      <c r="D106" s="1334" t="s">
        <v>1216</v>
      </c>
      <c r="E106" s="1334" t="s">
        <v>1134</v>
      </c>
      <c r="F106" s="1347">
        <v>153300</v>
      </c>
      <c r="G106" s="1347">
        <v>91980</v>
      </c>
      <c r="H106" s="1325">
        <f>F106-G106</f>
        <v>61320</v>
      </c>
      <c r="J106" s="1338" t="str">
        <f t="shared" si="20"/>
        <v xml:space="preserve"> - </v>
      </c>
      <c r="K106" s="1347"/>
      <c r="L106" s="1347"/>
      <c r="M106" s="1347"/>
      <c r="N106" s="1334"/>
      <c r="O106" s="1324">
        <f t="shared" si="21"/>
        <v>0</v>
      </c>
      <c r="P106" s="1332"/>
      <c r="Q106" s="1338">
        <f t="shared" si="22"/>
        <v>61320</v>
      </c>
      <c r="R106" s="1347">
        <v>0</v>
      </c>
      <c r="S106" s="1347">
        <v>0</v>
      </c>
      <c r="T106" s="1347">
        <v>0</v>
      </c>
      <c r="U106" s="1347">
        <v>0</v>
      </c>
      <c r="V106" s="1324">
        <f t="shared" si="23"/>
        <v>61320</v>
      </c>
      <c r="W106" s="1325"/>
      <c r="X106" s="1325">
        <f t="shared" si="12"/>
        <v>61320</v>
      </c>
    </row>
    <row r="107" spans="1:24">
      <c r="A107" s="1334" t="s">
        <v>574</v>
      </c>
      <c r="B107" s="1334" t="s">
        <v>1220</v>
      </c>
      <c r="C107" s="1349"/>
      <c r="D107" s="1334" t="s">
        <v>1221</v>
      </c>
      <c r="E107" s="1334" t="s">
        <v>1218</v>
      </c>
      <c r="F107" s="1347">
        <v>1680404.9999999998</v>
      </c>
      <c r="G107" s="1347">
        <v>1008242.9999999999</v>
      </c>
      <c r="H107" s="1325">
        <f>F107-G107</f>
        <v>672161.99999999988</v>
      </c>
      <c r="J107" s="1338" t="str">
        <f t="shared" si="20"/>
        <v xml:space="preserve"> - </v>
      </c>
      <c r="K107" s="1347"/>
      <c r="L107" s="1347"/>
      <c r="M107" s="1347"/>
      <c r="N107" s="1334"/>
      <c r="O107" s="1324">
        <f t="shared" si="21"/>
        <v>0</v>
      </c>
      <c r="P107" s="1332"/>
      <c r="Q107" s="1338">
        <f t="shared" si="22"/>
        <v>672161.99999999988</v>
      </c>
      <c r="R107" s="1347">
        <v>-12822972.58969244</v>
      </c>
      <c r="S107" s="1347">
        <v>0</v>
      </c>
      <c r="T107" s="1347">
        <v>0</v>
      </c>
      <c r="U107" s="1347">
        <v>0</v>
      </c>
      <c r="V107" s="1324">
        <f t="shared" si="23"/>
        <v>-12150810.58969244</v>
      </c>
      <c r="W107" s="1325"/>
      <c r="X107" s="1325">
        <f t="shared" si="12"/>
        <v>-12150810.58969244</v>
      </c>
    </row>
    <row r="108" spans="1:24">
      <c r="A108" s="1334" t="s">
        <v>574</v>
      </c>
      <c r="B108" s="1334" t="s">
        <v>815</v>
      </c>
      <c r="C108" s="1349"/>
      <c r="D108" s="1334" t="s">
        <v>1221</v>
      </c>
      <c r="E108" s="1334" t="s">
        <v>1134</v>
      </c>
      <c r="F108" s="1347">
        <v>1593722.4660000005</v>
      </c>
      <c r="G108" s="1347">
        <v>956233.47960000031</v>
      </c>
      <c r="H108" s="1325">
        <f>F108-G108</f>
        <v>637488.98640000017</v>
      </c>
      <c r="J108" s="1338" t="str">
        <f t="shared" si="20"/>
        <v xml:space="preserve"> - </v>
      </c>
      <c r="K108" s="1347"/>
      <c r="L108" s="1347"/>
      <c r="M108" s="1347"/>
      <c r="N108" s="1334"/>
      <c r="O108" s="1324">
        <f t="shared" si="21"/>
        <v>0</v>
      </c>
      <c r="P108" s="1332"/>
      <c r="Q108" s="1338">
        <f t="shared" si="22"/>
        <v>637488.98640000017</v>
      </c>
      <c r="R108" s="1347">
        <v>0</v>
      </c>
      <c r="S108" s="1347">
        <v>0</v>
      </c>
      <c r="T108" s="1347">
        <v>0</v>
      </c>
      <c r="U108" s="1347">
        <v>0</v>
      </c>
      <c r="V108" s="1324">
        <f t="shared" si="23"/>
        <v>637488.98640000017</v>
      </c>
      <c r="W108" s="1325"/>
      <c r="X108" s="1325">
        <f t="shared" si="12"/>
        <v>637488.98640000017</v>
      </c>
    </row>
    <row r="109" spans="1:24">
      <c r="A109" s="1334" t="s">
        <v>574</v>
      </c>
      <c r="B109" s="1334" t="s">
        <v>814</v>
      </c>
      <c r="C109" s="1349"/>
      <c r="D109" s="1334" t="s">
        <v>1221</v>
      </c>
      <c r="E109" s="1334" t="s">
        <v>1218</v>
      </c>
      <c r="F109" s="1347">
        <v>10471157.546499999</v>
      </c>
      <c r="G109" s="1347">
        <v>6282694.5278999992</v>
      </c>
      <c r="H109" s="1325">
        <f>F109-G109</f>
        <v>4188463.0186000001</v>
      </c>
      <c r="J109" s="1338" t="str">
        <f t="shared" si="20"/>
        <v xml:space="preserve"> - </v>
      </c>
      <c r="K109" s="1347"/>
      <c r="L109" s="1347"/>
      <c r="M109" s="1347"/>
      <c r="N109" s="1334"/>
      <c r="O109" s="1324">
        <f t="shared" si="21"/>
        <v>0</v>
      </c>
      <c r="P109" s="1332"/>
      <c r="Q109" s="1338">
        <f t="shared" si="22"/>
        <v>4188463.0186000001</v>
      </c>
      <c r="R109" s="1347">
        <v>0</v>
      </c>
      <c r="S109" s="1347">
        <v>0</v>
      </c>
      <c r="T109" s="1347">
        <v>0</v>
      </c>
      <c r="U109" s="1347">
        <v>0</v>
      </c>
      <c r="V109" s="1324">
        <f t="shared" si="23"/>
        <v>4188463.0186000001</v>
      </c>
      <c r="W109" s="1325"/>
      <c r="X109" s="1325">
        <f t="shared" si="12"/>
        <v>4188463.0186000001</v>
      </c>
    </row>
    <row r="110" spans="1:24">
      <c r="A110" s="1334" t="s">
        <v>574</v>
      </c>
      <c r="B110" s="1334" t="s">
        <v>937</v>
      </c>
      <c r="C110" s="1349"/>
      <c r="D110" s="1334" t="s">
        <v>1221</v>
      </c>
      <c r="E110" s="1334" t="s">
        <v>1218</v>
      </c>
      <c r="F110" s="1347">
        <v>16613529.107000001</v>
      </c>
      <c r="G110" s="1347">
        <v>9968117.4642000012</v>
      </c>
      <c r="H110" s="1325">
        <f t="shared" si="19"/>
        <v>6645411.6427999996</v>
      </c>
      <c r="J110" s="1338" t="str">
        <f t="shared" si="20"/>
        <v xml:space="preserve"> - </v>
      </c>
      <c r="K110" s="1347"/>
      <c r="L110" s="1347"/>
      <c r="M110" s="1347"/>
      <c r="N110" s="1334"/>
      <c r="O110" s="1324">
        <f t="shared" si="21"/>
        <v>0</v>
      </c>
      <c r="P110" s="1332"/>
      <c r="Q110" s="1338">
        <f t="shared" si="22"/>
        <v>6645411.6427999996</v>
      </c>
      <c r="R110" s="1347">
        <v>-58359.780000000261</v>
      </c>
      <c r="S110" s="1347">
        <v>0</v>
      </c>
      <c r="T110" s="1347">
        <v>0</v>
      </c>
      <c r="U110" s="1347">
        <v>0</v>
      </c>
      <c r="V110" s="1324">
        <f t="shared" si="23"/>
        <v>6587051.8627999993</v>
      </c>
      <c r="W110" s="1325"/>
      <c r="X110" s="1325">
        <f t="shared" si="12"/>
        <v>6587051.8627999993</v>
      </c>
    </row>
    <row r="111" spans="1:24">
      <c r="A111" s="1334" t="s">
        <v>574</v>
      </c>
      <c r="B111" s="1334" t="s">
        <v>1222</v>
      </c>
      <c r="C111" s="1349"/>
      <c r="D111" s="1334" t="s">
        <v>1221</v>
      </c>
      <c r="E111" s="1334" t="s">
        <v>1215</v>
      </c>
      <c r="F111" s="1347">
        <v>2063550.2999999998</v>
      </c>
      <c r="G111" s="1347">
        <v>1238130.18</v>
      </c>
      <c r="H111" s="1325">
        <f t="shared" si="19"/>
        <v>825420.11999999988</v>
      </c>
      <c r="J111" s="1338" t="str">
        <f t="shared" si="20"/>
        <v xml:space="preserve"> - </v>
      </c>
      <c r="K111" s="1347"/>
      <c r="L111" s="1347"/>
      <c r="M111" s="1347"/>
      <c r="N111" s="1334"/>
      <c r="O111" s="1324">
        <f t="shared" si="21"/>
        <v>0</v>
      </c>
      <c r="P111" s="1332"/>
      <c r="Q111" s="1338">
        <f t="shared" si="22"/>
        <v>825420.11999999988</v>
      </c>
      <c r="R111" s="1347">
        <v>385600.05000000005</v>
      </c>
      <c r="S111" s="1347">
        <v>0</v>
      </c>
      <c r="T111" s="1347">
        <v>0</v>
      </c>
      <c r="U111" s="1347">
        <v>0</v>
      </c>
      <c r="V111" s="1324">
        <f t="shared" si="23"/>
        <v>1211020.17</v>
      </c>
      <c r="W111" s="1325"/>
      <c r="X111" s="1325">
        <f t="shared" si="12"/>
        <v>1211020.17</v>
      </c>
    </row>
    <row r="112" spans="1:24">
      <c r="A112" s="1334" t="s">
        <v>574</v>
      </c>
      <c r="B112" s="1334" t="s">
        <v>1223</v>
      </c>
      <c r="C112" s="1349"/>
      <c r="D112" s="1334" t="s">
        <v>1221</v>
      </c>
      <c r="E112" s="1334" t="s">
        <v>1218</v>
      </c>
      <c r="F112" s="1347">
        <v>0</v>
      </c>
      <c r="G112" s="1347">
        <v>0</v>
      </c>
      <c r="H112" s="1325">
        <v>-3763163.0300807124</v>
      </c>
      <c r="J112" s="1338" t="str">
        <f t="shared" si="20"/>
        <v xml:space="preserve"> - </v>
      </c>
      <c r="K112" s="1347"/>
      <c r="L112" s="1347"/>
      <c r="M112" s="1347"/>
      <c r="N112" s="1334"/>
      <c r="O112" s="1324">
        <f t="shared" si="21"/>
        <v>0</v>
      </c>
      <c r="P112" s="1332"/>
      <c r="Q112" s="1338">
        <f t="shared" si="22"/>
        <v>-3763163.0300807124</v>
      </c>
      <c r="R112" s="1347">
        <v>0</v>
      </c>
      <c r="S112" s="1347">
        <v>0</v>
      </c>
      <c r="T112" s="1347">
        <v>0</v>
      </c>
      <c r="U112" s="1347">
        <v>0</v>
      </c>
      <c r="V112" s="1324">
        <f t="shared" si="23"/>
        <v>-3763163.0300807124</v>
      </c>
      <c r="W112" s="1325"/>
      <c r="X112" s="1325">
        <f t="shared" si="12"/>
        <v>-3763163.0300807124</v>
      </c>
    </row>
    <row r="113" spans="1:25">
      <c r="A113" s="1334" t="s">
        <v>574</v>
      </c>
      <c r="B113" s="1334" t="s">
        <v>1224</v>
      </c>
      <c r="C113" s="1349"/>
      <c r="D113" s="1334" t="s">
        <v>1221</v>
      </c>
      <c r="E113" s="1334" t="s">
        <v>1218</v>
      </c>
      <c r="F113" s="1347">
        <v>13458.1685</v>
      </c>
      <c r="G113" s="1347">
        <v>8074.9011</v>
      </c>
      <c r="H113" s="1325">
        <f t="shared" si="19"/>
        <v>5383.2673999999997</v>
      </c>
      <c r="J113" s="1338" t="str">
        <f t="shared" si="20"/>
        <v xml:space="preserve"> - </v>
      </c>
      <c r="K113" s="1347"/>
      <c r="L113" s="1347"/>
      <c r="M113" s="1347"/>
      <c r="N113" s="1334"/>
      <c r="O113" s="1324">
        <f t="shared" si="21"/>
        <v>0</v>
      </c>
      <c r="P113" s="1332"/>
      <c r="Q113" s="1338">
        <f t="shared" si="22"/>
        <v>5383.2673999999997</v>
      </c>
      <c r="R113" s="1347">
        <v>2100.8200000000006</v>
      </c>
      <c r="S113" s="1347">
        <v>0</v>
      </c>
      <c r="T113" s="1347">
        <v>0</v>
      </c>
      <c r="U113" s="1347">
        <v>0</v>
      </c>
      <c r="V113" s="1324">
        <f t="shared" si="23"/>
        <v>7484.0874000000003</v>
      </c>
      <c r="W113" s="1325"/>
      <c r="X113" s="1325">
        <f t="shared" si="12"/>
        <v>7484.0874000000003</v>
      </c>
    </row>
    <row r="114" spans="1:25">
      <c r="A114" s="1334" t="s">
        <v>574</v>
      </c>
      <c r="B114" s="1334" t="s">
        <v>1225</v>
      </c>
      <c r="C114" s="1349"/>
      <c r="D114" s="1334" t="s">
        <v>1221</v>
      </c>
      <c r="E114" s="1334" t="s">
        <v>1218</v>
      </c>
      <c r="F114" s="1347">
        <v>-36246.083999999995</v>
      </c>
      <c r="G114" s="1347">
        <v>-21747.650399999999</v>
      </c>
      <c r="H114" s="1325">
        <f t="shared" si="19"/>
        <v>-14498.433599999997</v>
      </c>
      <c r="J114" s="1338" t="str">
        <f t="shared" si="20"/>
        <v xml:space="preserve"> - </v>
      </c>
      <c r="K114" s="1347"/>
      <c r="L114" s="1347"/>
      <c r="M114" s="1347"/>
      <c r="N114" s="1334"/>
      <c r="O114" s="1324">
        <f t="shared" si="21"/>
        <v>0</v>
      </c>
      <c r="P114" s="1332"/>
      <c r="Q114" s="1338">
        <f t="shared" si="22"/>
        <v>-14498.433599999997</v>
      </c>
      <c r="R114" s="1347">
        <v>0</v>
      </c>
      <c r="S114" s="1347">
        <v>0</v>
      </c>
      <c r="T114" s="1347">
        <v>0</v>
      </c>
      <c r="U114" s="1347">
        <v>0</v>
      </c>
      <c r="V114" s="1324">
        <f t="shared" si="23"/>
        <v>-14498.433599999997</v>
      </c>
      <c r="W114" s="1325"/>
      <c r="X114" s="1325">
        <f t="shared" si="12"/>
        <v>-14498.433599999997</v>
      </c>
    </row>
    <row r="115" spans="1:25">
      <c r="A115" s="1334" t="s">
        <v>574</v>
      </c>
      <c r="B115" s="1334" t="s">
        <v>1226</v>
      </c>
      <c r="C115" s="1349"/>
      <c r="D115" s="1334" t="s">
        <v>1221</v>
      </c>
      <c r="E115" s="1334" t="s">
        <v>1218</v>
      </c>
      <c r="F115" s="1347">
        <v>-10284332.499999994</v>
      </c>
      <c r="G115" s="1347">
        <v>-6170599.4999999963</v>
      </c>
      <c r="H115" s="1325">
        <f t="shared" si="19"/>
        <v>-4113732.9999999981</v>
      </c>
      <c r="J115" s="1338" t="str">
        <f t="shared" si="20"/>
        <v xml:space="preserve"> - </v>
      </c>
      <c r="K115" s="1351"/>
      <c r="L115" s="1351"/>
      <c r="M115" s="1351"/>
      <c r="N115" s="1350"/>
      <c r="O115" s="1324">
        <f t="shared" si="21"/>
        <v>0</v>
      </c>
      <c r="P115" s="1332"/>
      <c r="Q115" s="1338">
        <f t="shared" si="22"/>
        <v>-4113732.9999999981</v>
      </c>
      <c r="R115" s="1347">
        <v>-326856.95000000019</v>
      </c>
      <c r="S115" s="1347">
        <v>0</v>
      </c>
      <c r="T115" s="1347">
        <v>0</v>
      </c>
      <c r="U115" s="1347">
        <v>0</v>
      </c>
      <c r="V115" s="1324">
        <f t="shared" si="23"/>
        <v>-4440589.9499999983</v>
      </c>
      <c r="W115" s="1325"/>
      <c r="X115" s="1325">
        <f t="shared" si="12"/>
        <v>-4440589.9499999983</v>
      </c>
    </row>
    <row r="116" spans="1:25">
      <c r="C116" s="1349"/>
      <c r="D116" s="1339"/>
      <c r="E116" s="1339"/>
      <c r="O116" s="1324"/>
      <c r="P116" s="1332"/>
      <c r="V116" s="1324"/>
      <c r="W116" s="1325"/>
      <c r="X116" s="1324"/>
    </row>
    <row r="117" spans="1:25" ht="13.5" thickBot="1">
      <c r="B117" s="1340" t="s">
        <v>1227</v>
      </c>
      <c r="C117" s="1349"/>
      <c r="D117" s="1349"/>
      <c r="E117" s="1349"/>
      <c r="F117" s="1343">
        <f>SUM(F96:F115)</f>
        <v>-31340026.9695023</v>
      </c>
      <c r="G117" s="1343">
        <f>SUM(G96:G115)</f>
        <v>-18804016.181701381</v>
      </c>
      <c r="H117" s="1343">
        <f>SUM(H96:H115)</f>
        <v>-16299173.817881636</v>
      </c>
      <c r="J117" s="1343">
        <f>SUM(J96:J115)</f>
        <v>0</v>
      </c>
      <c r="K117" s="1343">
        <f>SUM(K96:K115)</f>
        <v>0</v>
      </c>
      <c r="L117" s="1343">
        <f t="shared" ref="L117:N117" si="24">SUM(L96:L115)</f>
        <v>0</v>
      </c>
      <c r="M117" s="1343">
        <f t="shared" si="24"/>
        <v>0</v>
      </c>
      <c r="N117" s="1343">
        <f t="shared" si="24"/>
        <v>0</v>
      </c>
      <c r="O117" s="1343">
        <f>SUM(O96:O115)</f>
        <v>0</v>
      </c>
      <c r="P117" s="1332"/>
      <c r="Q117" s="1343">
        <f>SUM(Q96:Q115)</f>
        <v>-16299173.817881636</v>
      </c>
      <c r="R117" s="1343">
        <f>SUM(R96:R115)</f>
        <v>-823798.79527987074</v>
      </c>
      <c r="S117" s="1343"/>
      <c r="T117" s="1343"/>
      <c r="U117" s="1343">
        <f>SUM(U96:U115)</f>
        <v>0</v>
      </c>
      <c r="V117" s="1343">
        <f>SUM(V96:V115)</f>
        <v>-17122972.613161497</v>
      </c>
      <c r="W117" s="1344"/>
      <c r="X117" s="1343">
        <f>SUM(X96:X115)</f>
        <v>-17122972.613161497</v>
      </c>
    </row>
    <row r="118" spans="1:25" ht="13.5" thickTop="1">
      <c r="C118" s="1349"/>
      <c r="D118" s="1349"/>
      <c r="E118" s="1349"/>
      <c r="P118" s="1332"/>
    </row>
    <row r="119" spans="1:25">
      <c r="C119" s="1349"/>
      <c r="D119" s="1349"/>
      <c r="G119" s="1352" t="s">
        <v>573</v>
      </c>
      <c r="H119" s="1345">
        <f>SUMIF($C$13:$C$48,"P",H13:H48)</f>
        <v>693588149.61199975</v>
      </c>
      <c r="J119" s="1345">
        <f>J50+J94+J117</f>
        <v>693588149.61199975</v>
      </c>
      <c r="K119" s="1345">
        <f t="shared" ref="K119:M119" si="25">K50+K94+K117</f>
        <v>10344188.620000033</v>
      </c>
      <c r="L119" s="1345">
        <f t="shared" si="25"/>
        <v>-27637471.804170039</v>
      </c>
      <c r="M119" s="1345">
        <f t="shared" si="25"/>
        <v>2241751.9908700399</v>
      </c>
      <c r="N119" s="1345">
        <f>N50+N94+N117</f>
        <v>-302306.47041744064</v>
      </c>
      <c r="O119" s="1345">
        <f>SUM(J119:N119)</f>
        <v>678234311.94828224</v>
      </c>
      <c r="P119" s="1332"/>
      <c r="Q119" s="1345"/>
      <c r="X119" s="1345">
        <f>O119+V119</f>
        <v>678234311.94828224</v>
      </c>
      <c r="Y119" s="1345"/>
    </row>
    <row r="120" spans="1:25">
      <c r="C120" s="1349"/>
      <c r="D120" s="1349"/>
      <c r="G120" s="1352" t="s">
        <v>1077</v>
      </c>
      <c r="H120" s="1345">
        <f>H96+H94+Q50</f>
        <v>116656372.95502241</v>
      </c>
      <c r="P120" s="1332"/>
      <c r="Q120" s="1345">
        <f>Q50+Q94+Q96</f>
        <v>116656372.95502239</v>
      </c>
      <c r="R120" s="1345">
        <f>R50+R94+SUM(R96:R98)</f>
        <v>9953235.6009776033</v>
      </c>
      <c r="S120" s="1345">
        <f t="shared" ref="S120:U120" si="26">S50+S94+SUM(S96:S98)</f>
        <v>27637471.804170039</v>
      </c>
      <c r="T120" s="1345">
        <f t="shared" si="26"/>
        <v>-2241751.9908700399</v>
      </c>
      <c r="U120" s="1345">
        <f t="shared" si="26"/>
        <v>-348078.90750056366</v>
      </c>
      <c r="V120" s="1345">
        <f t="shared" ref="V120:V121" si="27">SUM(Q120:U120)</f>
        <v>151657249.46179944</v>
      </c>
      <c r="X120" s="1345">
        <f t="shared" ref="X120:X121" si="28">O120+V120</f>
        <v>151657249.46179944</v>
      </c>
      <c r="Y120" s="1353"/>
    </row>
    <row r="121" spans="1:25">
      <c r="C121" s="1349"/>
      <c r="D121" s="1349"/>
      <c r="G121" s="1352" t="s">
        <v>1078</v>
      </c>
      <c r="H121" s="1345">
        <f>SUM(H99:H115)</f>
        <v>-6007294.2289040331</v>
      </c>
      <c r="P121" s="1332"/>
      <c r="Q121" s="1345">
        <f>SUM(Q99:Q115)</f>
        <v>-6007294.2289040331</v>
      </c>
      <c r="R121" s="1345">
        <f>SUM(R99:R115)</f>
        <v>-13703823.256257467</v>
      </c>
      <c r="S121" s="1345">
        <f t="shared" ref="S121:U121" si="29">SUM(S99:S115)</f>
        <v>0</v>
      </c>
      <c r="T121" s="1345">
        <f t="shared" si="29"/>
        <v>0</v>
      </c>
      <c r="U121" s="1345">
        <f t="shared" si="29"/>
        <v>0</v>
      </c>
      <c r="V121" s="1345">
        <f t="shared" si="27"/>
        <v>-19711117.485161498</v>
      </c>
      <c r="X121" s="1345">
        <f t="shared" si="28"/>
        <v>-19711117.485161498</v>
      </c>
    </row>
    <row r="122" spans="1:25" ht="13.5" thickBot="1">
      <c r="C122" s="1349"/>
      <c r="D122" s="1339"/>
      <c r="G122" s="1354" t="s">
        <v>1228</v>
      </c>
      <c r="H122" s="1343">
        <f>SUM(H119:H121)</f>
        <v>804237228.3381182</v>
      </c>
      <c r="J122" s="1343">
        <f t="shared" ref="J122:O122" si="30">SUM(J119:J121)</f>
        <v>693588149.61199975</v>
      </c>
      <c r="K122" s="1343">
        <f t="shared" si="30"/>
        <v>10344188.620000033</v>
      </c>
      <c r="L122" s="1343">
        <f t="shared" si="30"/>
        <v>-27637471.804170039</v>
      </c>
      <c r="M122" s="1343">
        <f t="shared" si="30"/>
        <v>2241751.9908700399</v>
      </c>
      <c r="N122" s="1343">
        <f t="shared" si="30"/>
        <v>-302306.47041744064</v>
      </c>
      <c r="O122" s="1343">
        <f t="shared" si="30"/>
        <v>678234311.94828224</v>
      </c>
      <c r="P122" s="1332"/>
      <c r="Q122" s="1343">
        <f t="shared" ref="Q122:V122" si="31">SUM(Q119:Q121)</f>
        <v>110649078.72611836</v>
      </c>
      <c r="R122" s="1343">
        <f t="shared" si="31"/>
        <v>-3750587.6552798636</v>
      </c>
      <c r="S122" s="1343">
        <f t="shared" si="31"/>
        <v>27637471.804170039</v>
      </c>
      <c r="T122" s="1343">
        <f t="shared" si="31"/>
        <v>-2241751.9908700399</v>
      </c>
      <c r="U122" s="1343">
        <f t="shared" si="31"/>
        <v>-348078.90750056366</v>
      </c>
      <c r="V122" s="1343">
        <f t="shared" si="31"/>
        <v>131946131.97663794</v>
      </c>
      <c r="X122" s="1343">
        <f>SUM(X119:X121)</f>
        <v>810180443.92492008</v>
      </c>
      <c r="Y122" s="1345"/>
    </row>
    <row r="123" spans="1:25" ht="13.5" thickTop="1">
      <c r="C123" s="1349"/>
      <c r="D123" s="1349"/>
      <c r="E123" s="1349"/>
      <c r="P123" s="1332"/>
    </row>
    <row r="124" spans="1:25">
      <c r="A124" s="1356" t="s">
        <v>576</v>
      </c>
      <c r="B124" s="1356"/>
      <c r="C124" s="1356"/>
      <c r="D124" s="1356"/>
      <c r="E124" s="1356"/>
      <c r="P124" s="1332"/>
    </row>
    <row r="125" spans="1:25">
      <c r="A125" s="1356" t="s">
        <v>1229</v>
      </c>
      <c r="B125" s="1356"/>
      <c r="C125" s="1356"/>
      <c r="D125" s="1356"/>
      <c r="E125" s="1356"/>
    </row>
  </sheetData>
  <mergeCells count="8">
    <mergeCell ref="J9:O9"/>
    <mergeCell ref="Q9:V9"/>
    <mergeCell ref="A3:H3"/>
    <mergeCell ref="A5:H5"/>
    <mergeCell ref="J4:X4"/>
    <mergeCell ref="A4:H4"/>
    <mergeCell ref="J5:X5"/>
    <mergeCell ref="J3:X3"/>
  </mergeCells>
  <pageMargins left="0.7" right="0.7" top="0.75" bottom="0.75" header="0.3" footer="0.3"/>
  <pageSetup scale="48" orientation="landscape" r:id="rId1"/>
  <headerFooter>
    <oddFooter>&amp;C&amp;P of &amp;N</oddFooter>
  </headerFooter>
  <rowBreaks count="1" manualBreakCount="1">
    <brk id="51" max="16383" man="1"/>
  </rowBreaks>
  <colBreaks count="1" manualBreakCount="1">
    <brk id="8" max="1048575" man="1"/>
  </colBreaks>
  <ignoredErrors>
    <ignoredError sqref="R120:R121 S120:U121"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CFB8F-7801-49B6-8E20-24056615E0EA}">
  <dimension ref="A1:X125"/>
  <sheetViews>
    <sheetView showGridLines="0" zoomScale="90" zoomScaleNormal="90" workbookViewId="0">
      <pane ySplit="10" topLeftCell="A11" activePane="bottomLeft" state="frozen"/>
      <selection pane="bottomLeft"/>
    </sheetView>
  </sheetViews>
  <sheetFormatPr defaultColWidth="9.28515625" defaultRowHeight="12.75"/>
  <cols>
    <col min="1" max="1" width="12.28515625" style="1323" customWidth="1"/>
    <col min="2" max="2" width="37.7109375" style="1323" customWidth="1"/>
    <col min="3" max="3" width="13" style="1323" customWidth="1"/>
    <col min="4" max="4" width="20.7109375" style="1323" bestFit="1" customWidth="1"/>
    <col min="5" max="5" width="27.7109375" style="1323" customWidth="1"/>
    <col min="6" max="6" width="18.42578125" style="1323" customWidth="1"/>
    <col min="7" max="7" width="17.7109375" style="1323" customWidth="1"/>
    <col min="8" max="8" width="18.42578125" style="1323" customWidth="1"/>
    <col min="9" max="9" width="4.28515625" style="1323" customWidth="1"/>
    <col min="10" max="10" width="16.5703125" style="1323" customWidth="1"/>
    <col min="11" max="12" width="17.28515625" style="1323" customWidth="1"/>
    <col min="13" max="13" width="15.7109375" style="1323" customWidth="1"/>
    <col min="14" max="14" width="16" style="1323" customWidth="1"/>
    <col min="15" max="15" width="18" style="1323" customWidth="1"/>
    <col min="16" max="16" width="3.5703125" style="1323" customWidth="1"/>
    <col min="17" max="17" width="16.7109375" style="1323" customWidth="1"/>
    <col min="18" max="18" width="18.28515625" style="1323" customWidth="1"/>
    <col min="19" max="19" width="16.5703125" style="1323" customWidth="1"/>
    <col min="20" max="20" width="15.7109375" style="1323" customWidth="1"/>
    <col min="21" max="21" width="17.42578125" style="1323" customWidth="1"/>
    <col min="22" max="22" width="20.28515625" style="1323" customWidth="1"/>
    <col min="23" max="23" width="3.42578125" style="1323" customWidth="1"/>
    <col min="24" max="24" width="20.28515625" style="1323" customWidth="1"/>
    <col min="25" max="16384" width="9.28515625" style="1323"/>
  </cols>
  <sheetData>
    <row r="1" spans="1:24">
      <c r="B1" s="1323" t="s">
        <v>52</v>
      </c>
      <c r="F1" s="1324"/>
      <c r="G1" s="1324"/>
      <c r="H1" s="1324"/>
      <c r="I1" s="1324"/>
      <c r="J1" s="1324"/>
      <c r="K1" s="1324"/>
      <c r="L1" s="1324"/>
      <c r="M1" s="1324"/>
      <c r="N1" s="1324"/>
      <c r="O1" s="1324"/>
      <c r="P1" s="1324"/>
      <c r="Q1" s="1324"/>
      <c r="R1" s="1324"/>
      <c r="S1" s="1324"/>
      <c r="T1" s="1324"/>
      <c r="U1" s="1324"/>
      <c r="V1" s="1324"/>
      <c r="W1" s="1325"/>
      <c r="X1" s="1324"/>
    </row>
    <row r="2" spans="1:24">
      <c r="F2" s="1324"/>
      <c r="G2" s="1324"/>
      <c r="H2" s="1324"/>
      <c r="I2" s="1324"/>
      <c r="J2" s="1324"/>
      <c r="K2" s="1324"/>
      <c r="L2" s="1324"/>
      <c r="M2" s="1324"/>
      <c r="N2" s="1324"/>
      <c r="O2" s="1324"/>
      <c r="P2" s="1324"/>
      <c r="Q2" s="1324"/>
      <c r="R2" s="1324"/>
      <c r="S2" s="1324"/>
      <c r="T2" s="1324"/>
      <c r="U2" s="1324"/>
      <c r="V2" s="1324"/>
      <c r="W2" s="1325"/>
      <c r="X2" s="1324"/>
    </row>
    <row r="3" spans="1:24">
      <c r="A3" s="1618" t="s">
        <v>256</v>
      </c>
      <c r="B3" s="1618"/>
      <c r="C3" s="1618"/>
      <c r="D3" s="1618"/>
      <c r="E3" s="1618"/>
      <c r="F3" s="1618"/>
      <c r="G3" s="1618"/>
      <c r="H3" s="1618"/>
      <c r="I3" s="1618"/>
      <c r="J3" s="1618" t="s">
        <v>256</v>
      </c>
      <c r="K3" s="1618"/>
      <c r="L3" s="1618"/>
      <c r="M3" s="1618"/>
      <c r="N3" s="1618"/>
      <c r="O3" s="1618"/>
      <c r="P3" s="1618"/>
      <c r="Q3" s="1618"/>
      <c r="R3" s="1618"/>
      <c r="S3" s="1618"/>
      <c r="T3" s="1618"/>
      <c r="U3" s="1618"/>
      <c r="V3" s="1618"/>
      <c r="W3" s="1618"/>
      <c r="X3" s="1618"/>
    </row>
    <row r="4" spans="1:24">
      <c r="A4" s="1618" t="s">
        <v>1089</v>
      </c>
      <c r="B4" s="1618"/>
      <c r="C4" s="1618"/>
      <c r="D4" s="1618"/>
      <c r="E4" s="1618"/>
      <c r="F4" s="1618"/>
      <c r="G4" s="1618"/>
      <c r="H4" s="1618"/>
      <c r="I4" s="1618"/>
      <c r="J4" s="1618" t="s">
        <v>1089</v>
      </c>
      <c r="K4" s="1618"/>
      <c r="L4" s="1618"/>
      <c r="M4" s="1618"/>
      <c r="N4" s="1618"/>
      <c r="O4" s="1618"/>
      <c r="P4" s="1618"/>
      <c r="Q4" s="1618"/>
      <c r="R4" s="1618"/>
      <c r="S4" s="1618"/>
      <c r="T4" s="1618"/>
      <c r="U4" s="1618"/>
      <c r="V4" s="1618"/>
      <c r="W4" s="1618"/>
      <c r="X4" s="1618"/>
    </row>
    <row r="5" spans="1:24">
      <c r="A5" s="1619" t="s">
        <v>1090</v>
      </c>
      <c r="B5" s="1619"/>
      <c r="C5" s="1619"/>
      <c r="D5" s="1619"/>
      <c r="E5" s="1619"/>
      <c r="F5" s="1619"/>
      <c r="G5" s="1619"/>
      <c r="H5" s="1619"/>
      <c r="I5" s="1619"/>
      <c r="J5" s="1619" t="s">
        <v>1090</v>
      </c>
      <c r="K5" s="1619"/>
      <c r="L5" s="1619"/>
      <c r="M5" s="1619"/>
      <c r="N5" s="1619"/>
      <c r="O5" s="1619"/>
      <c r="P5" s="1619"/>
      <c r="Q5" s="1619"/>
      <c r="R5" s="1619"/>
      <c r="S5" s="1619"/>
      <c r="T5" s="1619"/>
      <c r="U5" s="1619"/>
      <c r="V5" s="1619"/>
      <c r="W5" s="1619"/>
      <c r="X5" s="1619"/>
    </row>
    <row r="6" spans="1:24">
      <c r="B6" s="1326"/>
      <c r="F6" s="1326"/>
      <c r="G6" s="1326"/>
      <c r="H6" s="1326"/>
      <c r="I6" s="1326"/>
      <c r="J6" s="1326"/>
      <c r="K6" s="1326"/>
      <c r="L6" s="1326"/>
      <c r="M6" s="1326"/>
      <c r="N6" s="1326"/>
      <c r="O6" s="1326"/>
      <c r="P6" s="1326"/>
      <c r="Q6" s="1326"/>
      <c r="R6" s="1326"/>
      <c r="S6" s="1326"/>
      <c r="T6" s="1326"/>
      <c r="U6" s="1326"/>
      <c r="V6" s="1326"/>
      <c r="W6" s="1326"/>
      <c r="X6" s="1326"/>
    </row>
    <row r="7" spans="1:24">
      <c r="A7" s="1327" t="s">
        <v>1091</v>
      </c>
      <c r="B7" s="1327" t="s">
        <v>1092</v>
      </c>
      <c r="C7" s="1327" t="s">
        <v>1093</v>
      </c>
      <c r="D7" s="1327" t="s">
        <v>1094</v>
      </c>
      <c r="E7" s="1327" t="s">
        <v>1095</v>
      </c>
      <c r="F7" s="1327" t="s">
        <v>1096</v>
      </c>
      <c r="G7" s="1327" t="s">
        <v>1097</v>
      </c>
      <c r="H7" s="1327" t="s">
        <v>1098</v>
      </c>
      <c r="J7" s="1327" t="s">
        <v>1099</v>
      </c>
      <c r="K7" s="1327" t="s">
        <v>1100</v>
      </c>
      <c r="L7" s="1327" t="s">
        <v>1101</v>
      </c>
      <c r="M7" s="1327" t="s">
        <v>1102</v>
      </c>
      <c r="N7" s="1327" t="s">
        <v>1103</v>
      </c>
      <c r="O7" s="1327" t="s">
        <v>1104</v>
      </c>
      <c r="Q7" s="1327" t="s">
        <v>1105</v>
      </c>
      <c r="R7" s="1327" t="s">
        <v>1106</v>
      </c>
      <c r="S7" s="1327" t="s">
        <v>1107</v>
      </c>
      <c r="T7" s="1327" t="s">
        <v>1108</v>
      </c>
      <c r="U7" s="1327" t="s">
        <v>1109</v>
      </c>
      <c r="V7" s="1327" t="s">
        <v>1110</v>
      </c>
      <c r="X7" s="1327" t="s">
        <v>1111</v>
      </c>
    </row>
    <row r="8" spans="1:24">
      <c r="A8" s="1327"/>
      <c r="B8" s="1327"/>
      <c r="C8" s="1327"/>
      <c r="D8" s="1327"/>
      <c r="E8" s="1327"/>
      <c r="F8" s="1327"/>
      <c r="G8" s="1327"/>
      <c r="H8" s="1328" t="s">
        <v>1112</v>
      </c>
      <c r="J8" s="1327"/>
      <c r="K8" s="1327"/>
      <c r="L8" s="1327"/>
      <c r="M8" s="1327"/>
      <c r="N8" s="1327"/>
      <c r="O8" s="1328" t="s">
        <v>1113</v>
      </c>
      <c r="Q8" s="1327"/>
      <c r="R8" s="1327"/>
      <c r="S8" s="1327"/>
      <c r="T8" s="1327"/>
      <c r="U8" s="1327"/>
      <c r="V8" s="1328" t="s">
        <v>1114</v>
      </c>
      <c r="X8" s="1328" t="s">
        <v>1115</v>
      </c>
    </row>
    <row r="9" spans="1:24" ht="23.25" customHeight="1">
      <c r="J9" s="1615" t="s">
        <v>573</v>
      </c>
      <c r="K9" s="1616"/>
      <c r="L9" s="1616"/>
      <c r="M9" s="1616"/>
      <c r="N9" s="1616"/>
      <c r="O9" s="1617"/>
      <c r="Q9" s="1615" t="s">
        <v>999</v>
      </c>
      <c r="R9" s="1616"/>
      <c r="S9" s="1616"/>
      <c r="T9" s="1616"/>
      <c r="U9" s="1616"/>
      <c r="V9" s="1617"/>
    </row>
    <row r="10" spans="1:24" ht="89.25">
      <c r="A10" s="1329" t="s">
        <v>1116</v>
      </c>
      <c r="B10" s="1330"/>
      <c r="C10" s="1329" t="s">
        <v>1117</v>
      </c>
      <c r="D10" s="1329" t="s">
        <v>1118</v>
      </c>
      <c r="E10" s="1329" t="s">
        <v>1119</v>
      </c>
      <c r="F10" s="1331" t="s">
        <v>1230</v>
      </c>
      <c r="G10" s="1331" t="s">
        <v>1231</v>
      </c>
      <c r="H10" s="1329" t="s">
        <v>1122</v>
      </c>
      <c r="I10" s="1332"/>
      <c r="J10" s="1329" t="s">
        <v>1123</v>
      </c>
      <c r="K10" s="1331" t="s">
        <v>1232</v>
      </c>
      <c r="L10" s="1331" t="s">
        <v>1233</v>
      </c>
      <c r="M10" s="1331" t="s">
        <v>1126</v>
      </c>
      <c r="N10" s="1331" t="s">
        <v>1127</v>
      </c>
      <c r="O10" s="1329" t="s">
        <v>1128</v>
      </c>
      <c r="P10" s="1332"/>
      <c r="Q10" s="1329" t="s">
        <v>1129</v>
      </c>
      <c r="R10" s="1331" t="s">
        <v>1234</v>
      </c>
      <c r="S10" s="1331" t="s">
        <v>1235</v>
      </c>
      <c r="T10" s="1331" t="s">
        <v>1236</v>
      </c>
      <c r="U10" s="1331" t="s">
        <v>1237</v>
      </c>
      <c r="V10" s="1329" t="s">
        <v>1130</v>
      </c>
      <c r="W10" s="1332"/>
      <c r="X10" s="1329" t="s">
        <v>1131</v>
      </c>
    </row>
    <row r="11" spans="1:24">
      <c r="B11" s="1357"/>
      <c r="C11" s="1332"/>
      <c r="D11" s="1332"/>
      <c r="E11" s="1332"/>
      <c r="F11" s="1332"/>
      <c r="G11" s="1332"/>
      <c r="H11" s="1332"/>
      <c r="I11" s="1332"/>
      <c r="J11" s="1332"/>
      <c r="K11" s="1332"/>
      <c r="L11" s="1332"/>
      <c r="M11" s="1332"/>
      <c r="N11" s="1332"/>
      <c r="O11" s="1332"/>
      <c r="P11" s="1332"/>
      <c r="Q11" s="1332"/>
      <c r="R11" s="1332"/>
      <c r="S11" s="1332"/>
      <c r="T11" s="1332"/>
      <c r="U11" s="1332"/>
      <c r="V11" s="1332"/>
      <c r="W11" s="1332"/>
      <c r="X11" s="1332"/>
    </row>
    <row r="12" spans="1:24">
      <c r="B12" s="1323" t="s">
        <v>1132</v>
      </c>
      <c r="C12" s="1332"/>
      <c r="D12" s="1333"/>
      <c r="E12" s="1333"/>
      <c r="P12" s="1332"/>
    </row>
    <row r="13" spans="1:24">
      <c r="A13" s="1334"/>
      <c r="B13" s="1334"/>
      <c r="C13" s="1335"/>
      <c r="D13" s="1336"/>
      <c r="E13" s="1336"/>
      <c r="F13" s="1337"/>
      <c r="G13" s="1337"/>
      <c r="H13" s="1325">
        <f>F13-G13</f>
        <v>0</v>
      </c>
      <c r="I13" s="1325"/>
      <c r="J13" s="1338" t="str">
        <f>IF(C13="P", H13, " - ")</f>
        <v xml:space="preserve"> - </v>
      </c>
      <c r="K13" s="1337"/>
      <c r="L13" s="1337"/>
      <c r="M13" s="1337"/>
      <c r="N13" s="1337"/>
      <c r="O13" s="1325">
        <f t="shared" ref="O13:O48" si="0">SUM(J13:N13)</f>
        <v>0</v>
      </c>
      <c r="P13" s="1332"/>
      <c r="Q13" s="1338">
        <f>IF(C13="P","-", H13)</f>
        <v>0</v>
      </c>
      <c r="R13" s="1337"/>
      <c r="S13" s="1337"/>
      <c r="T13" s="1337"/>
      <c r="U13" s="1337"/>
      <c r="V13" s="1325">
        <f t="shared" ref="V13:V48" si="1">SUM(Q13:U13)</f>
        <v>0</v>
      </c>
      <c r="W13" s="1325"/>
      <c r="X13" s="1325">
        <f>O13+V13</f>
        <v>0</v>
      </c>
    </row>
    <row r="14" spans="1:24">
      <c r="A14" s="1334"/>
      <c r="B14" s="1334"/>
      <c r="C14" s="1335"/>
      <c r="D14" s="1336"/>
      <c r="E14" s="1336"/>
      <c r="F14" s="1337"/>
      <c r="G14" s="1337"/>
      <c r="H14" s="1325">
        <f t="shared" ref="H14:H48" si="2">F14-G14</f>
        <v>0</v>
      </c>
      <c r="I14" s="1325"/>
      <c r="J14" s="1338" t="str">
        <f t="shared" ref="J14:J48" si="3">IF(C14="P", H14, " - ")</f>
        <v xml:space="preserve"> - </v>
      </c>
      <c r="K14" s="1337"/>
      <c r="L14" s="1337"/>
      <c r="M14" s="1337"/>
      <c r="N14" s="1337"/>
      <c r="O14" s="1325">
        <f t="shared" si="0"/>
        <v>0</v>
      </c>
      <c r="P14" s="1332"/>
      <c r="Q14" s="1338">
        <f t="shared" ref="Q14:Q32" si="4">IF(C14="P","-", H14)</f>
        <v>0</v>
      </c>
      <c r="R14" s="1337"/>
      <c r="S14" s="1337"/>
      <c r="T14" s="1337"/>
      <c r="U14" s="1337"/>
      <c r="V14" s="1325">
        <f t="shared" si="1"/>
        <v>0</v>
      </c>
      <c r="W14" s="1325"/>
      <c r="X14" s="1325">
        <f t="shared" ref="X14:X42" si="5">O14+V14</f>
        <v>0</v>
      </c>
    </row>
    <row r="15" spans="1:24">
      <c r="A15" s="1334"/>
      <c r="B15" s="1334"/>
      <c r="C15" s="1335"/>
      <c r="D15" s="1336"/>
      <c r="E15" s="1336"/>
      <c r="F15" s="1337"/>
      <c r="G15" s="1337"/>
      <c r="H15" s="1325">
        <f t="shared" si="2"/>
        <v>0</v>
      </c>
      <c r="I15" s="1325"/>
      <c r="J15" s="1338" t="str">
        <f t="shared" si="3"/>
        <v xml:space="preserve"> - </v>
      </c>
      <c r="K15" s="1337"/>
      <c r="L15" s="1337"/>
      <c r="M15" s="1337"/>
      <c r="N15" s="1337"/>
      <c r="O15" s="1325">
        <f t="shared" si="0"/>
        <v>0</v>
      </c>
      <c r="P15" s="1332"/>
      <c r="Q15" s="1338">
        <f t="shared" si="4"/>
        <v>0</v>
      </c>
      <c r="R15" s="1337"/>
      <c r="S15" s="1337"/>
      <c r="T15" s="1337"/>
      <c r="U15" s="1337"/>
      <c r="V15" s="1325">
        <f t="shared" si="1"/>
        <v>0</v>
      </c>
      <c r="W15" s="1325"/>
      <c r="X15" s="1325">
        <f t="shared" si="5"/>
        <v>0</v>
      </c>
    </row>
    <row r="16" spans="1:24">
      <c r="A16" s="1334"/>
      <c r="B16" s="1334"/>
      <c r="C16" s="1335"/>
      <c r="D16" s="1336"/>
      <c r="E16" s="1336"/>
      <c r="F16" s="1337"/>
      <c r="G16" s="1337"/>
      <c r="H16" s="1325">
        <f t="shared" si="2"/>
        <v>0</v>
      </c>
      <c r="I16" s="1325"/>
      <c r="J16" s="1338" t="str">
        <f t="shared" si="3"/>
        <v xml:space="preserve"> - </v>
      </c>
      <c r="K16" s="1337"/>
      <c r="L16" s="1337"/>
      <c r="M16" s="1337"/>
      <c r="N16" s="1337"/>
      <c r="O16" s="1325">
        <f t="shared" si="0"/>
        <v>0</v>
      </c>
      <c r="P16" s="1332"/>
      <c r="Q16" s="1338">
        <f t="shared" si="4"/>
        <v>0</v>
      </c>
      <c r="R16" s="1337"/>
      <c r="S16" s="1337"/>
      <c r="T16" s="1337"/>
      <c r="U16" s="1337"/>
      <c r="V16" s="1325">
        <f t="shared" si="1"/>
        <v>0</v>
      </c>
      <c r="W16" s="1325"/>
      <c r="X16" s="1325">
        <f t="shared" si="5"/>
        <v>0</v>
      </c>
    </row>
    <row r="17" spans="1:24">
      <c r="A17" s="1334"/>
      <c r="B17" s="1334"/>
      <c r="C17" s="1335"/>
      <c r="D17" s="1336"/>
      <c r="E17" s="1336"/>
      <c r="F17" s="1337"/>
      <c r="G17" s="1337"/>
      <c r="H17" s="1325">
        <f t="shared" si="2"/>
        <v>0</v>
      </c>
      <c r="I17" s="1325"/>
      <c r="J17" s="1338" t="str">
        <f t="shared" si="3"/>
        <v xml:space="preserve"> - </v>
      </c>
      <c r="K17" s="1337"/>
      <c r="L17" s="1337"/>
      <c r="M17" s="1337"/>
      <c r="N17" s="1337"/>
      <c r="O17" s="1325">
        <f t="shared" si="0"/>
        <v>0</v>
      </c>
      <c r="P17" s="1332"/>
      <c r="Q17" s="1338">
        <f t="shared" si="4"/>
        <v>0</v>
      </c>
      <c r="R17" s="1337"/>
      <c r="S17" s="1337"/>
      <c r="T17" s="1337"/>
      <c r="U17" s="1337"/>
      <c r="V17" s="1325">
        <f t="shared" si="1"/>
        <v>0</v>
      </c>
      <c r="W17" s="1325"/>
      <c r="X17" s="1325">
        <f t="shared" si="5"/>
        <v>0</v>
      </c>
    </row>
    <row r="18" spans="1:24">
      <c r="A18" s="1334"/>
      <c r="B18" s="1334"/>
      <c r="C18" s="1335"/>
      <c r="D18" s="1336"/>
      <c r="E18" s="1336"/>
      <c r="F18" s="1337"/>
      <c r="G18" s="1337"/>
      <c r="H18" s="1325">
        <f t="shared" si="2"/>
        <v>0</v>
      </c>
      <c r="I18" s="1325"/>
      <c r="J18" s="1338" t="str">
        <f t="shared" si="3"/>
        <v xml:space="preserve"> - </v>
      </c>
      <c r="K18" s="1337"/>
      <c r="L18" s="1337"/>
      <c r="M18" s="1337"/>
      <c r="N18" s="1337"/>
      <c r="O18" s="1325">
        <f t="shared" si="0"/>
        <v>0</v>
      </c>
      <c r="P18" s="1332"/>
      <c r="Q18" s="1338">
        <f t="shared" si="4"/>
        <v>0</v>
      </c>
      <c r="R18" s="1337"/>
      <c r="S18" s="1337"/>
      <c r="T18" s="1337"/>
      <c r="U18" s="1337"/>
      <c r="V18" s="1325">
        <f t="shared" si="1"/>
        <v>0</v>
      </c>
      <c r="W18" s="1325"/>
      <c r="X18" s="1325">
        <f t="shared" si="5"/>
        <v>0</v>
      </c>
    </row>
    <row r="19" spans="1:24">
      <c r="A19" s="1334"/>
      <c r="B19" s="1334"/>
      <c r="C19" s="1335"/>
      <c r="D19" s="1336"/>
      <c r="E19" s="1336"/>
      <c r="F19" s="1337"/>
      <c r="G19" s="1337"/>
      <c r="H19" s="1325">
        <f t="shared" si="2"/>
        <v>0</v>
      </c>
      <c r="I19" s="1325"/>
      <c r="J19" s="1338" t="str">
        <f t="shared" si="3"/>
        <v xml:space="preserve"> - </v>
      </c>
      <c r="K19" s="1337"/>
      <c r="L19" s="1337"/>
      <c r="M19" s="1337"/>
      <c r="N19" s="1337"/>
      <c r="O19" s="1325">
        <f t="shared" si="0"/>
        <v>0</v>
      </c>
      <c r="P19" s="1332"/>
      <c r="Q19" s="1338">
        <f t="shared" si="4"/>
        <v>0</v>
      </c>
      <c r="R19" s="1337"/>
      <c r="S19" s="1337"/>
      <c r="T19" s="1337"/>
      <c r="U19" s="1337"/>
      <c r="V19" s="1325">
        <f t="shared" si="1"/>
        <v>0</v>
      </c>
      <c r="W19" s="1325"/>
      <c r="X19" s="1325">
        <f t="shared" si="5"/>
        <v>0</v>
      </c>
    </row>
    <row r="20" spans="1:24">
      <c r="A20" s="1334"/>
      <c r="B20" s="1334"/>
      <c r="C20" s="1335"/>
      <c r="D20" s="1336"/>
      <c r="E20" s="1336"/>
      <c r="F20" s="1337"/>
      <c r="G20" s="1337"/>
      <c r="H20" s="1325">
        <f t="shared" si="2"/>
        <v>0</v>
      </c>
      <c r="I20" s="1325"/>
      <c r="J20" s="1338" t="str">
        <f t="shared" si="3"/>
        <v xml:space="preserve"> - </v>
      </c>
      <c r="K20" s="1337"/>
      <c r="L20" s="1337"/>
      <c r="M20" s="1337"/>
      <c r="N20" s="1337"/>
      <c r="O20" s="1325">
        <f t="shared" si="0"/>
        <v>0</v>
      </c>
      <c r="P20" s="1332"/>
      <c r="Q20" s="1338">
        <f t="shared" si="4"/>
        <v>0</v>
      </c>
      <c r="R20" s="1337"/>
      <c r="S20" s="1337"/>
      <c r="T20" s="1337"/>
      <c r="U20" s="1337"/>
      <c r="V20" s="1325">
        <f t="shared" si="1"/>
        <v>0</v>
      </c>
      <c r="W20" s="1325"/>
      <c r="X20" s="1325">
        <f t="shared" si="5"/>
        <v>0</v>
      </c>
    </row>
    <row r="21" spans="1:24">
      <c r="A21" s="1334"/>
      <c r="B21" s="1334"/>
      <c r="C21" s="1335"/>
      <c r="D21" s="1336"/>
      <c r="E21" s="1336"/>
      <c r="F21" s="1337"/>
      <c r="G21" s="1337"/>
      <c r="H21" s="1325">
        <f t="shared" si="2"/>
        <v>0</v>
      </c>
      <c r="I21" s="1325"/>
      <c r="J21" s="1338" t="str">
        <f t="shared" si="3"/>
        <v xml:space="preserve"> - </v>
      </c>
      <c r="K21" s="1337"/>
      <c r="L21" s="1337"/>
      <c r="M21" s="1337"/>
      <c r="N21" s="1337"/>
      <c r="O21" s="1325">
        <f t="shared" si="0"/>
        <v>0</v>
      </c>
      <c r="P21" s="1332"/>
      <c r="Q21" s="1338">
        <f t="shared" si="4"/>
        <v>0</v>
      </c>
      <c r="R21" s="1337"/>
      <c r="S21" s="1337"/>
      <c r="T21" s="1337"/>
      <c r="U21" s="1337"/>
      <c r="V21" s="1325">
        <f t="shared" si="1"/>
        <v>0</v>
      </c>
      <c r="W21" s="1325"/>
      <c r="X21" s="1325">
        <f t="shared" si="5"/>
        <v>0</v>
      </c>
    </row>
    <row r="22" spans="1:24">
      <c r="A22" s="1334"/>
      <c r="B22" s="1334"/>
      <c r="C22" s="1335"/>
      <c r="D22" s="1336"/>
      <c r="E22" s="1336"/>
      <c r="F22" s="1337"/>
      <c r="G22" s="1337"/>
      <c r="H22" s="1325">
        <f t="shared" si="2"/>
        <v>0</v>
      </c>
      <c r="I22" s="1325"/>
      <c r="J22" s="1338" t="str">
        <f t="shared" si="3"/>
        <v xml:space="preserve"> - </v>
      </c>
      <c r="K22" s="1337"/>
      <c r="L22" s="1337"/>
      <c r="M22" s="1337"/>
      <c r="N22" s="1337"/>
      <c r="O22" s="1325">
        <f t="shared" si="0"/>
        <v>0</v>
      </c>
      <c r="P22" s="1332"/>
      <c r="Q22" s="1338">
        <f t="shared" si="4"/>
        <v>0</v>
      </c>
      <c r="R22" s="1337"/>
      <c r="S22" s="1337"/>
      <c r="T22" s="1337"/>
      <c r="U22" s="1337"/>
      <c r="V22" s="1325">
        <f t="shared" si="1"/>
        <v>0</v>
      </c>
      <c r="W22" s="1325"/>
      <c r="X22" s="1325">
        <f t="shared" si="5"/>
        <v>0</v>
      </c>
    </row>
    <row r="23" spans="1:24">
      <c r="A23" s="1334"/>
      <c r="B23" s="1334"/>
      <c r="C23" s="1335"/>
      <c r="D23" s="1336"/>
      <c r="E23" s="1336"/>
      <c r="F23" s="1337"/>
      <c r="G23" s="1337"/>
      <c r="H23" s="1325">
        <f t="shared" si="2"/>
        <v>0</v>
      </c>
      <c r="I23" s="1325"/>
      <c r="J23" s="1338" t="str">
        <f t="shared" si="3"/>
        <v xml:space="preserve"> - </v>
      </c>
      <c r="K23" s="1337"/>
      <c r="L23" s="1337"/>
      <c r="M23" s="1337"/>
      <c r="N23" s="1337"/>
      <c r="O23" s="1325">
        <f t="shared" si="0"/>
        <v>0</v>
      </c>
      <c r="P23" s="1332"/>
      <c r="Q23" s="1338">
        <f t="shared" si="4"/>
        <v>0</v>
      </c>
      <c r="R23" s="1337"/>
      <c r="S23" s="1337"/>
      <c r="T23" s="1337"/>
      <c r="U23" s="1337"/>
      <c r="V23" s="1325">
        <f t="shared" si="1"/>
        <v>0</v>
      </c>
      <c r="W23" s="1325"/>
      <c r="X23" s="1325">
        <f t="shared" si="5"/>
        <v>0</v>
      </c>
    </row>
    <row r="24" spans="1:24">
      <c r="A24" s="1334"/>
      <c r="B24" s="1334"/>
      <c r="C24" s="1335"/>
      <c r="D24" s="1336"/>
      <c r="E24" s="1336"/>
      <c r="F24" s="1337"/>
      <c r="G24" s="1337"/>
      <c r="H24" s="1325">
        <f t="shared" si="2"/>
        <v>0</v>
      </c>
      <c r="I24" s="1325"/>
      <c r="J24" s="1338" t="str">
        <f t="shared" si="3"/>
        <v xml:space="preserve"> - </v>
      </c>
      <c r="K24" s="1337"/>
      <c r="L24" s="1337"/>
      <c r="M24" s="1337"/>
      <c r="N24" s="1337"/>
      <c r="O24" s="1325">
        <f t="shared" si="0"/>
        <v>0</v>
      </c>
      <c r="P24" s="1332"/>
      <c r="Q24" s="1338">
        <f t="shared" si="4"/>
        <v>0</v>
      </c>
      <c r="R24" s="1337"/>
      <c r="S24" s="1337"/>
      <c r="T24" s="1337"/>
      <c r="U24" s="1337"/>
      <c r="V24" s="1325">
        <f t="shared" si="1"/>
        <v>0</v>
      </c>
      <c r="W24" s="1325"/>
      <c r="X24" s="1325">
        <f t="shared" si="5"/>
        <v>0</v>
      </c>
    </row>
    <row r="25" spans="1:24">
      <c r="A25" s="1334"/>
      <c r="B25" s="1334"/>
      <c r="C25" s="1335"/>
      <c r="D25" s="1336"/>
      <c r="E25" s="1336"/>
      <c r="F25" s="1337"/>
      <c r="G25" s="1337"/>
      <c r="H25" s="1325">
        <f t="shared" si="2"/>
        <v>0</v>
      </c>
      <c r="I25" s="1325"/>
      <c r="J25" s="1338" t="str">
        <f t="shared" si="3"/>
        <v xml:space="preserve"> - </v>
      </c>
      <c r="K25" s="1337"/>
      <c r="L25" s="1337"/>
      <c r="M25" s="1337"/>
      <c r="N25" s="1337"/>
      <c r="O25" s="1325">
        <f t="shared" si="0"/>
        <v>0</v>
      </c>
      <c r="P25" s="1332"/>
      <c r="Q25" s="1338">
        <f t="shared" si="4"/>
        <v>0</v>
      </c>
      <c r="R25" s="1337"/>
      <c r="S25" s="1337"/>
      <c r="T25" s="1337"/>
      <c r="U25" s="1337"/>
      <c r="V25" s="1325">
        <f t="shared" si="1"/>
        <v>0</v>
      </c>
      <c r="W25" s="1325"/>
      <c r="X25" s="1325">
        <f t="shared" si="5"/>
        <v>0</v>
      </c>
    </row>
    <row r="26" spans="1:24">
      <c r="A26" s="1334"/>
      <c r="B26" s="1334"/>
      <c r="C26" s="1335"/>
      <c r="D26" s="1336"/>
      <c r="E26" s="1336"/>
      <c r="F26" s="1337"/>
      <c r="G26" s="1337"/>
      <c r="H26" s="1325">
        <f t="shared" si="2"/>
        <v>0</v>
      </c>
      <c r="I26" s="1325"/>
      <c r="J26" s="1338" t="str">
        <f t="shared" si="3"/>
        <v xml:space="preserve"> - </v>
      </c>
      <c r="K26" s="1337"/>
      <c r="L26" s="1337"/>
      <c r="M26" s="1337"/>
      <c r="N26" s="1337"/>
      <c r="O26" s="1325">
        <f t="shared" si="0"/>
        <v>0</v>
      </c>
      <c r="P26" s="1332"/>
      <c r="Q26" s="1338">
        <f t="shared" si="4"/>
        <v>0</v>
      </c>
      <c r="R26" s="1337"/>
      <c r="S26" s="1337"/>
      <c r="T26" s="1337"/>
      <c r="U26" s="1337"/>
      <c r="V26" s="1325">
        <f t="shared" si="1"/>
        <v>0</v>
      </c>
      <c r="W26" s="1325"/>
      <c r="X26" s="1325">
        <f t="shared" si="5"/>
        <v>0</v>
      </c>
    </row>
    <row r="27" spans="1:24">
      <c r="A27" s="1334"/>
      <c r="B27" s="1334"/>
      <c r="C27" s="1335"/>
      <c r="D27" s="1336"/>
      <c r="E27" s="1336"/>
      <c r="F27" s="1337"/>
      <c r="G27" s="1337"/>
      <c r="H27" s="1325">
        <f t="shared" si="2"/>
        <v>0</v>
      </c>
      <c r="I27" s="1325"/>
      <c r="J27" s="1338" t="str">
        <f t="shared" si="3"/>
        <v xml:space="preserve"> - </v>
      </c>
      <c r="K27" s="1337"/>
      <c r="L27" s="1337"/>
      <c r="M27" s="1337"/>
      <c r="N27" s="1337"/>
      <c r="O27" s="1325">
        <f t="shared" si="0"/>
        <v>0</v>
      </c>
      <c r="P27" s="1332"/>
      <c r="Q27" s="1338">
        <f t="shared" si="4"/>
        <v>0</v>
      </c>
      <c r="R27" s="1337"/>
      <c r="S27" s="1337"/>
      <c r="T27" s="1337"/>
      <c r="U27" s="1337"/>
      <c r="V27" s="1325">
        <f t="shared" si="1"/>
        <v>0</v>
      </c>
      <c r="W27" s="1325"/>
      <c r="X27" s="1325">
        <f t="shared" si="5"/>
        <v>0</v>
      </c>
    </row>
    <row r="28" spans="1:24">
      <c r="A28" s="1334"/>
      <c r="B28" s="1334"/>
      <c r="C28" s="1335"/>
      <c r="D28" s="1336"/>
      <c r="E28" s="1336"/>
      <c r="F28" s="1337"/>
      <c r="G28" s="1337"/>
      <c r="H28" s="1325">
        <f t="shared" si="2"/>
        <v>0</v>
      </c>
      <c r="I28" s="1325"/>
      <c r="J28" s="1338" t="str">
        <f t="shared" si="3"/>
        <v xml:space="preserve"> - </v>
      </c>
      <c r="K28" s="1337"/>
      <c r="L28" s="1337"/>
      <c r="M28" s="1337"/>
      <c r="N28" s="1337"/>
      <c r="O28" s="1325">
        <f t="shared" si="0"/>
        <v>0</v>
      </c>
      <c r="P28" s="1332"/>
      <c r="Q28" s="1338">
        <f t="shared" si="4"/>
        <v>0</v>
      </c>
      <c r="R28" s="1337"/>
      <c r="S28" s="1337"/>
      <c r="T28" s="1337"/>
      <c r="U28" s="1337"/>
      <c r="V28" s="1325">
        <f t="shared" si="1"/>
        <v>0</v>
      </c>
      <c r="W28" s="1325"/>
      <c r="X28" s="1325">
        <f t="shared" si="5"/>
        <v>0</v>
      </c>
    </row>
    <row r="29" spans="1:24">
      <c r="A29" s="1334"/>
      <c r="B29" s="1334"/>
      <c r="C29" s="1335"/>
      <c r="D29" s="1336"/>
      <c r="E29" s="1336"/>
      <c r="F29" s="1337"/>
      <c r="G29" s="1337"/>
      <c r="H29" s="1325">
        <f t="shared" si="2"/>
        <v>0</v>
      </c>
      <c r="I29" s="1325"/>
      <c r="J29" s="1338" t="str">
        <f t="shared" si="3"/>
        <v xml:space="preserve"> - </v>
      </c>
      <c r="K29" s="1337"/>
      <c r="L29" s="1337"/>
      <c r="M29" s="1337"/>
      <c r="N29" s="1337"/>
      <c r="O29" s="1325">
        <f t="shared" si="0"/>
        <v>0</v>
      </c>
      <c r="P29" s="1332"/>
      <c r="Q29" s="1338">
        <f t="shared" si="4"/>
        <v>0</v>
      </c>
      <c r="R29" s="1337"/>
      <c r="S29" s="1337"/>
      <c r="T29" s="1337"/>
      <c r="U29" s="1337"/>
      <c r="V29" s="1325">
        <f t="shared" si="1"/>
        <v>0</v>
      </c>
      <c r="W29" s="1325"/>
      <c r="X29" s="1325">
        <f t="shared" si="5"/>
        <v>0</v>
      </c>
    </row>
    <row r="30" spans="1:24">
      <c r="A30" s="1334"/>
      <c r="B30" s="1334"/>
      <c r="C30" s="1335"/>
      <c r="D30" s="1336"/>
      <c r="E30" s="1336"/>
      <c r="F30" s="1337"/>
      <c r="G30" s="1337"/>
      <c r="H30" s="1325">
        <f t="shared" si="2"/>
        <v>0</v>
      </c>
      <c r="I30" s="1325"/>
      <c r="J30" s="1338" t="str">
        <f t="shared" si="3"/>
        <v xml:space="preserve"> - </v>
      </c>
      <c r="K30" s="1337"/>
      <c r="L30" s="1337"/>
      <c r="M30" s="1337"/>
      <c r="N30" s="1337"/>
      <c r="O30" s="1325">
        <f t="shared" si="0"/>
        <v>0</v>
      </c>
      <c r="P30" s="1332"/>
      <c r="Q30" s="1338">
        <f t="shared" si="4"/>
        <v>0</v>
      </c>
      <c r="R30" s="1337"/>
      <c r="S30" s="1337"/>
      <c r="T30" s="1337"/>
      <c r="U30" s="1337"/>
      <c r="V30" s="1325">
        <f t="shared" si="1"/>
        <v>0</v>
      </c>
      <c r="W30" s="1325"/>
      <c r="X30" s="1325">
        <f t="shared" si="5"/>
        <v>0</v>
      </c>
    </row>
    <row r="31" spans="1:24">
      <c r="A31" s="1334"/>
      <c r="B31" s="1334"/>
      <c r="C31" s="1335"/>
      <c r="D31" s="1336"/>
      <c r="E31" s="1336"/>
      <c r="F31" s="1337"/>
      <c r="G31" s="1337"/>
      <c r="H31" s="1325">
        <f t="shared" si="2"/>
        <v>0</v>
      </c>
      <c r="I31" s="1325"/>
      <c r="J31" s="1338" t="str">
        <f t="shared" si="3"/>
        <v xml:space="preserve"> - </v>
      </c>
      <c r="K31" s="1337"/>
      <c r="L31" s="1337"/>
      <c r="M31" s="1337"/>
      <c r="N31" s="1337"/>
      <c r="O31" s="1325">
        <f t="shared" si="0"/>
        <v>0</v>
      </c>
      <c r="P31" s="1332"/>
      <c r="Q31" s="1338">
        <f t="shared" si="4"/>
        <v>0</v>
      </c>
      <c r="R31" s="1337"/>
      <c r="S31" s="1337"/>
      <c r="T31" s="1337"/>
      <c r="U31" s="1337"/>
      <c r="V31" s="1325">
        <f t="shared" si="1"/>
        <v>0</v>
      </c>
      <c r="W31" s="1325"/>
      <c r="X31" s="1325">
        <f t="shared" si="5"/>
        <v>0</v>
      </c>
    </row>
    <row r="32" spans="1:24">
      <c r="A32" s="1334"/>
      <c r="B32" s="1334"/>
      <c r="C32" s="1335"/>
      <c r="D32" s="1336"/>
      <c r="E32" s="1336"/>
      <c r="F32" s="1337"/>
      <c r="G32" s="1337"/>
      <c r="H32" s="1325">
        <f t="shared" si="2"/>
        <v>0</v>
      </c>
      <c r="I32" s="1325"/>
      <c r="J32" s="1338" t="str">
        <f t="shared" si="3"/>
        <v xml:space="preserve"> - </v>
      </c>
      <c r="K32" s="1337"/>
      <c r="L32" s="1337"/>
      <c r="M32" s="1337"/>
      <c r="N32" s="1337"/>
      <c r="O32" s="1325">
        <f t="shared" si="0"/>
        <v>0</v>
      </c>
      <c r="P32" s="1332"/>
      <c r="Q32" s="1338">
        <f t="shared" si="4"/>
        <v>0</v>
      </c>
      <c r="R32" s="1337"/>
      <c r="S32" s="1337"/>
      <c r="T32" s="1337"/>
      <c r="U32" s="1337"/>
      <c r="V32" s="1325">
        <f t="shared" si="1"/>
        <v>0</v>
      </c>
      <c r="W32" s="1325"/>
      <c r="X32" s="1325">
        <f t="shared" si="5"/>
        <v>0</v>
      </c>
    </row>
    <row r="33" spans="1:24">
      <c r="A33" s="1334"/>
      <c r="B33" s="1334"/>
      <c r="C33" s="1335"/>
      <c r="D33" s="1336"/>
      <c r="E33" s="1336"/>
      <c r="F33" s="1337"/>
      <c r="G33" s="1337"/>
      <c r="H33" s="1325">
        <f t="shared" si="2"/>
        <v>0</v>
      </c>
      <c r="I33" s="1325"/>
      <c r="J33" s="1338" t="str">
        <f t="shared" si="3"/>
        <v xml:space="preserve"> - </v>
      </c>
      <c r="K33" s="1337"/>
      <c r="L33" s="1337"/>
      <c r="M33" s="1337"/>
      <c r="N33" s="1337"/>
      <c r="O33" s="1325">
        <f t="shared" si="0"/>
        <v>0</v>
      </c>
      <c r="P33" s="1332"/>
      <c r="Q33" s="1338">
        <f>IF(C33="P","-", H33)</f>
        <v>0</v>
      </c>
      <c r="R33" s="1337"/>
      <c r="S33" s="1337"/>
      <c r="T33" s="1337"/>
      <c r="U33" s="1337"/>
      <c r="V33" s="1325">
        <f t="shared" si="1"/>
        <v>0</v>
      </c>
      <c r="W33" s="1325"/>
      <c r="X33" s="1325">
        <f t="shared" si="5"/>
        <v>0</v>
      </c>
    </row>
    <row r="34" spans="1:24">
      <c r="A34" s="1334"/>
      <c r="B34" s="1334"/>
      <c r="C34" s="1335"/>
      <c r="D34" s="1336"/>
      <c r="E34" s="1336"/>
      <c r="F34" s="1337"/>
      <c r="G34" s="1337"/>
      <c r="H34" s="1325">
        <f t="shared" si="2"/>
        <v>0</v>
      </c>
      <c r="I34" s="1325"/>
      <c r="J34" s="1338" t="str">
        <f t="shared" si="3"/>
        <v xml:space="preserve"> - </v>
      </c>
      <c r="K34" s="1337"/>
      <c r="L34" s="1337"/>
      <c r="M34" s="1337"/>
      <c r="N34" s="1337"/>
      <c r="O34" s="1325">
        <f t="shared" si="0"/>
        <v>0</v>
      </c>
      <c r="P34" s="1332"/>
      <c r="Q34" s="1338">
        <f t="shared" ref="Q34:Q48" si="6">IF(C34="P","-", H34)</f>
        <v>0</v>
      </c>
      <c r="R34" s="1337"/>
      <c r="S34" s="1337"/>
      <c r="T34" s="1337"/>
      <c r="U34" s="1337"/>
      <c r="V34" s="1325">
        <f t="shared" si="1"/>
        <v>0</v>
      </c>
      <c r="W34" s="1325"/>
      <c r="X34" s="1325">
        <f t="shared" si="5"/>
        <v>0</v>
      </c>
    </row>
    <row r="35" spans="1:24">
      <c r="A35" s="1334"/>
      <c r="B35" s="1334"/>
      <c r="C35" s="1335"/>
      <c r="D35" s="1336"/>
      <c r="E35" s="1336"/>
      <c r="F35" s="1337"/>
      <c r="G35" s="1337"/>
      <c r="H35" s="1325">
        <f t="shared" si="2"/>
        <v>0</v>
      </c>
      <c r="I35" s="1325"/>
      <c r="J35" s="1338" t="str">
        <f t="shared" si="3"/>
        <v xml:space="preserve"> - </v>
      </c>
      <c r="K35" s="1337"/>
      <c r="L35" s="1337"/>
      <c r="M35" s="1337"/>
      <c r="N35" s="1337"/>
      <c r="O35" s="1325">
        <f t="shared" si="0"/>
        <v>0</v>
      </c>
      <c r="P35" s="1332"/>
      <c r="Q35" s="1338">
        <f t="shared" si="6"/>
        <v>0</v>
      </c>
      <c r="R35" s="1337"/>
      <c r="S35" s="1337"/>
      <c r="T35" s="1337"/>
      <c r="U35" s="1337"/>
      <c r="V35" s="1325">
        <f t="shared" si="1"/>
        <v>0</v>
      </c>
      <c r="W35" s="1325"/>
      <c r="X35" s="1325">
        <f t="shared" si="5"/>
        <v>0</v>
      </c>
    </row>
    <row r="36" spans="1:24">
      <c r="A36" s="1334"/>
      <c r="B36" s="1334"/>
      <c r="C36" s="1335"/>
      <c r="D36" s="1336"/>
      <c r="E36" s="1336"/>
      <c r="F36" s="1337"/>
      <c r="G36" s="1337"/>
      <c r="H36" s="1325">
        <f t="shared" si="2"/>
        <v>0</v>
      </c>
      <c r="I36" s="1325"/>
      <c r="J36" s="1338" t="str">
        <f t="shared" si="3"/>
        <v xml:space="preserve"> - </v>
      </c>
      <c r="K36" s="1337"/>
      <c r="L36" s="1337"/>
      <c r="M36" s="1337"/>
      <c r="N36" s="1337"/>
      <c r="O36" s="1325">
        <f t="shared" si="0"/>
        <v>0</v>
      </c>
      <c r="P36" s="1332"/>
      <c r="Q36" s="1338">
        <f t="shared" si="6"/>
        <v>0</v>
      </c>
      <c r="R36" s="1337"/>
      <c r="S36" s="1337"/>
      <c r="T36" s="1337"/>
      <c r="U36" s="1337"/>
      <c r="V36" s="1325">
        <f t="shared" si="1"/>
        <v>0</v>
      </c>
      <c r="W36" s="1325"/>
      <c r="X36" s="1325">
        <f t="shared" si="5"/>
        <v>0</v>
      </c>
    </row>
    <row r="37" spans="1:24">
      <c r="A37" s="1334"/>
      <c r="B37" s="1334"/>
      <c r="C37" s="1335"/>
      <c r="D37" s="1336"/>
      <c r="E37" s="1336"/>
      <c r="F37" s="1337"/>
      <c r="G37" s="1337"/>
      <c r="H37" s="1325">
        <f t="shared" si="2"/>
        <v>0</v>
      </c>
      <c r="I37" s="1325"/>
      <c r="J37" s="1338" t="str">
        <f t="shared" si="3"/>
        <v xml:space="preserve"> - </v>
      </c>
      <c r="K37" s="1337"/>
      <c r="L37" s="1337"/>
      <c r="M37" s="1337"/>
      <c r="N37" s="1337"/>
      <c r="O37" s="1325">
        <f t="shared" si="0"/>
        <v>0</v>
      </c>
      <c r="P37" s="1332"/>
      <c r="Q37" s="1338">
        <f t="shared" si="6"/>
        <v>0</v>
      </c>
      <c r="R37" s="1337"/>
      <c r="S37" s="1337"/>
      <c r="T37" s="1337"/>
      <c r="U37" s="1337"/>
      <c r="V37" s="1325">
        <f t="shared" si="1"/>
        <v>0</v>
      </c>
      <c r="W37" s="1325"/>
      <c r="X37" s="1325">
        <f t="shared" si="5"/>
        <v>0</v>
      </c>
    </row>
    <row r="38" spans="1:24">
      <c r="A38" s="1334"/>
      <c r="B38" s="1334"/>
      <c r="C38" s="1335"/>
      <c r="D38" s="1336"/>
      <c r="E38" s="1336"/>
      <c r="F38" s="1337"/>
      <c r="G38" s="1337"/>
      <c r="H38" s="1325">
        <f t="shared" si="2"/>
        <v>0</v>
      </c>
      <c r="I38" s="1325"/>
      <c r="J38" s="1338" t="str">
        <f t="shared" si="3"/>
        <v xml:space="preserve"> - </v>
      </c>
      <c r="K38" s="1337"/>
      <c r="L38" s="1337"/>
      <c r="M38" s="1337"/>
      <c r="N38" s="1337"/>
      <c r="O38" s="1325">
        <f t="shared" si="0"/>
        <v>0</v>
      </c>
      <c r="P38" s="1332"/>
      <c r="Q38" s="1338">
        <f t="shared" si="6"/>
        <v>0</v>
      </c>
      <c r="R38" s="1337"/>
      <c r="S38" s="1337"/>
      <c r="T38" s="1337"/>
      <c r="U38" s="1337"/>
      <c r="V38" s="1325">
        <f t="shared" si="1"/>
        <v>0</v>
      </c>
      <c r="W38" s="1325"/>
      <c r="X38" s="1325">
        <f t="shared" si="5"/>
        <v>0</v>
      </c>
    </row>
    <row r="39" spans="1:24">
      <c r="A39" s="1334"/>
      <c r="B39" s="1334"/>
      <c r="C39" s="1335"/>
      <c r="D39" s="1336"/>
      <c r="E39" s="1336"/>
      <c r="F39" s="1337"/>
      <c r="G39" s="1337"/>
      <c r="H39" s="1325">
        <f t="shared" si="2"/>
        <v>0</v>
      </c>
      <c r="I39" s="1325"/>
      <c r="J39" s="1338" t="str">
        <f t="shared" si="3"/>
        <v xml:space="preserve"> - </v>
      </c>
      <c r="K39" s="1337"/>
      <c r="L39" s="1337"/>
      <c r="M39" s="1337"/>
      <c r="N39" s="1337"/>
      <c r="O39" s="1325">
        <f t="shared" si="0"/>
        <v>0</v>
      </c>
      <c r="P39" s="1332"/>
      <c r="Q39" s="1338">
        <f t="shared" si="6"/>
        <v>0</v>
      </c>
      <c r="R39" s="1337"/>
      <c r="S39" s="1337"/>
      <c r="T39" s="1337"/>
      <c r="U39" s="1337"/>
      <c r="V39" s="1325">
        <f t="shared" si="1"/>
        <v>0</v>
      </c>
      <c r="W39" s="1325"/>
      <c r="X39" s="1325">
        <f t="shared" si="5"/>
        <v>0</v>
      </c>
    </row>
    <row r="40" spans="1:24">
      <c r="A40" s="1334"/>
      <c r="B40" s="1334"/>
      <c r="C40" s="1335"/>
      <c r="D40" s="1336"/>
      <c r="E40" s="1336"/>
      <c r="F40" s="1337"/>
      <c r="G40" s="1337"/>
      <c r="H40" s="1325">
        <f t="shared" si="2"/>
        <v>0</v>
      </c>
      <c r="I40" s="1325"/>
      <c r="J40" s="1338" t="str">
        <f t="shared" si="3"/>
        <v xml:space="preserve"> - </v>
      </c>
      <c r="K40" s="1337"/>
      <c r="L40" s="1337"/>
      <c r="M40" s="1337"/>
      <c r="N40" s="1337"/>
      <c r="O40" s="1325">
        <f t="shared" si="0"/>
        <v>0</v>
      </c>
      <c r="P40" s="1332"/>
      <c r="Q40" s="1338">
        <f t="shared" si="6"/>
        <v>0</v>
      </c>
      <c r="R40" s="1337"/>
      <c r="S40" s="1337"/>
      <c r="T40" s="1337"/>
      <c r="U40" s="1337"/>
      <c r="V40" s="1325">
        <f t="shared" si="1"/>
        <v>0</v>
      </c>
      <c r="W40" s="1325"/>
      <c r="X40" s="1325">
        <f t="shared" si="5"/>
        <v>0</v>
      </c>
    </row>
    <row r="41" spans="1:24">
      <c r="A41" s="1334"/>
      <c r="B41" s="1334"/>
      <c r="C41" s="1335"/>
      <c r="D41" s="1336"/>
      <c r="E41" s="1336"/>
      <c r="F41" s="1337"/>
      <c r="G41" s="1337"/>
      <c r="H41" s="1325">
        <f t="shared" si="2"/>
        <v>0</v>
      </c>
      <c r="I41" s="1325"/>
      <c r="J41" s="1338" t="str">
        <f t="shared" si="3"/>
        <v xml:space="preserve"> - </v>
      </c>
      <c r="K41" s="1337"/>
      <c r="L41" s="1337"/>
      <c r="M41" s="1337"/>
      <c r="N41" s="1337"/>
      <c r="O41" s="1325">
        <f t="shared" si="0"/>
        <v>0</v>
      </c>
      <c r="P41" s="1332"/>
      <c r="Q41" s="1338">
        <f t="shared" si="6"/>
        <v>0</v>
      </c>
      <c r="R41" s="1337"/>
      <c r="S41" s="1337"/>
      <c r="T41" s="1337"/>
      <c r="U41" s="1337"/>
      <c r="V41" s="1325">
        <f t="shared" si="1"/>
        <v>0</v>
      </c>
      <c r="W41" s="1325"/>
      <c r="X41" s="1325">
        <f t="shared" si="5"/>
        <v>0</v>
      </c>
    </row>
    <row r="42" spans="1:24">
      <c r="A42" s="1334"/>
      <c r="B42" s="1334"/>
      <c r="C42" s="1335"/>
      <c r="D42" s="1336"/>
      <c r="E42" s="1336"/>
      <c r="F42" s="1337"/>
      <c r="G42" s="1337"/>
      <c r="H42" s="1325">
        <f t="shared" si="2"/>
        <v>0</v>
      </c>
      <c r="I42" s="1325"/>
      <c r="J42" s="1338" t="str">
        <f t="shared" si="3"/>
        <v xml:space="preserve"> - </v>
      </c>
      <c r="K42" s="1337"/>
      <c r="L42" s="1337"/>
      <c r="M42" s="1337"/>
      <c r="N42" s="1337"/>
      <c r="O42" s="1325">
        <f t="shared" si="0"/>
        <v>0</v>
      </c>
      <c r="P42" s="1332"/>
      <c r="Q42" s="1338">
        <f t="shared" si="6"/>
        <v>0</v>
      </c>
      <c r="R42" s="1337"/>
      <c r="S42" s="1337"/>
      <c r="T42" s="1337"/>
      <c r="U42" s="1337"/>
      <c r="V42" s="1325">
        <f t="shared" si="1"/>
        <v>0</v>
      </c>
      <c r="W42" s="1325"/>
      <c r="X42" s="1325">
        <f t="shared" si="5"/>
        <v>0</v>
      </c>
    </row>
    <row r="43" spans="1:24">
      <c r="A43" s="1334"/>
      <c r="B43" s="1334"/>
      <c r="C43" s="1335"/>
      <c r="D43" s="1336"/>
      <c r="E43" s="1336"/>
      <c r="F43" s="1337"/>
      <c r="G43" s="1337"/>
      <c r="H43" s="1325">
        <f t="shared" si="2"/>
        <v>0</v>
      </c>
      <c r="I43" s="1325"/>
      <c r="J43" s="1338" t="str">
        <f t="shared" si="3"/>
        <v xml:space="preserve"> - </v>
      </c>
      <c r="K43" s="1337"/>
      <c r="L43" s="1337"/>
      <c r="M43" s="1337"/>
      <c r="N43" s="1337"/>
      <c r="O43" s="1325">
        <f t="shared" si="0"/>
        <v>0</v>
      </c>
      <c r="P43" s="1332"/>
      <c r="Q43" s="1338">
        <f t="shared" si="6"/>
        <v>0</v>
      </c>
      <c r="R43" s="1337"/>
      <c r="S43" s="1337"/>
      <c r="T43" s="1337"/>
      <c r="U43" s="1337"/>
      <c r="V43" s="1325">
        <f t="shared" si="1"/>
        <v>0</v>
      </c>
      <c r="W43" s="1325"/>
      <c r="X43" s="1325">
        <f>O43+V43</f>
        <v>0</v>
      </c>
    </row>
    <row r="44" spans="1:24">
      <c r="A44" s="1334"/>
      <c r="B44" s="1334"/>
      <c r="C44" s="1335"/>
      <c r="D44" s="1336"/>
      <c r="E44" s="1336"/>
      <c r="F44" s="1337"/>
      <c r="G44" s="1337"/>
      <c r="H44" s="1325">
        <f t="shared" si="2"/>
        <v>0</v>
      </c>
      <c r="I44" s="1325"/>
      <c r="J44" s="1338" t="str">
        <f t="shared" si="3"/>
        <v xml:space="preserve"> - </v>
      </c>
      <c r="K44" s="1337"/>
      <c r="L44" s="1337"/>
      <c r="M44" s="1337"/>
      <c r="N44" s="1337"/>
      <c r="O44" s="1325">
        <f t="shared" si="0"/>
        <v>0</v>
      </c>
      <c r="P44" s="1332"/>
      <c r="Q44" s="1338">
        <f t="shared" si="6"/>
        <v>0</v>
      </c>
      <c r="R44" s="1337"/>
      <c r="S44" s="1337"/>
      <c r="T44" s="1337"/>
      <c r="U44" s="1337"/>
      <c r="V44" s="1325">
        <f t="shared" si="1"/>
        <v>0</v>
      </c>
      <c r="W44" s="1325"/>
      <c r="X44" s="1325">
        <f t="shared" ref="X44:X48" si="7">O44+V44</f>
        <v>0</v>
      </c>
    </row>
    <row r="45" spans="1:24">
      <c r="A45" s="1334"/>
      <c r="B45" s="1334"/>
      <c r="C45" s="1335"/>
      <c r="D45" s="1336"/>
      <c r="E45" s="1336"/>
      <c r="F45" s="1337"/>
      <c r="G45" s="1337"/>
      <c r="H45" s="1325">
        <f t="shared" si="2"/>
        <v>0</v>
      </c>
      <c r="I45" s="1325"/>
      <c r="J45" s="1338" t="str">
        <f t="shared" si="3"/>
        <v xml:space="preserve"> - </v>
      </c>
      <c r="K45" s="1337"/>
      <c r="L45" s="1337"/>
      <c r="M45" s="1337"/>
      <c r="N45" s="1337"/>
      <c r="O45" s="1325">
        <f t="shared" si="0"/>
        <v>0</v>
      </c>
      <c r="P45" s="1332"/>
      <c r="Q45" s="1338">
        <f t="shared" si="6"/>
        <v>0</v>
      </c>
      <c r="R45" s="1337"/>
      <c r="S45" s="1337"/>
      <c r="T45" s="1337"/>
      <c r="U45" s="1337"/>
      <c r="V45" s="1325">
        <f t="shared" si="1"/>
        <v>0</v>
      </c>
      <c r="W45" s="1325"/>
      <c r="X45" s="1325">
        <f t="shared" si="7"/>
        <v>0</v>
      </c>
    </row>
    <row r="46" spans="1:24">
      <c r="A46" s="1334"/>
      <c r="B46" s="1334"/>
      <c r="C46" s="1335"/>
      <c r="D46" s="1336"/>
      <c r="E46" s="1336"/>
      <c r="F46" s="1337"/>
      <c r="G46" s="1337"/>
      <c r="H46" s="1325">
        <f t="shared" si="2"/>
        <v>0</v>
      </c>
      <c r="I46" s="1325"/>
      <c r="J46" s="1338" t="str">
        <f t="shared" si="3"/>
        <v xml:space="preserve"> - </v>
      </c>
      <c r="K46" s="1337"/>
      <c r="L46" s="1337"/>
      <c r="M46" s="1337"/>
      <c r="N46" s="1337"/>
      <c r="O46" s="1325">
        <f t="shared" si="0"/>
        <v>0</v>
      </c>
      <c r="P46" s="1332"/>
      <c r="Q46" s="1338">
        <f t="shared" si="6"/>
        <v>0</v>
      </c>
      <c r="R46" s="1337"/>
      <c r="S46" s="1337"/>
      <c r="T46" s="1337"/>
      <c r="U46" s="1337"/>
      <c r="V46" s="1325">
        <f t="shared" si="1"/>
        <v>0</v>
      </c>
      <c r="W46" s="1325"/>
      <c r="X46" s="1325">
        <f t="shared" si="7"/>
        <v>0</v>
      </c>
    </row>
    <row r="47" spans="1:24">
      <c r="A47" s="1334"/>
      <c r="B47" s="1334"/>
      <c r="C47" s="1335"/>
      <c r="D47" s="1336"/>
      <c r="E47" s="1336"/>
      <c r="F47" s="1337"/>
      <c r="G47" s="1337"/>
      <c r="H47" s="1325">
        <f t="shared" si="2"/>
        <v>0</v>
      </c>
      <c r="I47" s="1325"/>
      <c r="J47" s="1338" t="str">
        <f t="shared" si="3"/>
        <v xml:space="preserve"> - </v>
      </c>
      <c r="K47" s="1337"/>
      <c r="L47" s="1337"/>
      <c r="M47" s="1337"/>
      <c r="N47" s="1337"/>
      <c r="O47" s="1325">
        <f t="shared" si="0"/>
        <v>0</v>
      </c>
      <c r="P47" s="1332"/>
      <c r="Q47" s="1338">
        <f t="shared" si="6"/>
        <v>0</v>
      </c>
      <c r="R47" s="1337"/>
      <c r="S47" s="1337"/>
      <c r="T47" s="1337"/>
      <c r="U47" s="1337"/>
      <c r="V47" s="1325">
        <f t="shared" si="1"/>
        <v>0</v>
      </c>
      <c r="W47" s="1325"/>
      <c r="X47" s="1325">
        <f t="shared" si="7"/>
        <v>0</v>
      </c>
    </row>
    <row r="48" spans="1:24">
      <c r="A48" s="1334"/>
      <c r="B48" s="1334"/>
      <c r="C48" s="1335"/>
      <c r="D48" s="1336"/>
      <c r="E48" s="1336"/>
      <c r="F48" s="1337"/>
      <c r="G48" s="1337"/>
      <c r="H48" s="1325">
        <f t="shared" si="2"/>
        <v>0</v>
      </c>
      <c r="I48" s="1325"/>
      <c r="J48" s="1338" t="str">
        <f t="shared" si="3"/>
        <v xml:space="preserve"> - </v>
      </c>
      <c r="K48" s="1337"/>
      <c r="L48" s="1337"/>
      <c r="M48" s="1337"/>
      <c r="N48" s="1337"/>
      <c r="O48" s="1325">
        <f t="shared" si="0"/>
        <v>0</v>
      </c>
      <c r="P48" s="1332"/>
      <c r="Q48" s="1338">
        <f t="shared" si="6"/>
        <v>0</v>
      </c>
      <c r="R48" s="1337"/>
      <c r="S48" s="1337"/>
      <c r="T48" s="1337"/>
      <c r="U48" s="1337"/>
      <c r="V48" s="1325">
        <f t="shared" si="1"/>
        <v>0</v>
      </c>
      <c r="W48" s="1325"/>
      <c r="X48" s="1325">
        <f t="shared" si="7"/>
        <v>0</v>
      </c>
    </row>
    <row r="49" spans="1:24">
      <c r="C49" s="1326"/>
      <c r="D49" s="1339"/>
      <c r="E49" s="1339"/>
      <c r="F49" s="1325"/>
      <c r="G49" s="1325"/>
      <c r="H49" s="1325"/>
      <c r="I49" s="1325"/>
      <c r="J49" s="1338"/>
      <c r="K49" s="1325"/>
      <c r="L49" s="1325"/>
      <c r="M49" s="1325"/>
      <c r="N49" s="1325"/>
      <c r="O49" s="1325"/>
      <c r="P49" s="1332"/>
      <c r="Q49" s="1338"/>
      <c r="R49" s="1325"/>
      <c r="S49" s="1325"/>
      <c r="T49" s="1325"/>
      <c r="U49" s="1325"/>
      <c r="V49" s="1325"/>
      <c r="W49" s="1325"/>
      <c r="X49" s="1325"/>
    </row>
    <row r="50" spans="1:24" ht="13.5" thickBot="1">
      <c r="B50" s="1340" t="s">
        <v>1170</v>
      </c>
      <c r="C50" s="1341"/>
      <c r="D50" s="1339"/>
      <c r="E50" s="1342"/>
      <c r="F50" s="1343">
        <f t="shared" ref="F50:H50" si="8">SUM(F13:F48)</f>
        <v>0</v>
      </c>
      <c r="G50" s="1343">
        <f t="shared" si="8"/>
        <v>0</v>
      </c>
      <c r="H50" s="1343">
        <f t="shared" si="8"/>
        <v>0</v>
      </c>
      <c r="I50" s="1344"/>
      <c r="J50" s="1343">
        <f>SUM(J13:J48)</f>
        <v>0</v>
      </c>
      <c r="K50" s="1343">
        <f t="shared" ref="K50:O50" si="9">SUM(K13:K48)</f>
        <v>0</v>
      </c>
      <c r="L50" s="1343">
        <f t="shared" si="9"/>
        <v>0</v>
      </c>
      <c r="M50" s="1343">
        <f t="shared" si="9"/>
        <v>0</v>
      </c>
      <c r="N50" s="1343">
        <f t="shared" si="9"/>
        <v>0</v>
      </c>
      <c r="O50" s="1343">
        <f t="shared" si="9"/>
        <v>0</v>
      </c>
      <c r="P50" s="1332"/>
      <c r="Q50" s="1343">
        <f t="shared" ref="Q50:V50" si="10">SUM(Q13:Q48)</f>
        <v>0</v>
      </c>
      <c r="R50" s="1343">
        <f t="shared" si="10"/>
        <v>0</v>
      </c>
      <c r="S50" s="1343">
        <f t="shared" si="10"/>
        <v>0</v>
      </c>
      <c r="T50" s="1343">
        <f t="shared" si="10"/>
        <v>0</v>
      </c>
      <c r="U50" s="1343">
        <f t="shared" si="10"/>
        <v>0</v>
      </c>
      <c r="V50" s="1343">
        <f t="shared" si="10"/>
        <v>0</v>
      </c>
      <c r="W50" s="1344"/>
      <c r="X50" s="1343">
        <f>SUM(X13:X48)</f>
        <v>0</v>
      </c>
    </row>
    <row r="51" spans="1:24" ht="13.5" thickTop="1">
      <c r="B51" s="1357"/>
      <c r="C51" s="1341"/>
      <c r="D51" s="1339"/>
      <c r="E51" s="1342"/>
      <c r="F51" s="1344"/>
      <c r="G51" s="1344"/>
      <c r="H51" s="1344"/>
      <c r="I51" s="1344"/>
      <c r="J51" s="1344"/>
      <c r="K51" s="1344"/>
      <c r="L51" s="1344"/>
      <c r="M51" s="1344"/>
      <c r="N51" s="1344"/>
      <c r="O51" s="1344"/>
      <c r="P51" s="1332"/>
      <c r="Q51" s="1344"/>
      <c r="R51" s="1344"/>
      <c r="S51" s="1344"/>
      <c r="T51" s="1344"/>
      <c r="U51" s="1344"/>
      <c r="V51" s="1344"/>
      <c r="W51" s="1344"/>
      <c r="X51" s="1344"/>
    </row>
    <row r="52" spans="1:24">
      <c r="B52" s="1323" t="s">
        <v>1171</v>
      </c>
      <c r="D52" s="1339"/>
      <c r="E52" s="1339"/>
      <c r="K52" s="1345"/>
      <c r="L52" s="1345"/>
      <c r="M52" s="1345"/>
      <c r="P52" s="1332"/>
      <c r="R52" s="1345"/>
      <c r="S52" s="1345"/>
      <c r="T52" s="1345"/>
    </row>
    <row r="53" spans="1:24">
      <c r="A53" s="1334"/>
      <c r="B53" s="1334"/>
      <c r="D53" s="1336"/>
      <c r="E53" s="1336"/>
      <c r="F53" s="1337"/>
      <c r="G53" s="1337"/>
      <c r="H53" s="1325">
        <f t="shared" ref="H53:H92" si="11">F53-G53</f>
        <v>0</v>
      </c>
      <c r="I53" s="1325"/>
      <c r="J53" s="1338" t="str">
        <f t="shared" ref="J53:J92" si="12">IF(C53="P", H53, " - ")</f>
        <v xml:space="preserve"> - </v>
      </c>
      <c r="K53" s="1337"/>
      <c r="L53" s="1337"/>
      <c r="M53" s="1337"/>
      <c r="N53" s="1346"/>
      <c r="O53" s="1325">
        <f t="shared" ref="O53:O92" si="13">SUM(J53:N53)</f>
        <v>0</v>
      </c>
      <c r="P53" s="1332"/>
      <c r="Q53" s="1338">
        <f>IF(C53="P", " - ", H53)</f>
        <v>0</v>
      </c>
      <c r="R53" s="1337"/>
      <c r="S53" s="1337"/>
      <c r="T53" s="1337"/>
      <c r="U53" s="1346"/>
      <c r="V53" s="1325">
        <f>SUM(Q53:U53)</f>
        <v>0</v>
      </c>
      <c r="W53" s="1325"/>
      <c r="X53" s="1325">
        <f t="shared" ref="X53:X115" si="14">O53+V53</f>
        <v>0</v>
      </c>
    </row>
    <row r="54" spans="1:24">
      <c r="A54" s="1334"/>
      <c r="B54" s="1334"/>
      <c r="D54" s="1336"/>
      <c r="E54" s="1336"/>
      <c r="F54" s="1337"/>
      <c r="G54" s="1337"/>
      <c r="H54" s="1325">
        <f t="shared" si="11"/>
        <v>0</v>
      </c>
      <c r="I54" s="1325"/>
      <c r="J54" s="1338" t="str">
        <f t="shared" si="12"/>
        <v xml:space="preserve"> - </v>
      </c>
      <c r="K54" s="1337"/>
      <c r="L54" s="1337"/>
      <c r="M54" s="1337"/>
      <c r="N54" s="1334"/>
      <c r="O54" s="1325">
        <f t="shared" si="13"/>
        <v>0</v>
      </c>
      <c r="P54" s="1332"/>
      <c r="Q54" s="1338">
        <f t="shared" ref="Q54:Q83" si="15">IF(C54="P", " - ", H54)</f>
        <v>0</v>
      </c>
      <c r="R54" s="1337"/>
      <c r="S54" s="1337"/>
      <c r="T54" s="1337"/>
      <c r="U54" s="1334"/>
      <c r="V54" s="1325">
        <f t="shared" ref="V54:V92" si="16">SUM(Q54:U54)</f>
        <v>0</v>
      </c>
      <c r="W54" s="1325"/>
      <c r="X54" s="1325">
        <f t="shared" si="14"/>
        <v>0</v>
      </c>
    </row>
    <row r="55" spans="1:24">
      <c r="A55" s="1334"/>
      <c r="B55" s="1334"/>
      <c r="D55" s="1336"/>
      <c r="E55" s="1336"/>
      <c r="F55" s="1337"/>
      <c r="G55" s="1337"/>
      <c r="H55" s="1325">
        <f t="shared" si="11"/>
        <v>0</v>
      </c>
      <c r="I55" s="1325"/>
      <c r="J55" s="1338" t="str">
        <f t="shared" si="12"/>
        <v xml:space="preserve"> - </v>
      </c>
      <c r="K55" s="1337"/>
      <c r="L55" s="1337"/>
      <c r="M55" s="1337"/>
      <c r="N55" s="1334"/>
      <c r="O55" s="1325">
        <f t="shared" si="13"/>
        <v>0</v>
      </c>
      <c r="P55" s="1332"/>
      <c r="Q55" s="1338">
        <f t="shared" si="15"/>
        <v>0</v>
      </c>
      <c r="R55" s="1337"/>
      <c r="S55" s="1337"/>
      <c r="T55" s="1337"/>
      <c r="U55" s="1334"/>
      <c r="V55" s="1325">
        <f t="shared" si="16"/>
        <v>0</v>
      </c>
      <c r="W55" s="1325"/>
      <c r="X55" s="1325">
        <f t="shared" si="14"/>
        <v>0</v>
      </c>
    </row>
    <row r="56" spans="1:24">
      <c r="A56" s="1334"/>
      <c r="B56" s="1334"/>
      <c r="D56" s="1336"/>
      <c r="E56" s="1336"/>
      <c r="F56" s="1337"/>
      <c r="G56" s="1337"/>
      <c r="H56" s="1325">
        <f t="shared" si="11"/>
        <v>0</v>
      </c>
      <c r="I56" s="1325"/>
      <c r="J56" s="1338" t="str">
        <f t="shared" si="12"/>
        <v xml:space="preserve"> - </v>
      </c>
      <c r="K56" s="1337"/>
      <c r="L56" s="1337"/>
      <c r="M56" s="1337"/>
      <c r="N56" s="1334"/>
      <c r="O56" s="1325">
        <f t="shared" si="13"/>
        <v>0</v>
      </c>
      <c r="P56" s="1332"/>
      <c r="Q56" s="1338">
        <f t="shared" si="15"/>
        <v>0</v>
      </c>
      <c r="R56" s="1337"/>
      <c r="S56" s="1337"/>
      <c r="T56" s="1337"/>
      <c r="U56" s="1334"/>
      <c r="V56" s="1325">
        <f t="shared" si="16"/>
        <v>0</v>
      </c>
      <c r="W56" s="1325"/>
      <c r="X56" s="1325">
        <f t="shared" si="14"/>
        <v>0</v>
      </c>
    </row>
    <row r="57" spans="1:24">
      <c r="A57" s="1334"/>
      <c r="B57" s="1334"/>
      <c r="D57" s="1336"/>
      <c r="E57" s="1336"/>
      <c r="F57" s="1337"/>
      <c r="G57" s="1337"/>
      <c r="H57" s="1325">
        <f t="shared" si="11"/>
        <v>0</v>
      </c>
      <c r="I57" s="1325"/>
      <c r="J57" s="1338" t="str">
        <f t="shared" si="12"/>
        <v xml:space="preserve"> - </v>
      </c>
      <c r="K57" s="1337"/>
      <c r="L57" s="1337"/>
      <c r="M57" s="1337"/>
      <c r="N57" s="1334"/>
      <c r="O57" s="1325">
        <f t="shared" si="13"/>
        <v>0</v>
      </c>
      <c r="P57" s="1332"/>
      <c r="Q57" s="1338">
        <f t="shared" si="15"/>
        <v>0</v>
      </c>
      <c r="R57" s="1337"/>
      <c r="S57" s="1337"/>
      <c r="T57" s="1337"/>
      <c r="U57" s="1334"/>
      <c r="V57" s="1325">
        <f t="shared" si="16"/>
        <v>0</v>
      </c>
      <c r="W57" s="1325"/>
      <c r="X57" s="1325">
        <f t="shared" si="14"/>
        <v>0</v>
      </c>
    </row>
    <row r="58" spans="1:24">
      <c r="A58" s="1334"/>
      <c r="B58" s="1334"/>
      <c r="D58" s="1336"/>
      <c r="E58" s="1336"/>
      <c r="F58" s="1337"/>
      <c r="G58" s="1337"/>
      <c r="H58" s="1325">
        <f t="shared" si="11"/>
        <v>0</v>
      </c>
      <c r="I58" s="1325"/>
      <c r="J58" s="1338" t="str">
        <f t="shared" si="12"/>
        <v xml:space="preserve"> - </v>
      </c>
      <c r="K58" s="1337"/>
      <c r="L58" s="1337"/>
      <c r="M58" s="1337"/>
      <c r="N58" s="1334"/>
      <c r="O58" s="1325">
        <f t="shared" si="13"/>
        <v>0</v>
      </c>
      <c r="P58" s="1332"/>
      <c r="Q58" s="1338">
        <f t="shared" si="15"/>
        <v>0</v>
      </c>
      <c r="R58" s="1337"/>
      <c r="S58" s="1337"/>
      <c r="T58" s="1337"/>
      <c r="U58" s="1334"/>
      <c r="V58" s="1325">
        <f t="shared" si="16"/>
        <v>0</v>
      </c>
      <c r="W58" s="1325"/>
      <c r="X58" s="1325">
        <f t="shared" si="14"/>
        <v>0</v>
      </c>
    </row>
    <row r="59" spans="1:24">
      <c r="A59" s="1334"/>
      <c r="B59" s="1334"/>
      <c r="D59" s="1336"/>
      <c r="E59" s="1336"/>
      <c r="F59" s="1337"/>
      <c r="G59" s="1337"/>
      <c r="H59" s="1325">
        <f t="shared" si="11"/>
        <v>0</v>
      </c>
      <c r="I59" s="1325"/>
      <c r="J59" s="1338" t="str">
        <f t="shared" si="12"/>
        <v xml:space="preserve"> - </v>
      </c>
      <c r="K59" s="1337"/>
      <c r="L59" s="1337"/>
      <c r="M59" s="1337"/>
      <c r="N59" s="1334"/>
      <c r="O59" s="1325">
        <f t="shared" si="13"/>
        <v>0</v>
      </c>
      <c r="P59" s="1332"/>
      <c r="Q59" s="1338">
        <f t="shared" si="15"/>
        <v>0</v>
      </c>
      <c r="R59" s="1337"/>
      <c r="S59" s="1337"/>
      <c r="T59" s="1337"/>
      <c r="U59" s="1334"/>
      <c r="V59" s="1325">
        <f t="shared" si="16"/>
        <v>0</v>
      </c>
      <c r="W59" s="1325"/>
      <c r="X59" s="1325">
        <f t="shared" si="14"/>
        <v>0</v>
      </c>
    </row>
    <row r="60" spans="1:24">
      <c r="A60" s="1334"/>
      <c r="B60" s="1334"/>
      <c r="D60" s="1336"/>
      <c r="E60" s="1336"/>
      <c r="F60" s="1337"/>
      <c r="G60" s="1337"/>
      <c r="H60" s="1325">
        <f t="shared" si="11"/>
        <v>0</v>
      </c>
      <c r="I60" s="1325"/>
      <c r="J60" s="1338" t="str">
        <f t="shared" si="12"/>
        <v xml:space="preserve"> - </v>
      </c>
      <c r="K60" s="1337"/>
      <c r="L60" s="1337"/>
      <c r="M60" s="1337"/>
      <c r="N60" s="1334"/>
      <c r="O60" s="1325">
        <f t="shared" si="13"/>
        <v>0</v>
      </c>
      <c r="P60" s="1332"/>
      <c r="Q60" s="1338">
        <f t="shared" si="15"/>
        <v>0</v>
      </c>
      <c r="R60" s="1337"/>
      <c r="S60" s="1337"/>
      <c r="T60" s="1337"/>
      <c r="U60" s="1334"/>
      <c r="V60" s="1325">
        <f t="shared" si="16"/>
        <v>0</v>
      </c>
      <c r="W60" s="1325"/>
      <c r="X60" s="1325">
        <f t="shared" si="14"/>
        <v>0</v>
      </c>
    </row>
    <row r="61" spans="1:24">
      <c r="A61" s="1334"/>
      <c r="B61" s="1334"/>
      <c r="D61" s="1336"/>
      <c r="E61" s="1336"/>
      <c r="F61" s="1337"/>
      <c r="G61" s="1337"/>
      <c r="H61" s="1325">
        <f t="shared" si="11"/>
        <v>0</v>
      </c>
      <c r="I61" s="1325"/>
      <c r="J61" s="1338" t="str">
        <f t="shared" si="12"/>
        <v xml:space="preserve"> - </v>
      </c>
      <c r="K61" s="1337"/>
      <c r="L61" s="1337"/>
      <c r="M61" s="1337"/>
      <c r="N61" s="1334"/>
      <c r="O61" s="1325">
        <f t="shared" si="13"/>
        <v>0</v>
      </c>
      <c r="P61" s="1332"/>
      <c r="Q61" s="1338">
        <f t="shared" si="15"/>
        <v>0</v>
      </c>
      <c r="R61" s="1337"/>
      <c r="S61" s="1337"/>
      <c r="T61" s="1337"/>
      <c r="U61" s="1334"/>
      <c r="V61" s="1325">
        <f t="shared" si="16"/>
        <v>0</v>
      </c>
      <c r="W61" s="1325"/>
      <c r="X61" s="1325">
        <f t="shared" si="14"/>
        <v>0</v>
      </c>
    </row>
    <row r="62" spans="1:24">
      <c r="A62" s="1334"/>
      <c r="B62" s="1334"/>
      <c r="D62" s="1336"/>
      <c r="E62" s="1336"/>
      <c r="F62" s="1337"/>
      <c r="G62" s="1337"/>
      <c r="H62" s="1325">
        <f t="shared" si="11"/>
        <v>0</v>
      </c>
      <c r="I62" s="1325"/>
      <c r="J62" s="1338" t="str">
        <f t="shared" si="12"/>
        <v xml:space="preserve"> - </v>
      </c>
      <c r="K62" s="1337"/>
      <c r="L62" s="1337"/>
      <c r="M62" s="1337"/>
      <c r="N62" s="1334"/>
      <c r="O62" s="1325">
        <f t="shared" si="13"/>
        <v>0</v>
      </c>
      <c r="P62" s="1332"/>
      <c r="Q62" s="1338">
        <f t="shared" si="15"/>
        <v>0</v>
      </c>
      <c r="R62" s="1337"/>
      <c r="S62" s="1337"/>
      <c r="T62" s="1337"/>
      <c r="U62" s="1334"/>
      <c r="V62" s="1325">
        <f t="shared" si="16"/>
        <v>0</v>
      </c>
      <c r="W62" s="1325"/>
      <c r="X62" s="1325">
        <f t="shared" si="14"/>
        <v>0</v>
      </c>
    </row>
    <row r="63" spans="1:24">
      <c r="A63" s="1334"/>
      <c r="B63" s="1334"/>
      <c r="D63" s="1336"/>
      <c r="E63" s="1336"/>
      <c r="F63" s="1337"/>
      <c r="G63" s="1337"/>
      <c r="H63" s="1325">
        <f t="shared" si="11"/>
        <v>0</v>
      </c>
      <c r="I63" s="1325"/>
      <c r="J63" s="1338" t="str">
        <f t="shared" si="12"/>
        <v xml:space="preserve"> - </v>
      </c>
      <c r="K63" s="1337"/>
      <c r="L63" s="1337"/>
      <c r="M63" s="1337"/>
      <c r="N63" s="1334"/>
      <c r="O63" s="1325">
        <f t="shared" si="13"/>
        <v>0</v>
      </c>
      <c r="P63" s="1332"/>
      <c r="Q63" s="1338">
        <f t="shared" si="15"/>
        <v>0</v>
      </c>
      <c r="R63" s="1337"/>
      <c r="S63" s="1337"/>
      <c r="T63" s="1337"/>
      <c r="U63" s="1334"/>
      <c r="V63" s="1325">
        <f t="shared" si="16"/>
        <v>0</v>
      </c>
      <c r="W63" s="1325"/>
      <c r="X63" s="1325">
        <f t="shared" si="14"/>
        <v>0</v>
      </c>
    </row>
    <row r="64" spans="1:24">
      <c r="A64" s="1334"/>
      <c r="B64" s="1334"/>
      <c r="D64" s="1336"/>
      <c r="E64" s="1336"/>
      <c r="F64" s="1337"/>
      <c r="G64" s="1337"/>
      <c r="H64" s="1325">
        <f t="shared" si="11"/>
        <v>0</v>
      </c>
      <c r="I64" s="1325"/>
      <c r="J64" s="1338" t="str">
        <f t="shared" si="12"/>
        <v xml:space="preserve"> - </v>
      </c>
      <c r="K64" s="1337"/>
      <c r="L64" s="1337"/>
      <c r="M64" s="1337"/>
      <c r="N64" s="1334"/>
      <c r="O64" s="1325">
        <f t="shared" si="13"/>
        <v>0</v>
      </c>
      <c r="P64" s="1332"/>
      <c r="Q64" s="1338">
        <f t="shared" si="15"/>
        <v>0</v>
      </c>
      <c r="R64" s="1337"/>
      <c r="S64" s="1337"/>
      <c r="T64" s="1337"/>
      <c r="U64" s="1334"/>
      <c r="V64" s="1325">
        <f t="shared" si="16"/>
        <v>0</v>
      </c>
      <c r="W64" s="1325"/>
      <c r="X64" s="1325">
        <f t="shared" si="14"/>
        <v>0</v>
      </c>
    </row>
    <row r="65" spans="1:24">
      <c r="A65" s="1334"/>
      <c r="B65" s="1334"/>
      <c r="D65" s="1336"/>
      <c r="E65" s="1336"/>
      <c r="F65" s="1337"/>
      <c r="G65" s="1337"/>
      <c r="H65" s="1325">
        <f t="shared" si="11"/>
        <v>0</v>
      </c>
      <c r="I65" s="1325"/>
      <c r="J65" s="1338" t="str">
        <f t="shared" si="12"/>
        <v xml:space="preserve"> - </v>
      </c>
      <c r="K65" s="1337"/>
      <c r="L65" s="1337"/>
      <c r="M65" s="1337"/>
      <c r="N65" s="1334"/>
      <c r="O65" s="1325">
        <f t="shared" si="13"/>
        <v>0</v>
      </c>
      <c r="P65" s="1332"/>
      <c r="Q65" s="1338">
        <f t="shared" si="15"/>
        <v>0</v>
      </c>
      <c r="R65" s="1337"/>
      <c r="S65" s="1337"/>
      <c r="T65" s="1337"/>
      <c r="U65" s="1334"/>
      <c r="V65" s="1325">
        <f t="shared" si="16"/>
        <v>0</v>
      </c>
      <c r="W65" s="1325"/>
      <c r="X65" s="1325">
        <f t="shared" si="14"/>
        <v>0</v>
      </c>
    </row>
    <row r="66" spans="1:24">
      <c r="A66" s="1334"/>
      <c r="B66" s="1334"/>
      <c r="D66" s="1336"/>
      <c r="E66" s="1336"/>
      <c r="F66" s="1337"/>
      <c r="G66" s="1337"/>
      <c r="H66" s="1325">
        <f t="shared" si="11"/>
        <v>0</v>
      </c>
      <c r="I66" s="1325"/>
      <c r="J66" s="1338" t="str">
        <f t="shared" si="12"/>
        <v xml:space="preserve"> - </v>
      </c>
      <c r="K66" s="1337"/>
      <c r="L66" s="1337"/>
      <c r="M66" s="1337"/>
      <c r="N66" s="1334"/>
      <c r="O66" s="1325">
        <f t="shared" si="13"/>
        <v>0</v>
      </c>
      <c r="P66" s="1332"/>
      <c r="Q66" s="1338">
        <f t="shared" si="15"/>
        <v>0</v>
      </c>
      <c r="R66" s="1337"/>
      <c r="S66" s="1337"/>
      <c r="T66" s="1337"/>
      <c r="U66" s="1334"/>
      <c r="V66" s="1325">
        <f t="shared" si="16"/>
        <v>0</v>
      </c>
      <c r="W66" s="1325"/>
      <c r="X66" s="1325">
        <f t="shared" si="14"/>
        <v>0</v>
      </c>
    </row>
    <row r="67" spans="1:24">
      <c r="A67" s="1334"/>
      <c r="B67" s="1334"/>
      <c r="D67" s="1336"/>
      <c r="E67" s="1336"/>
      <c r="F67" s="1337"/>
      <c r="G67" s="1337"/>
      <c r="H67" s="1325">
        <f t="shared" si="11"/>
        <v>0</v>
      </c>
      <c r="I67" s="1325"/>
      <c r="J67" s="1338" t="str">
        <f t="shared" si="12"/>
        <v xml:space="preserve"> - </v>
      </c>
      <c r="K67" s="1337"/>
      <c r="L67" s="1337"/>
      <c r="M67" s="1337"/>
      <c r="N67" s="1334"/>
      <c r="O67" s="1325">
        <f t="shared" si="13"/>
        <v>0</v>
      </c>
      <c r="P67" s="1332"/>
      <c r="Q67" s="1338">
        <f t="shared" si="15"/>
        <v>0</v>
      </c>
      <c r="R67" s="1337"/>
      <c r="S67" s="1337"/>
      <c r="T67" s="1337"/>
      <c r="U67" s="1334"/>
      <c r="V67" s="1325">
        <f t="shared" si="16"/>
        <v>0</v>
      </c>
      <c r="W67" s="1325"/>
      <c r="X67" s="1325">
        <f t="shared" si="14"/>
        <v>0</v>
      </c>
    </row>
    <row r="68" spans="1:24">
      <c r="A68" s="1334"/>
      <c r="B68" s="1334"/>
      <c r="D68" s="1336"/>
      <c r="E68" s="1336"/>
      <c r="F68" s="1337"/>
      <c r="G68" s="1337"/>
      <c r="H68" s="1325">
        <f t="shared" si="11"/>
        <v>0</v>
      </c>
      <c r="I68" s="1325"/>
      <c r="J68" s="1338" t="str">
        <f t="shared" si="12"/>
        <v xml:space="preserve"> - </v>
      </c>
      <c r="K68" s="1337"/>
      <c r="L68" s="1337"/>
      <c r="M68" s="1337"/>
      <c r="N68" s="1334"/>
      <c r="O68" s="1325">
        <f t="shared" si="13"/>
        <v>0</v>
      </c>
      <c r="P68" s="1332"/>
      <c r="Q68" s="1338">
        <f t="shared" si="15"/>
        <v>0</v>
      </c>
      <c r="R68" s="1337"/>
      <c r="S68" s="1337"/>
      <c r="T68" s="1337"/>
      <c r="U68" s="1334"/>
      <c r="V68" s="1325">
        <f t="shared" si="16"/>
        <v>0</v>
      </c>
      <c r="W68" s="1325"/>
      <c r="X68" s="1325">
        <f t="shared" si="14"/>
        <v>0</v>
      </c>
    </row>
    <row r="69" spans="1:24">
      <c r="A69" s="1334"/>
      <c r="B69" s="1334"/>
      <c r="D69" s="1336"/>
      <c r="E69" s="1336"/>
      <c r="F69" s="1337"/>
      <c r="G69" s="1337"/>
      <c r="H69" s="1325">
        <f t="shared" si="11"/>
        <v>0</v>
      </c>
      <c r="I69" s="1325"/>
      <c r="J69" s="1338" t="str">
        <f t="shared" si="12"/>
        <v xml:space="preserve"> - </v>
      </c>
      <c r="K69" s="1337"/>
      <c r="L69" s="1337"/>
      <c r="M69" s="1337"/>
      <c r="N69" s="1334"/>
      <c r="O69" s="1325">
        <f t="shared" si="13"/>
        <v>0</v>
      </c>
      <c r="P69" s="1332"/>
      <c r="Q69" s="1338">
        <f t="shared" si="15"/>
        <v>0</v>
      </c>
      <c r="R69" s="1337"/>
      <c r="S69" s="1337"/>
      <c r="T69" s="1337"/>
      <c r="U69" s="1334"/>
      <c r="V69" s="1325">
        <f t="shared" si="16"/>
        <v>0</v>
      </c>
      <c r="W69" s="1325"/>
      <c r="X69" s="1325">
        <f t="shared" si="14"/>
        <v>0</v>
      </c>
    </row>
    <row r="70" spans="1:24">
      <c r="A70" s="1334"/>
      <c r="B70" s="1334"/>
      <c r="D70" s="1336"/>
      <c r="E70" s="1336"/>
      <c r="F70" s="1337"/>
      <c r="G70" s="1337"/>
      <c r="H70" s="1325">
        <f t="shared" si="11"/>
        <v>0</v>
      </c>
      <c r="I70" s="1325"/>
      <c r="J70" s="1338" t="str">
        <f t="shared" si="12"/>
        <v xml:space="preserve"> - </v>
      </c>
      <c r="K70" s="1337"/>
      <c r="L70" s="1337"/>
      <c r="M70" s="1337"/>
      <c r="N70" s="1334"/>
      <c r="O70" s="1325">
        <f t="shared" si="13"/>
        <v>0</v>
      </c>
      <c r="P70" s="1332"/>
      <c r="Q70" s="1338">
        <f t="shared" si="15"/>
        <v>0</v>
      </c>
      <c r="R70" s="1337"/>
      <c r="S70" s="1337"/>
      <c r="T70" s="1337"/>
      <c r="U70" s="1334"/>
      <c r="V70" s="1325">
        <f t="shared" si="16"/>
        <v>0</v>
      </c>
      <c r="W70" s="1325"/>
      <c r="X70" s="1325">
        <f t="shared" si="14"/>
        <v>0</v>
      </c>
    </row>
    <row r="71" spans="1:24">
      <c r="A71" s="1334"/>
      <c r="B71" s="1334"/>
      <c r="D71" s="1336"/>
      <c r="E71" s="1336"/>
      <c r="F71" s="1337"/>
      <c r="G71" s="1337"/>
      <c r="H71" s="1325">
        <f t="shared" si="11"/>
        <v>0</v>
      </c>
      <c r="I71" s="1325"/>
      <c r="J71" s="1338" t="str">
        <f t="shared" si="12"/>
        <v xml:space="preserve"> - </v>
      </c>
      <c r="K71" s="1337"/>
      <c r="L71" s="1337"/>
      <c r="M71" s="1337"/>
      <c r="N71" s="1334"/>
      <c r="O71" s="1325">
        <f t="shared" si="13"/>
        <v>0</v>
      </c>
      <c r="P71" s="1332"/>
      <c r="Q71" s="1338">
        <f t="shared" si="15"/>
        <v>0</v>
      </c>
      <c r="R71" s="1337"/>
      <c r="S71" s="1337"/>
      <c r="T71" s="1337"/>
      <c r="U71" s="1334"/>
      <c r="V71" s="1325">
        <f t="shared" si="16"/>
        <v>0</v>
      </c>
      <c r="W71" s="1325"/>
      <c r="X71" s="1325">
        <f t="shared" si="14"/>
        <v>0</v>
      </c>
    </row>
    <row r="72" spans="1:24">
      <c r="A72" s="1334"/>
      <c r="B72" s="1334"/>
      <c r="D72" s="1336"/>
      <c r="E72" s="1336"/>
      <c r="F72" s="1337"/>
      <c r="G72" s="1337"/>
      <c r="H72" s="1325">
        <f t="shared" si="11"/>
        <v>0</v>
      </c>
      <c r="I72" s="1325"/>
      <c r="J72" s="1338" t="str">
        <f t="shared" si="12"/>
        <v xml:space="preserve"> - </v>
      </c>
      <c r="K72" s="1337"/>
      <c r="L72" s="1337"/>
      <c r="M72" s="1337"/>
      <c r="N72" s="1334"/>
      <c r="O72" s="1325">
        <f t="shared" si="13"/>
        <v>0</v>
      </c>
      <c r="P72" s="1332"/>
      <c r="Q72" s="1338">
        <f t="shared" si="15"/>
        <v>0</v>
      </c>
      <c r="R72" s="1337"/>
      <c r="S72" s="1337"/>
      <c r="T72" s="1337"/>
      <c r="U72" s="1334"/>
      <c r="V72" s="1325">
        <f t="shared" si="16"/>
        <v>0</v>
      </c>
      <c r="W72" s="1325"/>
      <c r="X72" s="1325">
        <f t="shared" si="14"/>
        <v>0</v>
      </c>
    </row>
    <row r="73" spans="1:24">
      <c r="A73" s="1334"/>
      <c r="B73" s="1334"/>
      <c r="D73" s="1336"/>
      <c r="E73" s="1336"/>
      <c r="F73" s="1337"/>
      <c r="G73" s="1337"/>
      <c r="H73" s="1325">
        <f t="shared" si="11"/>
        <v>0</v>
      </c>
      <c r="I73" s="1325"/>
      <c r="J73" s="1338" t="str">
        <f t="shared" si="12"/>
        <v xml:space="preserve"> - </v>
      </c>
      <c r="K73" s="1337"/>
      <c r="L73" s="1337"/>
      <c r="M73" s="1337"/>
      <c r="N73" s="1334"/>
      <c r="O73" s="1325">
        <f t="shared" si="13"/>
        <v>0</v>
      </c>
      <c r="P73" s="1332"/>
      <c r="Q73" s="1338">
        <f t="shared" si="15"/>
        <v>0</v>
      </c>
      <c r="R73" s="1337"/>
      <c r="S73" s="1337"/>
      <c r="T73" s="1337"/>
      <c r="U73" s="1334"/>
      <c r="V73" s="1325">
        <f t="shared" si="16"/>
        <v>0</v>
      </c>
      <c r="W73" s="1325"/>
      <c r="X73" s="1325">
        <f t="shared" si="14"/>
        <v>0</v>
      </c>
    </row>
    <row r="74" spans="1:24">
      <c r="A74" s="1334"/>
      <c r="B74" s="1334"/>
      <c r="D74" s="1336"/>
      <c r="E74" s="1336"/>
      <c r="F74" s="1337"/>
      <c r="G74" s="1337"/>
      <c r="H74" s="1325">
        <f t="shared" si="11"/>
        <v>0</v>
      </c>
      <c r="I74" s="1325"/>
      <c r="J74" s="1338" t="str">
        <f t="shared" si="12"/>
        <v xml:space="preserve"> - </v>
      </c>
      <c r="K74" s="1337"/>
      <c r="L74" s="1337"/>
      <c r="M74" s="1337"/>
      <c r="N74" s="1334"/>
      <c r="O74" s="1325">
        <f t="shared" si="13"/>
        <v>0</v>
      </c>
      <c r="P74" s="1332"/>
      <c r="Q74" s="1338">
        <f t="shared" si="15"/>
        <v>0</v>
      </c>
      <c r="R74" s="1337"/>
      <c r="S74" s="1337"/>
      <c r="T74" s="1337"/>
      <c r="U74" s="1334"/>
      <c r="V74" s="1325">
        <f t="shared" si="16"/>
        <v>0</v>
      </c>
      <c r="W74" s="1325"/>
      <c r="X74" s="1325">
        <f t="shared" si="14"/>
        <v>0</v>
      </c>
    </row>
    <row r="75" spans="1:24">
      <c r="A75" s="1334"/>
      <c r="B75" s="1334"/>
      <c r="D75" s="1336"/>
      <c r="E75" s="1336"/>
      <c r="F75" s="1337"/>
      <c r="G75" s="1337"/>
      <c r="H75" s="1325">
        <f t="shared" si="11"/>
        <v>0</v>
      </c>
      <c r="I75" s="1325"/>
      <c r="J75" s="1338" t="str">
        <f t="shared" si="12"/>
        <v xml:space="preserve"> - </v>
      </c>
      <c r="K75" s="1337"/>
      <c r="L75" s="1337"/>
      <c r="M75" s="1337"/>
      <c r="N75" s="1334"/>
      <c r="O75" s="1325">
        <f t="shared" si="13"/>
        <v>0</v>
      </c>
      <c r="P75" s="1332"/>
      <c r="Q75" s="1338">
        <f t="shared" si="15"/>
        <v>0</v>
      </c>
      <c r="R75" s="1337"/>
      <c r="S75" s="1337"/>
      <c r="T75" s="1337"/>
      <c r="U75" s="1334"/>
      <c r="V75" s="1325">
        <f t="shared" si="16"/>
        <v>0</v>
      </c>
      <c r="W75" s="1325"/>
      <c r="X75" s="1325">
        <f t="shared" si="14"/>
        <v>0</v>
      </c>
    </row>
    <row r="76" spans="1:24">
      <c r="A76" s="1334"/>
      <c r="B76" s="1334"/>
      <c r="D76" s="1336"/>
      <c r="E76" s="1336"/>
      <c r="F76" s="1337"/>
      <c r="G76" s="1337"/>
      <c r="H76" s="1325">
        <f t="shared" si="11"/>
        <v>0</v>
      </c>
      <c r="I76" s="1325"/>
      <c r="J76" s="1338" t="str">
        <f t="shared" si="12"/>
        <v xml:space="preserve"> - </v>
      </c>
      <c r="K76" s="1337"/>
      <c r="L76" s="1337"/>
      <c r="M76" s="1337"/>
      <c r="N76" s="1334"/>
      <c r="O76" s="1325">
        <f t="shared" si="13"/>
        <v>0</v>
      </c>
      <c r="P76" s="1332"/>
      <c r="Q76" s="1338">
        <f t="shared" si="15"/>
        <v>0</v>
      </c>
      <c r="R76" s="1337"/>
      <c r="S76" s="1337"/>
      <c r="T76" s="1337"/>
      <c r="U76" s="1334"/>
      <c r="V76" s="1325">
        <f t="shared" si="16"/>
        <v>0</v>
      </c>
      <c r="W76" s="1325"/>
      <c r="X76" s="1325">
        <f t="shared" si="14"/>
        <v>0</v>
      </c>
    </row>
    <row r="77" spans="1:24">
      <c r="A77" s="1334"/>
      <c r="B77" s="1334"/>
      <c r="D77" s="1336"/>
      <c r="E77" s="1336"/>
      <c r="F77" s="1337"/>
      <c r="G77" s="1337"/>
      <c r="H77" s="1325">
        <f t="shared" si="11"/>
        <v>0</v>
      </c>
      <c r="I77" s="1325"/>
      <c r="J77" s="1338" t="str">
        <f t="shared" si="12"/>
        <v xml:space="preserve"> - </v>
      </c>
      <c r="K77" s="1337"/>
      <c r="L77" s="1337"/>
      <c r="M77" s="1337"/>
      <c r="N77" s="1334"/>
      <c r="O77" s="1325">
        <f t="shared" si="13"/>
        <v>0</v>
      </c>
      <c r="P77" s="1332"/>
      <c r="Q77" s="1338">
        <f t="shared" si="15"/>
        <v>0</v>
      </c>
      <c r="R77" s="1337"/>
      <c r="S77" s="1337"/>
      <c r="T77" s="1337"/>
      <c r="U77" s="1334"/>
      <c r="V77" s="1325">
        <f t="shared" si="16"/>
        <v>0</v>
      </c>
      <c r="W77" s="1325"/>
      <c r="X77" s="1325">
        <f t="shared" si="14"/>
        <v>0</v>
      </c>
    </row>
    <row r="78" spans="1:24">
      <c r="A78" s="1334"/>
      <c r="B78" s="1334"/>
      <c r="D78" s="1336"/>
      <c r="E78" s="1336"/>
      <c r="F78" s="1337"/>
      <c r="G78" s="1337"/>
      <c r="H78" s="1325">
        <f t="shared" si="11"/>
        <v>0</v>
      </c>
      <c r="I78" s="1325"/>
      <c r="J78" s="1338" t="str">
        <f t="shared" si="12"/>
        <v xml:space="preserve"> - </v>
      </c>
      <c r="K78" s="1337"/>
      <c r="L78" s="1337"/>
      <c r="M78" s="1337"/>
      <c r="N78" s="1334"/>
      <c r="O78" s="1325">
        <f t="shared" si="13"/>
        <v>0</v>
      </c>
      <c r="P78" s="1332"/>
      <c r="Q78" s="1338">
        <f t="shared" si="15"/>
        <v>0</v>
      </c>
      <c r="R78" s="1337"/>
      <c r="S78" s="1337"/>
      <c r="T78" s="1337"/>
      <c r="U78" s="1334"/>
      <c r="V78" s="1325">
        <f t="shared" si="16"/>
        <v>0</v>
      </c>
      <c r="W78" s="1325"/>
      <c r="X78" s="1325">
        <f t="shared" si="14"/>
        <v>0</v>
      </c>
    </row>
    <row r="79" spans="1:24">
      <c r="A79" s="1334"/>
      <c r="B79" s="1334"/>
      <c r="D79" s="1336"/>
      <c r="E79" s="1336"/>
      <c r="F79" s="1337"/>
      <c r="G79" s="1337"/>
      <c r="H79" s="1325">
        <f t="shared" si="11"/>
        <v>0</v>
      </c>
      <c r="I79" s="1325"/>
      <c r="J79" s="1338" t="str">
        <f t="shared" si="12"/>
        <v xml:space="preserve"> - </v>
      </c>
      <c r="K79" s="1337"/>
      <c r="L79" s="1337"/>
      <c r="M79" s="1337"/>
      <c r="N79" s="1334"/>
      <c r="O79" s="1325">
        <f t="shared" si="13"/>
        <v>0</v>
      </c>
      <c r="P79" s="1332"/>
      <c r="Q79" s="1338">
        <f t="shared" si="15"/>
        <v>0</v>
      </c>
      <c r="R79" s="1337"/>
      <c r="S79" s="1337"/>
      <c r="T79" s="1337"/>
      <c r="U79" s="1334"/>
      <c r="V79" s="1325">
        <f t="shared" si="16"/>
        <v>0</v>
      </c>
      <c r="W79" s="1325"/>
      <c r="X79" s="1325">
        <f t="shared" si="14"/>
        <v>0</v>
      </c>
    </row>
    <row r="80" spans="1:24">
      <c r="A80" s="1334"/>
      <c r="B80" s="1334"/>
      <c r="D80" s="1336"/>
      <c r="E80" s="1336"/>
      <c r="F80" s="1337"/>
      <c r="G80" s="1337"/>
      <c r="H80" s="1325">
        <f t="shared" si="11"/>
        <v>0</v>
      </c>
      <c r="I80" s="1325"/>
      <c r="J80" s="1338" t="str">
        <f t="shared" si="12"/>
        <v xml:space="preserve"> - </v>
      </c>
      <c r="K80" s="1337"/>
      <c r="L80" s="1337"/>
      <c r="M80" s="1337"/>
      <c r="N80" s="1334"/>
      <c r="O80" s="1325">
        <f t="shared" si="13"/>
        <v>0</v>
      </c>
      <c r="P80" s="1332"/>
      <c r="Q80" s="1338">
        <f t="shared" si="15"/>
        <v>0</v>
      </c>
      <c r="R80" s="1337"/>
      <c r="S80" s="1337"/>
      <c r="T80" s="1337"/>
      <c r="U80" s="1334"/>
      <c r="V80" s="1325">
        <f t="shared" si="16"/>
        <v>0</v>
      </c>
      <c r="W80" s="1325"/>
      <c r="X80" s="1325">
        <f t="shared" si="14"/>
        <v>0</v>
      </c>
    </row>
    <row r="81" spans="1:24">
      <c r="A81" s="1334"/>
      <c r="B81" s="1334"/>
      <c r="D81" s="1336"/>
      <c r="E81" s="1336"/>
      <c r="F81" s="1337"/>
      <c r="G81" s="1337"/>
      <c r="H81" s="1325">
        <f t="shared" si="11"/>
        <v>0</v>
      </c>
      <c r="I81" s="1325"/>
      <c r="J81" s="1338" t="str">
        <f t="shared" si="12"/>
        <v xml:space="preserve"> - </v>
      </c>
      <c r="K81" s="1337"/>
      <c r="L81" s="1337"/>
      <c r="M81" s="1337"/>
      <c r="N81" s="1334"/>
      <c r="O81" s="1325">
        <f t="shared" si="13"/>
        <v>0</v>
      </c>
      <c r="P81" s="1332"/>
      <c r="Q81" s="1338">
        <f t="shared" si="15"/>
        <v>0</v>
      </c>
      <c r="R81" s="1337"/>
      <c r="S81" s="1337"/>
      <c r="T81" s="1337"/>
      <c r="U81" s="1334"/>
      <c r="V81" s="1325">
        <f t="shared" si="16"/>
        <v>0</v>
      </c>
      <c r="W81" s="1325"/>
      <c r="X81" s="1325">
        <f t="shared" si="14"/>
        <v>0</v>
      </c>
    </row>
    <row r="82" spans="1:24">
      <c r="A82" s="1334"/>
      <c r="B82" s="1334"/>
      <c r="D82" s="1336"/>
      <c r="E82" s="1336"/>
      <c r="F82" s="1337"/>
      <c r="G82" s="1337"/>
      <c r="H82" s="1325">
        <f t="shared" si="11"/>
        <v>0</v>
      </c>
      <c r="I82" s="1325"/>
      <c r="J82" s="1338" t="str">
        <f t="shared" si="12"/>
        <v xml:space="preserve"> - </v>
      </c>
      <c r="K82" s="1337"/>
      <c r="L82" s="1337"/>
      <c r="M82" s="1337"/>
      <c r="N82" s="1334"/>
      <c r="O82" s="1325">
        <f t="shared" si="13"/>
        <v>0</v>
      </c>
      <c r="P82" s="1332"/>
      <c r="Q82" s="1338">
        <f t="shared" si="15"/>
        <v>0</v>
      </c>
      <c r="R82" s="1337"/>
      <c r="S82" s="1337"/>
      <c r="T82" s="1337"/>
      <c r="U82" s="1334"/>
      <c r="V82" s="1325">
        <f t="shared" si="16"/>
        <v>0</v>
      </c>
      <c r="W82" s="1325"/>
      <c r="X82" s="1325">
        <f t="shared" si="14"/>
        <v>0</v>
      </c>
    </row>
    <row r="83" spans="1:24">
      <c r="A83" s="1334"/>
      <c r="B83" s="1334"/>
      <c r="D83" s="1336"/>
      <c r="E83" s="1336"/>
      <c r="F83" s="1337"/>
      <c r="G83" s="1337"/>
      <c r="H83" s="1325">
        <f t="shared" si="11"/>
        <v>0</v>
      </c>
      <c r="I83" s="1325"/>
      <c r="J83" s="1338" t="str">
        <f t="shared" si="12"/>
        <v xml:space="preserve"> - </v>
      </c>
      <c r="K83" s="1337"/>
      <c r="L83" s="1337"/>
      <c r="M83" s="1337"/>
      <c r="N83" s="1334"/>
      <c r="O83" s="1325">
        <f t="shared" si="13"/>
        <v>0</v>
      </c>
      <c r="P83" s="1332"/>
      <c r="Q83" s="1338">
        <f t="shared" si="15"/>
        <v>0</v>
      </c>
      <c r="R83" s="1337"/>
      <c r="S83" s="1337"/>
      <c r="T83" s="1337"/>
      <c r="U83" s="1334"/>
      <c r="V83" s="1325">
        <f t="shared" si="16"/>
        <v>0</v>
      </c>
      <c r="W83" s="1325"/>
      <c r="X83" s="1325">
        <f t="shared" si="14"/>
        <v>0</v>
      </c>
    </row>
    <row r="84" spans="1:24">
      <c r="A84" s="1334"/>
      <c r="B84" s="1334"/>
      <c r="D84" s="1336"/>
      <c r="E84" s="1336"/>
      <c r="F84" s="1337"/>
      <c r="G84" s="1337"/>
      <c r="H84" s="1325">
        <f t="shared" si="11"/>
        <v>0</v>
      </c>
      <c r="I84" s="1325"/>
      <c r="J84" s="1338" t="str">
        <f t="shared" si="12"/>
        <v xml:space="preserve"> - </v>
      </c>
      <c r="K84" s="1337"/>
      <c r="L84" s="1337"/>
      <c r="M84" s="1337"/>
      <c r="N84" s="1334"/>
      <c r="O84" s="1325">
        <f t="shared" si="13"/>
        <v>0</v>
      </c>
      <c r="P84" s="1332"/>
      <c r="Q84" s="1338">
        <f>IF(C84="P", " - ", H84)</f>
        <v>0</v>
      </c>
      <c r="R84" s="1337"/>
      <c r="S84" s="1337"/>
      <c r="T84" s="1337"/>
      <c r="U84" s="1334"/>
      <c r="V84" s="1325">
        <f t="shared" si="16"/>
        <v>0</v>
      </c>
      <c r="W84" s="1325"/>
      <c r="X84" s="1325">
        <f t="shared" si="14"/>
        <v>0</v>
      </c>
    </row>
    <row r="85" spans="1:24">
      <c r="A85" s="1334"/>
      <c r="B85" s="1334"/>
      <c r="D85" s="1336"/>
      <c r="E85" s="1336"/>
      <c r="F85" s="1337"/>
      <c r="G85" s="1337"/>
      <c r="H85" s="1325">
        <f t="shared" si="11"/>
        <v>0</v>
      </c>
      <c r="I85" s="1325"/>
      <c r="J85" s="1338" t="str">
        <f t="shared" si="12"/>
        <v xml:space="preserve"> - </v>
      </c>
      <c r="K85" s="1337"/>
      <c r="L85" s="1337"/>
      <c r="M85" s="1337"/>
      <c r="N85" s="1334"/>
      <c r="O85" s="1325">
        <f t="shared" si="13"/>
        <v>0</v>
      </c>
      <c r="P85" s="1332"/>
      <c r="Q85" s="1338">
        <f t="shared" ref="Q85:Q92" si="17">IF(C85="P", " - ", H85)</f>
        <v>0</v>
      </c>
      <c r="R85" s="1337"/>
      <c r="S85" s="1337"/>
      <c r="T85" s="1337"/>
      <c r="U85" s="1334"/>
      <c r="V85" s="1325">
        <f t="shared" si="16"/>
        <v>0</v>
      </c>
      <c r="W85" s="1325"/>
      <c r="X85" s="1325">
        <f t="shared" si="14"/>
        <v>0</v>
      </c>
    </row>
    <row r="86" spans="1:24">
      <c r="A86" s="1334"/>
      <c r="B86" s="1334"/>
      <c r="D86" s="1336"/>
      <c r="E86" s="1336"/>
      <c r="F86" s="1347"/>
      <c r="G86" s="1347"/>
      <c r="H86" s="1325">
        <f t="shared" si="11"/>
        <v>0</v>
      </c>
      <c r="I86" s="1325"/>
      <c r="J86" s="1338" t="str">
        <f t="shared" si="12"/>
        <v xml:space="preserve"> - </v>
      </c>
      <c r="K86" s="1347"/>
      <c r="L86" s="1347"/>
      <c r="M86" s="1347"/>
      <c r="N86" s="1334"/>
      <c r="O86" s="1325">
        <f t="shared" si="13"/>
        <v>0</v>
      </c>
      <c r="P86" s="1332"/>
      <c r="Q86" s="1338">
        <f t="shared" si="17"/>
        <v>0</v>
      </c>
      <c r="R86" s="1347"/>
      <c r="S86" s="1347"/>
      <c r="T86" s="1347"/>
      <c r="U86" s="1334"/>
      <c r="V86" s="1325">
        <f t="shared" si="16"/>
        <v>0</v>
      </c>
      <c r="W86" s="1325"/>
      <c r="X86" s="1325">
        <f t="shared" si="14"/>
        <v>0</v>
      </c>
    </row>
    <row r="87" spans="1:24">
      <c r="A87" s="1334"/>
      <c r="B87" s="1334"/>
      <c r="D87" s="1336"/>
      <c r="E87" s="1336"/>
      <c r="F87" s="1347"/>
      <c r="G87" s="1347"/>
      <c r="H87" s="1325">
        <f t="shared" si="11"/>
        <v>0</v>
      </c>
      <c r="I87" s="1325"/>
      <c r="J87" s="1338" t="str">
        <f t="shared" si="12"/>
        <v xml:space="preserve"> - </v>
      </c>
      <c r="K87" s="1347"/>
      <c r="L87" s="1347"/>
      <c r="M87" s="1347"/>
      <c r="N87" s="1334"/>
      <c r="O87" s="1325">
        <f t="shared" si="13"/>
        <v>0</v>
      </c>
      <c r="P87" s="1332"/>
      <c r="Q87" s="1338">
        <f t="shared" si="17"/>
        <v>0</v>
      </c>
      <c r="R87" s="1347"/>
      <c r="S87" s="1347"/>
      <c r="T87" s="1347"/>
      <c r="U87" s="1334"/>
      <c r="V87" s="1325">
        <f t="shared" si="16"/>
        <v>0</v>
      </c>
      <c r="W87" s="1325"/>
      <c r="X87" s="1325">
        <f t="shared" si="14"/>
        <v>0</v>
      </c>
    </row>
    <row r="88" spans="1:24">
      <c r="A88" s="1334"/>
      <c r="B88" s="1334"/>
      <c r="D88" s="1336"/>
      <c r="E88" s="1336"/>
      <c r="F88" s="1347"/>
      <c r="G88" s="1347"/>
      <c r="H88" s="1325">
        <f t="shared" si="11"/>
        <v>0</v>
      </c>
      <c r="I88" s="1325"/>
      <c r="J88" s="1338" t="str">
        <f t="shared" si="12"/>
        <v xml:space="preserve"> - </v>
      </c>
      <c r="K88" s="1347"/>
      <c r="L88" s="1347"/>
      <c r="M88" s="1347"/>
      <c r="N88" s="1334"/>
      <c r="O88" s="1325">
        <f t="shared" si="13"/>
        <v>0</v>
      </c>
      <c r="P88" s="1332"/>
      <c r="Q88" s="1338">
        <f t="shared" si="17"/>
        <v>0</v>
      </c>
      <c r="R88" s="1347"/>
      <c r="S88" s="1347"/>
      <c r="T88" s="1347"/>
      <c r="U88" s="1334"/>
      <c r="V88" s="1325">
        <f t="shared" si="16"/>
        <v>0</v>
      </c>
      <c r="W88" s="1325"/>
      <c r="X88" s="1325">
        <f t="shared" si="14"/>
        <v>0</v>
      </c>
    </row>
    <row r="89" spans="1:24">
      <c r="A89" s="1334"/>
      <c r="B89" s="1334"/>
      <c r="D89" s="1336"/>
      <c r="E89" s="1336"/>
      <c r="F89" s="1347"/>
      <c r="G89" s="1347"/>
      <c r="H89" s="1325">
        <f t="shared" si="11"/>
        <v>0</v>
      </c>
      <c r="I89" s="1325"/>
      <c r="J89" s="1338" t="str">
        <f t="shared" si="12"/>
        <v xml:space="preserve"> - </v>
      </c>
      <c r="K89" s="1347"/>
      <c r="L89" s="1347"/>
      <c r="M89" s="1347"/>
      <c r="N89" s="1334"/>
      <c r="O89" s="1325">
        <f t="shared" si="13"/>
        <v>0</v>
      </c>
      <c r="P89" s="1332"/>
      <c r="Q89" s="1338">
        <f t="shared" si="17"/>
        <v>0</v>
      </c>
      <c r="R89" s="1347"/>
      <c r="S89" s="1347"/>
      <c r="T89" s="1347"/>
      <c r="U89" s="1334"/>
      <c r="V89" s="1325">
        <f t="shared" si="16"/>
        <v>0</v>
      </c>
      <c r="W89" s="1325"/>
      <c r="X89" s="1325">
        <f t="shared" si="14"/>
        <v>0</v>
      </c>
    </row>
    <row r="90" spans="1:24">
      <c r="A90" s="1334"/>
      <c r="B90" s="1334"/>
      <c r="D90" s="1336"/>
      <c r="E90" s="1336"/>
      <c r="F90" s="1347"/>
      <c r="G90" s="1347"/>
      <c r="H90" s="1325">
        <f t="shared" si="11"/>
        <v>0</v>
      </c>
      <c r="I90" s="1325"/>
      <c r="J90" s="1338" t="str">
        <f t="shared" si="12"/>
        <v xml:space="preserve"> - </v>
      </c>
      <c r="K90" s="1347"/>
      <c r="L90" s="1347"/>
      <c r="M90" s="1347"/>
      <c r="N90" s="1334"/>
      <c r="O90" s="1325">
        <f t="shared" si="13"/>
        <v>0</v>
      </c>
      <c r="P90" s="1332"/>
      <c r="Q90" s="1338">
        <f t="shared" si="17"/>
        <v>0</v>
      </c>
      <c r="R90" s="1347"/>
      <c r="S90" s="1347"/>
      <c r="T90" s="1347"/>
      <c r="U90" s="1334"/>
      <c r="V90" s="1325">
        <f t="shared" si="16"/>
        <v>0</v>
      </c>
      <c r="W90" s="1325"/>
      <c r="X90" s="1325">
        <f t="shared" si="14"/>
        <v>0</v>
      </c>
    </row>
    <row r="91" spans="1:24">
      <c r="A91" s="1334"/>
      <c r="B91" s="1334"/>
      <c r="D91" s="1336"/>
      <c r="E91" s="1336"/>
      <c r="F91" s="1347"/>
      <c r="G91" s="1347"/>
      <c r="H91" s="1325">
        <f t="shared" si="11"/>
        <v>0</v>
      </c>
      <c r="I91" s="1325"/>
      <c r="J91" s="1338" t="str">
        <f t="shared" si="12"/>
        <v xml:space="preserve"> - </v>
      </c>
      <c r="K91" s="1347"/>
      <c r="L91" s="1347"/>
      <c r="M91" s="1347"/>
      <c r="N91" s="1334"/>
      <c r="O91" s="1325">
        <f t="shared" si="13"/>
        <v>0</v>
      </c>
      <c r="P91" s="1332"/>
      <c r="Q91" s="1338">
        <f t="shared" si="17"/>
        <v>0</v>
      </c>
      <c r="R91" s="1347"/>
      <c r="S91" s="1347"/>
      <c r="T91" s="1347"/>
      <c r="U91" s="1334"/>
      <c r="V91" s="1325">
        <f t="shared" si="16"/>
        <v>0</v>
      </c>
      <c r="W91" s="1325"/>
      <c r="X91" s="1325">
        <f t="shared" si="14"/>
        <v>0</v>
      </c>
    </row>
    <row r="92" spans="1:24">
      <c r="A92" s="1334"/>
      <c r="B92" s="1334"/>
      <c r="D92" s="1336"/>
      <c r="E92" s="1336"/>
      <c r="F92" s="1347"/>
      <c r="G92" s="1347"/>
      <c r="H92" s="1325">
        <f t="shared" si="11"/>
        <v>0</v>
      </c>
      <c r="I92" s="1325"/>
      <c r="J92" s="1338" t="str">
        <f t="shared" si="12"/>
        <v xml:space="preserve"> - </v>
      </c>
      <c r="K92" s="1347"/>
      <c r="L92" s="1347"/>
      <c r="M92" s="1347"/>
      <c r="N92" s="1334"/>
      <c r="O92" s="1325">
        <f t="shared" si="13"/>
        <v>0</v>
      </c>
      <c r="P92" s="1332"/>
      <c r="Q92" s="1338">
        <f t="shared" si="17"/>
        <v>0</v>
      </c>
      <c r="R92" s="1347"/>
      <c r="S92" s="1347"/>
      <c r="T92" s="1347"/>
      <c r="U92" s="1334"/>
      <c r="V92" s="1325">
        <f t="shared" si="16"/>
        <v>0</v>
      </c>
      <c r="W92" s="1325"/>
      <c r="X92" s="1325">
        <f t="shared" si="14"/>
        <v>0</v>
      </c>
    </row>
    <row r="93" spans="1:24">
      <c r="D93" s="1339"/>
      <c r="E93" s="1339"/>
      <c r="F93" s="1324"/>
      <c r="G93" s="1324"/>
      <c r="H93" s="1325"/>
      <c r="I93" s="1325"/>
      <c r="J93" s="1338"/>
      <c r="K93" s="1324"/>
      <c r="L93" s="1324"/>
      <c r="M93" s="1324"/>
      <c r="O93" s="1325"/>
      <c r="P93" s="1332"/>
      <c r="Q93" s="1338"/>
      <c r="R93" s="1324"/>
      <c r="S93" s="1324"/>
      <c r="T93" s="1324"/>
      <c r="V93" s="1325"/>
      <c r="W93" s="1325"/>
      <c r="X93" s="1325">
        <f t="shared" si="14"/>
        <v>0</v>
      </c>
    </row>
    <row r="94" spans="1:24" ht="13.5" thickBot="1">
      <c r="B94" s="1340" t="s">
        <v>1170</v>
      </c>
      <c r="D94" s="1339"/>
      <c r="E94" s="1339"/>
      <c r="F94" s="1343">
        <f t="shared" ref="F94:H94" si="18">SUM(F53:F92)</f>
        <v>0</v>
      </c>
      <c r="G94" s="1343">
        <f t="shared" si="18"/>
        <v>0</v>
      </c>
      <c r="H94" s="1343">
        <f t="shared" si="18"/>
        <v>0</v>
      </c>
      <c r="I94" s="1344"/>
      <c r="J94" s="1343">
        <f t="shared" ref="J94:O94" si="19">SUM(J53:J92)</f>
        <v>0</v>
      </c>
      <c r="K94" s="1343">
        <f t="shared" si="19"/>
        <v>0</v>
      </c>
      <c r="L94" s="1343">
        <f t="shared" si="19"/>
        <v>0</v>
      </c>
      <c r="M94" s="1343">
        <f t="shared" si="19"/>
        <v>0</v>
      </c>
      <c r="N94" s="1343">
        <f t="shared" si="19"/>
        <v>0</v>
      </c>
      <c r="O94" s="1343">
        <f t="shared" si="19"/>
        <v>0</v>
      </c>
      <c r="P94" s="1332"/>
      <c r="Q94" s="1343">
        <f t="shared" ref="Q94:R94" si="20">SUM(Q53:Q92)</f>
        <v>0</v>
      </c>
      <c r="R94" s="1343">
        <f t="shared" si="20"/>
        <v>0</v>
      </c>
      <c r="S94" s="1343"/>
      <c r="T94" s="1343"/>
      <c r="U94" s="1343">
        <f t="shared" ref="U94:V94" si="21">SUM(U53:U92)</f>
        <v>0</v>
      </c>
      <c r="V94" s="1343">
        <f t="shared" si="21"/>
        <v>0</v>
      </c>
      <c r="W94" s="1344"/>
      <c r="X94" s="1358">
        <f t="shared" si="14"/>
        <v>0</v>
      </c>
    </row>
    <row r="95" spans="1:24" ht="13.5" thickTop="1">
      <c r="B95" s="1340"/>
      <c r="D95" s="1339"/>
      <c r="E95" s="1339"/>
      <c r="F95" s="1344"/>
      <c r="G95" s="1344"/>
      <c r="H95" s="1344"/>
      <c r="I95" s="1344"/>
      <c r="J95" s="1344"/>
      <c r="K95" s="1344"/>
      <c r="L95" s="1344"/>
      <c r="M95" s="1344"/>
      <c r="N95" s="1344"/>
      <c r="O95" s="1344"/>
      <c r="P95" s="1332"/>
      <c r="Q95" s="1344"/>
      <c r="R95" s="1344"/>
      <c r="S95" s="1344"/>
      <c r="T95" s="1344"/>
      <c r="U95" s="1344"/>
      <c r="V95" s="1344"/>
      <c r="W95" s="1344"/>
      <c r="X95" s="1325"/>
    </row>
    <row r="96" spans="1:24">
      <c r="A96" s="1334"/>
      <c r="B96" s="1334"/>
      <c r="C96" s="1349"/>
      <c r="D96" s="1336"/>
      <c r="E96" s="1336"/>
      <c r="F96" s="1347"/>
      <c r="G96" s="1347"/>
      <c r="H96" s="1325">
        <f t="shared" ref="H96:H104" si="22">F96-G96</f>
        <v>0</v>
      </c>
      <c r="J96" s="1338" t="str">
        <f t="shared" ref="J96:J115" si="23">IF(C96="P", H96, " - ")</f>
        <v xml:space="preserve"> - </v>
      </c>
      <c r="K96" s="1347"/>
      <c r="L96" s="1347"/>
      <c r="M96" s="1347"/>
      <c r="N96" s="1347"/>
      <c r="O96" s="1324">
        <f t="shared" ref="O96:O115" si="24">SUM(J96:N96)</f>
        <v>0</v>
      </c>
      <c r="P96" s="1332"/>
      <c r="Q96" s="1338">
        <f t="shared" ref="Q96:Q115" si="25">IF(C96="P", " - ", H96)</f>
        <v>0</v>
      </c>
      <c r="R96" s="1347"/>
      <c r="S96" s="1347"/>
      <c r="T96" s="1347"/>
      <c r="U96" s="1347"/>
      <c r="V96" s="1324">
        <f t="shared" ref="V96:V115" si="26">SUM(Q96:U96)</f>
        <v>0</v>
      </c>
      <c r="W96" s="1325"/>
      <c r="X96" s="1325">
        <f t="shared" si="14"/>
        <v>0</v>
      </c>
    </row>
    <row r="97" spans="1:24">
      <c r="A97" s="1334"/>
      <c r="B97" s="1334"/>
      <c r="C97" s="1349"/>
      <c r="D97" s="1336"/>
      <c r="E97" s="1336"/>
      <c r="F97" s="1347"/>
      <c r="G97" s="1347"/>
      <c r="H97" s="1325">
        <f t="shared" si="22"/>
        <v>0</v>
      </c>
      <c r="J97" s="1338" t="str">
        <f t="shared" si="23"/>
        <v xml:space="preserve"> - </v>
      </c>
      <c r="K97" s="1347"/>
      <c r="L97" s="1347"/>
      <c r="M97" s="1347"/>
      <c r="N97" s="1334"/>
      <c r="O97" s="1324">
        <f t="shared" si="24"/>
        <v>0</v>
      </c>
      <c r="P97" s="1332"/>
      <c r="Q97" s="1338">
        <f t="shared" si="25"/>
        <v>0</v>
      </c>
      <c r="R97" s="1347"/>
      <c r="S97" s="1347"/>
      <c r="T97" s="1347"/>
      <c r="U97" s="1334"/>
      <c r="V97" s="1324">
        <f t="shared" si="26"/>
        <v>0</v>
      </c>
      <c r="W97" s="1325"/>
      <c r="X97" s="1325">
        <f t="shared" si="14"/>
        <v>0</v>
      </c>
    </row>
    <row r="98" spans="1:24">
      <c r="A98" s="1334"/>
      <c r="B98" s="1334"/>
      <c r="C98" s="1349"/>
      <c r="D98" s="1336"/>
      <c r="E98" s="1336"/>
      <c r="F98" s="1347"/>
      <c r="G98" s="1347"/>
      <c r="H98" s="1325">
        <f t="shared" si="22"/>
        <v>0</v>
      </c>
      <c r="J98" s="1338" t="str">
        <f t="shared" si="23"/>
        <v xml:space="preserve"> - </v>
      </c>
      <c r="K98" s="1347"/>
      <c r="L98" s="1347"/>
      <c r="M98" s="1347"/>
      <c r="N98" s="1334"/>
      <c r="O98" s="1324">
        <f t="shared" si="24"/>
        <v>0</v>
      </c>
      <c r="P98" s="1332"/>
      <c r="Q98" s="1338">
        <f t="shared" si="25"/>
        <v>0</v>
      </c>
      <c r="R98" s="1347"/>
      <c r="S98" s="1347"/>
      <c r="T98" s="1347"/>
      <c r="U98" s="1334"/>
      <c r="V98" s="1324">
        <f t="shared" si="26"/>
        <v>0</v>
      </c>
      <c r="W98" s="1325"/>
      <c r="X98" s="1325">
        <f t="shared" si="14"/>
        <v>0</v>
      </c>
    </row>
    <row r="99" spans="1:24">
      <c r="A99" s="1334"/>
      <c r="B99" s="1334"/>
      <c r="C99" s="1349"/>
      <c r="D99" s="1336"/>
      <c r="E99" s="1336"/>
      <c r="F99" s="1347"/>
      <c r="G99" s="1347"/>
      <c r="H99" s="1325">
        <f t="shared" si="22"/>
        <v>0</v>
      </c>
      <c r="J99" s="1338" t="str">
        <f t="shared" si="23"/>
        <v xml:space="preserve"> - </v>
      </c>
      <c r="K99" s="1347"/>
      <c r="L99" s="1347"/>
      <c r="M99" s="1347"/>
      <c r="N99" s="1334"/>
      <c r="O99" s="1324">
        <f t="shared" si="24"/>
        <v>0</v>
      </c>
      <c r="P99" s="1332"/>
      <c r="Q99" s="1338">
        <f t="shared" si="25"/>
        <v>0</v>
      </c>
      <c r="R99" s="1347"/>
      <c r="S99" s="1347"/>
      <c r="T99" s="1347"/>
      <c r="U99" s="1334"/>
      <c r="V99" s="1324">
        <f t="shared" si="26"/>
        <v>0</v>
      </c>
      <c r="W99" s="1325"/>
      <c r="X99" s="1325">
        <f t="shared" si="14"/>
        <v>0</v>
      </c>
    </row>
    <row r="100" spans="1:24">
      <c r="A100" s="1334"/>
      <c r="B100" s="1334"/>
      <c r="C100" s="1349"/>
      <c r="D100" s="1336"/>
      <c r="E100" s="1336"/>
      <c r="F100" s="1347"/>
      <c r="G100" s="1347"/>
      <c r="H100" s="1325">
        <f t="shared" si="22"/>
        <v>0</v>
      </c>
      <c r="J100" s="1338" t="str">
        <f t="shared" si="23"/>
        <v xml:space="preserve"> - </v>
      </c>
      <c r="K100" s="1347"/>
      <c r="L100" s="1347"/>
      <c r="M100" s="1347"/>
      <c r="N100" s="1334"/>
      <c r="O100" s="1324">
        <f t="shared" si="24"/>
        <v>0</v>
      </c>
      <c r="P100" s="1332"/>
      <c r="Q100" s="1338">
        <f t="shared" si="25"/>
        <v>0</v>
      </c>
      <c r="R100" s="1347"/>
      <c r="S100" s="1347"/>
      <c r="T100" s="1347"/>
      <c r="U100" s="1334"/>
      <c r="V100" s="1324">
        <f t="shared" si="26"/>
        <v>0</v>
      </c>
      <c r="W100" s="1325"/>
      <c r="X100" s="1325">
        <f t="shared" si="14"/>
        <v>0</v>
      </c>
    </row>
    <row r="101" spans="1:24">
      <c r="A101" s="1334"/>
      <c r="B101" s="1334"/>
      <c r="C101" s="1349"/>
      <c r="D101" s="1336"/>
      <c r="E101" s="1336"/>
      <c r="F101" s="1347"/>
      <c r="G101" s="1347"/>
      <c r="H101" s="1325">
        <f t="shared" si="22"/>
        <v>0</v>
      </c>
      <c r="J101" s="1338" t="str">
        <f t="shared" si="23"/>
        <v xml:space="preserve"> - </v>
      </c>
      <c r="K101" s="1347"/>
      <c r="L101" s="1347"/>
      <c r="M101" s="1347"/>
      <c r="N101" s="1334"/>
      <c r="O101" s="1324">
        <f t="shared" si="24"/>
        <v>0</v>
      </c>
      <c r="P101" s="1332"/>
      <c r="Q101" s="1338">
        <f t="shared" si="25"/>
        <v>0</v>
      </c>
      <c r="R101" s="1347"/>
      <c r="S101" s="1347"/>
      <c r="T101" s="1347"/>
      <c r="U101" s="1334"/>
      <c r="V101" s="1324">
        <f t="shared" si="26"/>
        <v>0</v>
      </c>
      <c r="W101" s="1325"/>
      <c r="X101" s="1325">
        <f t="shared" si="14"/>
        <v>0</v>
      </c>
    </row>
    <row r="102" spans="1:24">
      <c r="A102" s="1334"/>
      <c r="B102" s="1334"/>
      <c r="C102" s="1349"/>
      <c r="D102" s="1336"/>
      <c r="E102" s="1336"/>
      <c r="F102" s="1347"/>
      <c r="G102" s="1347"/>
      <c r="H102" s="1325">
        <f t="shared" si="22"/>
        <v>0</v>
      </c>
      <c r="J102" s="1338" t="str">
        <f t="shared" si="23"/>
        <v xml:space="preserve"> - </v>
      </c>
      <c r="K102" s="1347"/>
      <c r="L102" s="1347"/>
      <c r="M102" s="1347"/>
      <c r="N102" s="1334"/>
      <c r="O102" s="1324">
        <f t="shared" si="24"/>
        <v>0</v>
      </c>
      <c r="P102" s="1332"/>
      <c r="Q102" s="1338">
        <f t="shared" si="25"/>
        <v>0</v>
      </c>
      <c r="R102" s="1347"/>
      <c r="S102" s="1347"/>
      <c r="T102" s="1347"/>
      <c r="U102" s="1334"/>
      <c r="V102" s="1324">
        <f t="shared" si="26"/>
        <v>0</v>
      </c>
      <c r="W102" s="1325"/>
      <c r="X102" s="1325">
        <f t="shared" si="14"/>
        <v>0</v>
      </c>
    </row>
    <row r="103" spans="1:24">
      <c r="A103" s="1334"/>
      <c r="B103" s="1334"/>
      <c r="C103" s="1349"/>
      <c r="D103" s="1336"/>
      <c r="E103" s="1336"/>
      <c r="F103" s="1347"/>
      <c r="G103" s="1347"/>
      <c r="H103" s="1325">
        <f t="shared" si="22"/>
        <v>0</v>
      </c>
      <c r="J103" s="1338" t="str">
        <f t="shared" si="23"/>
        <v xml:space="preserve"> - </v>
      </c>
      <c r="K103" s="1347"/>
      <c r="L103" s="1347"/>
      <c r="M103" s="1347"/>
      <c r="N103" s="1334"/>
      <c r="O103" s="1324">
        <f t="shared" si="24"/>
        <v>0</v>
      </c>
      <c r="P103" s="1332"/>
      <c r="Q103" s="1338">
        <f t="shared" si="25"/>
        <v>0</v>
      </c>
      <c r="R103" s="1347"/>
      <c r="S103" s="1347"/>
      <c r="T103" s="1347"/>
      <c r="U103" s="1334"/>
      <c r="V103" s="1324">
        <f t="shared" si="26"/>
        <v>0</v>
      </c>
      <c r="W103" s="1325"/>
      <c r="X103" s="1325">
        <f t="shared" si="14"/>
        <v>0</v>
      </c>
    </row>
    <row r="104" spans="1:24">
      <c r="A104" s="1334"/>
      <c r="B104" s="1334"/>
      <c r="C104" s="1349"/>
      <c r="D104" s="1336"/>
      <c r="E104" s="1336"/>
      <c r="F104" s="1347"/>
      <c r="G104" s="1347"/>
      <c r="H104" s="1325">
        <f t="shared" si="22"/>
        <v>0</v>
      </c>
      <c r="J104" s="1338" t="str">
        <f t="shared" si="23"/>
        <v xml:space="preserve"> - </v>
      </c>
      <c r="K104" s="1347"/>
      <c r="L104" s="1347"/>
      <c r="M104" s="1347"/>
      <c r="N104" s="1334"/>
      <c r="O104" s="1324">
        <f t="shared" si="24"/>
        <v>0</v>
      </c>
      <c r="P104" s="1332"/>
      <c r="Q104" s="1338">
        <f t="shared" si="25"/>
        <v>0</v>
      </c>
      <c r="R104" s="1347"/>
      <c r="S104" s="1347"/>
      <c r="T104" s="1347"/>
      <c r="U104" s="1334"/>
      <c r="V104" s="1324">
        <f t="shared" si="26"/>
        <v>0</v>
      </c>
      <c r="W104" s="1325"/>
      <c r="X104" s="1325">
        <f t="shared" si="14"/>
        <v>0</v>
      </c>
    </row>
    <row r="105" spans="1:24">
      <c r="A105" s="1334"/>
      <c r="B105" s="1334"/>
      <c r="C105" s="1349"/>
      <c r="D105" s="1336"/>
      <c r="E105" s="1336"/>
      <c r="F105" s="1347"/>
      <c r="G105" s="1347"/>
      <c r="H105" s="1325">
        <f>F105-G105</f>
        <v>0</v>
      </c>
      <c r="J105" s="1338" t="str">
        <f t="shared" si="23"/>
        <v xml:space="preserve"> - </v>
      </c>
      <c r="K105" s="1347"/>
      <c r="L105" s="1347"/>
      <c r="M105" s="1347"/>
      <c r="N105" s="1334"/>
      <c r="O105" s="1324">
        <f t="shared" si="24"/>
        <v>0</v>
      </c>
      <c r="P105" s="1332"/>
      <c r="Q105" s="1338">
        <f t="shared" si="25"/>
        <v>0</v>
      </c>
      <c r="R105" s="1347"/>
      <c r="S105" s="1347"/>
      <c r="T105" s="1347"/>
      <c r="U105" s="1334"/>
      <c r="V105" s="1324">
        <f t="shared" si="26"/>
        <v>0</v>
      </c>
      <c r="W105" s="1325"/>
      <c r="X105" s="1325">
        <f t="shared" si="14"/>
        <v>0</v>
      </c>
    </row>
    <row r="106" spans="1:24">
      <c r="A106" s="1334"/>
      <c r="B106" s="1334"/>
      <c r="C106" s="1349"/>
      <c r="D106" s="1336"/>
      <c r="E106" s="1336"/>
      <c r="F106" s="1347"/>
      <c r="G106" s="1347"/>
      <c r="H106" s="1325">
        <f>F106-G106</f>
        <v>0</v>
      </c>
      <c r="J106" s="1338" t="str">
        <f t="shared" si="23"/>
        <v xml:space="preserve"> - </v>
      </c>
      <c r="K106" s="1347"/>
      <c r="L106" s="1347"/>
      <c r="M106" s="1347"/>
      <c r="N106" s="1334"/>
      <c r="O106" s="1324">
        <f t="shared" si="24"/>
        <v>0</v>
      </c>
      <c r="P106" s="1332"/>
      <c r="Q106" s="1338">
        <f t="shared" si="25"/>
        <v>0</v>
      </c>
      <c r="R106" s="1347"/>
      <c r="S106" s="1347"/>
      <c r="T106" s="1347"/>
      <c r="U106" s="1334"/>
      <c r="V106" s="1324">
        <f t="shared" si="26"/>
        <v>0</v>
      </c>
      <c r="W106" s="1325"/>
      <c r="X106" s="1325">
        <f t="shared" si="14"/>
        <v>0</v>
      </c>
    </row>
    <row r="107" spans="1:24">
      <c r="A107" s="1334"/>
      <c r="B107" s="1334"/>
      <c r="C107" s="1349"/>
      <c r="D107" s="1336"/>
      <c r="E107" s="1336"/>
      <c r="F107" s="1347"/>
      <c r="G107" s="1347"/>
      <c r="H107" s="1325">
        <f>F107-G107</f>
        <v>0</v>
      </c>
      <c r="J107" s="1338" t="str">
        <f t="shared" si="23"/>
        <v xml:space="preserve"> - </v>
      </c>
      <c r="K107" s="1347"/>
      <c r="L107" s="1347"/>
      <c r="M107" s="1347"/>
      <c r="N107" s="1334"/>
      <c r="O107" s="1324">
        <f t="shared" si="24"/>
        <v>0</v>
      </c>
      <c r="P107" s="1332"/>
      <c r="Q107" s="1338">
        <f t="shared" si="25"/>
        <v>0</v>
      </c>
      <c r="R107" s="1347"/>
      <c r="S107" s="1347"/>
      <c r="T107" s="1347"/>
      <c r="U107" s="1334"/>
      <c r="V107" s="1324">
        <f t="shared" si="26"/>
        <v>0</v>
      </c>
      <c r="W107" s="1325"/>
      <c r="X107" s="1325">
        <f t="shared" si="14"/>
        <v>0</v>
      </c>
    </row>
    <row r="108" spans="1:24">
      <c r="A108" s="1334"/>
      <c r="B108" s="1334"/>
      <c r="C108" s="1349"/>
      <c r="D108" s="1336"/>
      <c r="E108" s="1336"/>
      <c r="F108" s="1347"/>
      <c r="G108" s="1347"/>
      <c r="H108" s="1325">
        <f>F108-G108</f>
        <v>0</v>
      </c>
      <c r="J108" s="1338" t="str">
        <f t="shared" si="23"/>
        <v xml:space="preserve"> - </v>
      </c>
      <c r="K108" s="1347"/>
      <c r="L108" s="1347"/>
      <c r="M108" s="1347"/>
      <c r="N108" s="1334"/>
      <c r="O108" s="1324">
        <f t="shared" si="24"/>
        <v>0</v>
      </c>
      <c r="P108" s="1332"/>
      <c r="Q108" s="1338">
        <f t="shared" si="25"/>
        <v>0</v>
      </c>
      <c r="R108" s="1347"/>
      <c r="S108" s="1347"/>
      <c r="T108" s="1347"/>
      <c r="U108" s="1334"/>
      <c r="V108" s="1324">
        <f t="shared" si="26"/>
        <v>0</v>
      </c>
      <c r="W108" s="1325"/>
      <c r="X108" s="1325">
        <f t="shared" si="14"/>
        <v>0</v>
      </c>
    </row>
    <row r="109" spans="1:24">
      <c r="A109" s="1334"/>
      <c r="B109" s="1334"/>
      <c r="C109" s="1349"/>
      <c r="D109" s="1336"/>
      <c r="E109" s="1336"/>
      <c r="F109" s="1347"/>
      <c r="G109" s="1347"/>
      <c r="H109" s="1325">
        <f>F109-G109</f>
        <v>0</v>
      </c>
      <c r="J109" s="1338" t="str">
        <f t="shared" si="23"/>
        <v xml:space="preserve"> - </v>
      </c>
      <c r="K109" s="1347"/>
      <c r="L109" s="1347"/>
      <c r="M109" s="1347"/>
      <c r="N109" s="1334"/>
      <c r="O109" s="1324">
        <f t="shared" si="24"/>
        <v>0</v>
      </c>
      <c r="P109" s="1332"/>
      <c r="Q109" s="1338">
        <f t="shared" si="25"/>
        <v>0</v>
      </c>
      <c r="R109" s="1347"/>
      <c r="S109" s="1347"/>
      <c r="T109" s="1347"/>
      <c r="U109" s="1334"/>
      <c r="V109" s="1324">
        <f t="shared" si="26"/>
        <v>0</v>
      </c>
      <c r="W109" s="1325"/>
      <c r="X109" s="1325">
        <f t="shared" si="14"/>
        <v>0</v>
      </c>
    </row>
    <row r="110" spans="1:24">
      <c r="A110" s="1334"/>
      <c r="B110" s="1334"/>
      <c r="C110" s="1349"/>
      <c r="D110" s="1336"/>
      <c r="E110" s="1336"/>
      <c r="F110" s="1347"/>
      <c r="G110" s="1347"/>
      <c r="H110" s="1325">
        <f t="shared" ref="H110:H115" si="27">F110-G110</f>
        <v>0</v>
      </c>
      <c r="J110" s="1338" t="str">
        <f t="shared" si="23"/>
        <v xml:space="preserve"> - </v>
      </c>
      <c r="K110" s="1347"/>
      <c r="L110" s="1347"/>
      <c r="M110" s="1347"/>
      <c r="N110" s="1334"/>
      <c r="O110" s="1324">
        <f t="shared" si="24"/>
        <v>0</v>
      </c>
      <c r="P110" s="1332"/>
      <c r="Q110" s="1338">
        <f t="shared" si="25"/>
        <v>0</v>
      </c>
      <c r="R110" s="1347"/>
      <c r="S110" s="1347"/>
      <c r="T110" s="1347"/>
      <c r="U110" s="1334"/>
      <c r="V110" s="1324">
        <f t="shared" si="26"/>
        <v>0</v>
      </c>
      <c r="W110" s="1325"/>
      <c r="X110" s="1325">
        <f t="shared" si="14"/>
        <v>0</v>
      </c>
    </row>
    <row r="111" spans="1:24">
      <c r="A111" s="1334"/>
      <c r="B111" s="1334"/>
      <c r="C111" s="1349"/>
      <c r="D111" s="1336"/>
      <c r="E111" s="1336"/>
      <c r="F111" s="1347"/>
      <c r="G111" s="1347"/>
      <c r="H111" s="1325">
        <f t="shared" si="27"/>
        <v>0</v>
      </c>
      <c r="J111" s="1338" t="str">
        <f t="shared" si="23"/>
        <v xml:space="preserve"> - </v>
      </c>
      <c r="K111" s="1347"/>
      <c r="L111" s="1347"/>
      <c r="M111" s="1347"/>
      <c r="N111" s="1334"/>
      <c r="O111" s="1324">
        <f t="shared" si="24"/>
        <v>0</v>
      </c>
      <c r="P111" s="1332"/>
      <c r="Q111" s="1338">
        <f t="shared" si="25"/>
        <v>0</v>
      </c>
      <c r="R111" s="1347"/>
      <c r="S111" s="1347"/>
      <c r="T111" s="1347"/>
      <c r="U111" s="1334"/>
      <c r="V111" s="1324">
        <f t="shared" si="26"/>
        <v>0</v>
      </c>
      <c r="W111" s="1325"/>
      <c r="X111" s="1325">
        <f t="shared" si="14"/>
        <v>0</v>
      </c>
    </row>
    <row r="112" spans="1:24">
      <c r="A112" s="1334"/>
      <c r="B112" s="1334"/>
      <c r="C112" s="1349"/>
      <c r="D112" s="1336"/>
      <c r="E112" s="1336"/>
      <c r="F112" s="1347"/>
      <c r="G112" s="1347"/>
      <c r="H112" s="1325">
        <f t="shared" si="27"/>
        <v>0</v>
      </c>
      <c r="J112" s="1338" t="str">
        <f t="shared" si="23"/>
        <v xml:space="preserve"> - </v>
      </c>
      <c r="K112" s="1347"/>
      <c r="L112" s="1347"/>
      <c r="M112" s="1347"/>
      <c r="N112" s="1334"/>
      <c r="O112" s="1324">
        <f t="shared" si="24"/>
        <v>0</v>
      </c>
      <c r="P112" s="1332"/>
      <c r="Q112" s="1338">
        <f t="shared" si="25"/>
        <v>0</v>
      </c>
      <c r="R112" s="1347"/>
      <c r="S112" s="1347"/>
      <c r="T112" s="1347"/>
      <c r="U112" s="1334"/>
      <c r="V112" s="1324">
        <f t="shared" si="26"/>
        <v>0</v>
      </c>
      <c r="W112" s="1325"/>
      <c r="X112" s="1325">
        <f t="shared" si="14"/>
        <v>0</v>
      </c>
    </row>
    <row r="113" spans="1:24">
      <c r="A113" s="1334"/>
      <c r="B113" s="1334"/>
      <c r="C113" s="1349"/>
      <c r="D113" s="1336"/>
      <c r="E113" s="1336"/>
      <c r="F113" s="1347"/>
      <c r="G113" s="1347"/>
      <c r="H113" s="1325">
        <f t="shared" si="27"/>
        <v>0</v>
      </c>
      <c r="J113" s="1338" t="str">
        <f t="shared" si="23"/>
        <v xml:space="preserve"> - </v>
      </c>
      <c r="K113" s="1347"/>
      <c r="L113" s="1347"/>
      <c r="M113" s="1347"/>
      <c r="N113" s="1334"/>
      <c r="O113" s="1324">
        <f t="shared" si="24"/>
        <v>0</v>
      </c>
      <c r="P113" s="1332"/>
      <c r="Q113" s="1338">
        <f t="shared" si="25"/>
        <v>0</v>
      </c>
      <c r="R113" s="1347"/>
      <c r="S113" s="1347"/>
      <c r="T113" s="1347"/>
      <c r="U113" s="1334"/>
      <c r="V113" s="1324">
        <f t="shared" si="26"/>
        <v>0</v>
      </c>
      <c r="W113" s="1325"/>
      <c r="X113" s="1325">
        <f t="shared" si="14"/>
        <v>0</v>
      </c>
    </row>
    <row r="114" spans="1:24">
      <c r="A114" s="1334"/>
      <c r="B114" s="1334"/>
      <c r="C114" s="1349"/>
      <c r="D114" s="1336"/>
      <c r="E114" s="1336"/>
      <c r="F114" s="1347"/>
      <c r="G114" s="1347"/>
      <c r="H114" s="1325">
        <f t="shared" si="27"/>
        <v>0</v>
      </c>
      <c r="J114" s="1338" t="str">
        <f t="shared" si="23"/>
        <v xml:space="preserve"> - </v>
      </c>
      <c r="K114" s="1347"/>
      <c r="L114" s="1347"/>
      <c r="M114" s="1347"/>
      <c r="N114" s="1334"/>
      <c r="O114" s="1324">
        <f t="shared" si="24"/>
        <v>0</v>
      </c>
      <c r="P114" s="1332"/>
      <c r="Q114" s="1338">
        <f t="shared" si="25"/>
        <v>0</v>
      </c>
      <c r="R114" s="1347"/>
      <c r="S114" s="1347"/>
      <c r="T114" s="1347"/>
      <c r="U114" s="1334"/>
      <c r="V114" s="1324">
        <f t="shared" si="26"/>
        <v>0</v>
      </c>
      <c r="W114" s="1325"/>
      <c r="X114" s="1325">
        <f t="shared" si="14"/>
        <v>0</v>
      </c>
    </row>
    <row r="115" spans="1:24">
      <c r="A115" s="1334"/>
      <c r="B115" s="1350"/>
      <c r="C115" s="1349"/>
      <c r="D115" s="1336"/>
      <c r="E115" s="1336"/>
      <c r="F115" s="1347"/>
      <c r="G115" s="1347"/>
      <c r="H115" s="1325">
        <f t="shared" si="27"/>
        <v>0</v>
      </c>
      <c r="J115" s="1338" t="str">
        <f t="shared" si="23"/>
        <v xml:space="preserve"> - </v>
      </c>
      <c r="K115" s="1351"/>
      <c r="L115" s="1351"/>
      <c r="M115" s="1351"/>
      <c r="N115" s="1350"/>
      <c r="O115" s="1324">
        <f t="shared" si="24"/>
        <v>0</v>
      </c>
      <c r="P115" s="1332"/>
      <c r="Q115" s="1338">
        <f t="shared" si="25"/>
        <v>0</v>
      </c>
      <c r="R115" s="1351"/>
      <c r="S115" s="1351"/>
      <c r="T115" s="1351"/>
      <c r="U115" s="1350"/>
      <c r="V115" s="1324">
        <f t="shared" si="26"/>
        <v>0</v>
      </c>
      <c r="W115" s="1325"/>
      <c r="X115" s="1325">
        <f t="shared" si="14"/>
        <v>0</v>
      </c>
    </row>
    <row r="116" spans="1:24">
      <c r="C116" s="1349"/>
      <c r="D116" s="1339"/>
      <c r="E116" s="1339"/>
      <c r="O116" s="1324"/>
      <c r="P116" s="1332"/>
      <c r="V116" s="1324"/>
      <c r="W116" s="1325"/>
      <c r="X116" s="1324"/>
    </row>
    <row r="117" spans="1:24" ht="13.5" thickBot="1">
      <c r="B117" s="1340" t="s">
        <v>1227</v>
      </c>
      <c r="C117" s="1349"/>
      <c r="D117" s="1349"/>
      <c r="E117" s="1349"/>
      <c r="F117" s="1343">
        <f>SUM(F96:F115)</f>
        <v>0</v>
      </c>
      <c r="G117" s="1343">
        <f>SUM(G96:G115)</f>
        <v>0</v>
      </c>
      <c r="H117" s="1343">
        <f>SUM(H96:H115)</f>
        <v>0</v>
      </c>
      <c r="J117" s="1343">
        <f>SUM(J96:J115)</f>
        <v>0</v>
      </c>
      <c r="K117" s="1343">
        <f>SUM(K96:K115)</f>
        <v>0</v>
      </c>
      <c r="L117" s="1343">
        <f t="shared" ref="L117:N117" si="28">SUM(L96:L115)</f>
        <v>0</v>
      </c>
      <c r="M117" s="1343">
        <f t="shared" si="28"/>
        <v>0</v>
      </c>
      <c r="N117" s="1343">
        <f t="shared" si="28"/>
        <v>0</v>
      </c>
      <c r="O117" s="1343">
        <f>SUM(O96:O115)</f>
        <v>0</v>
      </c>
      <c r="P117" s="1332"/>
      <c r="Q117" s="1343">
        <f>SUM(Q96:Q115)</f>
        <v>0</v>
      </c>
      <c r="R117" s="1343">
        <f>SUM(R96:R115)</f>
        <v>0</v>
      </c>
      <c r="S117" s="1343"/>
      <c r="T117" s="1343"/>
      <c r="U117" s="1343">
        <f>SUM(U96:U115)</f>
        <v>0</v>
      </c>
      <c r="V117" s="1343">
        <f>SUM(V96:V115)</f>
        <v>0</v>
      </c>
      <c r="W117" s="1344"/>
      <c r="X117" s="1343">
        <f>SUM(X96:X115)</f>
        <v>0</v>
      </c>
    </row>
    <row r="118" spans="1:24" ht="13.5" thickTop="1">
      <c r="C118" s="1349"/>
      <c r="D118" s="1349"/>
      <c r="E118" s="1349"/>
      <c r="P118" s="1332"/>
    </row>
    <row r="119" spans="1:24">
      <c r="C119" s="1349"/>
      <c r="D119" s="1349"/>
      <c r="G119" s="1352" t="s">
        <v>573</v>
      </c>
      <c r="H119" s="1345">
        <f>SUMIF($C$13:$C$48,"P",H13:H48)</f>
        <v>0</v>
      </c>
      <c r="J119" s="1345">
        <f>J50+J94+J117</f>
        <v>0</v>
      </c>
      <c r="K119" s="1345">
        <f>K50+K94+K117</f>
        <v>0</v>
      </c>
      <c r="L119" s="1345">
        <f>L50+L94+L117</f>
        <v>0</v>
      </c>
      <c r="M119" s="1345">
        <f>M50+M94+M117</f>
        <v>0</v>
      </c>
      <c r="N119" s="1345">
        <f>N50+N94+N117</f>
        <v>0</v>
      </c>
      <c r="O119" s="1345">
        <f>SUM(J119:N119)</f>
        <v>0</v>
      </c>
      <c r="P119" s="1332"/>
      <c r="Q119" s="1345"/>
      <c r="X119" s="1345">
        <f>O119+V119</f>
        <v>0</v>
      </c>
    </row>
    <row r="120" spans="1:24">
      <c r="C120" s="1349"/>
      <c r="D120" s="1349"/>
      <c r="G120" s="1352" t="s">
        <v>1077</v>
      </c>
      <c r="H120" s="1345">
        <f>H96+H94+Q50</f>
        <v>0</v>
      </c>
      <c r="P120" s="1332"/>
      <c r="Q120" s="1345">
        <f>Q50+Q94+Q96</f>
        <v>0</v>
      </c>
      <c r="R120" s="1345">
        <f>R50+R94+SUM(R96:R98)</f>
        <v>0</v>
      </c>
      <c r="S120" s="1345">
        <f>S50+S94+SUM(S96:S98)</f>
        <v>0</v>
      </c>
      <c r="T120" s="1345">
        <f>T50+T94+SUM(T96:T98)</f>
        <v>0</v>
      </c>
      <c r="U120" s="1345">
        <f>U50+U94+SUM(U96:U98)</f>
        <v>0</v>
      </c>
      <c r="V120" s="1345">
        <f t="shared" ref="V120:V121" si="29">SUM(Q120:U120)</f>
        <v>0</v>
      </c>
      <c r="X120" s="1345">
        <f t="shared" ref="X120:X121" si="30">O120+V120</f>
        <v>0</v>
      </c>
    </row>
    <row r="121" spans="1:24">
      <c r="C121" s="1349"/>
      <c r="D121" s="1349"/>
      <c r="G121" s="1352" t="s">
        <v>1078</v>
      </c>
      <c r="H121" s="1345">
        <f>SUM(H99:H115)</f>
        <v>0</v>
      </c>
      <c r="P121" s="1332"/>
      <c r="Q121" s="1345">
        <f>SUM(Q99:Q115)</f>
        <v>0</v>
      </c>
      <c r="R121" s="1345">
        <f>SUM(R99:R115)</f>
        <v>0</v>
      </c>
      <c r="S121" s="1345">
        <f t="shared" ref="S121:U121" si="31">SUM(S99:S115)</f>
        <v>0</v>
      </c>
      <c r="T121" s="1345">
        <f t="shared" si="31"/>
        <v>0</v>
      </c>
      <c r="U121" s="1345">
        <f t="shared" si="31"/>
        <v>0</v>
      </c>
      <c r="V121" s="1345">
        <f t="shared" si="29"/>
        <v>0</v>
      </c>
      <c r="X121" s="1345">
        <f t="shared" si="30"/>
        <v>0</v>
      </c>
    </row>
    <row r="122" spans="1:24" ht="13.5" thickBot="1">
      <c r="C122" s="1349"/>
      <c r="D122" s="1339"/>
      <c r="G122" s="1354" t="s">
        <v>1228</v>
      </c>
      <c r="H122" s="1343">
        <f>SUM(H119:H121)</f>
        <v>0</v>
      </c>
      <c r="J122" s="1343">
        <f t="shared" ref="J122:O122" si="32">SUM(J119:J121)</f>
        <v>0</v>
      </c>
      <c r="K122" s="1343">
        <f t="shared" si="32"/>
        <v>0</v>
      </c>
      <c r="L122" s="1343">
        <f t="shared" si="32"/>
        <v>0</v>
      </c>
      <c r="M122" s="1343">
        <f t="shared" si="32"/>
        <v>0</v>
      </c>
      <c r="N122" s="1343">
        <f t="shared" si="32"/>
        <v>0</v>
      </c>
      <c r="O122" s="1343">
        <f t="shared" si="32"/>
        <v>0</v>
      </c>
      <c r="P122" s="1332"/>
      <c r="Q122" s="1343">
        <f t="shared" ref="Q122:V122" si="33">SUM(Q119:Q121)</f>
        <v>0</v>
      </c>
      <c r="R122" s="1343">
        <f t="shared" si="33"/>
        <v>0</v>
      </c>
      <c r="S122" s="1343">
        <f t="shared" si="33"/>
        <v>0</v>
      </c>
      <c r="T122" s="1343">
        <f t="shared" si="33"/>
        <v>0</v>
      </c>
      <c r="U122" s="1343">
        <f t="shared" si="33"/>
        <v>0</v>
      </c>
      <c r="V122" s="1343">
        <f t="shared" si="33"/>
        <v>0</v>
      </c>
      <c r="X122" s="1343">
        <f>SUM(X119:X121)</f>
        <v>0</v>
      </c>
    </row>
    <row r="123" spans="1:24" ht="13.5" thickTop="1"/>
    <row r="124" spans="1:24">
      <c r="A124" s="1356" t="s">
        <v>576</v>
      </c>
    </row>
    <row r="125" spans="1:24">
      <c r="A125" s="1356" t="s">
        <v>1229</v>
      </c>
      <c r="B125" s="1355"/>
      <c r="C125" s="1355"/>
      <c r="D125" s="1355"/>
      <c r="E125" s="1355"/>
      <c r="F125" s="1355"/>
    </row>
  </sheetData>
  <mergeCells count="8">
    <mergeCell ref="J9:O9"/>
    <mergeCell ref="Q9:V9"/>
    <mergeCell ref="A3:I3"/>
    <mergeCell ref="A4:I4"/>
    <mergeCell ref="A5:I5"/>
    <mergeCell ref="J4:X4"/>
    <mergeCell ref="J5:X5"/>
    <mergeCell ref="J3:X3"/>
  </mergeCells>
  <pageMargins left="0.7" right="0.7" top="0.75" bottom="0.75" header="0.3" footer="0.3"/>
  <pageSetup scale="50" orientation="landscape" r:id="rId1"/>
  <rowBreaks count="1" manualBreakCount="1">
    <brk id="50" max="16383" man="1"/>
  </rowBreaks>
  <colBreaks count="1" manualBreakCount="1">
    <brk id="9" max="12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F2338-90AC-4F5D-8DFC-2197A909CE9E}">
  <sheetPr>
    <pageSetUpPr fitToPage="1"/>
  </sheetPr>
  <dimension ref="A3:M89"/>
  <sheetViews>
    <sheetView showGridLines="0" zoomScale="90" zoomScaleNormal="90" workbookViewId="0"/>
  </sheetViews>
  <sheetFormatPr defaultColWidth="15.42578125" defaultRowHeight="14.25"/>
  <cols>
    <col min="1" max="1" width="11.7109375" style="1364" customWidth="1"/>
    <col min="2" max="2" width="5.7109375" style="1364" customWidth="1"/>
    <col min="3" max="3" width="10.5703125" style="1372" customWidth="1"/>
    <col min="4" max="4" width="5.7109375" style="1372" customWidth="1"/>
    <col min="5" max="5" width="12" style="1372" customWidth="1"/>
    <col min="6" max="6" width="5.7109375" style="1372" customWidth="1"/>
    <col min="7" max="7" width="29.28515625" style="1364" customWidth="1"/>
    <col min="8" max="8" width="5.7109375" style="1364" customWidth="1"/>
    <col min="9" max="9" width="28.28515625" style="1364" customWidth="1"/>
    <col min="10" max="10" width="15.28515625" style="1364" customWidth="1"/>
    <col min="11" max="11" width="21.5703125" style="1364" customWidth="1"/>
    <col min="12" max="12" width="12.28515625" style="1364" customWidth="1"/>
    <col min="13" max="13" width="20.42578125" style="1364" bestFit="1" customWidth="1"/>
    <col min="14" max="16384" width="15.42578125" style="1364"/>
  </cols>
  <sheetData>
    <row r="3" spans="1:13" s="1360" customFormat="1" ht="15.75">
      <c r="A3" s="1622" t="s">
        <v>256</v>
      </c>
      <c r="B3" s="1622"/>
      <c r="C3" s="1622"/>
      <c r="D3" s="1622"/>
      <c r="E3" s="1622"/>
      <c r="F3" s="1622"/>
      <c r="G3" s="1622"/>
      <c r="H3" s="1622"/>
      <c r="I3" s="1622"/>
      <c r="J3" s="1622"/>
      <c r="K3" s="1622"/>
      <c r="L3" s="1359"/>
    </row>
    <row r="4" spans="1:13" s="1360" customFormat="1" ht="16.149999999999999" customHeight="1">
      <c r="A4" s="1622" t="s">
        <v>257</v>
      </c>
      <c r="B4" s="1622"/>
      <c r="C4" s="1622"/>
      <c r="D4" s="1622"/>
      <c r="E4" s="1622"/>
      <c r="F4" s="1622"/>
      <c r="G4" s="1622"/>
      <c r="H4" s="1622"/>
      <c r="I4" s="1622"/>
      <c r="J4" s="1622"/>
      <c r="K4" s="1622"/>
      <c r="L4" s="1359"/>
    </row>
    <row r="5" spans="1:13" s="1360" customFormat="1" ht="16.149999999999999" customHeight="1">
      <c r="A5" s="1622" t="s">
        <v>1238</v>
      </c>
      <c r="B5" s="1622"/>
      <c r="C5" s="1622"/>
      <c r="D5" s="1622"/>
      <c r="E5" s="1622"/>
      <c r="F5" s="1622"/>
      <c r="G5" s="1622"/>
      <c r="H5" s="1622"/>
      <c r="I5" s="1622"/>
      <c r="J5" s="1622"/>
      <c r="K5" s="1622"/>
      <c r="L5" s="1359"/>
    </row>
    <row r="6" spans="1:13" s="1360" customFormat="1" ht="16.149999999999999" customHeight="1">
      <c r="A6" s="1361"/>
      <c r="B6" s="1361"/>
    </row>
    <row r="7" spans="1:13" ht="16.149999999999999" customHeight="1" thickBot="1">
      <c r="A7" s="1362"/>
      <c r="B7" s="1362"/>
      <c r="C7" s="1363" t="s">
        <v>1526</v>
      </c>
      <c r="D7" s="1360"/>
      <c r="E7" s="1360"/>
      <c r="F7" s="1360"/>
      <c r="G7" s="1360"/>
      <c r="H7" s="1360"/>
      <c r="I7" s="1360"/>
      <c r="J7" s="1360"/>
      <c r="K7" s="1360"/>
    </row>
    <row r="8" spans="1:13" ht="16.149999999999999" customHeight="1" thickBot="1">
      <c r="A8" s="1360"/>
      <c r="B8" s="1360"/>
      <c r="C8" s="1365" t="s">
        <v>1239</v>
      </c>
      <c r="D8" s="1366"/>
      <c r="E8" s="1367"/>
      <c r="F8" s="1367"/>
      <c r="G8" s="1368"/>
      <c r="H8" s="1368"/>
      <c r="I8" s="1368"/>
      <c r="J8" s="1369">
        <f>K34</f>
        <v>0</v>
      </c>
      <c r="K8" s="1370" t="s">
        <v>54</v>
      </c>
      <c r="L8" s="1360"/>
    </row>
    <row r="9" spans="1:13" ht="15" customHeight="1" thickBot="1">
      <c r="A9" s="1359" t="s">
        <v>565</v>
      </c>
      <c r="B9" s="1360"/>
      <c r="C9" s="1360"/>
      <c r="D9" s="1360"/>
      <c r="E9" s="1360"/>
      <c r="F9" s="1360"/>
      <c r="G9" s="1360"/>
      <c r="H9" s="1360"/>
      <c r="I9" s="1360"/>
      <c r="J9" s="1360"/>
      <c r="K9" s="1360"/>
      <c r="L9" s="1360"/>
    </row>
    <row r="10" spans="1:13" ht="15" customHeight="1" thickBot="1">
      <c r="A10" s="1371" t="s">
        <v>574</v>
      </c>
      <c r="B10" s="1360"/>
      <c r="C10" s="1359" t="s">
        <v>1240</v>
      </c>
      <c r="D10" s="1359"/>
      <c r="E10" s="1360"/>
      <c r="F10" s="1360"/>
      <c r="G10" s="1360"/>
      <c r="H10" s="1360"/>
      <c r="I10" s="1360"/>
      <c r="J10" s="1360"/>
      <c r="K10" s="1360"/>
      <c r="L10" s="1360"/>
    </row>
    <row r="11" spans="1:13" ht="15" customHeight="1">
      <c r="A11" s="1360"/>
    </row>
    <row r="12" spans="1:13" ht="15" customHeight="1">
      <c r="C12" s="1373" t="s">
        <v>577</v>
      </c>
      <c r="D12" s="1373"/>
      <c r="E12" s="1373" t="s">
        <v>575</v>
      </c>
      <c r="F12" s="1373"/>
      <c r="G12" s="1373" t="s">
        <v>1000</v>
      </c>
      <c r="H12" s="1373"/>
      <c r="I12" s="1373" t="s">
        <v>1001</v>
      </c>
      <c r="J12" s="1373"/>
      <c r="K12" s="1373" t="s">
        <v>1241</v>
      </c>
      <c r="L12" s="1373"/>
    </row>
    <row r="13" spans="1:13" ht="9" customHeight="1">
      <c r="C13" s="1373"/>
      <c r="D13" s="1373"/>
      <c r="E13" s="1373"/>
      <c r="F13" s="1373"/>
      <c r="G13" s="1623" t="s">
        <v>1242</v>
      </c>
      <c r="H13" s="1374"/>
      <c r="I13" s="1623" t="s">
        <v>1243</v>
      </c>
      <c r="J13" s="1374"/>
      <c r="K13" s="1372"/>
    </row>
    <row r="14" spans="1:13" ht="43.5" customHeight="1" thickBot="1">
      <c r="A14" s="1375" t="s">
        <v>1244</v>
      </c>
      <c r="B14" s="1375"/>
      <c r="C14" s="1375" t="s">
        <v>436</v>
      </c>
      <c r="D14" s="1375"/>
      <c r="E14" s="1375" t="s">
        <v>435</v>
      </c>
      <c r="F14" s="1375"/>
      <c r="G14" s="1624"/>
      <c r="H14" s="1376"/>
      <c r="I14" s="1624" t="s">
        <v>306</v>
      </c>
      <c r="J14" s="1376"/>
      <c r="K14" s="1377" t="s">
        <v>1245</v>
      </c>
    </row>
    <row r="15" spans="1:13" ht="15" customHeight="1"/>
    <row r="16" spans="1:13" ht="15" customHeight="1">
      <c r="A16" s="1372">
        <v>1</v>
      </c>
      <c r="C16" s="1378">
        <v>2025</v>
      </c>
      <c r="D16" s="1379"/>
      <c r="E16" s="1372" t="s">
        <v>447</v>
      </c>
      <c r="K16" s="1380">
        <v>0</v>
      </c>
      <c r="M16" s="1381"/>
    </row>
    <row r="17" spans="1:13" ht="15" customHeight="1">
      <c r="A17" s="1372"/>
      <c r="C17" s="1379"/>
      <c r="D17" s="1379"/>
    </row>
    <row r="18" spans="1:13" ht="15" customHeight="1">
      <c r="A18" s="1372">
        <f>+A16+1</f>
        <v>2</v>
      </c>
      <c r="C18" s="1379">
        <f>IF($C$16=0, " ", $C$16+1)</f>
        <v>2026</v>
      </c>
      <c r="D18" s="1379"/>
      <c r="E18" s="1372" t="s">
        <v>378</v>
      </c>
      <c r="G18" s="1380">
        <v>0</v>
      </c>
      <c r="I18" s="1364">
        <f>K16+G18</f>
        <v>0</v>
      </c>
    </row>
    <row r="19" spans="1:13" ht="15" customHeight="1">
      <c r="A19" s="1372">
        <f>+A18+1</f>
        <v>3</v>
      </c>
      <c r="C19" s="1379">
        <f t="shared" ref="C19:C29" si="0">IF($C$16=0, " ", $C$16+1)</f>
        <v>2026</v>
      </c>
      <c r="D19" s="1379"/>
      <c r="E19" s="1372" t="s">
        <v>438</v>
      </c>
      <c r="G19" s="1380">
        <v>0</v>
      </c>
      <c r="I19" s="1364">
        <f>I18+G19</f>
        <v>0</v>
      </c>
    </row>
    <row r="20" spans="1:13" ht="15" customHeight="1">
      <c r="A20" s="1372">
        <f t="shared" ref="A20:A29" si="1">+A19+1</f>
        <v>4</v>
      </c>
      <c r="C20" s="1379">
        <f t="shared" si="0"/>
        <v>2026</v>
      </c>
      <c r="D20" s="1379"/>
      <c r="E20" s="1372" t="s">
        <v>439</v>
      </c>
      <c r="G20" s="1380">
        <v>0</v>
      </c>
      <c r="I20" s="1364">
        <f t="shared" ref="I20:I29" si="2">I19+G20</f>
        <v>0</v>
      </c>
    </row>
    <row r="21" spans="1:13" ht="15" customHeight="1">
      <c r="A21" s="1372">
        <f t="shared" si="1"/>
        <v>5</v>
      </c>
      <c r="C21" s="1379">
        <f t="shared" si="0"/>
        <v>2026</v>
      </c>
      <c r="D21" s="1379"/>
      <c r="E21" s="1372" t="s">
        <v>440</v>
      </c>
      <c r="G21" s="1380">
        <v>0</v>
      </c>
      <c r="I21" s="1364">
        <f t="shared" si="2"/>
        <v>0</v>
      </c>
    </row>
    <row r="22" spans="1:13" ht="15" customHeight="1">
      <c r="A22" s="1372">
        <f t="shared" si="1"/>
        <v>6</v>
      </c>
      <c r="C22" s="1379">
        <f t="shared" si="0"/>
        <v>2026</v>
      </c>
      <c r="D22" s="1379"/>
      <c r="E22" s="1372" t="s">
        <v>437</v>
      </c>
      <c r="G22" s="1380">
        <v>0</v>
      </c>
      <c r="I22" s="1364">
        <f t="shared" si="2"/>
        <v>0</v>
      </c>
    </row>
    <row r="23" spans="1:13" ht="15" customHeight="1">
      <c r="A23" s="1372">
        <f t="shared" si="1"/>
        <v>7</v>
      </c>
      <c r="C23" s="1379">
        <f t="shared" si="0"/>
        <v>2026</v>
      </c>
      <c r="D23" s="1379"/>
      <c r="E23" s="1372" t="s">
        <v>441</v>
      </c>
      <c r="G23" s="1380">
        <v>0</v>
      </c>
      <c r="I23" s="1364">
        <f t="shared" si="2"/>
        <v>0</v>
      </c>
      <c r="L23" s="1382"/>
      <c r="M23" s="1383"/>
    </row>
    <row r="24" spans="1:13" ht="15" customHeight="1">
      <c r="A24" s="1372">
        <f t="shared" si="1"/>
        <v>8</v>
      </c>
      <c r="C24" s="1379">
        <f t="shared" si="0"/>
        <v>2026</v>
      </c>
      <c r="D24" s="1379"/>
      <c r="E24" s="1372" t="s">
        <v>442</v>
      </c>
      <c r="G24" s="1380">
        <v>0</v>
      </c>
      <c r="I24" s="1364">
        <f t="shared" si="2"/>
        <v>0</v>
      </c>
      <c r="M24" s="1383"/>
    </row>
    <row r="25" spans="1:13" ht="15" customHeight="1">
      <c r="A25" s="1372">
        <f t="shared" si="1"/>
        <v>9</v>
      </c>
      <c r="C25" s="1379">
        <f t="shared" si="0"/>
        <v>2026</v>
      </c>
      <c r="D25" s="1379"/>
      <c r="E25" s="1372" t="s">
        <v>443</v>
      </c>
      <c r="G25" s="1380">
        <v>0</v>
      </c>
      <c r="I25" s="1364">
        <f t="shared" si="2"/>
        <v>0</v>
      </c>
    </row>
    <row r="26" spans="1:13" ht="15" customHeight="1">
      <c r="A26" s="1372">
        <f t="shared" si="1"/>
        <v>10</v>
      </c>
      <c r="C26" s="1379">
        <f t="shared" si="0"/>
        <v>2026</v>
      </c>
      <c r="D26" s="1379"/>
      <c r="E26" s="1372" t="s">
        <v>444</v>
      </c>
      <c r="G26" s="1380">
        <v>0</v>
      </c>
      <c r="I26" s="1364">
        <f t="shared" si="2"/>
        <v>0</v>
      </c>
    </row>
    <row r="27" spans="1:13" ht="15" customHeight="1">
      <c r="A27" s="1372">
        <f t="shared" si="1"/>
        <v>11</v>
      </c>
      <c r="C27" s="1379">
        <f t="shared" si="0"/>
        <v>2026</v>
      </c>
      <c r="D27" s="1379"/>
      <c r="E27" s="1372" t="s">
        <v>445</v>
      </c>
      <c r="G27" s="1380">
        <v>0</v>
      </c>
      <c r="I27" s="1364">
        <f t="shared" si="2"/>
        <v>0</v>
      </c>
    </row>
    <row r="28" spans="1:13" ht="15" customHeight="1">
      <c r="A28" s="1372">
        <f t="shared" si="1"/>
        <v>12</v>
      </c>
      <c r="C28" s="1379">
        <f t="shared" si="0"/>
        <v>2026</v>
      </c>
      <c r="D28" s="1379"/>
      <c r="E28" s="1372" t="s">
        <v>446</v>
      </c>
      <c r="G28" s="1380">
        <v>0</v>
      </c>
      <c r="I28" s="1364">
        <f t="shared" si="2"/>
        <v>0</v>
      </c>
      <c r="M28" s="1383"/>
    </row>
    <row r="29" spans="1:13" ht="15" customHeight="1">
      <c r="A29" s="1372">
        <f t="shared" si="1"/>
        <v>13</v>
      </c>
      <c r="C29" s="1379">
        <f t="shared" si="0"/>
        <v>2026</v>
      </c>
      <c r="D29" s="1379"/>
      <c r="E29" s="1372" t="s">
        <v>447</v>
      </c>
      <c r="G29" s="1380">
        <v>0</v>
      </c>
      <c r="I29" s="1364">
        <f t="shared" si="2"/>
        <v>0</v>
      </c>
      <c r="M29" s="1383"/>
    </row>
    <row r="30" spans="1:13" ht="15" customHeight="1">
      <c r="A30" s="1372"/>
      <c r="C30" s="1379"/>
      <c r="D30" s="1379"/>
      <c r="E30" s="1364"/>
      <c r="F30" s="1379"/>
      <c r="H30" s="1379"/>
      <c r="J30" s="1379"/>
      <c r="M30" s="1383"/>
    </row>
    <row r="31" spans="1:13" ht="15" customHeight="1" thickBot="1">
      <c r="C31" s="1364"/>
      <c r="E31" s="1372" t="s">
        <v>157</v>
      </c>
      <c r="G31" s="1384">
        <f>SUM(G18:G30)</f>
        <v>0</v>
      </c>
    </row>
    <row r="32" spans="1:13" ht="15" customHeight="1" thickTop="1"/>
    <row r="33" spans="1:12" ht="15" customHeight="1">
      <c r="A33" s="1372">
        <f>+A29+1</f>
        <v>14</v>
      </c>
      <c r="C33" s="1385" t="s">
        <v>1246</v>
      </c>
      <c r="D33" s="1385"/>
      <c r="K33" s="1364">
        <f>I29</f>
        <v>0</v>
      </c>
    </row>
    <row r="34" spans="1:12" ht="15" customHeight="1" thickBot="1">
      <c r="A34" s="1372">
        <f>+A33+1</f>
        <v>15</v>
      </c>
      <c r="C34" s="1364" t="s">
        <v>1247</v>
      </c>
      <c r="D34" s="1364"/>
      <c r="K34" s="1384">
        <f>(K16+K33)/2</f>
        <v>0</v>
      </c>
      <c r="L34" s="1364" t="s">
        <v>54</v>
      </c>
    </row>
    <row r="35" spans="1:12" ht="15" customHeight="1" thickTop="1">
      <c r="E35" s="1385"/>
      <c r="F35" s="1385"/>
    </row>
    <row r="36" spans="1:12" ht="15" customHeight="1">
      <c r="A36" s="1386" t="s">
        <v>1248</v>
      </c>
      <c r="B36" s="1386"/>
      <c r="E36" s="1385"/>
      <c r="F36" s="1385"/>
    </row>
    <row r="37" spans="1:12" ht="15" customHeight="1">
      <c r="A37" s="1620" t="s">
        <v>1249</v>
      </c>
      <c r="B37" s="1620"/>
      <c r="C37" s="1621"/>
      <c r="D37" s="1620" t="s">
        <v>1250</v>
      </c>
      <c r="E37" s="1620"/>
      <c r="F37" s="1620"/>
      <c r="G37" s="1620"/>
      <c r="H37" s="1620"/>
      <c r="I37" s="1620"/>
      <c r="J37" s="1620"/>
      <c r="K37" s="1620"/>
    </row>
    <row r="38" spans="1:12" ht="15" customHeight="1">
      <c r="A38" s="1620" t="s">
        <v>1251</v>
      </c>
      <c r="B38" s="1620"/>
      <c r="C38" s="1621"/>
      <c r="D38" s="1620" t="s">
        <v>1252</v>
      </c>
      <c r="E38" s="1620"/>
      <c r="F38" s="1620"/>
      <c r="G38" s="1620"/>
      <c r="H38" s="1620"/>
      <c r="I38" s="1620"/>
      <c r="J38" s="1620"/>
      <c r="K38" s="1620"/>
    </row>
    <row r="39" spans="1:12" ht="15.75" customHeight="1">
      <c r="A39" s="1620" t="s">
        <v>1253</v>
      </c>
      <c r="B39" s="1620"/>
      <c r="C39" s="1621"/>
      <c r="D39" s="1625" t="s">
        <v>1254</v>
      </c>
      <c r="E39" s="1625"/>
      <c r="F39" s="1625"/>
      <c r="G39" s="1625"/>
      <c r="H39" s="1625"/>
      <c r="I39" s="1625"/>
      <c r="J39" s="1625"/>
      <c r="K39" s="1625"/>
    </row>
    <row r="40" spans="1:12" ht="15" customHeight="1">
      <c r="A40" s="1620" t="s">
        <v>1255</v>
      </c>
      <c r="B40" s="1620"/>
      <c r="C40" s="1621"/>
      <c r="D40" s="1364" t="s">
        <v>1256</v>
      </c>
      <c r="E40" s="1364"/>
      <c r="F40" s="1364"/>
    </row>
    <row r="41" spans="1:12" ht="15" customHeight="1">
      <c r="A41" s="1620" t="s">
        <v>1257</v>
      </c>
      <c r="B41" s="1620"/>
      <c r="C41" s="1621"/>
      <c r="D41" s="1620" t="s">
        <v>1258</v>
      </c>
      <c r="E41" s="1620"/>
      <c r="F41" s="1620"/>
      <c r="G41" s="1620"/>
      <c r="H41" s="1620"/>
      <c r="I41" s="1620"/>
      <c r="J41" s="1620"/>
      <c r="K41" s="1620"/>
      <c r="L41" s="1385"/>
    </row>
    <row r="42" spans="1:12" ht="15" customHeight="1">
      <c r="A42" s="1620" t="s">
        <v>1259</v>
      </c>
      <c r="B42" s="1620"/>
      <c r="C42" s="1621"/>
      <c r="D42" s="1620" t="s">
        <v>1260</v>
      </c>
      <c r="E42" s="1620"/>
      <c r="F42" s="1620"/>
      <c r="G42" s="1620"/>
      <c r="H42" s="1620"/>
      <c r="I42" s="1620"/>
      <c r="J42" s="1620"/>
      <c r="K42" s="1620"/>
    </row>
    <row r="43" spans="1:12" ht="15" customHeight="1">
      <c r="K43" s="1387"/>
    </row>
    <row r="44" spans="1:12" ht="15" customHeight="1">
      <c r="A44" s="1626"/>
      <c r="B44" s="1626"/>
      <c r="C44" s="1621"/>
      <c r="D44" s="1621"/>
      <c r="E44" s="1621"/>
      <c r="F44" s="1621"/>
      <c r="G44" s="1621"/>
      <c r="H44" s="1621"/>
      <c r="I44" s="1621"/>
      <c r="J44" s="1621"/>
      <c r="K44" s="1621"/>
      <c r="L44" s="1621"/>
    </row>
    <row r="45" spans="1:12" ht="15" customHeight="1">
      <c r="A45" s="1627"/>
      <c r="B45" s="1627"/>
      <c r="C45" s="1628"/>
      <c r="D45" s="1628"/>
      <c r="E45" s="1628"/>
      <c r="F45" s="1628"/>
      <c r="G45" s="1628"/>
      <c r="H45" s="1628"/>
      <c r="I45" s="1628"/>
      <c r="J45" s="1628"/>
      <c r="K45" s="1628"/>
      <c r="L45" s="1628"/>
    </row>
    <row r="46" spans="1:12" ht="15" customHeight="1">
      <c r="A46" s="1388"/>
      <c r="B46" s="1388"/>
      <c r="L46" s="1389"/>
    </row>
    <row r="49" spans="1:13" s="1360" customFormat="1" ht="15.75">
      <c r="A49" s="1622" t="s">
        <v>256</v>
      </c>
      <c r="B49" s="1622"/>
      <c r="C49" s="1622"/>
      <c r="D49" s="1622"/>
      <c r="E49" s="1622"/>
      <c r="F49" s="1622"/>
      <c r="G49" s="1622"/>
      <c r="H49" s="1622"/>
      <c r="I49" s="1622"/>
      <c r="J49" s="1622"/>
      <c r="K49" s="1622"/>
      <c r="L49" s="1359"/>
    </row>
    <row r="50" spans="1:13" s="1360" customFormat="1" ht="16.149999999999999" customHeight="1">
      <c r="A50" s="1622" t="s">
        <v>257</v>
      </c>
      <c r="B50" s="1622"/>
      <c r="C50" s="1622"/>
      <c r="D50" s="1622"/>
      <c r="E50" s="1622"/>
      <c r="F50" s="1622"/>
      <c r="G50" s="1622"/>
      <c r="H50" s="1622"/>
      <c r="I50" s="1622"/>
      <c r="J50" s="1622"/>
      <c r="K50" s="1622"/>
      <c r="L50" s="1359"/>
    </row>
    <row r="51" spans="1:13" s="1360" customFormat="1" ht="16.149999999999999" customHeight="1">
      <c r="A51" s="1622" t="s">
        <v>1238</v>
      </c>
      <c r="B51" s="1622"/>
      <c r="C51" s="1622"/>
      <c r="D51" s="1622"/>
      <c r="E51" s="1622"/>
      <c r="F51" s="1622"/>
      <c r="G51" s="1622"/>
      <c r="H51" s="1622"/>
      <c r="I51" s="1622"/>
      <c r="J51" s="1622"/>
      <c r="K51" s="1622"/>
      <c r="L51" s="1359"/>
    </row>
    <row r="52" spans="1:13" s="1360" customFormat="1" ht="16.149999999999999" customHeight="1">
      <c r="A52" s="1361"/>
      <c r="B52" s="1361"/>
    </row>
    <row r="53" spans="1:13" ht="15" customHeight="1" thickBot="1">
      <c r="A53" s="1359" t="s">
        <v>565</v>
      </c>
      <c r="B53" s="1360"/>
      <c r="C53" s="1360"/>
      <c r="D53" s="1360"/>
      <c r="E53" s="1360"/>
      <c r="F53" s="1360"/>
      <c r="G53" s="1360"/>
      <c r="H53" s="1360"/>
      <c r="I53" s="1360"/>
      <c r="J53" s="1360"/>
      <c r="K53" s="1360"/>
      <c r="L53" s="1360"/>
    </row>
    <row r="54" spans="1:13" ht="15" customHeight="1" thickBot="1">
      <c r="A54" s="1390" t="s">
        <v>766</v>
      </c>
      <c r="B54" s="1360"/>
      <c r="C54" s="1359" t="s">
        <v>1240</v>
      </c>
      <c r="D54" s="1359"/>
      <c r="E54" s="1360"/>
      <c r="F54" s="1360"/>
      <c r="G54" s="1360"/>
      <c r="H54" s="1360"/>
      <c r="I54" s="1360"/>
      <c r="J54" s="1360"/>
      <c r="K54" s="1360"/>
      <c r="L54" s="1360"/>
    </row>
    <row r="55" spans="1:13" ht="15" customHeight="1">
      <c r="A55" s="1360"/>
    </row>
    <row r="56" spans="1:13" ht="15" customHeight="1">
      <c r="C56" s="1373" t="s">
        <v>577</v>
      </c>
      <c r="D56" s="1373"/>
      <c r="E56" s="1373" t="s">
        <v>575</v>
      </c>
      <c r="F56" s="1373"/>
      <c r="G56" s="1373" t="s">
        <v>1000</v>
      </c>
      <c r="H56" s="1373"/>
      <c r="I56" s="1373" t="s">
        <v>1001</v>
      </c>
      <c r="J56" s="1373"/>
      <c r="K56" s="1373" t="s">
        <v>1241</v>
      </c>
      <c r="L56" s="1373"/>
    </row>
    <row r="57" spans="1:13" ht="9" customHeight="1">
      <c r="C57" s="1373"/>
      <c r="D57" s="1373"/>
      <c r="E57" s="1373"/>
      <c r="F57" s="1373"/>
      <c r="G57" s="1623" t="s">
        <v>1242</v>
      </c>
      <c r="H57" s="1374"/>
      <c r="I57" s="1623" t="s">
        <v>1243</v>
      </c>
      <c r="J57" s="1374"/>
      <c r="K57" s="1372"/>
    </row>
    <row r="58" spans="1:13" ht="43.5" customHeight="1" thickBot="1">
      <c r="A58" s="1375" t="s">
        <v>1244</v>
      </c>
      <c r="B58" s="1375"/>
      <c r="C58" s="1375" t="s">
        <v>436</v>
      </c>
      <c r="D58" s="1375"/>
      <c r="E58" s="1375" t="s">
        <v>435</v>
      </c>
      <c r="F58" s="1375"/>
      <c r="G58" s="1624"/>
      <c r="H58" s="1376"/>
      <c r="I58" s="1624" t="s">
        <v>306</v>
      </c>
      <c r="J58" s="1376"/>
      <c r="K58" s="1377" t="s">
        <v>1245</v>
      </c>
    </row>
    <row r="59" spans="1:13" ht="15" customHeight="1"/>
    <row r="60" spans="1:13" ht="15" customHeight="1">
      <c r="A60" s="1372">
        <v>1</v>
      </c>
      <c r="C60" s="1378"/>
      <c r="D60" s="1379"/>
      <c r="E60" s="1372" t="s">
        <v>447</v>
      </c>
      <c r="K60" s="1380"/>
      <c r="M60" s="1381"/>
    </row>
    <row r="61" spans="1:13" ht="15" customHeight="1">
      <c r="A61" s="1372"/>
      <c r="C61" s="1379"/>
      <c r="D61" s="1379"/>
    </row>
    <row r="62" spans="1:13" ht="15" customHeight="1">
      <c r="A62" s="1372">
        <f>+A60+1</f>
        <v>2</v>
      </c>
      <c r="C62" s="1379" t="str">
        <f>IF($C$60=0, " ", $C$60+1)</f>
        <v xml:space="preserve"> </v>
      </c>
      <c r="D62" s="1379"/>
      <c r="E62" s="1372" t="s">
        <v>378</v>
      </c>
      <c r="G62" s="1380"/>
      <c r="I62" s="1364">
        <f>K60+G62</f>
        <v>0</v>
      </c>
    </row>
    <row r="63" spans="1:13" ht="15" customHeight="1">
      <c r="A63" s="1372">
        <f>+A62+1</f>
        <v>3</v>
      </c>
      <c r="C63" s="1379" t="str">
        <f t="shared" ref="C63:C73" si="3">IF($C$60=0, " ", $C$60+1)</f>
        <v xml:space="preserve"> </v>
      </c>
      <c r="D63" s="1379"/>
      <c r="E63" s="1372" t="s">
        <v>438</v>
      </c>
      <c r="G63" s="1380"/>
      <c r="I63" s="1364">
        <f>I62+G63</f>
        <v>0</v>
      </c>
    </row>
    <row r="64" spans="1:13" ht="15" customHeight="1">
      <c r="A64" s="1372">
        <f t="shared" ref="A64:A73" si="4">+A63+1</f>
        <v>4</v>
      </c>
      <c r="C64" s="1379" t="str">
        <f t="shared" si="3"/>
        <v xml:space="preserve"> </v>
      </c>
      <c r="D64" s="1379"/>
      <c r="E64" s="1372" t="s">
        <v>439</v>
      </c>
      <c r="G64" s="1380"/>
      <c r="I64" s="1364">
        <f t="shared" ref="I64:I73" si="5">I63+G64</f>
        <v>0</v>
      </c>
    </row>
    <row r="65" spans="1:13" ht="15" customHeight="1">
      <c r="A65" s="1372">
        <f t="shared" si="4"/>
        <v>5</v>
      </c>
      <c r="C65" s="1379" t="str">
        <f t="shared" si="3"/>
        <v xml:space="preserve"> </v>
      </c>
      <c r="D65" s="1379"/>
      <c r="E65" s="1372" t="s">
        <v>440</v>
      </c>
      <c r="G65" s="1380"/>
      <c r="I65" s="1364">
        <f t="shared" si="5"/>
        <v>0</v>
      </c>
    </row>
    <row r="66" spans="1:13" ht="15" customHeight="1">
      <c r="A66" s="1372">
        <f t="shared" si="4"/>
        <v>6</v>
      </c>
      <c r="C66" s="1379" t="str">
        <f t="shared" si="3"/>
        <v xml:space="preserve"> </v>
      </c>
      <c r="D66" s="1379"/>
      <c r="E66" s="1372" t="s">
        <v>437</v>
      </c>
      <c r="G66" s="1380"/>
      <c r="I66" s="1364">
        <f t="shared" si="5"/>
        <v>0</v>
      </c>
    </row>
    <row r="67" spans="1:13" ht="15" customHeight="1">
      <c r="A67" s="1372">
        <f t="shared" si="4"/>
        <v>7</v>
      </c>
      <c r="C67" s="1379" t="str">
        <f t="shared" si="3"/>
        <v xml:space="preserve"> </v>
      </c>
      <c r="D67" s="1379"/>
      <c r="E67" s="1372" t="s">
        <v>441</v>
      </c>
      <c r="G67" s="1380"/>
      <c r="I67" s="1364">
        <f t="shared" si="5"/>
        <v>0</v>
      </c>
      <c r="L67" s="1382"/>
      <c r="M67" s="1383"/>
    </row>
    <row r="68" spans="1:13" ht="15" customHeight="1">
      <c r="A68" s="1372">
        <f t="shared" si="4"/>
        <v>8</v>
      </c>
      <c r="C68" s="1379" t="str">
        <f t="shared" si="3"/>
        <v xml:space="preserve"> </v>
      </c>
      <c r="D68" s="1379"/>
      <c r="E68" s="1372" t="s">
        <v>442</v>
      </c>
      <c r="G68" s="1380"/>
      <c r="I68" s="1364">
        <f t="shared" si="5"/>
        <v>0</v>
      </c>
      <c r="M68" s="1383"/>
    </row>
    <row r="69" spans="1:13" ht="15" customHeight="1">
      <c r="A69" s="1372">
        <f t="shared" si="4"/>
        <v>9</v>
      </c>
      <c r="C69" s="1379" t="str">
        <f t="shared" si="3"/>
        <v xml:space="preserve"> </v>
      </c>
      <c r="D69" s="1379"/>
      <c r="E69" s="1372" t="s">
        <v>443</v>
      </c>
      <c r="G69" s="1380"/>
      <c r="I69" s="1364">
        <f t="shared" si="5"/>
        <v>0</v>
      </c>
    </row>
    <row r="70" spans="1:13" ht="15" customHeight="1">
      <c r="A70" s="1372">
        <f t="shared" si="4"/>
        <v>10</v>
      </c>
      <c r="C70" s="1379" t="str">
        <f t="shared" si="3"/>
        <v xml:space="preserve"> </v>
      </c>
      <c r="D70" s="1379"/>
      <c r="E70" s="1372" t="s">
        <v>444</v>
      </c>
      <c r="G70" s="1380"/>
      <c r="I70" s="1364">
        <f t="shared" si="5"/>
        <v>0</v>
      </c>
    </row>
    <row r="71" spans="1:13" ht="15" customHeight="1">
      <c r="A71" s="1372">
        <f t="shared" si="4"/>
        <v>11</v>
      </c>
      <c r="C71" s="1379" t="str">
        <f t="shared" si="3"/>
        <v xml:space="preserve"> </v>
      </c>
      <c r="D71" s="1379"/>
      <c r="E71" s="1372" t="s">
        <v>445</v>
      </c>
      <c r="G71" s="1380"/>
      <c r="I71" s="1364">
        <f t="shared" si="5"/>
        <v>0</v>
      </c>
    </row>
    <row r="72" spans="1:13" ht="15" customHeight="1">
      <c r="A72" s="1372">
        <f t="shared" si="4"/>
        <v>12</v>
      </c>
      <c r="C72" s="1379" t="str">
        <f t="shared" si="3"/>
        <v xml:space="preserve"> </v>
      </c>
      <c r="D72" s="1379"/>
      <c r="E72" s="1372" t="s">
        <v>446</v>
      </c>
      <c r="G72" s="1380"/>
      <c r="I72" s="1364">
        <f t="shared" si="5"/>
        <v>0</v>
      </c>
      <c r="M72" s="1383"/>
    </row>
    <row r="73" spans="1:13" ht="15" customHeight="1">
      <c r="A73" s="1372">
        <f t="shared" si="4"/>
        <v>13</v>
      </c>
      <c r="C73" s="1379" t="str">
        <f t="shared" si="3"/>
        <v xml:space="preserve"> </v>
      </c>
      <c r="D73" s="1379"/>
      <c r="E73" s="1372" t="s">
        <v>447</v>
      </c>
      <c r="G73" s="1380"/>
      <c r="I73" s="1364">
        <f t="shared" si="5"/>
        <v>0</v>
      </c>
      <c r="M73" s="1383"/>
    </row>
    <row r="74" spans="1:13" ht="15" customHeight="1">
      <c r="A74" s="1372"/>
      <c r="C74" s="1364"/>
      <c r="D74" s="1379"/>
      <c r="E74" s="1364"/>
      <c r="F74" s="1379"/>
      <c r="H74" s="1379"/>
      <c r="J74" s="1379"/>
      <c r="M74" s="1383"/>
    </row>
    <row r="75" spans="1:13" ht="15" customHeight="1" thickBot="1">
      <c r="C75" s="1364"/>
      <c r="E75" s="1372" t="s">
        <v>157</v>
      </c>
      <c r="G75" s="1384">
        <f>SUM(G62:G74)</f>
        <v>0</v>
      </c>
    </row>
    <row r="76" spans="1:13" ht="15" customHeight="1" thickTop="1"/>
    <row r="77" spans="1:13" ht="15" customHeight="1">
      <c r="A77" s="1372">
        <f>+A73+1</f>
        <v>14</v>
      </c>
      <c r="C77" s="1385" t="s">
        <v>1246</v>
      </c>
      <c r="D77" s="1385"/>
      <c r="K77" s="1364">
        <f>I73</f>
        <v>0</v>
      </c>
    </row>
    <row r="78" spans="1:13" ht="15" customHeight="1" thickBot="1">
      <c r="A78" s="1372">
        <f>+A77+1</f>
        <v>15</v>
      </c>
      <c r="C78" s="1364" t="s">
        <v>1247</v>
      </c>
      <c r="D78" s="1364"/>
      <c r="K78" s="1384">
        <f>(K60+K77)/2</f>
        <v>0</v>
      </c>
      <c r="L78" s="1380" t="s">
        <v>766</v>
      </c>
    </row>
    <row r="79" spans="1:13" ht="15" customHeight="1" thickTop="1">
      <c r="E79" s="1385"/>
      <c r="F79" s="1385"/>
    </row>
    <row r="80" spans="1:13" ht="15" customHeight="1">
      <c r="A80" s="1386" t="s">
        <v>1248</v>
      </c>
      <c r="B80" s="1386"/>
      <c r="E80" s="1385"/>
      <c r="F80" s="1385"/>
    </row>
    <row r="81" spans="1:12" ht="15" customHeight="1">
      <c r="A81" s="1620" t="s">
        <v>1249</v>
      </c>
      <c r="B81" s="1620"/>
      <c r="C81" s="1621"/>
      <c r="D81" s="1620" t="s">
        <v>1250</v>
      </c>
      <c r="E81" s="1620"/>
      <c r="F81" s="1620"/>
      <c r="G81" s="1620"/>
      <c r="H81" s="1620"/>
      <c r="I81" s="1620"/>
      <c r="J81" s="1620"/>
      <c r="K81" s="1620"/>
    </row>
    <row r="82" spans="1:12" ht="15" customHeight="1">
      <c r="A82" s="1620" t="s">
        <v>1251</v>
      </c>
      <c r="B82" s="1620"/>
      <c r="C82" s="1621"/>
      <c r="D82" s="1620" t="s">
        <v>1252</v>
      </c>
      <c r="E82" s="1620"/>
      <c r="F82" s="1620"/>
      <c r="G82" s="1620"/>
      <c r="H82" s="1620"/>
      <c r="I82" s="1620"/>
      <c r="J82" s="1620"/>
      <c r="K82" s="1620"/>
    </row>
    <row r="83" spans="1:12" ht="15.75" customHeight="1">
      <c r="A83" s="1620" t="s">
        <v>1253</v>
      </c>
      <c r="B83" s="1620"/>
      <c r="C83" s="1621"/>
      <c r="D83" s="1625" t="s">
        <v>1254</v>
      </c>
      <c r="E83" s="1625"/>
      <c r="F83" s="1625"/>
      <c r="G83" s="1625"/>
      <c r="H83" s="1625"/>
      <c r="I83" s="1625"/>
      <c r="J83" s="1625"/>
      <c r="K83" s="1625"/>
    </row>
    <row r="84" spans="1:12" ht="15" customHeight="1">
      <c r="A84" s="1620" t="s">
        <v>1255</v>
      </c>
      <c r="B84" s="1620"/>
      <c r="C84" s="1621"/>
      <c r="D84" s="1364" t="s">
        <v>1256</v>
      </c>
      <c r="E84" s="1364"/>
      <c r="F84" s="1364"/>
    </row>
    <row r="85" spans="1:12" ht="15" customHeight="1">
      <c r="A85" s="1620" t="s">
        <v>1257</v>
      </c>
      <c r="B85" s="1620"/>
      <c r="C85" s="1621"/>
      <c r="D85" s="1620" t="s">
        <v>1258</v>
      </c>
      <c r="E85" s="1620"/>
      <c r="F85" s="1620"/>
      <c r="G85" s="1620"/>
      <c r="H85" s="1620"/>
      <c r="I85" s="1620"/>
      <c r="J85" s="1620"/>
      <c r="K85" s="1620"/>
      <c r="L85" s="1385"/>
    </row>
    <row r="86" spans="1:12" ht="15" customHeight="1">
      <c r="A86" s="1620" t="s">
        <v>1259</v>
      </c>
      <c r="B86" s="1620"/>
      <c r="C86" s="1621"/>
      <c r="D86" s="1620" t="s">
        <v>1260</v>
      </c>
      <c r="E86" s="1620"/>
      <c r="F86" s="1620"/>
      <c r="G86" s="1620"/>
      <c r="H86" s="1620"/>
      <c r="I86" s="1620"/>
      <c r="J86" s="1620"/>
      <c r="K86" s="1620"/>
    </row>
    <row r="87" spans="1:12" ht="15" customHeight="1">
      <c r="K87" s="1387"/>
    </row>
    <row r="88" spans="1:12" ht="15" customHeight="1">
      <c r="C88" s="1364"/>
      <c r="D88" s="1364"/>
      <c r="E88" s="1364"/>
      <c r="F88" s="1364"/>
    </row>
    <row r="89" spans="1:12" ht="15" customHeight="1">
      <c r="C89" s="1364"/>
      <c r="D89" s="1364"/>
      <c r="E89" s="1364"/>
      <c r="F89" s="1364"/>
    </row>
  </sheetData>
  <mergeCells count="34">
    <mergeCell ref="A37:C37"/>
    <mergeCell ref="D37:K37"/>
    <mergeCell ref="A3:K3"/>
    <mergeCell ref="A4:K4"/>
    <mergeCell ref="A5:K5"/>
    <mergeCell ref="G13:G14"/>
    <mergeCell ref="I13:I14"/>
    <mergeCell ref="A50:K50"/>
    <mergeCell ref="A38:C38"/>
    <mergeCell ref="D38:K38"/>
    <mergeCell ref="A39:C39"/>
    <mergeCell ref="D39:K39"/>
    <mergeCell ref="A40:C40"/>
    <mergeCell ref="A41:C41"/>
    <mergeCell ref="D41:K41"/>
    <mergeCell ref="A42:C42"/>
    <mergeCell ref="D42:K42"/>
    <mergeCell ref="A44:L44"/>
    <mergeCell ref="A45:L45"/>
    <mergeCell ref="A49:K49"/>
    <mergeCell ref="A86:C86"/>
    <mergeCell ref="D86:K86"/>
    <mergeCell ref="A51:K51"/>
    <mergeCell ref="G57:G58"/>
    <mergeCell ref="I57:I58"/>
    <mergeCell ref="A81:C81"/>
    <mergeCell ref="D81:K81"/>
    <mergeCell ref="A82:C82"/>
    <mergeCell ref="D82:K82"/>
    <mergeCell ref="A83:C83"/>
    <mergeCell ref="D83:K83"/>
    <mergeCell ref="A84:C84"/>
    <mergeCell ref="A85:C85"/>
    <mergeCell ref="D85:K85"/>
  </mergeCells>
  <printOptions horizontalCentered="1"/>
  <pageMargins left="0.5" right="0.5" top="0.75" bottom="0.5" header="0.5" footer="0.5"/>
  <pageSetup scale="54" orientation="portrait" r:id="rId1"/>
  <headerFooter>
    <oddHeader>&amp;RExhibit V</oddHeader>
  </headerFooter>
  <ignoredErrors>
    <ignoredError sqref="C12:K12 C56:K5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ABB7F-1D17-4532-B597-2A92FA556168}">
  <sheetPr>
    <pageSetUpPr fitToPage="1"/>
  </sheetPr>
  <dimension ref="A3:M92"/>
  <sheetViews>
    <sheetView showGridLines="0" zoomScale="90" zoomScaleNormal="90" workbookViewId="0"/>
  </sheetViews>
  <sheetFormatPr defaultColWidth="15.42578125" defaultRowHeight="14.25"/>
  <cols>
    <col min="1" max="1" width="14.7109375" style="1364" bestFit="1" customWidth="1"/>
    <col min="2" max="2" width="5.7109375" style="1364" customWidth="1"/>
    <col min="3" max="3" width="10.5703125" style="1372" customWidth="1"/>
    <col min="4" max="4" width="5.7109375" style="1372" customWidth="1"/>
    <col min="5" max="5" width="12" style="1372" customWidth="1"/>
    <col min="6" max="6" width="5.7109375" style="1372" customWidth="1"/>
    <col min="7" max="7" width="24" style="1364" customWidth="1"/>
    <col min="8" max="8" width="5.7109375" style="1364" customWidth="1"/>
    <col min="9" max="9" width="25.5703125" style="1364" customWidth="1"/>
    <col min="10" max="10" width="17.7109375" style="1364" customWidth="1"/>
    <col min="11" max="11" width="21.5703125" style="1364" customWidth="1"/>
    <col min="12" max="12" width="12.28515625" style="1364" customWidth="1"/>
    <col min="13" max="13" width="16" style="1364" bestFit="1" customWidth="1"/>
    <col min="14" max="255" width="15.42578125" style="1364"/>
    <col min="256" max="256" width="8" style="1364" customWidth="1"/>
    <col min="257" max="257" width="10.5703125" style="1364" customWidth="1"/>
    <col min="258" max="258" width="7.42578125" style="1364" customWidth="1"/>
    <col min="259" max="259" width="19.7109375" style="1364" customWidth="1"/>
    <col min="260" max="260" width="15.42578125" style="1364" bestFit="1" customWidth="1"/>
    <col min="261" max="261" width="13.42578125" style="1364" customWidth="1"/>
    <col min="262" max="262" width="24.7109375" style="1364" bestFit="1" customWidth="1"/>
    <col min="263" max="263" width="25" style="1364" customWidth="1"/>
    <col min="264" max="264" width="16.7109375" style="1364" customWidth="1"/>
    <col min="265" max="265" width="8.42578125" style="1364" customWidth="1"/>
    <col min="266" max="266" width="16" style="1364" bestFit="1" customWidth="1"/>
    <col min="267" max="267" width="14.7109375" style="1364" customWidth="1"/>
    <col min="268" max="268" width="15.42578125" style="1364"/>
    <col min="269" max="269" width="19.42578125" style="1364" bestFit="1" customWidth="1"/>
    <col min="270" max="511" width="15.42578125" style="1364"/>
    <col min="512" max="512" width="8" style="1364" customWidth="1"/>
    <col min="513" max="513" width="10.5703125" style="1364" customWidth="1"/>
    <col min="514" max="514" width="7.42578125" style="1364" customWidth="1"/>
    <col min="515" max="515" width="19.7109375" style="1364" customWidth="1"/>
    <col min="516" max="516" width="15.42578125" style="1364" bestFit="1" customWidth="1"/>
    <col min="517" max="517" width="13.42578125" style="1364" customWidth="1"/>
    <col min="518" max="518" width="24.7109375" style="1364" bestFit="1" customWidth="1"/>
    <col min="519" max="519" width="25" style="1364" customWidth="1"/>
    <col min="520" max="520" width="16.7109375" style="1364" customWidth="1"/>
    <col min="521" max="521" width="8.42578125" style="1364" customWidth="1"/>
    <col min="522" max="522" width="16" style="1364" bestFit="1" customWidth="1"/>
    <col min="523" max="523" width="14.7109375" style="1364" customWidth="1"/>
    <col min="524" max="524" width="15.42578125" style="1364"/>
    <col min="525" max="525" width="19.42578125" style="1364" bestFit="1" customWidth="1"/>
    <col min="526" max="767" width="15.42578125" style="1364"/>
    <col min="768" max="768" width="8" style="1364" customWidth="1"/>
    <col min="769" max="769" width="10.5703125" style="1364" customWidth="1"/>
    <col min="770" max="770" width="7.42578125" style="1364" customWidth="1"/>
    <col min="771" max="771" width="19.7109375" style="1364" customWidth="1"/>
    <col min="772" max="772" width="15.42578125" style="1364" bestFit="1" customWidth="1"/>
    <col min="773" max="773" width="13.42578125" style="1364" customWidth="1"/>
    <col min="774" max="774" width="24.7109375" style="1364" bestFit="1" customWidth="1"/>
    <col min="775" max="775" width="25" style="1364" customWidth="1"/>
    <col min="776" max="776" width="16.7109375" style="1364" customWidth="1"/>
    <col min="777" max="777" width="8.42578125" style="1364" customWidth="1"/>
    <col min="778" max="778" width="16" style="1364" bestFit="1" customWidth="1"/>
    <col min="779" max="779" width="14.7109375" style="1364" customWidth="1"/>
    <col min="780" max="780" width="15.42578125" style="1364"/>
    <col min="781" max="781" width="19.42578125" style="1364" bestFit="1" customWidth="1"/>
    <col min="782" max="1023" width="15.42578125" style="1364"/>
    <col min="1024" max="1024" width="8" style="1364" customWidth="1"/>
    <col min="1025" max="1025" width="10.5703125" style="1364" customWidth="1"/>
    <col min="1026" max="1026" width="7.42578125" style="1364" customWidth="1"/>
    <col min="1027" max="1027" width="19.7109375" style="1364" customWidth="1"/>
    <col min="1028" max="1028" width="15.42578125" style="1364" bestFit="1" customWidth="1"/>
    <col min="1029" max="1029" width="13.42578125" style="1364" customWidth="1"/>
    <col min="1030" max="1030" width="24.7109375" style="1364" bestFit="1" customWidth="1"/>
    <col min="1031" max="1031" width="25" style="1364" customWidth="1"/>
    <col min="1032" max="1032" width="16.7109375" style="1364" customWidth="1"/>
    <col min="1033" max="1033" width="8.42578125" style="1364" customWidth="1"/>
    <col min="1034" max="1034" width="16" style="1364" bestFit="1" customWidth="1"/>
    <col min="1035" max="1035" width="14.7109375" style="1364" customWidth="1"/>
    <col min="1036" max="1036" width="15.42578125" style="1364"/>
    <col min="1037" max="1037" width="19.42578125" style="1364" bestFit="1" customWidth="1"/>
    <col min="1038" max="1279" width="15.42578125" style="1364"/>
    <col min="1280" max="1280" width="8" style="1364" customWidth="1"/>
    <col min="1281" max="1281" width="10.5703125" style="1364" customWidth="1"/>
    <col min="1282" max="1282" width="7.42578125" style="1364" customWidth="1"/>
    <col min="1283" max="1283" width="19.7109375" style="1364" customWidth="1"/>
    <col min="1284" max="1284" width="15.42578125" style="1364" bestFit="1" customWidth="1"/>
    <col min="1285" max="1285" width="13.42578125" style="1364" customWidth="1"/>
    <col min="1286" max="1286" width="24.7109375" style="1364" bestFit="1" customWidth="1"/>
    <col min="1287" max="1287" width="25" style="1364" customWidth="1"/>
    <col min="1288" max="1288" width="16.7109375" style="1364" customWidth="1"/>
    <col min="1289" max="1289" width="8.42578125" style="1364" customWidth="1"/>
    <col min="1290" max="1290" width="16" style="1364" bestFit="1" customWidth="1"/>
    <col min="1291" max="1291" width="14.7109375" style="1364" customWidth="1"/>
    <col min="1292" max="1292" width="15.42578125" style="1364"/>
    <col min="1293" max="1293" width="19.42578125" style="1364" bestFit="1" customWidth="1"/>
    <col min="1294" max="1535" width="15.42578125" style="1364"/>
    <col min="1536" max="1536" width="8" style="1364" customWidth="1"/>
    <col min="1537" max="1537" width="10.5703125" style="1364" customWidth="1"/>
    <col min="1538" max="1538" width="7.42578125" style="1364" customWidth="1"/>
    <col min="1539" max="1539" width="19.7109375" style="1364" customWidth="1"/>
    <col min="1540" max="1540" width="15.42578125" style="1364" bestFit="1" customWidth="1"/>
    <col min="1541" max="1541" width="13.42578125" style="1364" customWidth="1"/>
    <col min="1542" max="1542" width="24.7109375" style="1364" bestFit="1" customWidth="1"/>
    <col min="1543" max="1543" width="25" style="1364" customWidth="1"/>
    <col min="1544" max="1544" width="16.7109375" style="1364" customWidth="1"/>
    <col min="1545" max="1545" width="8.42578125" style="1364" customWidth="1"/>
    <col min="1546" max="1546" width="16" style="1364" bestFit="1" customWidth="1"/>
    <col min="1547" max="1547" width="14.7109375" style="1364" customWidth="1"/>
    <col min="1548" max="1548" width="15.42578125" style="1364"/>
    <col min="1549" max="1549" width="19.42578125" style="1364" bestFit="1" customWidth="1"/>
    <col min="1550" max="1791" width="15.42578125" style="1364"/>
    <col min="1792" max="1792" width="8" style="1364" customWidth="1"/>
    <col min="1793" max="1793" width="10.5703125" style="1364" customWidth="1"/>
    <col min="1794" max="1794" width="7.42578125" style="1364" customWidth="1"/>
    <col min="1795" max="1795" width="19.7109375" style="1364" customWidth="1"/>
    <col min="1796" max="1796" width="15.42578125" style="1364" bestFit="1" customWidth="1"/>
    <col min="1797" max="1797" width="13.42578125" style="1364" customWidth="1"/>
    <col min="1798" max="1798" width="24.7109375" style="1364" bestFit="1" customWidth="1"/>
    <col min="1799" max="1799" width="25" style="1364" customWidth="1"/>
    <col min="1800" max="1800" width="16.7109375" style="1364" customWidth="1"/>
    <col min="1801" max="1801" width="8.42578125" style="1364" customWidth="1"/>
    <col min="1802" max="1802" width="16" style="1364" bestFit="1" customWidth="1"/>
    <col min="1803" max="1803" width="14.7109375" style="1364" customWidth="1"/>
    <col min="1804" max="1804" width="15.42578125" style="1364"/>
    <col min="1805" max="1805" width="19.42578125" style="1364" bestFit="1" customWidth="1"/>
    <col min="1806" max="2047" width="15.42578125" style="1364"/>
    <col min="2048" max="2048" width="8" style="1364" customWidth="1"/>
    <col min="2049" max="2049" width="10.5703125" style="1364" customWidth="1"/>
    <col min="2050" max="2050" width="7.42578125" style="1364" customWidth="1"/>
    <col min="2051" max="2051" width="19.7109375" style="1364" customWidth="1"/>
    <col min="2052" max="2052" width="15.42578125" style="1364" bestFit="1" customWidth="1"/>
    <col min="2053" max="2053" width="13.42578125" style="1364" customWidth="1"/>
    <col min="2054" max="2054" width="24.7109375" style="1364" bestFit="1" customWidth="1"/>
    <col min="2055" max="2055" width="25" style="1364" customWidth="1"/>
    <col min="2056" max="2056" width="16.7109375" style="1364" customWidth="1"/>
    <col min="2057" max="2057" width="8.42578125" style="1364" customWidth="1"/>
    <col min="2058" max="2058" width="16" style="1364" bestFit="1" customWidth="1"/>
    <col min="2059" max="2059" width="14.7109375" style="1364" customWidth="1"/>
    <col min="2060" max="2060" width="15.42578125" style="1364"/>
    <col min="2061" max="2061" width="19.42578125" style="1364" bestFit="1" customWidth="1"/>
    <col min="2062" max="2303" width="15.42578125" style="1364"/>
    <col min="2304" max="2304" width="8" style="1364" customWidth="1"/>
    <col min="2305" max="2305" width="10.5703125" style="1364" customWidth="1"/>
    <col min="2306" max="2306" width="7.42578125" style="1364" customWidth="1"/>
    <col min="2307" max="2307" width="19.7109375" style="1364" customWidth="1"/>
    <col min="2308" max="2308" width="15.42578125" style="1364" bestFit="1" customWidth="1"/>
    <col min="2309" max="2309" width="13.42578125" style="1364" customWidth="1"/>
    <col min="2310" max="2310" width="24.7109375" style="1364" bestFit="1" customWidth="1"/>
    <col min="2311" max="2311" width="25" style="1364" customWidth="1"/>
    <col min="2312" max="2312" width="16.7109375" style="1364" customWidth="1"/>
    <col min="2313" max="2313" width="8.42578125" style="1364" customWidth="1"/>
    <col min="2314" max="2314" width="16" style="1364" bestFit="1" customWidth="1"/>
    <col min="2315" max="2315" width="14.7109375" style="1364" customWidth="1"/>
    <col min="2316" max="2316" width="15.42578125" style="1364"/>
    <col min="2317" max="2317" width="19.42578125" style="1364" bestFit="1" customWidth="1"/>
    <col min="2318" max="2559" width="15.42578125" style="1364"/>
    <col min="2560" max="2560" width="8" style="1364" customWidth="1"/>
    <col min="2561" max="2561" width="10.5703125" style="1364" customWidth="1"/>
    <col min="2562" max="2562" width="7.42578125" style="1364" customWidth="1"/>
    <col min="2563" max="2563" width="19.7109375" style="1364" customWidth="1"/>
    <col min="2564" max="2564" width="15.42578125" style="1364" bestFit="1" customWidth="1"/>
    <col min="2565" max="2565" width="13.42578125" style="1364" customWidth="1"/>
    <col min="2566" max="2566" width="24.7109375" style="1364" bestFit="1" customWidth="1"/>
    <col min="2567" max="2567" width="25" style="1364" customWidth="1"/>
    <col min="2568" max="2568" width="16.7109375" style="1364" customWidth="1"/>
    <col min="2569" max="2569" width="8.42578125" style="1364" customWidth="1"/>
    <col min="2570" max="2570" width="16" style="1364" bestFit="1" customWidth="1"/>
    <col min="2571" max="2571" width="14.7109375" style="1364" customWidth="1"/>
    <col min="2572" max="2572" width="15.42578125" style="1364"/>
    <col min="2573" max="2573" width="19.42578125" style="1364" bestFit="1" customWidth="1"/>
    <col min="2574" max="2815" width="15.42578125" style="1364"/>
    <col min="2816" max="2816" width="8" style="1364" customWidth="1"/>
    <col min="2817" max="2817" width="10.5703125" style="1364" customWidth="1"/>
    <col min="2818" max="2818" width="7.42578125" style="1364" customWidth="1"/>
    <col min="2819" max="2819" width="19.7109375" style="1364" customWidth="1"/>
    <col min="2820" max="2820" width="15.42578125" style="1364" bestFit="1" customWidth="1"/>
    <col min="2821" max="2821" width="13.42578125" style="1364" customWidth="1"/>
    <col min="2822" max="2822" width="24.7109375" style="1364" bestFit="1" customWidth="1"/>
    <col min="2823" max="2823" width="25" style="1364" customWidth="1"/>
    <col min="2824" max="2824" width="16.7109375" style="1364" customWidth="1"/>
    <col min="2825" max="2825" width="8.42578125" style="1364" customWidth="1"/>
    <col min="2826" max="2826" width="16" style="1364" bestFit="1" customWidth="1"/>
    <col min="2827" max="2827" width="14.7109375" style="1364" customWidth="1"/>
    <col min="2828" max="2828" width="15.42578125" style="1364"/>
    <col min="2829" max="2829" width="19.42578125" style="1364" bestFit="1" customWidth="1"/>
    <col min="2830" max="3071" width="15.42578125" style="1364"/>
    <col min="3072" max="3072" width="8" style="1364" customWidth="1"/>
    <col min="3073" max="3073" width="10.5703125" style="1364" customWidth="1"/>
    <col min="3074" max="3074" width="7.42578125" style="1364" customWidth="1"/>
    <col min="3075" max="3075" width="19.7109375" style="1364" customWidth="1"/>
    <col min="3076" max="3076" width="15.42578125" style="1364" bestFit="1" customWidth="1"/>
    <col min="3077" max="3077" width="13.42578125" style="1364" customWidth="1"/>
    <col min="3078" max="3078" width="24.7109375" style="1364" bestFit="1" customWidth="1"/>
    <col min="3079" max="3079" width="25" style="1364" customWidth="1"/>
    <col min="3080" max="3080" width="16.7109375" style="1364" customWidth="1"/>
    <col min="3081" max="3081" width="8.42578125" style="1364" customWidth="1"/>
    <col min="3082" max="3082" width="16" style="1364" bestFit="1" customWidth="1"/>
    <col min="3083" max="3083" width="14.7109375" style="1364" customWidth="1"/>
    <col min="3084" max="3084" width="15.42578125" style="1364"/>
    <col min="3085" max="3085" width="19.42578125" style="1364" bestFit="1" customWidth="1"/>
    <col min="3086" max="3327" width="15.42578125" style="1364"/>
    <col min="3328" max="3328" width="8" style="1364" customWidth="1"/>
    <col min="3329" max="3329" width="10.5703125" style="1364" customWidth="1"/>
    <col min="3330" max="3330" width="7.42578125" style="1364" customWidth="1"/>
    <col min="3331" max="3331" width="19.7109375" style="1364" customWidth="1"/>
    <col min="3332" max="3332" width="15.42578125" style="1364" bestFit="1" customWidth="1"/>
    <col min="3333" max="3333" width="13.42578125" style="1364" customWidth="1"/>
    <col min="3334" max="3334" width="24.7109375" style="1364" bestFit="1" customWidth="1"/>
    <col min="3335" max="3335" width="25" style="1364" customWidth="1"/>
    <col min="3336" max="3336" width="16.7109375" style="1364" customWidth="1"/>
    <col min="3337" max="3337" width="8.42578125" style="1364" customWidth="1"/>
    <col min="3338" max="3338" width="16" style="1364" bestFit="1" customWidth="1"/>
    <col min="3339" max="3339" width="14.7109375" style="1364" customWidth="1"/>
    <col min="3340" max="3340" width="15.42578125" style="1364"/>
    <col min="3341" max="3341" width="19.42578125" style="1364" bestFit="1" customWidth="1"/>
    <col min="3342" max="3583" width="15.42578125" style="1364"/>
    <col min="3584" max="3584" width="8" style="1364" customWidth="1"/>
    <col min="3585" max="3585" width="10.5703125" style="1364" customWidth="1"/>
    <col min="3586" max="3586" width="7.42578125" style="1364" customWidth="1"/>
    <col min="3587" max="3587" width="19.7109375" style="1364" customWidth="1"/>
    <col min="3588" max="3588" width="15.42578125" style="1364" bestFit="1" customWidth="1"/>
    <col min="3589" max="3589" width="13.42578125" style="1364" customWidth="1"/>
    <col min="3590" max="3590" width="24.7109375" style="1364" bestFit="1" customWidth="1"/>
    <col min="3591" max="3591" width="25" style="1364" customWidth="1"/>
    <col min="3592" max="3592" width="16.7109375" style="1364" customWidth="1"/>
    <col min="3593" max="3593" width="8.42578125" style="1364" customWidth="1"/>
    <col min="3594" max="3594" width="16" style="1364" bestFit="1" customWidth="1"/>
    <col min="3595" max="3595" width="14.7109375" style="1364" customWidth="1"/>
    <col min="3596" max="3596" width="15.42578125" style="1364"/>
    <col min="3597" max="3597" width="19.42578125" style="1364" bestFit="1" customWidth="1"/>
    <col min="3598" max="3839" width="15.42578125" style="1364"/>
    <col min="3840" max="3840" width="8" style="1364" customWidth="1"/>
    <col min="3841" max="3841" width="10.5703125" style="1364" customWidth="1"/>
    <col min="3842" max="3842" width="7.42578125" style="1364" customWidth="1"/>
    <col min="3843" max="3843" width="19.7109375" style="1364" customWidth="1"/>
    <col min="3844" max="3844" width="15.42578125" style="1364" bestFit="1" customWidth="1"/>
    <col min="3845" max="3845" width="13.42578125" style="1364" customWidth="1"/>
    <col min="3846" max="3846" width="24.7109375" style="1364" bestFit="1" customWidth="1"/>
    <col min="3847" max="3847" width="25" style="1364" customWidth="1"/>
    <col min="3848" max="3848" width="16.7109375" style="1364" customWidth="1"/>
    <col min="3849" max="3849" width="8.42578125" style="1364" customWidth="1"/>
    <col min="3850" max="3850" width="16" style="1364" bestFit="1" customWidth="1"/>
    <col min="3851" max="3851" width="14.7109375" style="1364" customWidth="1"/>
    <col min="3852" max="3852" width="15.42578125" style="1364"/>
    <col min="3853" max="3853" width="19.42578125" style="1364" bestFit="1" customWidth="1"/>
    <col min="3854" max="4095" width="15.42578125" style="1364"/>
    <col min="4096" max="4096" width="8" style="1364" customWidth="1"/>
    <col min="4097" max="4097" width="10.5703125" style="1364" customWidth="1"/>
    <col min="4098" max="4098" width="7.42578125" style="1364" customWidth="1"/>
    <col min="4099" max="4099" width="19.7109375" style="1364" customWidth="1"/>
    <col min="4100" max="4100" width="15.42578125" style="1364" bestFit="1" customWidth="1"/>
    <col min="4101" max="4101" width="13.42578125" style="1364" customWidth="1"/>
    <col min="4102" max="4102" width="24.7109375" style="1364" bestFit="1" customWidth="1"/>
    <col min="4103" max="4103" width="25" style="1364" customWidth="1"/>
    <col min="4104" max="4104" width="16.7109375" style="1364" customWidth="1"/>
    <col min="4105" max="4105" width="8.42578125" style="1364" customWidth="1"/>
    <col min="4106" max="4106" width="16" style="1364" bestFit="1" customWidth="1"/>
    <col min="4107" max="4107" width="14.7109375" style="1364" customWidth="1"/>
    <col min="4108" max="4108" width="15.42578125" style="1364"/>
    <col min="4109" max="4109" width="19.42578125" style="1364" bestFit="1" customWidth="1"/>
    <col min="4110" max="4351" width="15.42578125" style="1364"/>
    <col min="4352" max="4352" width="8" style="1364" customWidth="1"/>
    <col min="4353" max="4353" width="10.5703125" style="1364" customWidth="1"/>
    <col min="4354" max="4354" width="7.42578125" style="1364" customWidth="1"/>
    <col min="4355" max="4355" width="19.7109375" style="1364" customWidth="1"/>
    <col min="4356" max="4356" width="15.42578125" style="1364" bestFit="1" customWidth="1"/>
    <col min="4357" max="4357" width="13.42578125" style="1364" customWidth="1"/>
    <col min="4358" max="4358" width="24.7109375" style="1364" bestFit="1" customWidth="1"/>
    <col min="4359" max="4359" width="25" style="1364" customWidth="1"/>
    <col min="4360" max="4360" width="16.7109375" style="1364" customWidth="1"/>
    <col min="4361" max="4361" width="8.42578125" style="1364" customWidth="1"/>
    <col min="4362" max="4362" width="16" style="1364" bestFit="1" customWidth="1"/>
    <col min="4363" max="4363" width="14.7109375" style="1364" customWidth="1"/>
    <col min="4364" max="4364" width="15.42578125" style="1364"/>
    <col min="4365" max="4365" width="19.42578125" style="1364" bestFit="1" customWidth="1"/>
    <col min="4366" max="4607" width="15.42578125" style="1364"/>
    <col min="4608" max="4608" width="8" style="1364" customWidth="1"/>
    <col min="4609" max="4609" width="10.5703125" style="1364" customWidth="1"/>
    <col min="4610" max="4610" width="7.42578125" style="1364" customWidth="1"/>
    <col min="4611" max="4611" width="19.7109375" style="1364" customWidth="1"/>
    <col min="4612" max="4612" width="15.42578125" style="1364" bestFit="1" customWidth="1"/>
    <col min="4613" max="4613" width="13.42578125" style="1364" customWidth="1"/>
    <col min="4614" max="4614" width="24.7109375" style="1364" bestFit="1" customWidth="1"/>
    <col min="4615" max="4615" width="25" style="1364" customWidth="1"/>
    <col min="4616" max="4616" width="16.7109375" style="1364" customWidth="1"/>
    <col min="4617" max="4617" width="8.42578125" style="1364" customWidth="1"/>
    <col min="4618" max="4618" width="16" style="1364" bestFit="1" customWidth="1"/>
    <col min="4619" max="4619" width="14.7109375" style="1364" customWidth="1"/>
    <col min="4620" max="4620" width="15.42578125" style="1364"/>
    <col min="4621" max="4621" width="19.42578125" style="1364" bestFit="1" customWidth="1"/>
    <col min="4622" max="4863" width="15.42578125" style="1364"/>
    <col min="4864" max="4864" width="8" style="1364" customWidth="1"/>
    <col min="4865" max="4865" width="10.5703125" style="1364" customWidth="1"/>
    <col min="4866" max="4866" width="7.42578125" style="1364" customWidth="1"/>
    <col min="4867" max="4867" width="19.7109375" style="1364" customWidth="1"/>
    <col min="4868" max="4868" width="15.42578125" style="1364" bestFit="1" customWidth="1"/>
    <col min="4869" max="4869" width="13.42578125" style="1364" customWidth="1"/>
    <col min="4870" max="4870" width="24.7109375" style="1364" bestFit="1" customWidth="1"/>
    <col min="4871" max="4871" width="25" style="1364" customWidth="1"/>
    <col min="4872" max="4872" width="16.7109375" style="1364" customWidth="1"/>
    <col min="4873" max="4873" width="8.42578125" style="1364" customWidth="1"/>
    <col min="4874" max="4874" width="16" style="1364" bestFit="1" customWidth="1"/>
    <col min="4875" max="4875" width="14.7109375" style="1364" customWidth="1"/>
    <col min="4876" max="4876" width="15.42578125" style="1364"/>
    <col min="4877" max="4877" width="19.42578125" style="1364" bestFit="1" customWidth="1"/>
    <col min="4878" max="5119" width="15.42578125" style="1364"/>
    <col min="5120" max="5120" width="8" style="1364" customWidth="1"/>
    <col min="5121" max="5121" width="10.5703125" style="1364" customWidth="1"/>
    <col min="5122" max="5122" width="7.42578125" style="1364" customWidth="1"/>
    <col min="5123" max="5123" width="19.7109375" style="1364" customWidth="1"/>
    <col min="5124" max="5124" width="15.42578125" style="1364" bestFit="1" customWidth="1"/>
    <col min="5125" max="5125" width="13.42578125" style="1364" customWidth="1"/>
    <col min="5126" max="5126" width="24.7109375" style="1364" bestFit="1" customWidth="1"/>
    <col min="5127" max="5127" width="25" style="1364" customWidth="1"/>
    <col min="5128" max="5128" width="16.7109375" style="1364" customWidth="1"/>
    <col min="5129" max="5129" width="8.42578125" style="1364" customWidth="1"/>
    <col min="5130" max="5130" width="16" style="1364" bestFit="1" customWidth="1"/>
    <col min="5131" max="5131" width="14.7109375" style="1364" customWidth="1"/>
    <col min="5132" max="5132" width="15.42578125" style="1364"/>
    <col min="5133" max="5133" width="19.42578125" style="1364" bestFit="1" customWidth="1"/>
    <col min="5134" max="5375" width="15.42578125" style="1364"/>
    <col min="5376" max="5376" width="8" style="1364" customWidth="1"/>
    <col min="5377" max="5377" width="10.5703125" style="1364" customWidth="1"/>
    <col min="5378" max="5378" width="7.42578125" style="1364" customWidth="1"/>
    <col min="5379" max="5379" width="19.7109375" style="1364" customWidth="1"/>
    <col min="5380" max="5380" width="15.42578125" style="1364" bestFit="1" customWidth="1"/>
    <col min="5381" max="5381" width="13.42578125" style="1364" customWidth="1"/>
    <col min="5382" max="5382" width="24.7109375" style="1364" bestFit="1" customWidth="1"/>
    <col min="5383" max="5383" width="25" style="1364" customWidth="1"/>
    <col min="5384" max="5384" width="16.7109375" style="1364" customWidth="1"/>
    <col min="5385" max="5385" width="8.42578125" style="1364" customWidth="1"/>
    <col min="5386" max="5386" width="16" style="1364" bestFit="1" customWidth="1"/>
    <col min="5387" max="5387" width="14.7109375" style="1364" customWidth="1"/>
    <col min="5388" max="5388" width="15.42578125" style="1364"/>
    <col min="5389" max="5389" width="19.42578125" style="1364" bestFit="1" customWidth="1"/>
    <col min="5390" max="5631" width="15.42578125" style="1364"/>
    <col min="5632" max="5632" width="8" style="1364" customWidth="1"/>
    <col min="5633" max="5633" width="10.5703125" style="1364" customWidth="1"/>
    <col min="5634" max="5634" width="7.42578125" style="1364" customWidth="1"/>
    <col min="5635" max="5635" width="19.7109375" style="1364" customWidth="1"/>
    <col min="5636" max="5636" width="15.42578125" style="1364" bestFit="1" customWidth="1"/>
    <col min="5637" max="5637" width="13.42578125" style="1364" customWidth="1"/>
    <col min="5638" max="5638" width="24.7109375" style="1364" bestFit="1" customWidth="1"/>
    <col min="5639" max="5639" width="25" style="1364" customWidth="1"/>
    <col min="5640" max="5640" width="16.7109375" style="1364" customWidth="1"/>
    <col min="5641" max="5641" width="8.42578125" style="1364" customWidth="1"/>
    <col min="5642" max="5642" width="16" style="1364" bestFit="1" customWidth="1"/>
    <col min="5643" max="5643" width="14.7109375" style="1364" customWidth="1"/>
    <col min="5644" max="5644" width="15.42578125" style="1364"/>
    <col min="5645" max="5645" width="19.42578125" style="1364" bestFit="1" customWidth="1"/>
    <col min="5646" max="5887" width="15.42578125" style="1364"/>
    <col min="5888" max="5888" width="8" style="1364" customWidth="1"/>
    <col min="5889" max="5889" width="10.5703125" style="1364" customWidth="1"/>
    <col min="5890" max="5890" width="7.42578125" style="1364" customWidth="1"/>
    <col min="5891" max="5891" width="19.7109375" style="1364" customWidth="1"/>
    <col min="5892" max="5892" width="15.42578125" style="1364" bestFit="1" customWidth="1"/>
    <col min="5893" max="5893" width="13.42578125" style="1364" customWidth="1"/>
    <col min="5894" max="5894" width="24.7109375" style="1364" bestFit="1" customWidth="1"/>
    <col min="5895" max="5895" width="25" style="1364" customWidth="1"/>
    <col min="5896" max="5896" width="16.7109375" style="1364" customWidth="1"/>
    <col min="5897" max="5897" width="8.42578125" style="1364" customWidth="1"/>
    <col min="5898" max="5898" width="16" style="1364" bestFit="1" customWidth="1"/>
    <col min="5899" max="5899" width="14.7109375" style="1364" customWidth="1"/>
    <col min="5900" max="5900" width="15.42578125" style="1364"/>
    <col min="5901" max="5901" width="19.42578125" style="1364" bestFit="1" customWidth="1"/>
    <col min="5902" max="6143" width="15.42578125" style="1364"/>
    <col min="6144" max="6144" width="8" style="1364" customWidth="1"/>
    <col min="6145" max="6145" width="10.5703125" style="1364" customWidth="1"/>
    <col min="6146" max="6146" width="7.42578125" style="1364" customWidth="1"/>
    <col min="6147" max="6147" width="19.7109375" style="1364" customWidth="1"/>
    <col min="6148" max="6148" width="15.42578125" style="1364" bestFit="1" customWidth="1"/>
    <col min="6149" max="6149" width="13.42578125" style="1364" customWidth="1"/>
    <col min="6150" max="6150" width="24.7109375" style="1364" bestFit="1" customWidth="1"/>
    <col min="6151" max="6151" width="25" style="1364" customWidth="1"/>
    <col min="6152" max="6152" width="16.7109375" style="1364" customWidth="1"/>
    <col min="6153" max="6153" width="8.42578125" style="1364" customWidth="1"/>
    <col min="6154" max="6154" width="16" style="1364" bestFit="1" customWidth="1"/>
    <col min="6155" max="6155" width="14.7109375" style="1364" customWidth="1"/>
    <col min="6156" max="6156" width="15.42578125" style="1364"/>
    <col min="6157" max="6157" width="19.42578125" style="1364" bestFit="1" customWidth="1"/>
    <col min="6158" max="6399" width="15.42578125" style="1364"/>
    <col min="6400" max="6400" width="8" style="1364" customWidth="1"/>
    <col min="6401" max="6401" width="10.5703125" style="1364" customWidth="1"/>
    <col min="6402" max="6402" width="7.42578125" style="1364" customWidth="1"/>
    <col min="6403" max="6403" width="19.7109375" style="1364" customWidth="1"/>
    <col min="6404" max="6404" width="15.42578125" style="1364" bestFit="1" customWidth="1"/>
    <col min="6405" max="6405" width="13.42578125" style="1364" customWidth="1"/>
    <col min="6406" max="6406" width="24.7109375" style="1364" bestFit="1" customWidth="1"/>
    <col min="6407" max="6407" width="25" style="1364" customWidth="1"/>
    <col min="6408" max="6408" width="16.7109375" style="1364" customWidth="1"/>
    <col min="6409" max="6409" width="8.42578125" style="1364" customWidth="1"/>
    <col min="6410" max="6410" width="16" style="1364" bestFit="1" customWidth="1"/>
    <col min="6411" max="6411" width="14.7109375" style="1364" customWidth="1"/>
    <col min="6412" max="6412" width="15.42578125" style="1364"/>
    <col min="6413" max="6413" width="19.42578125" style="1364" bestFit="1" customWidth="1"/>
    <col min="6414" max="6655" width="15.42578125" style="1364"/>
    <col min="6656" max="6656" width="8" style="1364" customWidth="1"/>
    <col min="6657" max="6657" width="10.5703125" style="1364" customWidth="1"/>
    <col min="6658" max="6658" width="7.42578125" style="1364" customWidth="1"/>
    <col min="6659" max="6659" width="19.7109375" style="1364" customWidth="1"/>
    <col min="6660" max="6660" width="15.42578125" style="1364" bestFit="1" customWidth="1"/>
    <col min="6661" max="6661" width="13.42578125" style="1364" customWidth="1"/>
    <col min="6662" max="6662" width="24.7109375" style="1364" bestFit="1" customWidth="1"/>
    <col min="6663" max="6663" width="25" style="1364" customWidth="1"/>
    <col min="6664" max="6664" width="16.7109375" style="1364" customWidth="1"/>
    <col min="6665" max="6665" width="8.42578125" style="1364" customWidth="1"/>
    <col min="6666" max="6666" width="16" style="1364" bestFit="1" customWidth="1"/>
    <col min="6667" max="6667" width="14.7109375" style="1364" customWidth="1"/>
    <col min="6668" max="6668" width="15.42578125" style="1364"/>
    <col min="6669" max="6669" width="19.42578125" style="1364" bestFit="1" customWidth="1"/>
    <col min="6670" max="6911" width="15.42578125" style="1364"/>
    <col min="6912" max="6912" width="8" style="1364" customWidth="1"/>
    <col min="6913" max="6913" width="10.5703125" style="1364" customWidth="1"/>
    <col min="6914" max="6914" width="7.42578125" style="1364" customWidth="1"/>
    <col min="6915" max="6915" width="19.7109375" style="1364" customWidth="1"/>
    <col min="6916" max="6916" width="15.42578125" style="1364" bestFit="1" customWidth="1"/>
    <col min="6917" max="6917" width="13.42578125" style="1364" customWidth="1"/>
    <col min="6918" max="6918" width="24.7109375" style="1364" bestFit="1" customWidth="1"/>
    <col min="6919" max="6919" width="25" style="1364" customWidth="1"/>
    <col min="6920" max="6920" width="16.7109375" style="1364" customWidth="1"/>
    <col min="6921" max="6921" width="8.42578125" style="1364" customWidth="1"/>
    <col min="6922" max="6922" width="16" style="1364" bestFit="1" customWidth="1"/>
    <col min="6923" max="6923" width="14.7109375" style="1364" customWidth="1"/>
    <col min="6924" max="6924" width="15.42578125" style="1364"/>
    <col min="6925" max="6925" width="19.42578125" style="1364" bestFit="1" customWidth="1"/>
    <col min="6926" max="7167" width="15.42578125" style="1364"/>
    <col min="7168" max="7168" width="8" style="1364" customWidth="1"/>
    <col min="7169" max="7169" width="10.5703125" style="1364" customWidth="1"/>
    <col min="7170" max="7170" width="7.42578125" style="1364" customWidth="1"/>
    <col min="7171" max="7171" width="19.7109375" style="1364" customWidth="1"/>
    <col min="7172" max="7172" width="15.42578125" style="1364" bestFit="1" customWidth="1"/>
    <col min="7173" max="7173" width="13.42578125" style="1364" customWidth="1"/>
    <col min="7174" max="7174" width="24.7109375" style="1364" bestFit="1" customWidth="1"/>
    <col min="7175" max="7175" width="25" style="1364" customWidth="1"/>
    <col min="7176" max="7176" width="16.7109375" style="1364" customWidth="1"/>
    <col min="7177" max="7177" width="8.42578125" style="1364" customWidth="1"/>
    <col min="7178" max="7178" width="16" style="1364" bestFit="1" customWidth="1"/>
    <col min="7179" max="7179" width="14.7109375" style="1364" customWidth="1"/>
    <col min="7180" max="7180" width="15.42578125" style="1364"/>
    <col min="7181" max="7181" width="19.42578125" style="1364" bestFit="1" customWidth="1"/>
    <col min="7182" max="7423" width="15.42578125" style="1364"/>
    <col min="7424" max="7424" width="8" style="1364" customWidth="1"/>
    <col min="7425" max="7425" width="10.5703125" style="1364" customWidth="1"/>
    <col min="7426" max="7426" width="7.42578125" style="1364" customWidth="1"/>
    <col min="7427" max="7427" width="19.7109375" style="1364" customWidth="1"/>
    <col min="7428" max="7428" width="15.42578125" style="1364" bestFit="1" customWidth="1"/>
    <col min="7429" max="7429" width="13.42578125" style="1364" customWidth="1"/>
    <col min="7430" max="7430" width="24.7109375" style="1364" bestFit="1" customWidth="1"/>
    <col min="7431" max="7431" width="25" style="1364" customWidth="1"/>
    <col min="7432" max="7432" width="16.7109375" style="1364" customWidth="1"/>
    <col min="7433" max="7433" width="8.42578125" style="1364" customWidth="1"/>
    <col min="7434" max="7434" width="16" style="1364" bestFit="1" customWidth="1"/>
    <col min="7435" max="7435" width="14.7109375" style="1364" customWidth="1"/>
    <col min="7436" max="7436" width="15.42578125" style="1364"/>
    <col min="7437" max="7437" width="19.42578125" style="1364" bestFit="1" customWidth="1"/>
    <col min="7438" max="7679" width="15.42578125" style="1364"/>
    <col min="7680" max="7680" width="8" style="1364" customWidth="1"/>
    <col min="7681" max="7681" width="10.5703125" style="1364" customWidth="1"/>
    <col min="7682" max="7682" width="7.42578125" style="1364" customWidth="1"/>
    <col min="7683" max="7683" width="19.7109375" style="1364" customWidth="1"/>
    <col min="7684" max="7684" width="15.42578125" style="1364" bestFit="1" customWidth="1"/>
    <col min="7685" max="7685" width="13.42578125" style="1364" customWidth="1"/>
    <col min="7686" max="7686" width="24.7109375" style="1364" bestFit="1" customWidth="1"/>
    <col min="7687" max="7687" width="25" style="1364" customWidth="1"/>
    <col min="7688" max="7688" width="16.7109375" style="1364" customWidth="1"/>
    <col min="7689" max="7689" width="8.42578125" style="1364" customWidth="1"/>
    <col min="7690" max="7690" width="16" style="1364" bestFit="1" customWidth="1"/>
    <col min="7691" max="7691" width="14.7109375" style="1364" customWidth="1"/>
    <col min="7692" max="7692" width="15.42578125" style="1364"/>
    <col min="7693" max="7693" width="19.42578125" style="1364" bestFit="1" customWidth="1"/>
    <col min="7694" max="7935" width="15.42578125" style="1364"/>
    <col min="7936" max="7936" width="8" style="1364" customWidth="1"/>
    <col min="7937" max="7937" width="10.5703125" style="1364" customWidth="1"/>
    <col min="7938" max="7938" width="7.42578125" style="1364" customWidth="1"/>
    <col min="7939" max="7939" width="19.7109375" style="1364" customWidth="1"/>
    <col min="7940" max="7940" width="15.42578125" style="1364" bestFit="1" customWidth="1"/>
    <col min="7941" max="7941" width="13.42578125" style="1364" customWidth="1"/>
    <col min="7942" max="7942" width="24.7109375" style="1364" bestFit="1" customWidth="1"/>
    <col min="7943" max="7943" width="25" style="1364" customWidth="1"/>
    <col min="7944" max="7944" width="16.7109375" style="1364" customWidth="1"/>
    <col min="7945" max="7945" width="8.42578125" style="1364" customWidth="1"/>
    <col min="7946" max="7946" width="16" style="1364" bestFit="1" customWidth="1"/>
    <col min="7947" max="7947" width="14.7109375" style="1364" customWidth="1"/>
    <col min="7948" max="7948" width="15.42578125" style="1364"/>
    <col min="7949" max="7949" width="19.42578125" style="1364" bestFit="1" customWidth="1"/>
    <col min="7950" max="8191" width="15.42578125" style="1364"/>
    <col min="8192" max="8192" width="8" style="1364" customWidth="1"/>
    <col min="8193" max="8193" width="10.5703125" style="1364" customWidth="1"/>
    <col min="8194" max="8194" width="7.42578125" style="1364" customWidth="1"/>
    <col min="8195" max="8195" width="19.7109375" style="1364" customWidth="1"/>
    <col min="8196" max="8196" width="15.42578125" style="1364" bestFit="1" customWidth="1"/>
    <col min="8197" max="8197" width="13.42578125" style="1364" customWidth="1"/>
    <col min="8198" max="8198" width="24.7109375" style="1364" bestFit="1" customWidth="1"/>
    <col min="8199" max="8199" width="25" style="1364" customWidth="1"/>
    <col min="8200" max="8200" width="16.7109375" style="1364" customWidth="1"/>
    <col min="8201" max="8201" width="8.42578125" style="1364" customWidth="1"/>
    <col min="8202" max="8202" width="16" style="1364" bestFit="1" customWidth="1"/>
    <col min="8203" max="8203" width="14.7109375" style="1364" customWidth="1"/>
    <col min="8204" max="8204" width="15.42578125" style="1364"/>
    <col min="8205" max="8205" width="19.42578125" style="1364" bestFit="1" customWidth="1"/>
    <col min="8206" max="8447" width="15.42578125" style="1364"/>
    <col min="8448" max="8448" width="8" style="1364" customWidth="1"/>
    <col min="8449" max="8449" width="10.5703125" style="1364" customWidth="1"/>
    <col min="8450" max="8450" width="7.42578125" style="1364" customWidth="1"/>
    <col min="8451" max="8451" width="19.7109375" style="1364" customWidth="1"/>
    <col min="8452" max="8452" width="15.42578125" style="1364" bestFit="1" customWidth="1"/>
    <col min="8453" max="8453" width="13.42578125" style="1364" customWidth="1"/>
    <col min="8454" max="8454" width="24.7109375" style="1364" bestFit="1" customWidth="1"/>
    <col min="8455" max="8455" width="25" style="1364" customWidth="1"/>
    <col min="8456" max="8456" width="16.7109375" style="1364" customWidth="1"/>
    <col min="8457" max="8457" width="8.42578125" style="1364" customWidth="1"/>
    <col min="8458" max="8458" width="16" style="1364" bestFit="1" customWidth="1"/>
    <col min="8459" max="8459" width="14.7109375" style="1364" customWidth="1"/>
    <col min="8460" max="8460" width="15.42578125" style="1364"/>
    <col min="8461" max="8461" width="19.42578125" style="1364" bestFit="1" customWidth="1"/>
    <col min="8462" max="8703" width="15.42578125" style="1364"/>
    <col min="8704" max="8704" width="8" style="1364" customWidth="1"/>
    <col min="8705" max="8705" width="10.5703125" style="1364" customWidth="1"/>
    <col min="8706" max="8706" width="7.42578125" style="1364" customWidth="1"/>
    <col min="8707" max="8707" width="19.7109375" style="1364" customWidth="1"/>
    <col min="8708" max="8708" width="15.42578125" style="1364" bestFit="1" customWidth="1"/>
    <col min="8709" max="8709" width="13.42578125" style="1364" customWidth="1"/>
    <col min="8710" max="8710" width="24.7109375" style="1364" bestFit="1" customWidth="1"/>
    <col min="8711" max="8711" width="25" style="1364" customWidth="1"/>
    <col min="8712" max="8712" width="16.7109375" style="1364" customWidth="1"/>
    <col min="8713" max="8713" width="8.42578125" style="1364" customWidth="1"/>
    <col min="8714" max="8714" width="16" style="1364" bestFit="1" customWidth="1"/>
    <col min="8715" max="8715" width="14.7109375" style="1364" customWidth="1"/>
    <col min="8716" max="8716" width="15.42578125" style="1364"/>
    <col min="8717" max="8717" width="19.42578125" style="1364" bestFit="1" customWidth="1"/>
    <col min="8718" max="8959" width="15.42578125" style="1364"/>
    <col min="8960" max="8960" width="8" style="1364" customWidth="1"/>
    <col min="8961" max="8961" width="10.5703125" style="1364" customWidth="1"/>
    <col min="8962" max="8962" width="7.42578125" style="1364" customWidth="1"/>
    <col min="8963" max="8963" width="19.7109375" style="1364" customWidth="1"/>
    <col min="8964" max="8964" width="15.42578125" style="1364" bestFit="1" customWidth="1"/>
    <col min="8965" max="8965" width="13.42578125" style="1364" customWidth="1"/>
    <col min="8966" max="8966" width="24.7109375" style="1364" bestFit="1" customWidth="1"/>
    <col min="8967" max="8967" width="25" style="1364" customWidth="1"/>
    <col min="8968" max="8968" width="16.7109375" style="1364" customWidth="1"/>
    <col min="8969" max="8969" width="8.42578125" style="1364" customWidth="1"/>
    <col min="8970" max="8970" width="16" style="1364" bestFit="1" customWidth="1"/>
    <col min="8971" max="8971" width="14.7109375" style="1364" customWidth="1"/>
    <col min="8972" max="8972" width="15.42578125" style="1364"/>
    <col min="8973" max="8973" width="19.42578125" style="1364" bestFit="1" customWidth="1"/>
    <col min="8974" max="9215" width="15.42578125" style="1364"/>
    <col min="9216" max="9216" width="8" style="1364" customWidth="1"/>
    <col min="9217" max="9217" width="10.5703125" style="1364" customWidth="1"/>
    <col min="9218" max="9218" width="7.42578125" style="1364" customWidth="1"/>
    <col min="9219" max="9219" width="19.7109375" style="1364" customWidth="1"/>
    <col min="9220" max="9220" width="15.42578125" style="1364" bestFit="1" customWidth="1"/>
    <col min="9221" max="9221" width="13.42578125" style="1364" customWidth="1"/>
    <col min="9222" max="9222" width="24.7109375" style="1364" bestFit="1" customWidth="1"/>
    <col min="9223" max="9223" width="25" style="1364" customWidth="1"/>
    <col min="9224" max="9224" width="16.7109375" style="1364" customWidth="1"/>
    <col min="9225" max="9225" width="8.42578125" style="1364" customWidth="1"/>
    <col min="9226" max="9226" width="16" style="1364" bestFit="1" customWidth="1"/>
    <col min="9227" max="9227" width="14.7109375" style="1364" customWidth="1"/>
    <col min="9228" max="9228" width="15.42578125" style="1364"/>
    <col min="9229" max="9229" width="19.42578125" style="1364" bestFit="1" customWidth="1"/>
    <col min="9230" max="9471" width="15.42578125" style="1364"/>
    <col min="9472" max="9472" width="8" style="1364" customWidth="1"/>
    <col min="9473" max="9473" width="10.5703125" style="1364" customWidth="1"/>
    <col min="9474" max="9474" width="7.42578125" style="1364" customWidth="1"/>
    <col min="9475" max="9475" width="19.7109375" style="1364" customWidth="1"/>
    <col min="9476" max="9476" width="15.42578125" style="1364" bestFit="1" customWidth="1"/>
    <col min="9477" max="9477" width="13.42578125" style="1364" customWidth="1"/>
    <col min="9478" max="9478" width="24.7109375" style="1364" bestFit="1" customWidth="1"/>
    <col min="9479" max="9479" width="25" style="1364" customWidth="1"/>
    <col min="9480" max="9480" width="16.7109375" style="1364" customWidth="1"/>
    <col min="9481" max="9481" width="8.42578125" style="1364" customWidth="1"/>
    <col min="9482" max="9482" width="16" style="1364" bestFit="1" customWidth="1"/>
    <col min="9483" max="9483" width="14.7109375" style="1364" customWidth="1"/>
    <col min="9484" max="9484" width="15.42578125" style="1364"/>
    <col min="9485" max="9485" width="19.42578125" style="1364" bestFit="1" customWidth="1"/>
    <col min="9486" max="9727" width="15.42578125" style="1364"/>
    <col min="9728" max="9728" width="8" style="1364" customWidth="1"/>
    <col min="9729" max="9729" width="10.5703125" style="1364" customWidth="1"/>
    <col min="9730" max="9730" width="7.42578125" style="1364" customWidth="1"/>
    <col min="9731" max="9731" width="19.7109375" style="1364" customWidth="1"/>
    <col min="9732" max="9732" width="15.42578125" style="1364" bestFit="1" customWidth="1"/>
    <col min="9733" max="9733" width="13.42578125" style="1364" customWidth="1"/>
    <col min="9734" max="9734" width="24.7109375" style="1364" bestFit="1" customWidth="1"/>
    <col min="9735" max="9735" width="25" style="1364" customWidth="1"/>
    <col min="9736" max="9736" width="16.7109375" style="1364" customWidth="1"/>
    <col min="9737" max="9737" width="8.42578125" style="1364" customWidth="1"/>
    <col min="9738" max="9738" width="16" style="1364" bestFit="1" customWidth="1"/>
    <col min="9739" max="9739" width="14.7109375" style="1364" customWidth="1"/>
    <col min="9740" max="9740" width="15.42578125" style="1364"/>
    <col min="9741" max="9741" width="19.42578125" style="1364" bestFit="1" customWidth="1"/>
    <col min="9742" max="9983" width="15.42578125" style="1364"/>
    <col min="9984" max="9984" width="8" style="1364" customWidth="1"/>
    <col min="9985" max="9985" width="10.5703125" style="1364" customWidth="1"/>
    <col min="9986" max="9986" width="7.42578125" style="1364" customWidth="1"/>
    <col min="9987" max="9987" width="19.7109375" style="1364" customWidth="1"/>
    <col min="9988" max="9988" width="15.42578125" style="1364" bestFit="1" customWidth="1"/>
    <col min="9989" max="9989" width="13.42578125" style="1364" customWidth="1"/>
    <col min="9990" max="9990" width="24.7109375" style="1364" bestFit="1" customWidth="1"/>
    <col min="9991" max="9991" width="25" style="1364" customWidth="1"/>
    <col min="9992" max="9992" width="16.7109375" style="1364" customWidth="1"/>
    <col min="9993" max="9993" width="8.42578125" style="1364" customWidth="1"/>
    <col min="9994" max="9994" width="16" style="1364" bestFit="1" customWidth="1"/>
    <col min="9995" max="9995" width="14.7109375" style="1364" customWidth="1"/>
    <col min="9996" max="9996" width="15.42578125" style="1364"/>
    <col min="9997" max="9997" width="19.42578125" style="1364" bestFit="1" customWidth="1"/>
    <col min="9998" max="10239" width="15.42578125" style="1364"/>
    <col min="10240" max="10240" width="8" style="1364" customWidth="1"/>
    <col min="10241" max="10241" width="10.5703125" style="1364" customWidth="1"/>
    <col min="10242" max="10242" width="7.42578125" style="1364" customWidth="1"/>
    <col min="10243" max="10243" width="19.7109375" style="1364" customWidth="1"/>
    <col min="10244" max="10244" width="15.42578125" style="1364" bestFit="1" customWidth="1"/>
    <col min="10245" max="10245" width="13.42578125" style="1364" customWidth="1"/>
    <col min="10246" max="10246" width="24.7109375" style="1364" bestFit="1" customWidth="1"/>
    <col min="10247" max="10247" width="25" style="1364" customWidth="1"/>
    <col min="10248" max="10248" width="16.7109375" style="1364" customWidth="1"/>
    <col min="10249" max="10249" width="8.42578125" style="1364" customWidth="1"/>
    <col min="10250" max="10250" width="16" style="1364" bestFit="1" customWidth="1"/>
    <col min="10251" max="10251" width="14.7109375" style="1364" customWidth="1"/>
    <col min="10252" max="10252" width="15.42578125" style="1364"/>
    <col min="10253" max="10253" width="19.42578125" style="1364" bestFit="1" customWidth="1"/>
    <col min="10254" max="10495" width="15.42578125" style="1364"/>
    <col min="10496" max="10496" width="8" style="1364" customWidth="1"/>
    <col min="10497" max="10497" width="10.5703125" style="1364" customWidth="1"/>
    <col min="10498" max="10498" width="7.42578125" style="1364" customWidth="1"/>
    <col min="10499" max="10499" width="19.7109375" style="1364" customWidth="1"/>
    <col min="10500" max="10500" width="15.42578125" style="1364" bestFit="1" customWidth="1"/>
    <col min="10501" max="10501" width="13.42578125" style="1364" customWidth="1"/>
    <col min="10502" max="10502" width="24.7109375" style="1364" bestFit="1" customWidth="1"/>
    <col min="10503" max="10503" width="25" style="1364" customWidth="1"/>
    <col min="10504" max="10504" width="16.7109375" style="1364" customWidth="1"/>
    <col min="10505" max="10505" width="8.42578125" style="1364" customWidth="1"/>
    <col min="10506" max="10506" width="16" style="1364" bestFit="1" customWidth="1"/>
    <col min="10507" max="10507" width="14.7109375" style="1364" customWidth="1"/>
    <col min="10508" max="10508" width="15.42578125" style="1364"/>
    <col min="10509" max="10509" width="19.42578125" style="1364" bestFit="1" customWidth="1"/>
    <col min="10510" max="10751" width="15.42578125" style="1364"/>
    <col min="10752" max="10752" width="8" style="1364" customWidth="1"/>
    <col min="10753" max="10753" width="10.5703125" style="1364" customWidth="1"/>
    <col min="10754" max="10754" width="7.42578125" style="1364" customWidth="1"/>
    <col min="10755" max="10755" width="19.7109375" style="1364" customWidth="1"/>
    <col min="10756" max="10756" width="15.42578125" style="1364" bestFit="1" customWidth="1"/>
    <col min="10757" max="10757" width="13.42578125" style="1364" customWidth="1"/>
    <col min="10758" max="10758" width="24.7109375" style="1364" bestFit="1" customWidth="1"/>
    <col min="10759" max="10759" width="25" style="1364" customWidth="1"/>
    <col min="10760" max="10760" width="16.7109375" style="1364" customWidth="1"/>
    <col min="10761" max="10761" width="8.42578125" style="1364" customWidth="1"/>
    <col min="10762" max="10762" width="16" style="1364" bestFit="1" customWidth="1"/>
    <col min="10763" max="10763" width="14.7109375" style="1364" customWidth="1"/>
    <col min="10764" max="10764" width="15.42578125" style="1364"/>
    <col min="10765" max="10765" width="19.42578125" style="1364" bestFit="1" customWidth="1"/>
    <col min="10766" max="11007" width="15.42578125" style="1364"/>
    <col min="11008" max="11008" width="8" style="1364" customWidth="1"/>
    <col min="11009" max="11009" width="10.5703125" style="1364" customWidth="1"/>
    <col min="11010" max="11010" width="7.42578125" style="1364" customWidth="1"/>
    <col min="11011" max="11011" width="19.7109375" style="1364" customWidth="1"/>
    <col min="11012" max="11012" width="15.42578125" style="1364" bestFit="1" customWidth="1"/>
    <col min="11013" max="11013" width="13.42578125" style="1364" customWidth="1"/>
    <col min="11014" max="11014" width="24.7109375" style="1364" bestFit="1" customWidth="1"/>
    <col min="11015" max="11015" width="25" style="1364" customWidth="1"/>
    <col min="11016" max="11016" width="16.7109375" style="1364" customWidth="1"/>
    <col min="11017" max="11017" width="8.42578125" style="1364" customWidth="1"/>
    <col min="11018" max="11018" width="16" style="1364" bestFit="1" customWidth="1"/>
    <col min="11019" max="11019" width="14.7109375" style="1364" customWidth="1"/>
    <col min="11020" max="11020" width="15.42578125" style="1364"/>
    <col min="11021" max="11021" width="19.42578125" style="1364" bestFit="1" customWidth="1"/>
    <col min="11022" max="11263" width="15.42578125" style="1364"/>
    <col min="11264" max="11264" width="8" style="1364" customWidth="1"/>
    <col min="11265" max="11265" width="10.5703125" style="1364" customWidth="1"/>
    <col min="11266" max="11266" width="7.42578125" style="1364" customWidth="1"/>
    <col min="11267" max="11267" width="19.7109375" style="1364" customWidth="1"/>
    <col min="11268" max="11268" width="15.42578125" style="1364" bestFit="1" customWidth="1"/>
    <col min="11269" max="11269" width="13.42578125" style="1364" customWidth="1"/>
    <col min="11270" max="11270" width="24.7109375" style="1364" bestFit="1" customWidth="1"/>
    <col min="11271" max="11271" width="25" style="1364" customWidth="1"/>
    <col min="11272" max="11272" width="16.7109375" style="1364" customWidth="1"/>
    <col min="11273" max="11273" width="8.42578125" style="1364" customWidth="1"/>
    <col min="11274" max="11274" width="16" style="1364" bestFit="1" customWidth="1"/>
    <col min="11275" max="11275" width="14.7109375" style="1364" customWidth="1"/>
    <col min="11276" max="11276" width="15.42578125" style="1364"/>
    <col min="11277" max="11277" width="19.42578125" style="1364" bestFit="1" customWidth="1"/>
    <col min="11278" max="11519" width="15.42578125" style="1364"/>
    <col min="11520" max="11520" width="8" style="1364" customWidth="1"/>
    <col min="11521" max="11521" width="10.5703125" style="1364" customWidth="1"/>
    <col min="11522" max="11522" width="7.42578125" style="1364" customWidth="1"/>
    <col min="11523" max="11523" width="19.7109375" style="1364" customWidth="1"/>
    <col min="11524" max="11524" width="15.42578125" style="1364" bestFit="1" customWidth="1"/>
    <col min="11525" max="11525" width="13.42578125" style="1364" customWidth="1"/>
    <col min="11526" max="11526" width="24.7109375" style="1364" bestFit="1" customWidth="1"/>
    <col min="11527" max="11527" width="25" style="1364" customWidth="1"/>
    <col min="11528" max="11528" width="16.7109375" style="1364" customWidth="1"/>
    <col min="11529" max="11529" width="8.42578125" style="1364" customWidth="1"/>
    <col min="11530" max="11530" width="16" style="1364" bestFit="1" customWidth="1"/>
    <col min="11531" max="11531" width="14.7109375" style="1364" customWidth="1"/>
    <col min="11532" max="11532" width="15.42578125" style="1364"/>
    <col min="11533" max="11533" width="19.42578125" style="1364" bestFit="1" customWidth="1"/>
    <col min="11534" max="11775" width="15.42578125" style="1364"/>
    <col min="11776" max="11776" width="8" style="1364" customWidth="1"/>
    <col min="11777" max="11777" width="10.5703125" style="1364" customWidth="1"/>
    <col min="11778" max="11778" width="7.42578125" style="1364" customWidth="1"/>
    <col min="11779" max="11779" width="19.7109375" style="1364" customWidth="1"/>
    <col min="11780" max="11780" width="15.42578125" style="1364" bestFit="1" customWidth="1"/>
    <col min="11781" max="11781" width="13.42578125" style="1364" customWidth="1"/>
    <col min="11782" max="11782" width="24.7109375" style="1364" bestFit="1" customWidth="1"/>
    <col min="11783" max="11783" width="25" style="1364" customWidth="1"/>
    <col min="11784" max="11784" width="16.7109375" style="1364" customWidth="1"/>
    <col min="11785" max="11785" width="8.42578125" style="1364" customWidth="1"/>
    <col min="11786" max="11786" width="16" style="1364" bestFit="1" customWidth="1"/>
    <col min="11787" max="11787" width="14.7109375" style="1364" customWidth="1"/>
    <col min="11788" max="11788" width="15.42578125" style="1364"/>
    <col min="11789" max="11789" width="19.42578125" style="1364" bestFit="1" customWidth="1"/>
    <col min="11790" max="12031" width="15.42578125" style="1364"/>
    <col min="12032" max="12032" width="8" style="1364" customWidth="1"/>
    <col min="12033" max="12033" width="10.5703125" style="1364" customWidth="1"/>
    <col min="12034" max="12034" width="7.42578125" style="1364" customWidth="1"/>
    <col min="12035" max="12035" width="19.7109375" style="1364" customWidth="1"/>
    <col min="12036" max="12036" width="15.42578125" style="1364" bestFit="1" customWidth="1"/>
    <col min="12037" max="12037" width="13.42578125" style="1364" customWidth="1"/>
    <col min="12038" max="12038" width="24.7109375" style="1364" bestFit="1" customWidth="1"/>
    <col min="12039" max="12039" width="25" style="1364" customWidth="1"/>
    <col min="12040" max="12040" width="16.7109375" style="1364" customWidth="1"/>
    <col min="12041" max="12041" width="8.42578125" style="1364" customWidth="1"/>
    <col min="12042" max="12042" width="16" style="1364" bestFit="1" customWidth="1"/>
    <col min="12043" max="12043" width="14.7109375" style="1364" customWidth="1"/>
    <col min="12044" max="12044" width="15.42578125" style="1364"/>
    <col min="12045" max="12045" width="19.42578125" style="1364" bestFit="1" customWidth="1"/>
    <col min="12046" max="12287" width="15.42578125" style="1364"/>
    <col min="12288" max="12288" width="8" style="1364" customWidth="1"/>
    <col min="12289" max="12289" width="10.5703125" style="1364" customWidth="1"/>
    <col min="12290" max="12290" width="7.42578125" style="1364" customWidth="1"/>
    <col min="12291" max="12291" width="19.7109375" style="1364" customWidth="1"/>
    <col min="12292" max="12292" width="15.42578125" style="1364" bestFit="1" customWidth="1"/>
    <col min="12293" max="12293" width="13.42578125" style="1364" customWidth="1"/>
    <col min="12294" max="12294" width="24.7109375" style="1364" bestFit="1" customWidth="1"/>
    <col min="12295" max="12295" width="25" style="1364" customWidth="1"/>
    <col min="12296" max="12296" width="16.7109375" style="1364" customWidth="1"/>
    <col min="12297" max="12297" width="8.42578125" style="1364" customWidth="1"/>
    <col min="12298" max="12298" width="16" style="1364" bestFit="1" customWidth="1"/>
    <col min="12299" max="12299" width="14.7109375" style="1364" customWidth="1"/>
    <col min="12300" max="12300" width="15.42578125" style="1364"/>
    <col min="12301" max="12301" width="19.42578125" style="1364" bestFit="1" customWidth="1"/>
    <col min="12302" max="12543" width="15.42578125" style="1364"/>
    <col min="12544" max="12544" width="8" style="1364" customWidth="1"/>
    <col min="12545" max="12545" width="10.5703125" style="1364" customWidth="1"/>
    <col min="12546" max="12546" width="7.42578125" style="1364" customWidth="1"/>
    <col min="12547" max="12547" width="19.7109375" style="1364" customWidth="1"/>
    <col min="12548" max="12548" width="15.42578125" style="1364" bestFit="1" customWidth="1"/>
    <col min="12549" max="12549" width="13.42578125" style="1364" customWidth="1"/>
    <col min="12550" max="12550" width="24.7109375" style="1364" bestFit="1" customWidth="1"/>
    <col min="12551" max="12551" width="25" style="1364" customWidth="1"/>
    <col min="12552" max="12552" width="16.7109375" style="1364" customWidth="1"/>
    <col min="12553" max="12553" width="8.42578125" style="1364" customWidth="1"/>
    <col min="12554" max="12554" width="16" style="1364" bestFit="1" customWidth="1"/>
    <col min="12555" max="12555" width="14.7109375" style="1364" customWidth="1"/>
    <col min="12556" max="12556" width="15.42578125" style="1364"/>
    <col min="12557" max="12557" width="19.42578125" style="1364" bestFit="1" customWidth="1"/>
    <col min="12558" max="12799" width="15.42578125" style="1364"/>
    <col min="12800" max="12800" width="8" style="1364" customWidth="1"/>
    <col min="12801" max="12801" width="10.5703125" style="1364" customWidth="1"/>
    <col min="12802" max="12802" width="7.42578125" style="1364" customWidth="1"/>
    <col min="12803" max="12803" width="19.7109375" style="1364" customWidth="1"/>
    <col min="12804" max="12804" width="15.42578125" style="1364" bestFit="1" customWidth="1"/>
    <col min="12805" max="12805" width="13.42578125" style="1364" customWidth="1"/>
    <col min="12806" max="12806" width="24.7109375" style="1364" bestFit="1" customWidth="1"/>
    <col min="12807" max="12807" width="25" style="1364" customWidth="1"/>
    <col min="12808" max="12808" width="16.7109375" style="1364" customWidth="1"/>
    <col min="12809" max="12809" width="8.42578125" style="1364" customWidth="1"/>
    <col min="12810" max="12810" width="16" style="1364" bestFit="1" customWidth="1"/>
    <col min="12811" max="12811" width="14.7109375" style="1364" customWidth="1"/>
    <col min="12812" max="12812" width="15.42578125" style="1364"/>
    <col min="12813" max="12813" width="19.42578125" style="1364" bestFit="1" customWidth="1"/>
    <col min="12814" max="13055" width="15.42578125" style="1364"/>
    <col min="13056" max="13056" width="8" style="1364" customWidth="1"/>
    <col min="13057" max="13057" width="10.5703125" style="1364" customWidth="1"/>
    <col min="13058" max="13058" width="7.42578125" style="1364" customWidth="1"/>
    <col min="13059" max="13059" width="19.7109375" style="1364" customWidth="1"/>
    <col min="13060" max="13060" width="15.42578125" style="1364" bestFit="1" customWidth="1"/>
    <col min="13061" max="13061" width="13.42578125" style="1364" customWidth="1"/>
    <col min="13062" max="13062" width="24.7109375" style="1364" bestFit="1" customWidth="1"/>
    <col min="13063" max="13063" width="25" style="1364" customWidth="1"/>
    <col min="13064" max="13064" width="16.7109375" style="1364" customWidth="1"/>
    <col min="13065" max="13065" width="8.42578125" style="1364" customWidth="1"/>
    <col min="13066" max="13066" width="16" style="1364" bestFit="1" customWidth="1"/>
    <col min="13067" max="13067" width="14.7109375" style="1364" customWidth="1"/>
    <col min="13068" max="13068" width="15.42578125" style="1364"/>
    <col min="13069" max="13069" width="19.42578125" style="1364" bestFit="1" customWidth="1"/>
    <col min="13070" max="13311" width="15.42578125" style="1364"/>
    <col min="13312" max="13312" width="8" style="1364" customWidth="1"/>
    <col min="13313" max="13313" width="10.5703125" style="1364" customWidth="1"/>
    <col min="13314" max="13314" width="7.42578125" style="1364" customWidth="1"/>
    <col min="13315" max="13315" width="19.7109375" style="1364" customWidth="1"/>
    <col min="13316" max="13316" width="15.42578125" style="1364" bestFit="1" customWidth="1"/>
    <col min="13317" max="13317" width="13.42578125" style="1364" customWidth="1"/>
    <col min="13318" max="13318" width="24.7109375" style="1364" bestFit="1" customWidth="1"/>
    <col min="13319" max="13319" width="25" style="1364" customWidth="1"/>
    <col min="13320" max="13320" width="16.7109375" style="1364" customWidth="1"/>
    <col min="13321" max="13321" width="8.42578125" style="1364" customWidth="1"/>
    <col min="13322" max="13322" width="16" style="1364" bestFit="1" customWidth="1"/>
    <col min="13323" max="13323" width="14.7109375" style="1364" customWidth="1"/>
    <col min="13324" max="13324" width="15.42578125" style="1364"/>
    <col min="13325" max="13325" width="19.42578125" style="1364" bestFit="1" customWidth="1"/>
    <col min="13326" max="13567" width="15.42578125" style="1364"/>
    <col min="13568" max="13568" width="8" style="1364" customWidth="1"/>
    <col min="13569" max="13569" width="10.5703125" style="1364" customWidth="1"/>
    <col min="13570" max="13570" width="7.42578125" style="1364" customWidth="1"/>
    <col min="13571" max="13571" width="19.7109375" style="1364" customWidth="1"/>
    <col min="13572" max="13572" width="15.42578125" style="1364" bestFit="1" customWidth="1"/>
    <col min="13573" max="13573" width="13.42578125" style="1364" customWidth="1"/>
    <col min="13574" max="13574" width="24.7109375" style="1364" bestFit="1" customWidth="1"/>
    <col min="13575" max="13575" width="25" style="1364" customWidth="1"/>
    <col min="13576" max="13576" width="16.7109375" style="1364" customWidth="1"/>
    <col min="13577" max="13577" width="8.42578125" style="1364" customWidth="1"/>
    <col min="13578" max="13578" width="16" style="1364" bestFit="1" customWidth="1"/>
    <col min="13579" max="13579" width="14.7109375" style="1364" customWidth="1"/>
    <col min="13580" max="13580" width="15.42578125" style="1364"/>
    <col min="13581" max="13581" width="19.42578125" style="1364" bestFit="1" customWidth="1"/>
    <col min="13582" max="13823" width="15.42578125" style="1364"/>
    <col min="13824" max="13824" width="8" style="1364" customWidth="1"/>
    <col min="13825" max="13825" width="10.5703125" style="1364" customWidth="1"/>
    <col min="13826" max="13826" width="7.42578125" style="1364" customWidth="1"/>
    <col min="13827" max="13827" width="19.7109375" style="1364" customWidth="1"/>
    <col min="13828" max="13828" width="15.42578125" style="1364" bestFit="1" customWidth="1"/>
    <col min="13829" max="13829" width="13.42578125" style="1364" customWidth="1"/>
    <col min="13830" max="13830" width="24.7109375" style="1364" bestFit="1" customWidth="1"/>
    <col min="13831" max="13831" width="25" style="1364" customWidth="1"/>
    <col min="13832" max="13832" width="16.7109375" style="1364" customWidth="1"/>
    <col min="13833" max="13833" width="8.42578125" style="1364" customWidth="1"/>
    <col min="13834" max="13834" width="16" style="1364" bestFit="1" customWidth="1"/>
    <col min="13835" max="13835" width="14.7109375" style="1364" customWidth="1"/>
    <col min="13836" max="13836" width="15.42578125" style="1364"/>
    <col min="13837" max="13837" width="19.42578125" style="1364" bestFit="1" customWidth="1"/>
    <col min="13838" max="14079" width="15.42578125" style="1364"/>
    <col min="14080" max="14080" width="8" style="1364" customWidth="1"/>
    <col min="14081" max="14081" width="10.5703125" style="1364" customWidth="1"/>
    <col min="14082" max="14082" width="7.42578125" style="1364" customWidth="1"/>
    <col min="14083" max="14083" width="19.7109375" style="1364" customWidth="1"/>
    <col min="14084" max="14084" width="15.42578125" style="1364" bestFit="1" customWidth="1"/>
    <col min="14085" max="14085" width="13.42578125" style="1364" customWidth="1"/>
    <col min="14086" max="14086" width="24.7109375" style="1364" bestFit="1" customWidth="1"/>
    <col min="14087" max="14087" width="25" style="1364" customWidth="1"/>
    <col min="14088" max="14088" width="16.7109375" style="1364" customWidth="1"/>
    <col min="14089" max="14089" width="8.42578125" style="1364" customWidth="1"/>
    <col min="14090" max="14090" width="16" style="1364" bestFit="1" customWidth="1"/>
    <col min="14091" max="14091" width="14.7109375" style="1364" customWidth="1"/>
    <col min="14092" max="14092" width="15.42578125" style="1364"/>
    <col min="14093" max="14093" width="19.42578125" style="1364" bestFit="1" customWidth="1"/>
    <col min="14094" max="14335" width="15.42578125" style="1364"/>
    <col min="14336" max="14336" width="8" style="1364" customWidth="1"/>
    <col min="14337" max="14337" width="10.5703125" style="1364" customWidth="1"/>
    <col min="14338" max="14338" width="7.42578125" style="1364" customWidth="1"/>
    <col min="14339" max="14339" width="19.7109375" style="1364" customWidth="1"/>
    <col min="14340" max="14340" width="15.42578125" style="1364" bestFit="1" customWidth="1"/>
    <col min="14341" max="14341" width="13.42578125" style="1364" customWidth="1"/>
    <col min="14342" max="14342" width="24.7109375" style="1364" bestFit="1" customWidth="1"/>
    <col min="14343" max="14343" width="25" style="1364" customWidth="1"/>
    <col min="14344" max="14344" width="16.7109375" style="1364" customWidth="1"/>
    <col min="14345" max="14345" width="8.42578125" style="1364" customWidth="1"/>
    <col min="14346" max="14346" width="16" style="1364" bestFit="1" customWidth="1"/>
    <col min="14347" max="14347" width="14.7109375" style="1364" customWidth="1"/>
    <col min="14348" max="14348" width="15.42578125" style="1364"/>
    <col min="14349" max="14349" width="19.42578125" style="1364" bestFit="1" customWidth="1"/>
    <col min="14350" max="14591" width="15.42578125" style="1364"/>
    <col min="14592" max="14592" width="8" style="1364" customWidth="1"/>
    <col min="14593" max="14593" width="10.5703125" style="1364" customWidth="1"/>
    <col min="14594" max="14594" width="7.42578125" style="1364" customWidth="1"/>
    <col min="14595" max="14595" width="19.7109375" style="1364" customWidth="1"/>
    <col min="14596" max="14596" width="15.42578125" style="1364" bestFit="1" customWidth="1"/>
    <col min="14597" max="14597" width="13.42578125" style="1364" customWidth="1"/>
    <col min="14598" max="14598" width="24.7109375" style="1364" bestFit="1" customWidth="1"/>
    <col min="14599" max="14599" width="25" style="1364" customWidth="1"/>
    <col min="14600" max="14600" width="16.7109375" style="1364" customWidth="1"/>
    <col min="14601" max="14601" width="8.42578125" style="1364" customWidth="1"/>
    <col min="14602" max="14602" width="16" style="1364" bestFit="1" customWidth="1"/>
    <col min="14603" max="14603" width="14.7109375" style="1364" customWidth="1"/>
    <col min="14604" max="14604" width="15.42578125" style="1364"/>
    <col min="14605" max="14605" width="19.42578125" style="1364" bestFit="1" customWidth="1"/>
    <col min="14606" max="14847" width="15.42578125" style="1364"/>
    <col min="14848" max="14848" width="8" style="1364" customWidth="1"/>
    <col min="14849" max="14849" width="10.5703125" style="1364" customWidth="1"/>
    <col min="14850" max="14850" width="7.42578125" style="1364" customWidth="1"/>
    <col min="14851" max="14851" width="19.7109375" style="1364" customWidth="1"/>
    <col min="14852" max="14852" width="15.42578125" style="1364" bestFit="1" customWidth="1"/>
    <col min="14853" max="14853" width="13.42578125" style="1364" customWidth="1"/>
    <col min="14854" max="14854" width="24.7109375" style="1364" bestFit="1" customWidth="1"/>
    <col min="14855" max="14855" width="25" style="1364" customWidth="1"/>
    <col min="14856" max="14856" width="16.7109375" style="1364" customWidth="1"/>
    <col min="14857" max="14857" width="8.42578125" style="1364" customWidth="1"/>
    <col min="14858" max="14858" width="16" style="1364" bestFit="1" customWidth="1"/>
    <col min="14859" max="14859" width="14.7109375" style="1364" customWidth="1"/>
    <col min="14860" max="14860" width="15.42578125" style="1364"/>
    <col min="14861" max="14861" width="19.42578125" style="1364" bestFit="1" customWidth="1"/>
    <col min="14862" max="15103" width="15.42578125" style="1364"/>
    <col min="15104" max="15104" width="8" style="1364" customWidth="1"/>
    <col min="15105" max="15105" width="10.5703125" style="1364" customWidth="1"/>
    <col min="15106" max="15106" width="7.42578125" style="1364" customWidth="1"/>
    <col min="15107" max="15107" width="19.7109375" style="1364" customWidth="1"/>
    <col min="15108" max="15108" width="15.42578125" style="1364" bestFit="1" customWidth="1"/>
    <col min="15109" max="15109" width="13.42578125" style="1364" customWidth="1"/>
    <col min="15110" max="15110" width="24.7109375" style="1364" bestFit="1" customWidth="1"/>
    <col min="15111" max="15111" width="25" style="1364" customWidth="1"/>
    <col min="15112" max="15112" width="16.7109375" style="1364" customWidth="1"/>
    <col min="15113" max="15113" width="8.42578125" style="1364" customWidth="1"/>
    <col min="15114" max="15114" width="16" style="1364" bestFit="1" customWidth="1"/>
    <col min="15115" max="15115" width="14.7109375" style="1364" customWidth="1"/>
    <col min="15116" max="15116" width="15.42578125" style="1364"/>
    <col min="15117" max="15117" width="19.42578125" style="1364" bestFit="1" customWidth="1"/>
    <col min="15118" max="15359" width="15.42578125" style="1364"/>
    <col min="15360" max="15360" width="8" style="1364" customWidth="1"/>
    <col min="15361" max="15361" width="10.5703125" style="1364" customWidth="1"/>
    <col min="15362" max="15362" width="7.42578125" style="1364" customWidth="1"/>
    <col min="15363" max="15363" width="19.7109375" style="1364" customWidth="1"/>
    <col min="15364" max="15364" width="15.42578125" style="1364" bestFit="1" customWidth="1"/>
    <col min="15365" max="15365" width="13.42578125" style="1364" customWidth="1"/>
    <col min="15366" max="15366" width="24.7109375" style="1364" bestFit="1" customWidth="1"/>
    <col min="15367" max="15367" width="25" style="1364" customWidth="1"/>
    <col min="15368" max="15368" width="16.7109375" style="1364" customWidth="1"/>
    <col min="15369" max="15369" width="8.42578125" style="1364" customWidth="1"/>
    <col min="15370" max="15370" width="16" style="1364" bestFit="1" customWidth="1"/>
    <col min="15371" max="15371" width="14.7109375" style="1364" customWidth="1"/>
    <col min="15372" max="15372" width="15.42578125" style="1364"/>
    <col min="15373" max="15373" width="19.42578125" style="1364" bestFit="1" customWidth="1"/>
    <col min="15374" max="15615" width="15.42578125" style="1364"/>
    <col min="15616" max="15616" width="8" style="1364" customWidth="1"/>
    <col min="15617" max="15617" width="10.5703125" style="1364" customWidth="1"/>
    <col min="15618" max="15618" width="7.42578125" style="1364" customWidth="1"/>
    <col min="15619" max="15619" width="19.7109375" style="1364" customWidth="1"/>
    <col min="15620" max="15620" width="15.42578125" style="1364" bestFit="1" customWidth="1"/>
    <col min="15621" max="15621" width="13.42578125" style="1364" customWidth="1"/>
    <col min="15622" max="15622" width="24.7109375" style="1364" bestFit="1" customWidth="1"/>
    <col min="15623" max="15623" width="25" style="1364" customWidth="1"/>
    <col min="15624" max="15624" width="16.7109375" style="1364" customWidth="1"/>
    <col min="15625" max="15625" width="8.42578125" style="1364" customWidth="1"/>
    <col min="15626" max="15626" width="16" style="1364" bestFit="1" customWidth="1"/>
    <col min="15627" max="15627" width="14.7109375" style="1364" customWidth="1"/>
    <col min="15628" max="15628" width="15.42578125" style="1364"/>
    <col min="15629" max="15629" width="19.42578125" style="1364" bestFit="1" customWidth="1"/>
    <col min="15630" max="15871" width="15.42578125" style="1364"/>
    <col min="15872" max="15872" width="8" style="1364" customWidth="1"/>
    <col min="15873" max="15873" width="10.5703125" style="1364" customWidth="1"/>
    <col min="15874" max="15874" width="7.42578125" style="1364" customWidth="1"/>
    <col min="15875" max="15875" width="19.7109375" style="1364" customWidth="1"/>
    <col min="15876" max="15876" width="15.42578125" style="1364" bestFit="1" customWidth="1"/>
    <col min="15877" max="15877" width="13.42578125" style="1364" customWidth="1"/>
    <col min="15878" max="15878" width="24.7109375" style="1364" bestFit="1" customWidth="1"/>
    <col min="15879" max="15879" width="25" style="1364" customWidth="1"/>
    <col min="15880" max="15880" width="16.7109375" style="1364" customWidth="1"/>
    <col min="15881" max="15881" width="8.42578125" style="1364" customWidth="1"/>
    <col min="15882" max="15882" width="16" style="1364" bestFit="1" customWidth="1"/>
    <col min="15883" max="15883" width="14.7109375" style="1364" customWidth="1"/>
    <col min="15884" max="15884" width="15.42578125" style="1364"/>
    <col min="15885" max="15885" width="19.42578125" style="1364" bestFit="1" customWidth="1"/>
    <col min="15886" max="16127" width="15.42578125" style="1364"/>
    <col min="16128" max="16128" width="8" style="1364" customWidth="1"/>
    <col min="16129" max="16129" width="10.5703125" style="1364" customWidth="1"/>
    <col min="16130" max="16130" width="7.42578125" style="1364" customWidth="1"/>
    <col min="16131" max="16131" width="19.7109375" style="1364" customWidth="1"/>
    <col min="16132" max="16132" width="15.42578125" style="1364" bestFit="1" customWidth="1"/>
    <col min="16133" max="16133" width="13.42578125" style="1364" customWidth="1"/>
    <col min="16134" max="16134" width="24.7109375" style="1364" bestFit="1" customWidth="1"/>
    <col min="16135" max="16135" width="25" style="1364" customWidth="1"/>
    <col min="16136" max="16136" width="16.7109375" style="1364" customWidth="1"/>
    <col min="16137" max="16137" width="8.42578125" style="1364" customWidth="1"/>
    <col min="16138" max="16138" width="16" style="1364" bestFit="1" customWidth="1"/>
    <col min="16139" max="16139" width="14.7109375" style="1364" customWidth="1"/>
    <col min="16140" max="16140" width="15.42578125" style="1364"/>
    <col min="16141" max="16141" width="19.42578125" style="1364" bestFit="1" customWidth="1"/>
    <col min="16142" max="16384" width="15.42578125" style="1364"/>
  </cols>
  <sheetData>
    <row r="3" spans="1:13" s="1360" customFormat="1" ht="15.75">
      <c r="A3" s="1622" t="s">
        <v>256</v>
      </c>
      <c r="B3" s="1622"/>
      <c r="C3" s="1622"/>
      <c r="D3" s="1622"/>
      <c r="E3" s="1622"/>
      <c r="F3" s="1622"/>
      <c r="G3" s="1622"/>
      <c r="H3" s="1622"/>
      <c r="I3" s="1622"/>
      <c r="J3" s="1622"/>
      <c r="K3" s="1622"/>
      <c r="L3" s="1359"/>
    </row>
    <row r="4" spans="1:13" s="1360" customFormat="1" ht="15.75">
      <c r="A4" s="1622" t="s">
        <v>257</v>
      </c>
      <c r="B4" s="1622"/>
      <c r="C4" s="1622"/>
      <c r="D4" s="1622"/>
      <c r="E4" s="1622"/>
      <c r="F4" s="1622"/>
      <c r="G4" s="1622"/>
      <c r="H4" s="1622"/>
      <c r="I4" s="1622"/>
      <c r="J4" s="1622"/>
      <c r="K4" s="1622"/>
      <c r="L4" s="1359"/>
    </row>
    <row r="5" spans="1:13" s="1360" customFormat="1" ht="15.75">
      <c r="A5" s="1622" t="s">
        <v>1261</v>
      </c>
      <c r="B5" s="1622"/>
      <c r="C5" s="1622"/>
      <c r="D5" s="1622"/>
      <c r="E5" s="1622"/>
      <c r="F5" s="1622"/>
      <c r="G5" s="1622"/>
      <c r="H5" s="1622"/>
      <c r="I5" s="1622"/>
      <c r="J5" s="1622"/>
      <c r="K5" s="1622"/>
      <c r="L5" s="1359"/>
    </row>
    <row r="6" spans="1:13" s="1360" customFormat="1">
      <c r="A6" s="1361"/>
      <c r="B6" s="1361"/>
    </row>
    <row r="7" spans="1:13" ht="15" thickBot="1">
      <c r="A7" s="1362"/>
      <c r="B7" s="1362"/>
      <c r="C7" s="1363" t="s">
        <v>1527</v>
      </c>
      <c r="D7" s="1360"/>
      <c r="E7" s="1360"/>
      <c r="F7" s="1360"/>
      <c r="G7" s="1360"/>
      <c r="H7" s="1360"/>
      <c r="I7" s="1360"/>
      <c r="J7" s="1360"/>
      <c r="K7" s="1360"/>
    </row>
    <row r="8" spans="1:13" ht="15" thickBot="1">
      <c r="A8" s="1360"/>
      <c r="B8" s="1360"/>
      <c r="C8" s="1365" t="s">
        <v>1262</v>
      </c>
      <c r="D8" s="1366"/>
      <c r="E8" s="1367"/>
      <c r="F8" s="1367"/>
      <c r="G8" s="1368"/>
      <c r="H8" s="1368"/>
      <c r="I8" s="1368"/>
      <c r="J8" s="1369">
        <f>K33</f>
        <v>0</v>
      </c>
      <c r="K8" s="1370" t="s">
        <v>54</v>
      </c>
      <c r="L8" s="1360"/>
    </row>
    <row r="9" spans="1:13" ht="15.75" thickBot="1">
      <c r="A9" s="1359" t="s">
        <v>565</v>
      </c>
      <c r="B9" s="1360"/>
      <c r="C9" s="1360"/>
      <c r="D9" s="1360"/>
      <c r="E9" s="1360"/>
      <c r="F9" s="1360"/>
      <c r="G9" s="1360"/>
      <c r="H9" s="1360"/>
      <c r="I9" s="1360"/>
      <c r="J9" s="1360"/>
      <c r="K9" s="1360"/>
      <c r="L9" s="1360"/>
    </row>
    <row r="10" spans="1:13" ht="15" customHeight="1" thickBot="1">
      <c r="A10" s="1371" t="s">
        <v>574</v>
      </c>
      <c r="B10" s="1360"/>
      <c r="C10" s="1359" t="s">
        <v>1263</v>
      </c>
      <c r="D10" s="1359"/>
      <c r="E10" s="1360"/>
      <c r="F10" s="1360"/>
      <c r="G10" s="1360"/>
      <c r="H10" s="1360"/>
      <c r="I10" s="1360"/>
      <c r="J10" s="1360"/>
      <c r="K10" s="1360"/>
      <c r="L10" s="1360"/>
    </row>
    <row r="11" spans="1:13">
      <c r="A11" s="1360"/>
    </row>
    <row r="12" spans="1:13">
      <c r="C12" s="1373" t="s">
        <v>577</v>
      </c>
      <c r="D12" s="1373"/>
      <c r="E12" s="1373" t="s">
        <v>575</v>
      </c>
      <c r="F12" s="1373"/>
      <c r="G12" s="1373" t="s">
        <v>1000</v>
      </c>
      <c r="H12" s="1373"/>
      <c r="I12" s="1373" t="s">
        <v>1001</v>
      </c>
      <c r="J12" s="1373"/>
      <c r="K12" s="1373" t="s">
        <v>1241</v>
      </c>
      <c r="L12" s="1373"/>
    </row>
    <row r="13" spans="1:13">
      <c r="C13" s="1373"/>
      <c r="D13" s="1373"/>
      <c r="E13" s="1373"/>
      <c r="F13" s="1373"/>
      <c r="G13" s="1623" t="s">
        <v>1264</v>
      </c>
      <c r="H13" s="1374"/>
      <c r="I13" s="1623" t="s">
        <v>1265</v>
      </c>
      <c r="J13" s="1374"/>
      <c r="K13" s="1372"/>
    </row>
    <row r="14" spans="1:13" ht="43.5" customHeight="1" thickBot="1">
      <c r="A14" s="1375" t="s">
        <v>1244</v>
      </c>
      <c r="B14" s="1375"/>
      <c r="C14" s="1375" t="s">
        <v>436</v>
      </c>
      <c r="D14" s="1375"/>
      <c r="E14" s="1375" t="s">
        <v>435</v>
      </c>
      <c r="F14" s="1375"/>
      <c r="G14" s="1624"/>
      <c r="H14" s="1376"/>
      <c r="I14" s="1624" t="s">
        <v>306</v>
      </c>
      <c r="J14" s="1376"/>
      <c r="K14" s="1377" t="s">
        <v>1266</v>
      </c>
    </row>
    <row r="16" spans="1:13">
      <c r="A16" s="1372">
        <v>1</v>
      </c>
      <c r="C16" s="1378">
        <v>2025</v>
      </c>
      <c r="D16" s="1379"/>
      <c r="E16" s="1372" t="s">
        <v>447</v>
      </c>
      <c r="K16" s="1380">
        <v>0</v>
      </c>
      <c r="M16" s="1381"/>
    </row>
    <row r="17" spans="1:13">
      <c r="A17" s="1372"/>
      <c r="C17" s="1379"/>
      <c r="D17" s="1379"/>
    </row>
    <row r="18" spans="1:13">
      <c r="A18" s="1372">
        <f>+A16+1</f>
        <v>2</v>
      </c>
      <c r="C18" s="1379">
        <f>IF($C$16=0," ",$C$16+1)</f>
        <v>2026</v>
      </c>
      <c r="D18" s="1379"/>
      <c r="E18" s="1372" t="s">
        <v>378</v>
      </c>
      <c r="G18" s="1380">
        <v>0</v>
      </c>
      <c r="I18" s="1364">
        <f>K16+G18</f>
        <v>0</v>
      </c>
    </row>
    <row r="19" spans="1:13">
      <c r="A19" s="1372">
        <f>+A18+1</f>
        <v>3</v>
      </c>
      <c r="C19" s="1379">
        <f t="shared" ref="C19:C29" si="0">IF($C$16=0," ",$C$16+1)</f>
        <v>2026</v>
      </c>
      <c r="D19" s="1379"/>
      <c r="E19" s="1372" t="s">
        <v>438</v>
      </c>
      <c r="G19" s="1380">
        <v>0</v>
      </c>
      <c r="I19" s="1364">
        <f>I18+G19</f>
        <v>0</v>
      </c>
    </row>
    <row r="20" spans="1:13">
      <c r="A20" s="1372">
        <f t="shared" ref="A20:A29" si="1">+A19+1</f>
        <v>4</v>
      </c>
      <c r="C20" s="1379">
        <f t="shared" si="0"/>
        <v>2026</v>
      </c>
      <c r="D20" s="1379"/>
      <c r="E20" s="1372" t="s">
        <v>439</v>
      </c>
      <c r="G20" s="1380">
        <v>0</v>
      </c>
      <c r="I20" s="1364">
        <f t="shared" ref="I20:I29" si="2">I19+G20</f>
        <v>0</v>
      </c>
    </row>
    <row r="21" spans="1:13">
      <c r="A21" s="1372">
        <f t="shared" si="1"/>
        <v>5</v>
      </c>
      <c r="C21" s="1379">
        <f t="shared" si="0"/>
        <v>2026</v>
      </c>
      <c r="D21" s="1379"/>
      <c r="E21" s="1372" t="s">
        <v>440</v>
      </c>
      <c r="G21" s="1380">
        <v>0</v>
      </c>
      <c r="I21" s="1364">
        <f t="shared" si="2"/>
        <v>0</v>
      </c>
    </row>
    <row r="22" spans="1:13">
      <c r="A22" s="1372">
        <f t="shared" si="1"/>
        <v>6</v>
      </c>
      <c r="C22" s="1379">
        <f t="shared" si="0"/>
        <v>2026</v>
      </c>
      <c r="D22" s="1379"/>
      <c r="E22" s="1372" t="s">
        <v>437</v>
      </c>
      <c r="G22" s="1380">
        <v>0</v>
      </c>
      <c r="I22" s="1364">
        <f t="shared" si="2"/>
        <v>0</v>
      </c>
    </row>
    <row r="23" spans="1:13">
      <c r="A23" s="1372">
        <f t="shared" si="1"/>
        <v>7</v>
      </c>
      <c r="C23" s="1379">
        <f t="shared" si="0"/>
        <v>2026</v>
      </c>
      <c r="D23" s="1379"/>
      <c r="E23" s="1372" t="s">
        <v>441</v>
      </c>
      <c r="G23" s="1380">
        <v>0</v>
      </c>
      <c r="I23" s="1364">
        <f t="shared" si="2"/>
        <v>0</v>
      </c>
      <c r="L23" s="1382"/>
      <c r="M23" s="1383"/>
    </row>
    <row r="24" spans="1:13">
      <c r="A24" s="1372">
        <f t="shared" si="1"/>
        <v>8</v>
      </c>
      <c r="C24" s="1379">
        <f t="shared" si="0"/>
        <v>2026</v>
      </c>
      <c r="D24" s="1379"/>
      <c r="E24" s="1372" t="s">
        <v>442</v>
      </c>
      <c r="G24" s="1380">
        <v>0</v>
      </c>
      <c r="I24" s="1364">
        <f t="shared" si="2"/>
        <v>0</v>
      </c>
      <c r="M24" s="1383"/>
    </row>
    <row r="25" spans="1:13">
      <c r="A25" s="1372">
        <f t="shared" si="1"/>
        <v>9</v>
      </c>
      <c r="C25" s="1379">
        <f t="shared" si="0"/>
        <v>2026</v>
      </c>
      <c r="D25" s="1379"/>
      <c r="E25" s="1372" t="s">
        <v>443</v>
      </c>
      <c r="G25" s="1380">
        <v>0</v>
      </c>
      <c r="I25" s="1364">
        <f t="shared" si="2"/>
        <v>0</v>
      </c>
    </row>
    <row r="26" spans="1:13">
      <c r="A26" s="1372">
        <f t="shared" si="1"/>
        <v>10</v>
      </c>
      <c r="C26" s="1379">
        <f t="shared" si="0"/>
        <v>2026</v>
      </c>
      <c r="D26" s="1379"/>
      <c r="E26" s="1372" t="s">
        <v>444</v>
      </c>
      <c r="G26" s="1380">
        <v>0</v>
      </c>
      <c r="I26" s="1364">
        <f t="shared" si="2"/>
        <v>0</v>
      </c>
    </row>
    <row r="27" spans="1:13">
      <c r="A27" s="1372">
        <f t="shared" si="1"/>
        <v>11</v>
      </c>
      <c r="C27" s="1379">
        <f t="shared" si="0"/>
        <v>2026</v>
      </c>
      <c r="D27" s="1379"/>
      <c r="E27" s="1372" t="s">
        <v>445</v>
      </c>
      <c r="G27" s="1380">
        <v>0</v>
      </c>
      <c r="I27" s="1364">
        <f t="shared" si="2"/>
        <v>0</v>
      </c>
    </row>
    <row r="28" spans="1:13">
      <c r="A28" s="1372">
        <f t="shared" si="1"/>
        <v>12</v>
      </c>
      <c r="C28" s="1379">
        <f t="shared" si="0"/>
        <v>2026</v>
      </c>
      <c r="D28" s="1379"/>
      <c r="E28" s="1372" t="s">
        <v>446</v>
      </c>
      <c r="G28" s="1380">
        <v>0</v>
      </c>
      <c r="I28" s="1364">
        <f t="shared" si="2"/>
        <v>0</v>
      </c>
      <c r="M28" s="1383"/>
    </row>
    <row r="29" spans="1:13">
      <c r="A29" s="1372">
        <f t="shared" si="1"/>
        <v>13</v>
      </c>
      <c r="C29" s="1379">
        <f t="shared" si="0"/>
        <v>2026</v>
      </c>
      <c r="D29" s="1379"/>
      <c r="E29" s="1372" t="s">
        <v>447</v>
      </c>
      <c r="G29" s="1380">
        <v>0</v>
      </c>
      <c r="I29" s="1364">
        <f t="shared" si="2"/>
        <v>0</v>
      </c>
      <c r="M29" s="1383"/>
    </row>
    <row r="30" spans="1:13" ht="15" customHeight="1" thickBot="1">
      <c r="A30" s="1372"/>
      <c r="E30" s="1372" t="s">
        <v>157</v>
      </c>
      <c r="G30" s="1384">
        <f>SUM(G18:G29)</f>
        <v>0</v>
      </c>
    </row>
    <row r="31" spans="1:13" ht="15" customHeight="1" thickTop="1">
      <c r="A31" s="1372"/>
    </row>
    <row r="32" spans="1:13">
      <c r="A32" s="1372">
        <f>+A29+1</f>
        <v>14</v>
      </c>
      <c r="C32" s="1385" t="s">
        <v>1267</v>
      </c>
      <c r="D32" s="1385"/>
      <c r="K32" s="1364">
        <f>I29</f>
        <v>0</v>
      </c>
    </row>
    <row r="33" spans="1:12" ht="15" customHeight="1" thickBot="1">
      <c r="A33" s="1372">
        <f>+A32+1</f>
        <v>15</v>
      </c>
      <c r="C33" s="1364" t="s">
        <v>1268</v>
      </c>
      <c r="D33" s="1364"/>
      <c r="K33" s="1384">
        <f>(K16+K32)/2</f>
        <v>0</v>
      </c>
      <c r="L33" s="1364" t="s">
        <v>54</v>
      </c>
    </row>
    <row r="34" spans="1:12" ht="15" customHeight="1" thickTop="1">
      <c r="E34" s="1385"/>
      <c r="F34" s="1385"/>
    </row>
    <row r="35" spans="1:12" ht="15" customHeight="1">
      <c r="A35" s="1386" t="s">
        <v>1248</v>
      </c>
      <c r="B35" s="1386"/>
      <c r="E35" s="1385"/>
      <c r="F35" s="1385"/>
    </row>
    <row r="36" spans="1:12" ht="15" customHeight="1">
      <c r="A36" s="1620" t="s">
        <v>1249</v>
      </c>
      <c r="B36" s="1620"/>
      <c r="C36" s="1621"/>
      <c r="D36" s="1620" t="s">
        <v>1269</v>
      </c>
      <c r="E36" s="1620"/>
      <c r="F36" s="1620"/>
      <c r="G36" s="1620"/>
      <c r="H36" s="1620"/>
      <c r="I36" s="1620"/>
      <c r="J36" s="1620"/>
      <c r="K36" s="1620"/>
    </row>
    <row r="37" spans="1:12" ht="15" customHeight="1">
      <c r="A37" s="1620" t="s">
        <v>1251</v>
      </c>
      <c r="B37" s="1620"/>
      <c r="C37" s="1621"/>
      <c r="D37" s="1620" t="s">
        <v>1252</v>
      </c>
      <c r="E37" s="1620"/>
      <c r="F37" s="1620"/>
      <c r="G37" s="1620"/>
      <c r="H37" s="1620"/>
      <c r="I37" s="1620"/>
      <c r="J37" s="1620"/>
      <c r="K37" s="1620"/>
    </row>
    <row r="38" spans="1:12">
      <c r="A38" s="1620" t="s">
        <v>1253</v>
      </c>
      <c r="B38" s="1620"/>
      <c r="C38" s="1621"/>
      <c r="D38" s="1625" t="s">
        <v>1270</v>
      </c>
      <c r="E38" s="1625"/>
      <c r="F38" s="1625"/>
      <c r="G38" s="1625"/>
      <c r="H38" s="1625"/>
      <c r="I38" s="1625"/>
      <c r="J38" s="1625"/>
      <c r="K38" s="1625"/>
    </row>
    <row r="39" spans="1:12">
      <c r="A39" s="1620" t="s">
        <v>1255</v>
      </c>
      <c r="B39" s="1620"/>
      <c r="C39" s="1621"/>
      <c r="D39" s="1364" t="s">
        <v>1271</v>
      </c>
      <c r="E39" s="1364"/>
      <c r="F39" s="1364"/>
    </row>
    <row r="40" spans="1:12">
      <c r="A40" s="1620" t="s">
        <v>1257</v>
      </c>
      <c r="B40" s="1620"/>
      <c r="C40" s="1621"/>
      <c r="D40" s="1620" t="s">
        <v>1272</v>
      </c>
      <c r="E40" s="1620"/>
      <c r="F40" s="1620"/>
      <c r="G40" s="1620"/>
      <c r="H40" s="1620"/>
      <c r="I40" s="1620"/>
      <c r="J40" s="1620"/>
      <c r="K40" s="1620"/>
      <c r="L40" s="1385"/>
    </row>
    <row r="41" spans="1:12">
      <c r="A41" s="1620" t="s">
        <v>1259</v>
      </c>
      <c r="B41" s="1620"/>
      <c r="C41" s="1621"/>
      <c r="D41" s="1620" t="s">
        <v>1273</v>
      </c>
      <c r="E41" s="1620"/>
      <c r="F41" s="1620"/>
      <c r="G41" s="1620"/>
      <c r="H41" s="1620"/>
      <c r="I41" s="1620"/>
      <c r="J41" s="1620"/>
      <c r="K41" s="1620"/>
    </row>
    <row r="42" spans="1:12">
      <c r="K42" s="1387"/>
    </row>
    <row r="43" spans="1:12">
      <c r="A43" s="1626"/>
      <c r="B43" s="1626"/>
      <c r="C43" s="1621"/>
      <c r="D43" s="1621"/>
      <c r="E43" s="1621"/>
      <c r="F43" s="1621"/>
      <c r="G43" s="1621"/>
      <c r="H43" s="1621"/>
      <c r="I43" s="1621"/>
      <c r="J43" s="1621"/>
      <c r="K43" s="1621"/>
      <c r="L43" s="1621"/>
    </row>
    <row r="44" spans="1:12">
      <c r="A44" s="1627"/>
      <c r="B44" s="1627"/>
      <c r="C44" s="1628"/>
      <c r="D44" s="1628"/>
      <c r="E44" s="1628"/>
      <c r="F44" s="1628"/>
      <c r="G44" s="1628"/>
      <c r="H44" s="1628"/>
      <c r="I44" s="1628"/>
      <c r="J44" s="1628"/>
      <c r="K44" s="1628"/>
      <c r="L44" s="1628"/>
    </row>
    <row r="45" spans="1:12">
      <c r="A45" s="1388"/>
      <c r="B45" s="1388"/>
      <c r="L45" s="1389"/>
    </row>
    <row r="46" spans="1:12">
      <c r="A46" s="1388"/>
      <c r="B46" s="1388"/>
      <c r="L46" s="1389"/>
    </row>
    <row r="47" spans="1:12">
      <c r="A47" s="1360"/>
      <c r="B47" s="1360"/>
      <c r="L47" s="1389"/>
    </row>
    <row r="50" spans="1:13" s="1360" customFormat="1" ht="15.75">
      <c r="A50" s="1622" t="s">
        <v>256</v>
      </c>
      <c r="B50" s="1622"/>
      <c r="C50" s="1622"/>
      <c r="D50" s="1622"/>
      <c r="E50" s="1622"/>
      <c r="F50" s="1622"/>
      <c r="G50" s="1622"/>
      <c r="H50" s="1622"/>
      <c r="I50" s="1622"/>
      <c r="J50" s="1622"/>
      <c r="K50" s="1622"/>
      <c r="L50" s="1359"/>
    </row>
    <row r="51" spans="1:13" s="1360" customFormat="1" ht="15.75">
      <c r="A51" s="1622" t="s">
        <v>257</v>
      </c>
      <c r="B51" s="1622"/>
      <c r="C51" s="1622"/>
      <c r="D51" s="1622"/>
      <c r="E51" s="1622"/>
      <c r="F51" s="1622"/>
      <c r="G51" s="1622"/>
      <c r="H51" s="1622"/>
      <c r="I51" s="1622"/>
      <c r="J51" s="1622"/>
      <c r="K51" s="1622"/>
      <c r="L51" s="1359"/>
    </row>
    <row r="52" spans="1:13" s="1360" customFormat="1" ht="15.75">
      <c r="A52" s="1622" t="s">
        <v>1261</v>
      </c>
      <c r="B52" s="1622"/>
      <c r="C52" s="1622"/>
      <c r="D52" s="1622"/>
      <c r="E52" s="1622"/>
      <c r="F52" s="1622"/>
      <c r="G52" s="1622"/>
      <c r="H52" s="1622"/>
      <c r="I52" s="1622"/>
      <c r="J52" s="1622"/>
      <c r="K52" s="1622"/>
      <c r="L52" s="1359"/>
    </row>
    <row r="53" spans="1:13" s="1360" customFormat="1">
      <c r="A53" s="1361"/>
      <c r="B53" s="1361"/>
    </row>
    <row r="54" spans="1:13" ht="15.75" thickBot="1">
      <c r="A54" s="1359" t="s">
        <v>565</v>
      </c>
      <c r="B54" s="1360"/>
      <c r="C54" s="1360"/>
      <c r="D54" s="1360"/>
      <c r="E54" s="1360"/>
      <c r="F54" s="1360"/>
      <c r="G54" s="1360"/>
      <c r="H54" s="1360"/>
      <c r="I54" s="1360"/>
      <c r="J54" s="1360"/>
      <c r="K54" s="1360"/>
      <c r="L54" s="1360"/>
    </row>
    <row r="55" spans="1:13" ht="15" customHeight="1" thickBot="1">
      <c r="A55" s="1371" t="s">
        <v>766</v>
      </c>
      <c r="B55" s="1360"/>
      <c r="C55" s="1359" t="s">
        <v>1263</v>
      </c>
      <c r="D55" s="1359"/>
      <c r="E55" s="1360"/>
      <c r="F55" s="1360"/>
      <c r="G55" s="1360"/>
      <c r="H55" s="1360"/>
      <c r="I55" s="1360"/>
      <c r="J55" s="1360"/>
      <c r="K55" s="1360"/>
      <c r="L55" s="1360"/>
    </row>
    <row r="56" spans="1:13">
      <c r="A56" s="1360"/>
    </row>
    <row r="57" spans="1:13">
      <c r="C57" s="1373" t="s">
        <v>577</v>
      </c>
      <c r="D57" s="1373"/>
      <c r="E57" s="1373" t="s">
        <v>575</v>
      </c>
      <c r="F57" s="1373"/>
      <c r="G57" s="1373" t="s">
        <v>1000</v>
      </c>
      <c r="H57" s="1373"/>
      <c r="I57" s="1373" t="s">
        <v>1001</v>
      </c>
      <c r="J57" s="1373"/>
      <c r="K57" s="1373" t="s">
        <v>1241</v>
      </c>
      <c r="L57" s="1373"/>
    </row>
    <row r="58" spans="1:13">
      <c r="C58" s="1373"/>
      <c r="D58" s="1373"/>
      <c r="E58" s="1373"/>
      <c r="F58" s="1373"/>
      <c r="G58" s="1623" t="s">
        <v>1264</v>
      </c>
      <c r="H58" s="1374"/>
      <c r="I58" s="1623" t="s">
        <v>1265</v>
      </c>
      <c r="J58" s="1374"/>
      <c r="K58" s="1372"/>
    </row>
    <row r="59" spans="1:13" ht="43.5" customHeight="1" thickBot="1">
      <c r="A59" s="1375" t="s">
        <v>1244</v>
      </c>
      <c r="B59" s="1375"/>
      <c r="C59" s="1375" t="s">
        <v>436</v>
      </c>
      <c r="D59" s="1375"/>
      <c r="E59" s="1375" t="s">
        <v>435</v>
      </c>
      <c r="F59" s="1375"/>
      <c r="G59" s="1624"/>
      <c r="H59" s="1376"/>
      <c r="I59" s="1624" t="s">
        <v>306</v>
      </c>
      <c r="J59" s="1376"/>
      <c r="K59" s="1377" t="s">
        <v>1266</v>
      </c>
    </row>
    <row r="61" spans="1:13">
      <c r="A61" s="1372">
        <v>1</v>
      </c>
      <c r="C61" s="1378"/>
      <c r="D61" s="1379"/>
      <c r="E61" s="1372" t="s">
        <v>447</v>
      </c>
      <c r="K61" s="1380"/>
      <c r="M61" s="1381"/>
    </row>
    <row r="62" spans="1:13">
      <c r="A62" s="1372"/>
      <c r="C62" s="1379"/>
      <c r="D62" s="1379"/>
    </row>
    <row r="63" spans="1:13">
      <c r="A63" s="1372">
        <f>+A61+1</f>
        <v>2</v>
      </c>
      <c r="C63" s="1379" t="str">
        <f>IF($C$61=0," ",$C$61+1)</f>
        <v xml:space="preserve"> </v>
      </c>
      <c r="D63" s="1379"/>
      <c r="E63" s="1372" t="s">
        <v>378</v>
      </c>
      <c r="G63" s="1380"/>
      <c r="I63" s="1364">
        <f>K61+G63</f>
        <v>0</v>
      </c>
    </row>
    <row r="64" spans="1:13">
      <c r="A64" s="1372">
        <f>+A63+1</f>
        <v>3</v>
      </c>
      <c r="C64" s="1379" t="str">
        <f t="shared" ref="C64:C74" si="3">IF($C$61=0," ",$C$61+1)</f>
        <v xml:space="preserve"> </v>
      </c>
      <c r="D64" s="1379"/>
      <c r="E64" s="1372" t="s">
        <v>438</v>
      </c>
      <c r="G64" s="1380"/>
      <c r="I64" s="1364">
        <f>I63+G64</f>
        <v>0</v>
      </c>
    </row>
    <row r="65" spans="1:13">
      <c r="A65" s="1372">
        <f t="shared" ref="A65:A74" si="4">+A64+1</f>
        <v>4</v>
      </c>
      <c r="C65" s="1379" t="str">
        <f t="shared" si="3"/>
        <v xml:space="preserve"> </v>
      </c>
      <c r="D65" s="1379"/>
      <c r="E65" s="1372" t="s">
        <v>439</v>
      </c>
      <c r="G65" s="1380"/>
      <c r="I65" s="1364">
        <f t="shared" ref="I65:I74" si="5">I64+G65</f>
        <v>0</v>
      </c>
    </row>
    <row r="66" spans="1:13">
      <c r="A66" s="1372">
        <f t="shared" si="4"/>
        <v>5</v>
      </c>
      <c r="C66" s="1379" t="str">
        <f t="shared" si="3"/>
        <v xml:space="preserve"> </v>
      </c>
      <c r="D66" s="1379"/>
      <c r="E66" s="1372" t="s">
        <v>440</v>
      </c>
      <c r="G66" s="1380"/>
      <c r="I66" s="1364">
        <f t="shared" si="5"/>
        <v>0</v>
      </c>
    </row>
    <row r="67" spans="1:13">
      <c r="A67" s="1372">
        <f t="shared" si="4"/>
        <v>6</v>
      </c>
      <c r="C67" s="1379" t="str">
        <f t="shared" si="3"/>
        <v xml:space="preserve"> </v>
      </c>
      <c r="D67" s="1379"/>
      <c r="E67" s="1372" t="s">
        <v>437</v>
      </c>
      <c r="G67" s="1380"/>
      <c r="I67" s="1364">
        <f t="shared" si="5"/>
        <v>0</v>
      </c>
    </row>
    <row r="68" spans="1:13">
      <c r="A68" s="1372">
        <f t="shared" si="4"/>
        <v>7</v>
      </c>
      <c r="C68" s="1379" t="str">
        <f t="shared" si="3"/>
        <v xml:space="preserve"> </v>
      </c>
      <c r="D68" s="1379"/>
      <c r="E68" s="1372" t="s">
        <v>441</v>
      </c>
      <c r="G68" s="1380"/>
      <c r="I68" s="1364">
        <f t="shared" si="5"/>
        <v>0</v>
      </c>
      <c r="L68" s="1382"/>
      <c r="M68" s="1383"/>
    </row>
    <row r="69" spans="1:13">
      <c r="A69" s="1372">
        <f t="shared" si="4"/>
        <v>8</v>
      </c>
      <c r="C69" s="1379" t="str">
        <f t="shared" si="3"/>
        <v xml:space="preserve"> </v>
      </c>
      <c r="D69" s="1379"/>
      <c r="E69" s="1372" t="s">
        <v>442</v>
      </c>
      <c r="G69" s="1380"/>
      <c r="I69" s="1364">
        <f t="shared" si="5"/>
        <v>0</v>
      </c>
      <c r="M69" s="1383"/>
    </row>
    <row r="70" spans="1:13">
      <c r="A70" s="1372">
        <f t="shared" si="4"/>
        <v>9</v>
      </c>
      <c r="C70" s="1379" t="str">
        <f t="shared" si="3"/>
        <v xml:space="preserve"> </v>
      </c>
      <c r="D70" s="1379"/>
      <c r="E70" s="1372" t="s">
        <v>443</v>
      </c>
      <c r="G70" s="1380"/>
      <c r="I70" s="1364">
        <f t="shared" si="5"/>
        <v>0</v>
      </c>
    </row>
    <row r="71" spans="1:13">
      <c r="A71" s="1372">
        <f t="shared" si="4"/>
        <v>10</v>
      </c>
      <c r="C71" s="1379" t="str">
        <f t="shared" si="3"/>
        <v xml:space="preserve"> </v>
      </c>
      <c r="D71" s="1379"/>
      <c r="E71" s="1372" t="s">
        <v>444</v>
      </c>
      <c r="G71" s="1380"/>
      <c r="I71" s="1364">
        <f t="shared" si="5"/>
        <v>0</v>
      </c>
    </row>
    <row r="72" spans="1:13">
      <c r="A72" s="1372">
        <f t="shared" si="4"/>
        <v>11</v>
      </c>
      <c r="C72" s="1379" t="str">
        <f t="shared" si="3"/>
        <v xml:space="preserve"> </v>
      </c>
      <c r="D72" s="1379"/>
      <c r="E72" s="1372" t="s">
        <v>445</v>
      </c>
      <c r="G72" s="1380"/>
      <c r="I72" s="1364">
        <f t="shared" si="5"/>
        <v>0</v>
      </c>
    </row>
    <row r="73" spans="1:13">
      <c r="A73" s="1372">
        <f t="shared" si="4"/>
        <v>12</v>
      </c>
      <c r="C73" s="1379" t="str">
        <f t="shared" si="3"/>
        <v xml:space="preserve"> </v>
      </c>
      <c r="D73" s="1379"/>
      <c r="E73" s="1372" t="s">
        <v>446</v>
      </c>
      <c r="G73" s="1380"/>
      <c r="I73" s="1364">
        <f t="shared" si="5"/>
        <v>0</v>
      </c>
      <c r="M73" s="1383"/>
    </row>
    <row r="74" spans="1:13">
      <c r="A74" s="1372">
        <f t="shared" si="4"/>
        <v>13</v>
      </c>
      <c r="C74" s="1379" t="str">
        <f t="shared" si="3"/>
        <v xml:space="preserve"> </v>
      </c>
      <c r="D74" s="1379"/>
      <c r="E74" s="1372" t="s">
        <v>447</v>
      </c>
      <c r="G74" s="1380"/>
      <c r="I74" s="1364">
        <f t="shared" si="5"/>
        <v>0</v>
      </c>
      <c r="M74" s="1383"/>
    </row>
    <row r="75" spans="1:13" ht="15" customHeight="1" thickBot="1">
      <c r="A75" s="1372"/>
      <c r="E75" s="1372" t="s">
        <v>157</v>
      </c>
      <c r="G75" s="1384">
        <f>SUM(G63:G74)</f>
        <v>0</v>
      </c>
    </row>
    <row r="76" spans="1:13" ht="15" customHeight="1" thickTop="1">
      <c r="A76" s="1372"/>
    </row>
    <row r="77" spans="1:13">
      <c r="A77" s="1372">
        <f>+A74+1</f>
        <v>14</v>
      </c>
      <c r="C77" s="1385" t="s">
        <v>1267</v>
      </c>
      <c r="D77" s="1385"/>
      <c r="K77" s="1364">
        <f>I74</f>
        <v>0</v>
      </c>
    </row>
    <row r="78" spans="1:13" ht="15" customHeight="1" thickBot="1">
      <c r="A78" s="1372">
        <f>+A77+1</f>
        <v>15</v>
      </c>
      <c r="C78" s="1364" t="s">
        <v>1268</v>
      </c>
      <c r="D78" s="1364"/>
      <c r="K78" s="1384">
        <f>(K61+K77)/2</f>
        <v>0</v>
      </c>
      <c r="L78" s="1380" t="s">
        <v>766</v>
      </c>
    </row>
    <row r="79" spans="1:13" ht="15" customHeight="1" thickTop="1">
      <c r="E79" s="1385"/>
      <c r="F79" s="1385"/>
    </row>
    <row r="80" spans="1:13" ht="15" customHeight="1">
      <c r="A80" s="1386" t="s">
        <v>1248</v>
      </c>
      <c r="B80" s="1386"/>
      <c r="E80" s="1385"/>
      <c r="F80" s="1385"/>
    </row>
    <row r="81" spans="1:12" ht="15" customHeight="1">
      <c r="A81" s="1620" t="s">
        <v>1249</v>
      </c>
      <c r="B81" s="1620"/>
      <c r="C81" s="1621"/>
      <c r="D81" s="1620" t="s">
        <v>1269</v>
      </c>
      <c r="E81" s="1620"/>
      <c r="F81" s="1620"/>
      <c r="G81" s="1620"/>
      <c r="H81" s="1620"/>
      <c r="I81" s="1620"/>
      <c r="J81" s="1620"/>
      <c r="K81" s="1620"/>
    </row>
    <row r="82" spans="1:12" ht="15" customHeight="1">
      <c r="A82" s="1620" t="s">
        <v>1251</v>
      </c>
      <c r="B82" s="1620"/>
      <c r="C82" s="1621"/>
      <c r="D82" s="1620" t="s">
        <v>1252</v>
      </c>
      <c r="E82" s="1620"/>
      <c r="F82" s="1620"/>
      <c r="G82" s="1620"/>
      <c r="H82" s="1620"/>
      <c r="I82" s="1620"/>
      <c r="J82" s="1620"/>
      <c r="K82" s="1620"/>
    </row>
    <row r="83" spans="1:12">
      <c r="A83" s="1620" t="s">
        <v>1253</v>
      </c>
      <c r="B83" s="1620"/>
      <c r="C83" s="1621"/>
      <c r="D83" s="1625" t="s">
        <v>1270</v>
      </c>
      <c r="E83" s="1625"/>
      <c r="F83" s="1625"/>
      <c r="G83" s="1625"/>
      <c r="H83" s="1625"/>
      <c r="I83" s="1625"/>
      <c r="J83" s="1625"/>
      <c r="K83" s="1625"/>
    </row>
    <row r="84" spans="1:12">
      <c r="A84" s="1620" t="s">
        <v>1255</v>
      </c>
      <c r="B84" s="1620"/>
      <c r="C84" s="1621"/>
      <c r="D84" s="1364" t="s">
        <v>1271</v>
      </c>
      <c r="E84" s="1364"/>
      <c r="F84" s="1364"/>
    </row>
    <row r="85" spans="1:12">
      <c r="A85" s="1620" t="s">
        <v>1257</v>
      </c>
      <c r="B85" s="1620"/>
      <c r="C85" s="1621"/>
      <c r="D85" s="1620" t="s">
        <v>1272</v>
      </c>
      <c r="E85" s="1620"/>
      <c r="F85" s="1620"/>
      <c r="G85" s="1620"/>
      <c r="H85" s="1620"/>
      <c r="I85" s="1620"/>
      <c r="J85" s="1620"/>
      <c r="K85" s="1620"/>
      <c r="L85" s="1385"/>
    </row>
    <row r="86" spans="1:12">
      <c r="A86" s="1620" t="s">
        <v>1259</v>
      </c>
      <c r="B86" s="1620"/>
      <c r="C86" s="1621"/>
      <c r="D86" s="1620" t="s">
        <v>1273</v>
      </c>
      <c r="E86" s="1620"/>
      <c r="F86" s="1620"/>
      <c r="G86" s="1620"/>
      <c r="H86" s="1620"/>
      <c r="I86" s="1620"/>
      <c r="J86" s="1620"/>
      <c r="K86" s="1620"/>
    </row>
    <row r="87" spans="1:12">
      <c r="C87" s="1364"/>
      <c r="D87" s="1364"/>
      <c r="E87" s="1364"/>
      <c r="F87" s="1364"/>
    </row>
    <row r="88" spans="1:12">
      <c r="C88" s="1364"/>
      <c r="D88" s="1364"/>
      <c r="E88" s="1364"/>
      <c r="F88" s="1364"/>
    </row>
    <row r="89" spans="1:12">
      <c r="C89" s="1364"/>
      <c r="D89" s="1364"/>
      <c r="E89" s="1364"/>
      <c r="F89" s="1364"/>
    </row>
    <row r="90" spans="1:12">
      <c r="C90" s="1364"/>
      <c r="D90" s="1364"/>
      <c r="E90" s="1364"/>
      <c r="F90" s="1364"/>
    </row>
    <row r="91" spans="1:12">
      <c r="C91" s="1364"/>
      <c r="D91" s="1364"/>
      <c r="E91" s="1364"/>
      <c r="F91" s="1364"/>
    </row>
    <row r="92" spans="1:12">
      <c r="C92" s="1364"/>
      <c r="D92" s="1364"/>
      <c r="E92" s="1364"/>
      <c r="F92" s="1364"/>
    </row>
  </sheetData>
  <mergeCells count="34">
    <mergeCell ref="A36:C36"/>
    <mergeCell ref="D36:K36"/>
    <mergeCell ref="A3:K3"/>
    <mergeCell ref="A4:K4"/>
    <mergeCell ref="A5:K5"/>
    <mergeCell ref="G13:G14"/>
    <mergeCell ref="I13:I14"/>
    <mergeCell ref="A51:K51"/>
    <mergeCell ref="A37:C37"/>
    <mergeCell ref="D37:K37"/>
    <mergeCell ref="A38:C38"/>
    <mergeCell ref="D38:K38"/>
    <mergeCell ref="A39:C39"/>
    <mergeCell ref="A40:C40"/>
    <mergeCell ref="D40:K40"/>
    <mergeCell ref="A41:C41"/>
    <mergeCell ref="D41:K41"/>
    <mergeCell ref="A43:L43"/>
    <mergeCell ref="A44:L44"/>
    <mergeCell ref="A50:K50"/>
    <mergeCell ref="A86:C86"/>
    <mergeCell ref="D86:K86"/>
    <mergeCell ref="A52:K52"/>
    <mergeCell ref="G58:G59"/>
    <mergeCell ref="I58:I59"/>
    <mergeCell ref="A81:C81"/>
    <mergeCell ref="D81:K81"/>
    <mergeCell ref="A82:C82"/>
    <mergeCell ref="D82:K82"/>
    <mergeCell ref="A83:C83"/>
    <mergeCell ref="D83:K83"/>
    <mergeCell ref="A84:C84"/>
    <mergeCell ref="A85:C85"/>
    <mergeCell ref="D85:K85"/>
  </mergeCells>
  <printOptions horizontalCentered="1"/>
  <pageMargins left="0.5" right="0.5" top="0.75" bottom="0.5" header="0.5" footer="0.5"/>
  <pageSetup scale="54" orientation="portrait" r:id="rId1"/>
  <headerFooter>
    <oddHeader>&amp;RExhibit V</oddHeader>
  </headerFooter>
  <ignoredErrors>
    <ignoredError sqref="C12:K12 C57:K5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9BDAD-B1D8-4492-BAAF-B3D7B2CE880C}">
  <sheetPr>
    <pageSetUpPr fitToPage="1"/>
  </sheetPr>
  <dimension ref="A1:Q108"/>
  <sheetViews>
    <sheetView showGridLines="0" zoomScale="80" zoomScaleNormal="80" zoomScaleSheetLayoutView="85" workbookViewId="0"/>
  </sheetViews>
  <sheetFormatPr defaultColWidth="9.28515625" defaultRowHeight="12.75" customHeight="1"/>
  <cols>
    <col min="1" max="1" width="11.7109375" style="1364" customWidth="1"/>
    <col min="2" max="2" width="9.5703125" style="1372" customWidth="1"/>
    <col min="3" max="3" width="8.42578125" style="1372" customWidth="1"/>
    <col min="4" max="4" width="19.7109375" style="1372" customWidth="1"/>
    <col min="5" max="5" width="21" style="1364" customWidth="1"/>
    <col min="6" max="6" width="17.42578125" style="1364" customWidth="1"/>
    <col min="7" max="7" width="19.7109375" style="1364" customWidth="1"/>
    <col min="8" max="8" width="17.28515625" style="1364" customWidth="1"/>
    <col min="9" max="9" width="16.42578125" style="1364" customWidth="1"/>
    <col min="10" max="12" width="14.5703125" style="1364" customWidth="1"/>
    <col min="13" max="13" width="18.7109375" style="1364" customWidth="1"/>
    <col min="14" max="14" width="17.5703125" style="1364" customWidth="1"/>
    <col min="15" max="15" width="16.7109375" style="1364" customWidth="1"/>
    <col min="16" max="16" width="8.42578125" style="1391" customWidth="1"/>
    <col min="17" max="17" width="15.28515625" style="1391" bestFit="1" customWidth="1"/>
    <col min="18" max="16384" width="9.28515625" style="1391"/>
  </cols>
  <sheetData>
    <row r="1" spans="1:17" ht="15.75" customHeight="1"/>
    <row r="2" spans="1:17" ht="15">
      <c r="A2" s="1633" t="s">
        <v>256</v>
      </c>
      <c r="B2" s="1633"/>
      <c r="C2" s="1633"/>
      <c r="D2" s="1633"/>
      <c r="E2" s="1633"/>
      <c r="F2" s="1633"/>
      <c r="G2" s="1633"/>
      <c r="H2" s="1633"/>
      <c r="I2" s="1633"/>
      <c r="J2" s="1633"/>
      <c r="K2" s="1633"/>
      <c r="L2" s="1633"/>
      <c r="M2" s="1633"/>
      <c r="N2" s="1633"/>
      <c r="O2" s="1633"/>
    </row>
    <row r="3" spans="1:17" ht="15">
      <c r="A3" s="1636" t="s">
        <v>257</v>
      </c>
      <c r="B3" s="1636"/>
      <c r="C3" s="1636"/>
      <c r="D3" s="1636"/>
      <c r="E3" s="1636"/>
      <c r="F3" s="1636"/>
      <c r="G3" s="1636"/>
      <c r="H3" s="1636"/>
      <c r="I3" s="1636"/>
      <c r="J3" s="1636"/>
      <c r="K3" s="1636"/>
      <c r="L3" s="1636"/>
      <c r="M3" s="1636"/>
      <c r="N3" s="1636"/>
      <c r="O3" s="1636"/>
    </row>
    <row r="4" spans="1:17" ht="15">
      <c r="A4" s="1633" t="s">
        <v>1274</v>
      </c>
      <c r="B4" s="1633"/>
      <c r="C4" s="1633"/>
      <c r="D4" s="1633"/>
      <c r="E4" s="1633"/>
      <c r="F4" s="1633"/>
      <c r="G4" s="1633"/>
      <c r="H4" s="1633"/>
      <c r="I4" s="1633"/>
      <c r="J4" s="1633"/>
      <c r="K4" s="1633"/>
      <c r="L4" s="1633"/>
      <c r="M4" s="1633"/>
      <c r="N4" s="1633"/>
      <c r="O4" s="1633"/>
    </row>
    <row r="5" spans="1:17" ht="15.75">
      <c r="A5" s="1392"/>
      <c r="B5" s="1363"/>
      <c r="C5" s="1363"/>
      <c r="D5" s="1363"/>
      <c r="E5" s="1363"/>
      <c r="F5" s="1363"/>
      <c r="G5" s="1363"/>
      <c r="H5" s="1363"/>
      <c r="I5" s="1363"/>
      <c r="J5" s="1363"/>
      <c r="K5" s="1363"/>
      <c r="L5" s="1363"/>
      <c r="M5" s="1363"/>
      <c r="N5" s="1363"/>
      <c r="O5" s="1363"/>
    </row>
    <row r="6" spans="1:17" ht="15.75" thickBot="1">
      <c r="A6" s="1393"/>
      <c r="B6" s="1363" t="s">
        <v>1526</v>
      </c>
      <c r="C6" s="1363"/>
      <c r="D6" s="1363"/>
      <c r="E6" s="1363"/>
      <c r="F6" s="1394"/>
      <c r="G6" s="1363"/>
      <c r="H6" s="1363"/>
      <c r="I6" s="1363"/>
      <c r="J6" s="1363"/>
      <c r="K6" s="1363"/>
      <c r="L6" s="1363"/>
      <c r="M6" s="1363"/>
      <c r="N6" s="1363"/>
      <c r="O6" s="1363"/>
      <c r="P6" s="1395"/>
      <c r="Q6" s="1395"/>
    </row>
    <row r="7" spans="1:17" ht="15.75" thickBot="1">
      <c r="A7" s="1363"/>
      <c r="B7" s="1396" t="s">
        <v>1275</v>
      </c>
      <c r="C7" s="1397"/>
      <c r="D7" s="1367"/>
      <c r="E7" s="1368"/>
      <c r="F7" s="1368"/>
      <c r="G7" s="1398">
        <f>O34</f>
        <v>0</v>
      </c>
      <c r="H7" s="1399" t="s">
        <v>54</v>
      </c>
      <c r="I7" s="1363"/>
      <c r="J7" s="1363"/>
      <c r="K7" s="1363"/>
      <c r="L7" s="1363"/>
      <c r="M7" s="1363"/>
      <c r="N7" s="1363"/>
      <c r="O7" s="1363"/>
      <c r="P7" s="1395"/>
      <c r="Q7" s="1395"/>
    </row>
    <row r="8" spans="1:17" ht="15">
      <c r="A8" s="1363"/>
      <c r="B8" s="1363"/>
      <c r="C8" s="1363"/>
      <c r="D8" s="1363"/>
      <c r="E8" s="1363"/>
      <c r="F8" s="1363"/>
      <c r="G8" s="1363"/>
      <c r="H8" s="1400"/>
      <c r="I8" s="1363"/>
      <c r="J8" s="1363"/>
      <c r="K8" s="1363"/>
      <c r="L8" s="1363"/>
      <c r="M8" s="1363"/>
      <c r="N8" s="1363"/>
      <c r="O8" s="1363"/>
      <c r="P8" s="1395"/>
      <c r="Q8" s="1395"/>
    </row>
    <row r="9" spans="1:17" ht="15">
      <c r="A9" s="1401" t="s">
        <v>1276</v>
      </c>
      <c r="B9" s="1402"/>
      <c r="C9" s="1403"/>
      <c r="D9" s="1404" t="s">
        <v>1277</v>
      </c>
      <c r="E9" s="1405"/>
      <c r="F9" s="1406"/>
      <c r="G9" s="1406"/>
      <c r="H9" s="1400"/>
      <c r="I9" s="1363"/>
      <c r="J9" s="1363"/>
      <c r="K9" s="1363"/>
      <c r="L9" s="1363"/>
      <c r="M9" s="1363"/>
      <c r="N9" s="1363"/>
      <c r="O9" s="1363"/>
      <c r="P9" s="1395"/>
      <c r="Q9" s="1395"/>
    </row>
    <row r="10" spans="1:17" ht="15">
      <c r="A10" s="1401" t="s">
        <v>1278</v>
      </c>
      <c r="B10" s="1402"/>
      <c r="C10" s="1403"/>
      <c r="D10" s="1404" t="s">
        <v>1279</v>
      </c>
      <c r="E10" s="1405">
        <v>365</v>
      </c>
      <c r="F10" s="1406" t="s">
        <v>1280</v>
      </c>
      <c r="G10" s="1403"/>
      <c r="H10" s="1400"/>
      <c r="I10" s="1363"/>
      <c r="J10" s="1363"/>
      <c r="K10" s="1363"/>
      <c r="L10" s="1363"/>
      <c r="M10" s="1363"/>
      <c r="N10" s="1363"/>
      <c r="O10" s="1363"/>
      <c r="P10" s="1395"/>
      <c r="Q10" s="1395"/>
    </row>
    <row r="11" spans="1:17" ht="15.75" thickBot="1">
      <c r="A11" s="1359" t="s">
        <v>565</v>
      </c>
      <c r="B11" s="1402"/>
      <c r="C11" s="1403"/>
      <c r="D11" s="1404"/>
      <c r="E11" s="1404"/>
      <c r="F11" s="1404"/>
      <c r="G11" s="1403"/>
      <c r="H11" s="1400"/>
      <c r="I11" s="1363"/>
      <c r="J11" s="1363"/>
      <c r="K11" s="1363"/>
      <c r="L11" s="1363"/>
      <c r="M11" s="1363"/>
      <c r="N11" s="1363"/>
      <c r="O11" s="1363"/>
      <c r="P11" s="1395"/>
      <c r="Q11" s="1395"/>
    </row>
    <row r="12" spans="1:17" ht="15.75" thickBot="1">
      <c r="A12" s="1371" t="s">
        <v>574</v>
      </c>
      <c r="B12" s="1407" t="s">
        <v>1281</v>
      </c>
      <c r="C12" s="1363"/>
      <c r="D12" s="1363"/>
      <c r="E12" s="1363"/>
      <c r="F12" s="1363"/>
      <c r="G12" s="1363"/>
      <c r="H12" s="1363"/>
      <c r="I12" s="1363"/>
      <c r="J12" s="1363"/>
      <c r="K12" s="1363"/>
      <c r="L12" s="1363"/>
      <c r="M12" s="1363"/>
      <c r="N12" s="1363"/>
      <c r="O12" s="1363"/>
      <c r="P12" s="1395"/>
      <c r="Q12" s="1395"/>
    </row>
    <row r="13" spans="1:17" ht="15">
      <c r="A13" s="1363"/>
      <c r="B13" s="1408"/>
      <c r="C13" s="1408"/>
      <c r="D13" s="1408"/>
      <c r="E13" s="1409"/>
      <c r="F13" s="1409"/>
      <c r="G13" s="1409"/>
      <c r="H13" s="1409"/>
      <c r="I13" s="1409"/>
      <c r="J13" s="1409"/>
      <c r="K13" s="1409"/>
      <c r="L13" s="1409"/>
      <c r="M13" s="1409"/>
      <c r="N13" s="1409"/>
      <c r="O13" s="1409"/>
      <c r="P13" s="1395"/>
      <c r="Q13" s="1395"/>
    </row>
    <row r="14" spans="1:17" ht="15">
      <c r="A14" s="1409"/>
      <c r="B14" s="1410" t="s">
        <v>577</v>
      </c>
      <c r="C14" s="1410" t="s">
        <v>575</v>
      </c>
      <c r="D14" s="1410" t="s">
        <v>1000</v>
      </c>
      <c r="E14" s="1410" t="s">
        <v>1001</v>
      </c>
      <c r="F14" s="1410" t="s">
        <v>1241</v>
      </c>
      <c r="G14" s="1410" t="s">
        <v>1282</v>
      </c>
      <c r="H14" s="1410" t="s">
        <v>1283</v>
      </c>
      <c r="I14" s="1410" t="s">
        <v>1284</v>
      </c>
      <c r="J14" s="1410" t="s">
        <v>1285</v>
      </c>
      <c r="K14" s="1410" t="s">
        <v>1286</v>
      </c>
      <c r="L14" s="1410" t="s">
        <v>1287</v>
      </c>
      <c r="M14" s="1410" t="s">
        <v>1288</v>
      </c>
      <c r="N14" s="1410" t="s">
        <v>1289</v>
      </c>
      <c r="O14" s="1410" t="s">
        <v>1290</v>
      </c>
      <c r="P14" s="1395"/>
      <c r="Q14" s="1395"/>
    </row>
    <row r="15" spans="1:17" ht="15">
      <c r="A15" s="1409"/>
      <c r="B15" s="1410"/>
      <c r="C15" s="1410"/>
      <c r="D15" s="1637" t="s">
        <v>1291</v>
      </c>
      <c r="E15" s="1637" t="s">
        <v>1292</v>
      </c>
      <c r="F15" s="1637" t="s">
        <v>1293</v>
      </c>
      <c r="G15" s="1637" t="s">
        <v>1294</v>
      </c>
      <c r="H15" s="1637" t="s">
        <v>1295</v>
      </c>
      <c r="I15" s="1411"/>
      <c r="J15" s="1411"/>
      <c r="K15" s="1637" t="s">
        <v>1296</v>
      </c>
      <c r="L15" s="1637" t="s">
        <v>1297</v>
      </c>
      <c r="M15" s="1637" t="s">
        <v>1298</v>
      </c>
      <c r="N15" s="1411"/>
      <c r="O15" s="1411"/>
      <c r="P15" s="1395"/>
      <c r="Q15" s="1395"/>
    </row>
    <row r="16" spans="1:17" ht="45" customHeight="1" thickBot="1">
      <c r="A16" s="1412" t="s">
        <v>1244</v>
      </c>
      <c r="B16" s="1412" t="s">
        <v>436</v>
      </c>
      <c r="C16" s="1412" t="s">
        <v>435</v>
      </c>
      <c r="D16" s="1638"/>
      <c r="E16" s="1638"/>
      <c r="F16" s="1638" t="s">
        <v>1299</v>
      </c>
      <c r="G16" s="1638" t="s">
        <v>1300</v>
      </c>
      <c r="H16" s="1638" t="s">
        <v>1300</v>
      </c>
      <c r="I16" s="1413" t="s">
        <v>1301</v>
      </c>
      <c r="J16" s="1413" t="s">
        <v>1302</v>
      </c>
      <c r="K16" s="1638" t="s">
        <v>1300</v>
      </c>
      <c r="L16" s="1638" t="s">
        <v>1300</v>
      </c>
      <c r="M16" s="1638"/>
      <c r="N16" s="1413" t="s">
        <v>1303</v>
      </c>
      <c r="O16" s="1413" t="s">
        <v>1304</v>
      </c>
      <c r="P16" s="1395"/>
      <c r="Q16" s="1395"/>
    </row>
    <row r="17" spans="1:17" ht="15">
      <c r="A17" s="1409"/>
      <c r="B17" s="1408"/>
      <c r="C17" s="1408"/>
      <c r="D17" s="1409"/>
      <c r="E17" s="1409"/>
      <c r="F17" s="1409"/>
      <c r="G17" s="1409"/>
      <c r="H17" s="1409"/>
      <c r="I17" s="1409"/>
      <c r="J17" s="1409"/>
      <c r="K17" s="1409"/>
      <c r="L17" s="1409"/>
      <c r="M17" s="1409"/>
      <c r="N17" s="1409"/>
      <c r="O17" s="1409"/>
      <c r="P17" s="1395"/>
      <c r="Q17" s="1395"/>
    </row>
    <row r="18" spans="1:17" ht="15">
      <c r="A18" s="1408">
        <v>3</v>
      </c>
      <c r="B18" s="1414"/>
      <c r="C18" s="1408" t="s">
        <v>447</v>
      </c>
      <c r="D18" s="1409"/>
      <c r="E18" s="1415"/>
      <c r="F18" s="1409"/>
      <c r="G18" s="1409"/>
      <c r="H18" s="1409"/>
      <c r="I18" s="1409"/>
      <c r="J18" s="1409"/>
      <c r="K18" s="1409"/>
      <c r="L18" s="1409"/>
      <c r="M18" s="1409"/>
      <c r="N18" s="1409"/>
      <c r="O18" s="1416"/>
      <c r="P18" s="1417"/>
      <c r="Q18" s="1395"/>
    </row>
    <row r="19" spans="1:17" ht="15">
      <c r="A19" s="1408"/>
      <c r="B19" s="1418"/>
      <c r="C19" s="1408"/>
      <c r="D19" s="1409"/>
      <c r="E19" s="1415"/>
      <c r="F19" s="1419"/>
      <c r="G19" s="1409"/>
      <c r="H19" s="1409"/>
      <c r="I19" s="1409"/>
      <c r="J19" s="1409"/>
      <c r="K19" s="1409"/>
      <c r="L19" s="1409"/>
      <c r="M19" s="1409"/>
      <c r="N19" s="1409"/>
      <c r="O19" s="1409"/>
      <c r="P19" s="1417"/>
      <c r="Q19" s="1395"/>
    </row>
    <row r="20" spans="1:17" ht="15">
      <c r="A20" s="1408">
        <f>+A18+1</f>
        <v>4</v>
      </c>
      <c r="B20" s="1418" t="str">
        <f>IF($B$18=0," ",$B$18+1)</f>
        <v xml:space="preserve"> </v>
      </c>
      <c r="C20" s="1408" t="s">
        <v>378</v>
      </c>
      <c r="D20" s="1416"/>
      <c r="E20" s="1416"/>
      <c r="F20" s="1409">
        <f>D20-E20</f>
        <v>0</v>
      </c>
      <c r="G20" s="1409">
        <f>IF(F20&gt;0,F20,0)</f>
        <v>0</v>
      </c>
      <c r="H20" s="1409">
        <f>IF($E$10=0,"-",$E$10-31+1)</f>
        <v>335</v>
      </c>
      <c r="I20" s="1420">
        <f>H20/$E$10</f>
        <v>0.9178082191780822</v>
      </c>
      <c r="J20" s="1409">
        <f>ROUND(+G20*I20,0)</f>
        <v>0</v>
      </c>
      <c r="K20" s="1433">
        <f>(F20-G20)*I20</f>
        <v>0</v>
      </c>
      <c r="L20" s="1409">
        <f>SUM(J20:K20)</f>
        <v>0</v>
      </c>
      <c r="M20" s="1409">
        <f>ROUND(+E20*I20,0)</f>
        <v>0</v>
      </c>
      <c r="N20" s="1409">
        <f>+O18+L20+M20</f>
        <v>0</v>
      </c>
      <c r="O20" s="1421"/>
      <c r="P20" s="1417"/>
      <c r="Q20" s="1422"/>
    </row>
    <row r="21" spans="1:17" ht="15">
      <c r="A21" s="1408">
        <f>+A20+1</f>
        <v>5</v>
      </c>
      <c r="B21" s="1418" t="str">
        <f t="shared" ref="B21:B31" si="0">IF($B$18=0," ",$B$18+1)</f>
        <v xml:space="preserve"> </v>
      </c>
      <c r="C21" s="1408" t="s">
        <v>438</v>
      </c>
      <c r="D21" s="1416"/>
      <c r="E21" s="1416"/>
      <c r="F21" s="1409">
        <f t="shared" ref="F21:F30" si="1">D21-E21</f>
        <v>0</v>
      </c>
      <c r="G21" s="1409">
        <f t="shared" ref="G21:G31" si="2">IF(F21&gt;0,F21,0)</f>
        <v>0</v>
      </c>
      <c r="H21" s="1409">
        <v>307</v>
      </c>
      <c r="I21" s="1420">
        <f t="shared" ref="I21:I30" si="3">H21/$E$10</f>
        <v>0.84109589041095889</v>
      </c>
      <c r="J21" s="1409">
        <f t="shared" ref="J21:J31" si="4">ROUND(+G21*I21,0)</f>
        <v>0</v>
      </c>
      <c r="K21" s="1433">
        <f t="shared" ref="K21:K31" si="5">(F21-G21)*I21</f>
        <v>0</v>
      </c>
      <c r="L21" s="1409">
        <f t="shared" ref="L21:L31" si="6">SUM(J21:K21)</f>
        <v>0</v>
      </c>
      <c r="M21" s="1409">
        <f t="shared" ref="M21:M31" si="7">ROUND(+E21*I21,0)</f>
        <v>0</v>
      </c>
      <c r="N21" s="1409">
        <f>+N20+L21+M21</f>
        <v>0</v>
      </c>
      <c r="O21" s="1421"/>
      <c r="P21" s="1417"/>
      <c r="Q21" s="1422"/>
    </row>
    <row r="22" spans="1:17" ht="15">
      <c r="A22" s="1408">
        <f t="shared" ref="A22:A31" si="8">+A21+1</f>
        <v>6</v>
      </c>
      <c r="B22" s="1418" t="str">
        <f t="shared" si="0"/>
        <v xml:space="preserve"> </v>
      </c>
      <c r="C22" s="1408" t="s">
        <v>439</v>
      </c>
      <c r="D22" s="1416"/>
      <c r="E22" s="1416"/>
      <c r="F22" s="1409">
        <f t="shared" si="1"/>
        <v>0</v>
      </c>
      <c r="G22" s="1409">
        <f t="shared" si="2"/>
        <v>0</v>
      </c>
      <c r="H22" s="1409">
        <v>276</v>
      </c>
      <c r="I22" s="1420">
        <f t="shared" si="3"/>
        <v>0.75616438356164384</v>
      </c>
      <c r="J22" s="1409">
        <f t="shared" si="4"/>
        <v>0</v>
      </c>
      <c r="K22" s="1433">
        <f t="shared" si="5"/>
        <v>0</v>
      </c>
      <c r="L22" s="1409">
        <f t="shared" si="6"/>
        <v>0</v>
      </c>
      <c r="M22" s="1409">
        <f t="shared" si="7"/>
        <v>0</v>
      </c>
      <c r="N22" s="1409">
        <f t="shared" ref="N22:N31" si="9">+N21+L22+M22</f>
        <v>0</v>
      </c>
      <c r="O22" s="1421"/>
      <c r="P22" s="1417"/>
      <c r="Q22" s="1422"/>
    </row>
    <row r="23" spans="1:17" ht="15">
      <c r="A23" s="1408">
        <f t="shared" si="8"/>
        <v>7</v>
      </c>
      <c r="B23" s="1418" t="str">
        <f t="shared" si="0"/>
        <v xml:space="preserve"> </v>
      </c>
      <c r="C23" s="1408" t="s">
        <v>440</v>
      </c>
      <c r="D23" s="1416"/>
      <c r="E23" s="1416"/>
      <c r="F23" s="1409">
        <f t="shared" si="1"/>
        <v>0</v>
      </c>
      <c r="G23" s="1409">
        <f>IF(F23&gt;0,F23,0)</f>
        <v>0</v>
      </c>
      <c r="H23" s="1409">
        <v>246</v>
      </c>
      <c r="I23" s="1420">
        <f t="shared" si="3"/>
        <v>0.67397260273972603</v>
      </c>
      <c r="J23" s="1409">
        <f t="shared" si="4"/>
        <v>0</v>
      </c>
      <c r="K23" s="1433">
        <f t="shared" si="5"/>
        <v>0</v>
      </c>
      <c r="L23" s="1409">
        <f t="shared" si="6"/>
        <v>0</v>
      </c>
      <c r="M23" s="1409">
        <f t="shared" si="7"/>
        <v>0</v>
      </c>
      <c r="N23" s="1409">
        <f t="shared" si="9"/>
        <v>0</v>
      </c>
      <c r="O23" s="1421"/>
      <c r="P23" s="1417"/>
      <c r="Q23" s="1422"/>
    </row>
    <row r="24" spans="1:17" ht="15">
      <c r="A24" s="1408">
        <f t="shared" si="8"/>
        <v>8</v>
      </c>
      <c r="B24" s="1418" t="str">
        <f t="shared" si="0"/>
        <v xml:space="preserve"> </v>
      </c>
      <c r="C24" s="1408" t="s">
        <v>437</v>
      </c>
      <c r="D24" s="1416"/>
      <c r="E24" s="1416"/>
      <c r="F24" s="1409">
        <f t="shared" si="1"/>
        <v>0</v>
      </c>
      <c r="G24" s="1409">
        <f t="shared" si="2"/>
        <v>0</v>
      </c>
      <c r="H24" s="1409">
        <v>215</v>
      </c>
      <c r="I24" s="1420">
        <f t="shared" si="3"/>
        <v>0.58904109589041098</v>
      </c>
      <c r="J24" s="1409">
        <f t="shared" si="4"/>
        <v>0</v>
      </c>
      <c r="K24" s="1433">
        <f t="shared" si="5"/>
        <v>0</v>
      </c>
      <c r="L24" s="1409">
        <f t="shared" si="6"/>
        <v>0</v>
      </c>
      <c r="M24" s="1409">
        <f t="shared" si="7"/>
        <v>0</v>
      </c>
      <c r="N24" s="1409">
        <f t="shared" si="9"/>
        <v>0</v>
      </c>
      <c r="O24" s="1421"/>
      <c r="P24" s="1417"/>
      <c r="Q24" s="1422"/>
    </row>
    <row r="25" spans="1:17" ht="15">
      <c r="A25" s="1408">
        <f t="shared" si="8"/>
        <v>9</v>
      </c>
      <c r="B25" s="1418" t="str">
        <f t="shared" si="0"/>
        <v xml:space="preserve"> </v>
      </c>
      <c r="C25" s="1408" t="s">
        <v>441</v>
      </c>
      <c r="D25" s="1416"/>
      <c r="E25" s="1416"/>
      <c r="F25" s="1409">
        <f t="shared" si="1"/>
        <v>0</v>
      </c>
      <c r="G25" s="1409">
        <f t="shared" si="2"/>
        <v>0</v>
      </c>
      <c r="H25" s="1409">
        <v>185</v>
      </c>
      <c r="I25" s="1420">
        <f t="shared" si="3"/>
        <v>0.50684931506849318</v>
      </c>
      <c r="J25" s="1409">
        <f t="shared" si="4"/>
        <v>0</v>
      </c>
      <c r="K25" s="1433">
        <f t="shared" si="5"/>
        <v>0</v>
      </c>
      <c r="L25" s="1409">
        <f t="shared" si="6"/>
        <v>0</v>
      </c>
      <c r="M25" s="1409">
        <f t="shared" si="7"/>
        <v>0</v>
      </c>
      <c r="N25" s="1409">
        <f t="shared" si="9"/>
        <v>0</v>
      </c>
      <c r="O25" s="1421"/>
      <c r="P25" s="1417"/>
      <c r="Q25" s="1422"/>
    </row>
    <row r="26" spans="1:17" ht="15">
      <c r="A26" s="1408">
        <f t="shared" si="8"/>
        <v>10</v>
      </c>
      <c r="B26" s="1418" t="str">
        <f t="shared" si="0"/>
        <v xml:space="preserve"> </v>
      </c>
      <c r="C26" s="1408" t="s">
        <v>442</v>
      </c>
      <c r="D26" s="1416"/>
      <c r="E26" s="1416"/>
      <c r="F26" s="1409">
        <f t="shared" si="1"/>
        <v>0</v>
      </c>
      <c r="G26" s="1409">
        <f t="shared" si="2"/>
        <v>0</v>
      </c>
      <c r="H26" s="1409">
        <v>154</v>
      </c>
      <c r="I26" s="1420">
        <f t="shared" si="3"/>
        <v>0.42191780821917807</v>
      </c>
      <c r="J26" s="1409">
        <f t="shared" si="4"/>
        <v>0</v>
      </c>
      <c r="K26" s="1433">
        <f t="shared" si="5"/>
        <v>0</v>
      </c>
      <c r="L26" s="1409">
        <f t="shared" si="6"/>
        <v>0</v>
      </c>
      <c r="M26" s="1409">
        <f t="shared" si="7"/>
        <v>0</v>
      </c>
      <c r="N26" s="1409">
        <f t="shared" si="9"/>
        <v>0</v>
      </c>
      <c r="O26" s="1421"/>
      <c r="P26" s="1417"/>
      <c r="Q26" s="1422"/>
    </row>
    <row r="27" spans="1:17" ht="15">
      <c r="A27" s="1408">
        <f t="shared" si="8"/>
        <v>11</v>
      </c>
      <c r="B27" s="1418" t="str">
        <f t="shared" si="0"/>
        <v xml:space="preserve"> </v>
      </c>
      <c r="C27" s="1408" t="s">
        <v>443</v>
      </c>
      <c r="D27" s="1416"/>
      <c r="E27" s="1416"/>
      <c r="F27" s="1409">
        <f t="shared" si="1"/>
        <v>0</v>
      </c>
      <c r="G27" s="1409">
        <f t="shared" si="2"/>
        <v>0</v>
      </c>
      <c r="H27" s="1409">
        <v>123</v>
      </c>
      <c r="I27" s="1420">
        <f t="shared" si="3"/>
        <v>0.33698630136986302</v>
      </c>
      <c r="J27" s="1409">
        <f t="shared" si="4"/>
        <v>0</v>
      </c>
      <c r="K27" s="1433">
        <f t="shared" si="5"/>
        <v>0</v>
      </c>
      <c r="L27" s="1409">
        <f t="shared" si="6"/>
        <v>0</v>
      </c>
      <c r="M27" s="1409">
        <f t="shared" si="7"/>
        <v>0</v>
      </c>
      <c r="N27" s="1409">
        <f t="shared" si="9"/>
        <v>0</v>
      </c>
      <c r="O27" s="1421"/>
      <c r="P27" s="1417"/>
      <c r="Q27" s="1422"/>
    </row>
    <row r="28" spans="1:17" ht="15">
      <c r="A28" s="1408">
        <f t="shared" si="8"/>
        <v>12</v>
      </c>
      <c r="B28" s="1418" t="str">
        <f t="shared" si="0"/>
        <v xml:space="preserve"> </v>
      </c>
      <c r="C28" s="1408" t="s">
        <v>444</v>
      </c>
      <c r="D28" s="1416"/>
      <c r="E28" s="1416"/>
      <c r="F28" s="1409">
        <f t="shared" si="1"/>
        <v>0</v>
      </c>
      <c r="G28" s="1409">
        <f t="shared" si="2"/>
        <v>0</v>
      </c>
      <c r="H28" s="1409">
        <v>93</v>
      </c>
      <c r="I28" s="1420">
        <f t="shared" si="3"/>
        <v>0.25479452054794521</v>
      </c>
      <c r="J28" s="1409">
        <f t="shared" si="4"/>
        <v>0</v>
      </c>
      <c r="K28" s="1433">
        <f t="shared" si="5"/>
        <v>0</v>
      </c>
      <c r="L28" s="1409">
        <f t="shared" si="6"/>
        <v>0</v>
      </c>
      <c r="M28" s="1409">
        <f t="shared" si="7"/>
        <v>0</v>
      </c>
      <c r="N28" s="1409">
        <f t="shared" si="9"/>
        <v>0</v>
      </c>
      <c r="O28" s="1421"/>
      <c r="P28" s="1417"/>
      <c r="Q28" s="1422"/>
    </row>
    <row r="29" spans="1:17" ht="15">
      <c r="A29" s="1408">
        <f t="shared" si="8"/>
        <v>13</v>
      </c>
      <c r="B29" s="1418" t="str">
        <f t="shared" si="0"/>
        <v xml:space="preserve"> </v>
      </c>
      <c r="C29" s="1408" t="s">
        <v>445</v>
      </c>
      <c r="D29" s="1416"/>
      <c r="E29" s="1416"/>
      <c r="F29" s="1409">
        <f t="shared" si="1"/>
        <v>0</v>
      </c>
      <c r="G29" s="1409">
        <f t="shared" si="2"/>
        <v>0</v>
      </c>
      <c r="H29" s="1409">
        <v>62</v>
      </c>
      <c r="I29" s="1420">
        <f t="shared" si="3"/>
        <v>0.16986301369863013</v>
      </c>
      <c r="J29" s="1409">
        <f t="shared" si="4"/>
        <v>0</v>
      </c>
      <c r="K29" s="1433">
        <f t="shared" si="5"/>
        <v>0</v>
      </c>
      <c r="L29" s="1409">
        <f t="shared" si="6"/>
        <v>0</v>
      </c>
      <c r="M29" s="1409">
        <f t="shared" si="7"/>
        <v>0</v>
      </c>
      <c r="N29" s="1409">
        <f t="shared" si="9"/>
        <v>0</v>
      </c>
      <c r="O29" s="1421"/>
      <c r="P29" s="1417"/>
      <c r="Q29" s="1422"/>
    </row>
    <row r="30" spans="1:17" ht="15">
      <c r="A30" s="1408">
        <f t="shared" si="8"/>
        <v>14</v>
      </c>
      <c r="B30" s="1418" t="str">
        <f t="shared" si="0"/>
        <v xml:space="preserve"> </v>
      </c>
      <c r="C30" s="1408" t="s">
        <v>446</v>
      </c>
      <c r="D30" s="1416"/>
      <c r="E30" s="1416"/>
      <c r="F30" s="1409">
        <f t="shared" si="1"/>
        <v>0</v>
      </c>
      <c r="G30" s="1409">
        <f t="shared" si="2"/>
        <v>0</v>
      </c>
      <c r="H30" s="1409">
        <v>32</v>
      </c>
      <c r="I30" s="1420">
        <f t="shared" si="3"/>
        <v>8.7671232876712329E-2</v>
      </c>
      <c r="J30" s="1409">
        <f t="shared" si="4"/>
        <v>0</v>
      </c>
      <c r="K30" s="1433">
        <f t="shared" si="5"/>
        <v>0</v>
      </c>
      <c r="L30" s="1409">
        <f t="shared" si="6"/>
        <v>0</v>
      </c>
      <c r="M30" s="1409">
        <f t="shared" si="7"/>
        <v>0</v>
      </c>
      <c r="N30" s="1409">
        <f t="shared" si="9"/>
        <v>0</v>
      </c>
      <c r="O30" s="1421"/>
      <c r="P30" s="1417"/>
      <c r="Q30" s="1422"/>
    </row>
    <row r="31" spans="1:17" ht="15">
      <c r="A31" s="1408">
        <f t="shared" si="8"/>
        <v>15</v>
      </c>
      <c r="B31" s="1418" t="str">
        <f t="shared" si="0"/>
        <v xml:space="preserve"> </v>
      </c>
      <c r="C31" s="1408" t="s">
        <v>447</v>
      </c>
      <c r="D31" s="1416"/>
      <c r="E31" s="1416"/>
      <c r="F31" s="1409">
        <f>D31-E31</f>
        <v>0</v>
      </c>
      <c r="G31" s="1409">
        <f t="shared" si="2"/>
        <v>0</v>
      </c>
      <c r="H31" s="1409">
        <v>1</v>
      </c>
      <c r="I31" s="1420">
        <f>H31/$E$10</f>
        <v>2.7397260273972603E-3</v>
      </c>
      <c r="J31" s="1409">
        <f t="shared" si="4"/>
        <v>0</v>
      </c>
      <c r="K31" s="1433">
        <f t="shared" si="5"/>
        <v>0</v>
      </c>
      <c r="L31" s="1409">
        <f t="shared" si="6"/>
        <v>0</v>
      </c>
      <c r="M31" s="1409">
        <f t="shared" si="7"/>
        <v>0</v>
      </c>
      <c r="N31" s="1409">
        <f t="shared" si="9"/>
        <v>0</v>
      </c>
      <c r="O31" s="1421"/>
      <c r="P31" s="1417"/>
      <c r="Q31" s="1422"/>
    </row>
    <row r="32" spans="1:17" ht="15.75" thickBot="1">
      <c r="A32" s="1408"/>
      <c r="B32" s="1408"/>
      <c r="C32" s="1408" t="s">
        <v>157</v>
      </c>
      <c r="D32" s="1423">
        <f>SUM(D20:D31)</f>
        <v>0</v>
      </c>
      <c r="E32" s="1423">
        <f>SUM(E20:E31)</f>
        <v>0</v>
      </c>
      <c r="F32" s="1423">
        <f t="shared" ref="F32:M32" si="10">SUM(F20:F31)</f>
        <v>0</v>
      </c>
      <c r="G32" s="1423">
        <f t="shared" si="10"/>
        <v>0</v>
      </c>
      <c r="H32" s="1423"/>
      <c r="I32" s="1423"/>
      <c r="J32" s="1423">
        <f t="shared" si="10"/>
        <v>0</v>
      </c>
      <c r="K32" s="1423">
        <f t="shared" si="10"/>
        <v>0</v>
      </c>
      <c r="L32" s="1423">
        <f t="shared" si="10"/>
        <v>0</v>
      </c>
      <c r="M32" s="1423">
        <f t="shared" si="10"/>
        <v>0</v>
      </c>
      <c r="N32" s="1423">
        <f>+N31</f>
        <v>0</v>
      </c>
      <c r="O32" s="1409"/>
      <c r="P32" s="1395"/>
      <c r="Q32" s="1395"/>
    </row>
    <row r="33" spans="1:17" ht="15.75" thickTop="1">
      <c r="A33" s="1409"/>
      <c r="B33" s="1408"/>
      <c r="C33" s="1408"/>
      <c r="D33" s="1409"/>
      <c r="E33" s="1409"/>
      <c r="F33" s="1409"/>
      <c r="G33" s="1409"/>
      <c r="H33" s="1409"/>
      <c r="I33" s="1409"/>
      <c r="J33" s="1409"/>
      <c r="K33" s="1409"/>
      <c r="L33" s="1409"/>
      <c r="M33" s="1409"/>
      <c r="N33" s="1409"/>
      <c r="O33" s="1409"/>
      <c r="P33" s="1395"/>
      <c r="Q33" s="1395"/>
    </row>
    <row r="34" spans="1:17" ht="15.75" thickBot="1">
      <c r="A34" s="1408">
        <f>A31+1</f>
        <v>16</v>
      </c>
      <c r="B34" s="1408"/>
      <c r="C34" s="1409" t="s">
        <v>1305</v>
      </c>
      <c r="D34" s="1409"/>
      <c r="E34" s="1409"/>
      <c r="F34" s="1409"/>
      <c r="G34" s="1409"/>
      <c r="H34" s="1409"/>
      <c r="I34" s="1409"/>
      <c r="J34" s="1409"/>
      <c r="K34" s="1409"/>
      <c r="L34" s="1409"/>
      <c r="M34" s="1409"/>
      <c r="N34" s="1409"/>
      <c r="O34" s="1423">
        <f>N32</f>
        <v>0</v>
      </c>
      <c r="P34" s="1424" t="s">
        <v>54</v>
      </c>
      <c r="Q34" s="1395"/>
    </row>
    <row r="35" spans="1:17" ht="15.75" thickTop="1">
      <c r="A35" s="1409"/>
      <c r="B35" s="1408"/>
      <c r="C35" s="1425"/>
      <c r="D35" s="1409"/>
      <c r="E35" s="1409"/>
      <c r="F35" s="1409"/>
      <c r="G35" s="1409"/>
      <c r="H35" s="1409"/>
      <c r="I35" s="1409"/>
      <c r="J35" s="1409"/>
      <c r="K35" s="1409"/>
      <c r="L35" s="1409"/>
      <c r="M35" s="1409"/>
      <c r="N35" s="1409"/>
      <c r="O35" s="1409"/>
      <c r="P35" s="1395"/>
      <c r="Q35" s="1395"/>
    </row>
    <row r="36" spans="1:17" ht="15">
      <c r="A36" s="1426" t="s">
        <v>1306</v>
      </c>
      <c r="B36" s="1408"/>
      <c r="C36" s="1425"/>
      <c r="D36" s="1409"/>
      <c r="E36" s="1409"/>
      <c r="F36" s="1409"/>
      <c r="G36" s="1409"/>
      <c r="H36" s="1409"/>
      <c r="I36" s="1409"/>
      <c r="J36" s="1409"/>
      <c r="K36" s="1409"/>
      <c r="L36" s="1409"/>
      <c r="M36" s="1409"/>
      <c r="N36" s="1409"/>
      <c r="O36" s="1409"/>
      <c r="P36" s="1395"/>
      <c r="Q36" s="1395"/>
    </row>
    <row r="37" spans="1:17" ht="30" customHeight="1">
      <c r="A37" s="1631" t="s">
        <v>1307</v>
      </c>
      <c r="B37" s="1632"/>
      <c r="C37" s="1634" t="s">
        <v>1331</v>
      </c>
      <c r="D37" s="1634"/>
      <c r="E37" s="1634"/>
      <c r="F37" s="1634"/>
      <c r="G37" s="1634"/>
      <c r="H37" s="1634"/>
      <c r="I37" s="1634"/>
      <c r="J37" s="1634"/>
      <c r="K37" s="1634"/>
      <c r="L37" s="1634"/>
      <c r="M37" s="1634"/>
      <c r="N37" s="1634"/>
      <c r="O37" s="1634"/>
      <c r="P37" s="1395"/>
      <c r="Q37" s="1395"/>
    </row>
    <row r="38" spans="1:17" ht="15">
      <c r="A38" s="1427" t="s">
        <v>1308</v>
      </c>
      <c r="B38" s="1427"/>
      <c r="C38" s="1409" t="s">
        <v>1309</v>
      </c>
      <c r="D38" s="1395"/>
      <c r="E38" s="1409"/>
      <c r="F38" s="1409"/>
      <c r="G38" s="1409"/>
      <c r="H38" s="1409"/>
      <c r="I38" s="1409"/>
      <c r="J38" s="1409"/>
      <c r="K38" s="1409"/>
      <c r="L38" s="1409"/>
      <c r="M38" s="1425"/>
      <c r="N38" s="1425"/>
      <c r="O38" s="1425"/>
      <c r="P38" s="1395"/>
      <c r="Q38" s="1395"/>
    </row>
    <row r="39" spans="1:17" ht="15" customHeight="1">
      <c r="A39" s="1631" t="s">
        <v>1253</v>
      </c>
      <c r="B39" s="1632"/>
      <c r="C39" s="1635" t="s">
        <v>1310</v>
      </c>
      <c r="D39" s="1635"/>
      <c r="E39" s="1635"/>
      <c r="F39" s="1635"/>
      <c r="G39" s="1635"/>
      <c r="H39" s="1635"/>
      <c r="I39" s="1635"/>
      <c r="J39" s="1635"/>
      <c r="K39" s="1635"/>
      <c r="L39" s="1635"/>
      <c r="M39" s="1635"/>
      <c r="N39" s="1635"/>
      <c r="O39" s="1635"/>
      <c r="P39" s="1395"/>
      <c r="Q39" s="1395"/>
    </row>
    <row r="40" spans="1:17" ht="15" customHeight="1">
      <c r="A40" s="1631" t="s">
        <v>1255</v>
      </c>
      <c r="B40" s="1632"/>
      <c r="C40" s="1635" t="s">
        <v>1311</v>
      </c>
      <c r="D40" s="1635"/>
      <c r="E40" s="1635"/>
      <c r="F40" s="1635"/>
      <c r="G40" s="1635"/>
      <c r="H40" s="1635"/>
      <c r="I40" s="1635"/>
      <c r="J40" s="1635"/>
      <c r="K40" s="1635"/>
      <c r="L40" s="1635"/>
      <c r="M40" s="1635"/>
      <c r="N40" s="1635"/>
      <c r="O40" s="1635"/>
      <c r="P40" s="1395"/>
      <c r="Q40" s="1395"/>
    </row>
    <row r="41" spans="1:17" ht="15">
      <c r="A41" s="1631" t="s">
        <v>1312</v>
      </c>
      <c r="B41" s="1632"/>
      <c r="C41" s="1630" t="s">
        <v>1313</v>
      </c>
      <c r="D41" s="1630"/>
      <c r="E41" s="1630"/>
      <c r="F41" s="1630"/>
      <c r="G41" s="1630"/>
      <c r="H41" s="1630"/>
      <c r="I41" s="1630"/>
      <c r="J41" s="1630"/>
      <c r="K41" s="1630"/>
      <c r="L41" s="1630"/>
      <c r="M41" s="1630"/>
      <c r="N41" s="1630"/>
      <c r="O41" s="1630"/>
      <c r="P41" s="1395"/>
      <c r="Q41" s="1395"/>
    </row>
    <row r="42" spans="1:17" ht="15">
      <c r="A42" s="1631" t="s">
        <v>1314</v>
      </c>
      <c r="B42" s="1632" t="s">
        <v>1315</v>
      </c>
      <c r="C42" s="1425" t="s">
        <v>1316</v>
      </c>
      <c r="D42" s="1408"/>
      <c r="E42" s="1409"/>
      <c r="F42" s="1409"/>
      <c r="G42" s="1409"/>
      <c r="H42" s="1409"/>
      <c r="I42" s="1409"/>
      <c r="J42" s="1409"/>
      <c r="K42" s="1409"/>
      <c r="L42" s="1409"/>
      <c r="M42" s="1409"/>
      <c r="N42" s="1409"/>
      <c r="O42" s="1409"/>
      <c r="P42" s="1395"/>
      <c r="Q42" s="1395"/>
    </row>
    <row r="43" spans="1:17" ht="15">
      <c r="A43" s="1428" t="s">
        <v>1315</v>
      </c>
      <c r="B43" s="1428"/>
      <c r="C43" s="1620" t="s">
        <v>1317</v>
      </c>
      <c r="D43" s="1620"/>
      <c r="E43" s="1620"/>
      <c r="F43" s="1620"/>
      <c r="G43" s="1620"/>
      <c r="H43" s="1620"/>
      <c r="I43" s="1620"/>
      <c r="J43" s="1409"/>
      <c r="K43" s="1409"/>
      <c r="L43" s="1409"/>
      <c r="M43" s="1409"/>
      <c r="N43" s="1409"/>
      <c r="O43" s="1409"/>
      <c r="P43" s="1395"/>
      <c r="Q43" s="1395"/>
    </row>
    <row r="44" spans="1:17" ht="15">
      <c r="A44" s="1428" t="s">
        <v>1318</v>
      </c>
      <c r="B44" s="1429"/>
      <c r="C44" s="1630" t="s">
        <v>1319</v>
      </c>
      <c r="D44" s="1630"/>
      <c r="E44" s="1630"/>
      <c r="F44" s="1630"/>
      <c r="G44" s="1630"/>
      <c r="H44" s="1630"/>
      <c r="I44" s="1630"/>
      <c r="J44" s="1630"/>
      <c r="K44" s="1630"/>
      <c r="L44" s="1630"/>
      <c r="M44" s="1630"/>
      <c r="N44" s="1630"/>
      <c r="O44" s="1630"/>
      <c r="P44" s="1395"/>
      <c r="Q44" s="1395"/>
    </row>
    <row r="45" spans="1:17" ht="15">
      <c r="A45" s="1428" t="s">
        <v>1320</v>
      </c>
      <c r="B45" s="1429"/>
      <c r="C45" s="1630" t="s">
        <v>1321</v>
      </c>
      <c r="D45" s="1630"/>
      <c r="E45" s="1630"/>
      <c r="F45" s="1630"/>
      <c r="G45" s="1630"/>
      <c r="H45" s="1630"/>
      <c r="I45" s="1630"/>
      <c r="J45" s="1630"/>
      <c r="K45" s="1630"/>
      <c r="L45" s="1630"/>
      <c r="M45" s="1630"/>
      <c r="N45" s="1630"/>
      <c r="O45" s="1630"/>
      <c r="P45" s="1395"/>
      <c r="Q45" s="1395"/>
    </row>
    <row r="46" spans="1:17" ht="15">
      <c r="A46" s="1428" t="s">
        <v>1322</v>
      </c>
      <c r="B46" s="1429"/>
      <c r="C46" s="1629" t="s">
        <v>1332</v>
      </c>
      <c r="D46" s="1629"/>
      <c r="E46" s="1629"/>
      <c r="F46" s="1629"/>
      <c r="G46" s="1629"/>
      <c r="H46" s="1629"/>
      <c r="I46" s="1629"/>
      <c r="J46" s="1629"/>
      <c r="K46" s="1629"/>
      <c r="L46" s="1629"/>
      <c r="M46" s="1629"/>
      <c r="N46" s="1629"/>
      <c r="O46" s="1629"/>
      <c r="P46" s="1395"/>
      <c r="Q46" s="1395"/>
    </row>
    <row r="47" spans="1:17" ht="15">
      <c r="A47" s="1409" t="s">
        <v>1323</v>
      </c>
      <c r="B47" s="1408"/>
      <c r="C47" s="1630" t="s">
        <v>1324</v>
      </c>
      <c r="D47" s="1630"/>
      <c r="E47" s="1630"/>
      <c r="F47" s="1630"/>
      <c r="G47" s="1630"/>
      <c r="H47" s="1630"/>
      <c r="I47" s="1630"/>
      <c r="J47" s="1630"/>
      <c r="K47" s="1630"/>
      <c r="L47" s="1630"/>
      <c r="M47" s="1630"/>
      <c r="N47" s="1630"/>
      <c r="O47" s="1630"/>
      <c r="P47" s="1395"/>
      <c r="Q47" s="1395"/>
    </row>
    <row r="48" spans="1:17" ht="15">
      <c r="A48" s="1427" t="s">
        <v>1325</v>
      </c>
      <c r="B48" s="1430"/>
      <c r="C48" s="1425" t="s">
        <v>1326</v>
      </c>
      <c r="D48" s="1408"/>
      <c r="E48" s="1409"/>
      <c r="F48" s="1409"/>
      <c r="G48" s="1409"/>
      <c r="H48" s="1409"/>
      <c r="I48" s="1409"/>
      <c r="J48" s="1409"/>
      <c r="K48" s="1409"/>
      <c r="L48" s="1409"/>
      <c r="M48" s="1409"/>
      <c r="N48" s="1409"/>
      <c r="O48" s="1419"/>
      <c r="P48" s="1395"/>
      <c r="Q48" s="1395"/>
    </row>
    <row r="49" spans="1:17" ht="15">
      <c r="A49" s="1427" t="s">
        <v>1327</v>
      </c>
      <c r="B49" s="1391"/>
      <c r="C49" s="1630" t="s">
        <v>1328</v>
      </c>
      <c r="D49" s="1630"/>
      <c r="E49" s="1630"/>
      <c r="F49" s="1630"/>
      <c r="G49" s="1630"/>
      <c r="H49" s="1630"/>
      <c r="I49" s="1630"/>
      <c r="J49" s="1630"/>
      <c r="K49" s="1363"/>
      <c r="L49" s="1363"/>
      <c r="M49" s="1363"/>
      <c r="N49" s="1363"/>
      <c r="O49" s="1363"/>
      <c r="P49" s="1395"/>
      <c r="Q49" s="1395"/>
    </row>
    <row r="50" spans="1:17" ht="15">
      <c r="A50" s="1631" t="s">
        <v>1329</v>
      </c>
      <c r="B50" s="1632"/>
      <c r="C50" s="1630" t="s">
        <v>1330</v>
      </c>
      <c r="D50" s="1630"/>
      <c r="E50" s="1630"/>
      <c r="F50" s="1630"/>
      <c r="G50" s="1630"/>
      <c r="H50" s="1630"/>
      <c r="I50" s="1630"/>
      <c r="J50" s="1630"/>
      <c r="K50" s="1630"/>
      <c r="L50" s="1409"/>
      <c r="M50" s="1409"/>
      <c r="N50" s="1409"/>
      <c r="O50" s="1409"/>
      <c r="P50" s="1395"/>
      <c r="Q50" s="1395"/>
    </row>
    <row r="51" spans="1:17" ht="15">
      <c r="A51" s="1394"/>
      <c r="B51" s="1408"/>
      <c r="C51" s="1408"/>
      <c r="D51" s="1408"/>
      <c r="E51" s="1409"/>
      <c r="F51" s="1409"/>
      <c r="G51" s="1409"/>
      <c r="H51" s="1409"/>
      <c r="I51" s="1409"/>
      <c r="J51" s="1409"/>
      <c r="K51" s="1409"/>
      <c r="L51" s="1409"/>
      <c r="M51" s="1409"/>
      <c r="N51" s="1409"/>
      <c r="O51" s="1409"/>
      <c r="P51" s="1395"/>
      <c r="Q51" s="1395"/>
    </row>
    <row r="52" spans="1:17" ht="15">
      <c r="A52" s="1363"/>
      <c r="B52" s="1408"/>
      <c r="C52" s="1408"/>
      <c r="D52" s="1408"/>
      <c r="E52" s="1409"/>
      <c r="F52" s="1409"/>
      <c r="G52" s="1409"/>
      <c r="H52" s="1409"/>
      <c r="I52" s="1409"/>
      <c r="J52" s="1409"/>
      <c r="K52" s="1409"/>
      <c r="L52" s="1409"/>
      <c r="M52" s="1409"/>
      <c r="N52" s="1409"/>
      <c r="O52" s="1409"/>
      <c r="P52" s="1395"/>
      <c r="Q52" s="1395"/>
    </row>
    <row r="53" spans="1:17" ht="15">
      <c r="A53" s="1409"/>
      <c r="B53" s="1408"/>
      <c r="C53" s="1408"/>
      <c r="D53" s="1408"/>
      <c r="E53" s="1409"/>
      <c r="F53" s="1409"/>
      <c r="G53" s="1409"/>
      <c r="H53" s="1409"/>
      <c r="I53" s="1409"/>
      <c r="J53" s="1409"/>
      <c r="K53" s="1409"/>
      <c r="L53" s="1409"/>
      <c r="M53" s="1409"/>
      <c r="N53" s="1409"/>
      <c r="O53" s="1409"/>
      <c r="P53" s="1395"/>
      <c r="Q53" s="1395"/>
    </row>
    <row r="54" spans="1:17" ht="15"/>
    <row r="55" spans="1:17" ht="15">
      <c r="A55" s="1391"/>
      <c r="B55" s="1391"/>
      <c r="C55" s="1391"/>
      <c r="D55" s="1391"/>
      <c r="E55" s="1391"/>
      <c r="F55" s="1391"/>
      <c r="G55" s="1391"/>
      <c r="H55" s="1391"/>
      <c r="I55" s="1391"/>
      <c r="J55" s="1391"/>
      <c r="K55" s="1391"/>
      <c r="L55" s="1391"/>
      <c r="M55" s="1391"/>
      <c r="N55" s="1391"/>
      <c r="O55" s="1391"/>
    </row>
    <row r="56" spans="1:17" ht="15.75">
      <c r="A56" s="1431"/>
      <c r="B56" s="1394"/>
      <c r="C56" s="1394"/>
      <c r="D56" s="1394"/>
      <c r="E56" s="1394"/>
      <c r="F56" s="1394"/>
      <c r="G56" s="1394"/>
      <c r="H56" s="1394"/>
      <c r="I56" s="1394"/>
      <c r="J56" s="1394"/>
      <c r="K56" s="1394"/>
      <c r="L56" s="1394"/>
      <c r="M56" s="1394"/>
      <c r="N56" s="1394"/>
      <c r="O56" s="1394"/>
    </row>
    <row r="57" spans="1:17" ht="15.75" customHeight="1"/>
    <row r="58" spans="1:17" ht="15">
      <c r="A58" s="1633" t="s">
        <v>256</v>
      </c>
      <c r="B58" s="1633"/>
      <c r="C58" s="1633"/>
      <c r="D58" s="1633"/>
      <c r="E58" s="1633"/>
      <c r="F58" s="1633"/>
      <c r="G58" s="1633"/>
      <c r="H58" s="1633"/>
      <c r="I58" s="1633"/>
      <c r="J58" s="1633"/>
      <c r="K58" s="1633"/>
      <c r="L58" s="1633"/>
      <c r="M58" s="1633"/>
      <c r="N58" s="1633"/>
      <c r="O58" s="1633"/>
    </row>
    <row r="59" spans="1:17" ht="15">
      <c r="A59" s="1636" t="s">
        <v>257</v>
      </c>
      <c r="B59" s="1636"/>
      <c r="C59" s="1636"/>
      <c r="D59" s="1636"/>
      <c r="E59" s="1636"/>
      <c r="F59" s="1636"/>
      <c r="G59" s="1636"/>
      <c r="H59" s="1636"/>
      <c r="I59" s="1636"/>
      <c r="J59" s="1636"/>
      <c r="K59" s="1636"/>
      <c r="L59" s="1636"/>
      <c r="M59" s="1636"/>
      <c r="N59" s="1636"/>
      <c r="O59" s="1636"/>
    </row>
    <row r="60" spans="1:17" ht="15">
      <c r="A60" s="1633" t="s">
        <v>1274</v>
      </c>
      <c r="B60" s="1633"/>
      <c r="C60" s="1633"/>
      <c r="D60" s="1633"/>
      <c r="E60" s="1633"/>
      <c r="F60" s="1633"/>
      <c r="G60" s="1633"/>
      <c r="H60" s="1633"/>
      <c r="I60" s="1633"/>
      <c r="J60" s="1633"/>
      <c r="K60" s="1633"/>
      <c r="L60" s="1633"/>
      <c r="M60" s="1633"/>
      <c r="N60" s="1633"/>
      <c r="O60" s="1633"/>
    </row>
    <row r="61" spans="1:17" ht="15.75">
      <c r="A61" s="1392"/>
      <c r="B61" s="1363"/>
      <c r="C61" s="1363"/>
      <c r="D61" s="1363"/>
      <c r="E61" s="1363"/>
      <c r="F61" s="1363"/>
      <c r="G61" s="1363"/>
      <c r="H61" s="1363"/>
      <c r="I61" s="1363"/>
      <c r="J61" s="1363"/>
      <c r="K61" s="1363"/>
      <c r="L61" s="1363"/>
      <c r="M61" s="1363"/>
      <c r="N61" s="1363"/>
      <c r="O61" s="1363"/>
    </row>
    <row r="62" spans="1:17" ht="15">
      <c r="A62" s="1363"/>
      <c r="B62" s="1363"/>
      <c r="C62" s="1363"/>
      <c r="D62" s="1363"/>
      <c r="E62" s="1363"/>
      <c r="F62" s="1363"/>
      <c r="G62" s="1363"/>
      <c r="H62" s="1400"/>
      <c r="I62" s="1363"/>
      <c r="J62" s="1363"/>
      <c r="K62" s="1363"/>
      <c r="L62" s="1363"/>
      <c r="M62" s="1363"/>
      <c r="N62" s="1363"/>
      <c r="O62" s="1363"/>
      <c r="P62" s="1395"/>
      <c r="Q62" s="1395"/>
    </row>
    <row r="63" spans="1:17" ht="15">
      <c r="A63" s="1401" t="s">
        <v>1276</v>
      </c>
      <c r="B63" s="1402"/>
      <c r="C63" s="1403"/>
      <c r="D63" s="1404" t="s">
        <v>1277</v>
      </c>
      <c r="E63" s="1405"/>
      <c r="F63" s="1406"/>
      <c r="G63" s="1406"/>
      <c r="H63" s="1400"/>
      <c r="I63" s="1363"/>
      <c r="J63" s="1363"/>
      <c r="K63" s="1363"/>
      <c r="L63" s="1363"/>
      <c r="M63" s="1363"/>
      <c r="N63" s="1363"/>
      <c r="O63" s="1363"/>
      <c r="P63" s="1395"/>
      <c r="Q63" s="1395"/>
    </row>
    <row r="64" spans="1:17" ht="15">
      <c r="A64" s="1401" t="s">
        <v>1278</v>
      </c>
      <c r="B64" s="1402"/>
      <c r="C64" s="1403"/>
      <c r="D64" s="1404" t="s">
        <v>1279</v>
      </c>
      <c r="E64" s="1405">
        <v>365</v>
      </c>
      <c r="F64" s="1406" t="s">
        <v>1280</v>
      </c>
      <c r="G64" s="1403"/>
      <c r="H64" s="1400"/>
      <c r="I64" s="1363"/>
      <c r="J64" s="1363"/>
      <c r="K64" s="1363"/>
      <c r="L64" s="1363"/>
      <c r="M64" s="1363"/>
      <c r="N64" s="1363"/>
      <c r="O64" s="1363"/>
      <c r="P64" s="1395"/>
      <c r="Q64" s="1395"/>
    </row>
    <row r="65" spans="1:17" ht="15.75" thickBot="1">
      <c r="A65" s="1359" t="s">
        <v>565</v>
      </c>
      <c r="B65" s="1402"/>
      <c r="C65" s="1403"/>
      <c r="D65" s="1404"/>
      <c r="E65" s="1404"/>
      <c r="F65" s="1404"/>
      <c r="G65" s="1403"/>
      <c r="H65" s="1400"/>
      <c r="I65" s="1363"/>
      <c r="J65" s="1363"/>
      <c r="K65" s="1363"/>
      <c r="L65" s="1363"/>
      <c r="M65" s="1363"/>
      <c r="N65" s="1363"/>
      <c r="O65" s="1363"/>
      <c r="P65" s="1395"/>
      <c r="Q65" s="1395"/>
    </row>
    <row r="66" spans="1:17" ht="15.75" thickBot="1">
      <c r="A66" s="1371" t="s">
        <v>766</v>
      </c>
      <c r="B66" s="1407" t="s">
        <v>1281</v>
      </c>
      <c r="C66" s="1363"/>
      <c r="D66" s="1363"/>
      <c r="E66" s="1363"/>
      <c r="F66" s="1363"/>
      <c r="G66" s="1363"/>
      <c r="H66" s="1363"/>
      <c r="I66" s="1363"/>
      <c r="J66" s="1363"/>
      <c r="K66" s="1363"/>
      <c r="L66" s="1363"/>
      <c r="M66" s="1363"/>
      <c r="N66" s="1363"/>
      <c r="O66" s="1363"/>
      <c r="P66" s="1395"/>
      <c r="Q66" s="1395"/>
    </row>
    <row r="67" spans="1:17" ht="15">
      <c r="A67" s="1363"/>
      <c r="B67" s="1408"/>
      <c r="C67" s="1408"/>
      <c r="D67" s="1408"/>
      <c r="E67" s="1409"/>
      <c r="F67" s="1409"/>
      <c r="G67" s="1409"/>
      <c r="H67" s="1409"/>
      <c r="I67" s="1409"/>
      <c r="J67" s="1409"/>
      <c r="K67" s="1409"/>
      <c r="L67" s="1409"/>
      <c r="M67" s="1409"/>
      <c r="N67" s="1409"/>
      <c r="O67" s="1409"/>
      <c r="P67" s="1395"/>
      <c r="Q67" s="1395"/>
    </row>
    <row r="68" spans="1:17" ht="15">
      <c r="A68" s="1409"/>
      <c r="B68" s="1410" t="s">
        <v>577</v>
      </c>
      <c r="C68" s="1410" t="s">
        <v>575</v>
      </c>
      <c r="D68" s="1410" t="s">
        <v>1000</v>
      </c>
      <c r="E68" s="1410" t="s">
        <v>1001</v>
      </c>
      <c r="F68" s="1410" t="s">
        <v>1241</v>
      </c>
      <c r="G68" s="1410" t="s">
        <v>1282</v>
      </c>
      <c r="H68" s="1410" t="s">
        <v>1283</v>
      </c>
      <c r="I68" s="1410" t="s">
        <v>1284</v>
      </c>
      <c r="J68" s="1410" t="s">
        <v>1285</v>
      </c>
      <c r="K68" s="1410" t="s">
        <v>1286</v>
      </c>
      <c r="L68" s="1410" t="s">
        <v>1287</v>
      </c>
      <c r="M68" s="1410" t="s">
        <v>1288</v>
      </c>
      <c r="N68" s="1410" t="s">
        <v>1289</v>
      </c>
      <c r="O68" s="1410" t="s">
        <v>1290</v>
      </c>
      <c r="P68" s="1395"/>
      <c r="Q68" s="1395"/>
    </row>
    <row r="69" spans="1:17" ht="15">
      <c r="A69" s="1409"/>
      <c r="B69" s="1410"/>
      <c r="C69" s="1410"/>
      <c r="D69" s="1637" t="s">
        <v>1291</v>
      </c>
      <c r="E69" s="1637" t="s">
        <v>1292</v>
      </c>
      <c r="F69" s="1637" t="s">
        <v>1293</v>
      </c>
      <c r="G69" s="1637" t="s">
        <v>1294</v>
      </c>
      <c r="H69" s="1637" t="s">
        <v>1295</v>
      </c>
      <c r="I69" s="1411"/>
      <c r="J69" s="1411"/>
      <c r="K69" s="1637" t="s">
        <v>1296</v>
      </c>
      <c r="L69" s="1637" t="s">
        <v>1297</v>
      </c>
      <c r="M69" s="1637" t="s">
        <v>1298</v>
      </c>
      <c r="N69" s="1411"/>
      <c r="O69" s="1411"/>
      <c r="P69" s="1395"/>
      <c r="Q69" s="1395"/>
    </row>
    <row r="70" spans="1:17" ht="45" customHeight="1" thickBot="1">
      <c r="A70" s="1412" t="s">
        <v>1244</v>
      </c>
      <c r="B70" s="1412" t="s">
        <v>436</v>
      </c>
      <c r="C70" s="1412" t="s">
        <v>435</v>
      </c>
      <c r="D70" s="1638"/>
      <c r="E70" s="1638"/>
      <c r="F70" s="1638" t="s">
        <v>1299</v>
      </c>
      <c r="G70" s="1638" t="s">
        <v>1300</v>
      </c>
      <c r="H70" s="1638" t="s">
        <v>1300</v>
      </c>
      <c r="I70" s="1413" t="s">
        <v>1301</v>
      </c>
      <c r="J70" s="1413" t="s">
        <v>1302</v>
      </c>
      <c r="K70" s="1638" t="s">
        <v>1300</v>
      </c>
      <c r="L70" s="1638" t="s">
        <v>1300</v>
      </c>
      <c r="M70" s="1638"/>
      <c r="N70" s="1413" t="s">
        <v>1303</v>
      </c>
      <c r="O70" s="1413" t="s">
        <v>1304</v>
      </c>
      <c r="P70" s="1395"/>
      <c r="Q70" s="1395"/>
    </row>
    <row r="71" spans="1:17" ht="15">
      <c r="A71" s="1409"/>
      <c r="B71" s="1408"/>
      <c r="C71" s="1408"/>
      <c r="D71" s="1409"/>
      <c r="E71" s="1409"/>
      <c r="F71" s="1409"/>
      <c r="G71" s="1409"/>
      <c r="H71" s="1409"/>
      <c r="I71" s="1409"/>
      <c r="J71" s="1409"/>
      <c r="K71" s="1409"/>
      <c r="L71" s="1409"/>
      <c r="M71" s="1409"/>
      <c r="N71" s="1409"/>
      <c r="O71" s="1409"/>
      <c r="P71" s="1395"/>
      <c r="Q71" s="1395"/>
    </row>
    <row r="72" spans="1:17" ht="15">
      <c r="A72" s="1408">
        <v>3</v>
      </c>
      <c r="B72" s="1414"/>
      <c r="C72" s="1408" t="s">
        <v>447</v>
      </c>
      <c r="D72" s="1409"/>
      <c r="E72" s="1415"/>
      <c r="F72" s="1409"/>
      <c r="G72" s="1409"/>
      <c r="H72" s="1409"/>
      <c r="I72" s="1409"/>
      <c r="J72" s="1409"/>
      <c r="K72" s="1409"/>
      <c r="L72" s="1409"/>
      <c r="M72" s="1409"/>
      <c r="N72" s="1409"/>
      <c r="O72" s="1416"/>
      <c r="P72" s="1417"/>
      <c r="Q72" s="1395"/>
    </row>
    <row r="73" spans="1:17" ht="15">
      <c r="A73" s="1408"/>
      <c r="B73" s="1418"/>
      <c r="C73" s="1408"/>
      <c r="D73" s="1409"/>
      <c r="E73" s="1415"/>
      <c r="F73" s="1419"/>
      <c r="G73" s="1409"/>
      <c r="H73" s="1409"/>
      <c r="I73" s="1409"/>
      <c r="J73" s="1409"/>
      <c r="K73" s="1409"/>
      <c r="L73" s="1409"/>
      <c r="M73" s="1409"/>
      <c r="N73" s="1409"/>
      <c r="O73" s="1409"/>
      <c r="P73" s="1417"/>
      <c r="Q73" s="1395"/>
    </row>
    <row r="74" spans="1:17" ht="15">
      <c r="A74" s="1408">
        <f>+A72+1</f>
        <v>4</v>
      </c>
      <c r="B74" s="1418" t="str">
        <f>IF($B$72=0," ",$B$72+1)</f>
        <v xml:space="preserve"> </v>
      </c>
      <c r="C74" s="1408" t="s">
        <v>378</v>
      </c>
      <c r="D74" s="1416"/>
      <c r="E74" s="1416"/>
      <c r="F74" s="1409">
        <f>D74-E74</f>
        <v>0</v>
      </c>
      <c r="G74" s="1409">
        <f>IF(F74&gt;0,F74,0)</f>
        <v>0</v>
      </c>
      <c r="H74" s="1409">
        <f>IF($E$10=0,"-",$E$10-31+1)</f>
        <v>335</v>
      </c>
      <c r="I74" s="1420">
        <f>H74/$E$64</f>
        <v>0.9178082191780822</v>
      </c>
      <c r="J74" s="1409">
        <f>ROUND(+G74*I74,0)</f>
        <v>0</v>
      </c>
      <c r="K74" s="1433">
        <f>(F74-G74)*I74</f>
        <v>0</v>
      </c>
      <c r="L74" s="1409">
        <f>SUM(J74:K74)</f>
        <v>0</v>
      </c>
      <c r="M74" s="1409">
        <f>ROUND(+E74*I74,0)</f>
        <v>0</v>
      </c>
      <c r="N74" s="1409">
        <f>+O72+L74+M74</f>
        <v>0</v>
      </c>
      <c r="O74" s="1421"/>
      <c r="P74" s="1417"/>
      <c r="Q74" s="1422"/>
    </row>
    <row r="75" spans="1:17" ht="15">
      <c r="A75" s="1408">
        <f>+A74+1</f>
        <v>5</v>
      </c>
      <c r="B75" s="1418" t="str">
        <f t="shared" ref="B75:B85" si="11">IF($B$72=0," ",$B$72+1)</f>
        <v xml:space="preserve"> </v>
      </c>
      <c r="C75" s="1408" t="s">
        <v>438</v>
      </c>
      <c r="D75" s="1416"/>
      <c r="E75" s="1416"/>
      <c r="F75" s="1409">
        <f t="shared" ref="F75:F84" si="12">D75-E75</f>
        <v>0</v>
      </c>
      <c r="G75" s="1409">
        <f t="shared" ref="G75:G85" si="13">IF(F75&gt;0,F75,0)</f>
        <v>0</v>
      </c>
      <c r="H75" s="1409">
        <v>307</v>
      </c>
      <c r="I75" s="1420">
        <f t="shared" ref="I75:I84" si="14">H75/$E$64</f>
        <v>0.84109589041095889</v>
      </c>
      <c r="J75" s="1409">
        <f t="shared" ref="J75:J85" si="15">ROUND(+G75*I75,0)</f>
        <v>0</v>
      </c>
      <c r="K75" s="1433">
        <f t="shared" ref="K75:K85" si="16">(F75-G75)*I75</f>
        <v>0</v>
      </c>
      <c r="L75" s="1409">
        <f t="shared" ref="L75:L85" si="17">SUM(J75:K75)</f>
        <v>0</v>
      </c>
      <c r="M75" s="1409">
        <f t="shared" ref="M75:M85" si="18">ROUND(+E75*I75,0)</f>
        <v>0</v>
      </c>
      <c r="N75" s="1409">
        <f>+N74+L75+M75</f>
        <v>0</v>
      </c>
      <c r="O75" s="1421"/>
      <c r="P75" s="1417"/>
      <c r="Q75" s="1422"/>
    </row>
    <row r="76" spans="1:17" ht="15">
      <c r="A76" s="1408">
        <f t="shared" ref="A76:A85" si="19">+A75+1</f>
        <v>6</v>
      </c>
      <c r="B76" s="1418" t="str">
        <f t="shared" si="11"/>
        <v xml:space="preserve"> </v>
      </c>
      <c r="C76" s="1408" t="s">
        <v>439</v>
      </c>
      <c r="D76" s="1416"/>
      <c r="E76" s="1416"/>
      <c r="F76" s="1409">
        <f t="shared" si="12"/>
        <v>0</v>
      </c>
      <c r="G76" s="1409">
        <f t="shared" si="13"/>
        <v>0</v>
      </c>
      <c r="H76" s="1409">
        <v>276</v>
      </c>
      <c r="I76" s="1420">
        <f t="shared" si="14"/>
        <v>0.75616438356164384</v>
      </c>
      <c r="J76" s="1409">
        <f t="shared" si="15"/>
        <v>0</v>
      </c>
      <c r="K76" s="1433">
        <f t="shared" si="16"/>
        <v>0</v>
      </c>
      <c r="L76" s="1409">
        <f t="shared" si="17"/>
        <v>0</v>
      </c>
      <c r="M76" s="1409">
        <f t="shared" si="18"/>
        <v>0</v>
      </c>
      <c r="N76" s="1409">
        <f t="shared" ref="N76:N85" si="20">+N75+L76+M76</f>
        <v>0</v>
      </c>
      <c r="O76" s="1421"/>
      <c r="P76" s="1417"/>
      <c r="Q76" s="1422"/>
    </row>
    <row r="77" spans="1:17" ht="15">
      <c r="A77" s="1408">
        <f t="shared" si="19"/>
        <v>7</v>
      </c>
      <c r="B77" s="1418" t="str">
        <f t="shared" si="11"/>
        <v xml:space="preserve"> </v>
      </c>
      <c r="C77" s="1408" t="s">
        <v>440</v>
      </c>
      <c r="D77" s="1416"/>
      <c r="E77" s="1416"/>
      <c r="F77" s="1409">
        <f t="shared" si="12"/>
        <v>0</v>
      </c>
      <c r="G77" s="1409">
        <f t="shared" si="13"/>
        <v>0</v>
      </c>
      <c r="H77" s="1409">
        <v>246</v>
      </c>
      <c r="I77" s="1420">
        <f t="shared" si="14"/>
        <v>0.67397260273972603</v>
      </c>
      <c r="J77" s="1409">
        <f t="shared" si="15"/>
        <v>0</v>
      </c>
      <c r="K77" s="1433">
        <f t="shared" si="16"/>
        <v>0</v>
      </c>
      <c r="L77" s="1409">
        <f t="shared" si="17"/>
        <v>0</v>
      </c>
      <c r="M77" s="1409">
        <f t="shared" si="18"/>
        <v>0</v>
      </c>
      <c r="N77" s="1409">
        <f t="shared" si="20"/>
        <v>0</v>
      </c>
      <c r="O77" s="1421"/>
      <c r="P77" s="1417"/>
      <c r="Q77" s="1422"/>
    </row>
    <row r="78" spans="1:17" ht="15">
      <c r="A78" s="1408">
        <f t="shared" si="19"/>
        <v>8</v>
      </c>
      <c r="B78" s="1418" t="str">
        <f t="shared" si="11"/>
        <v xml:space="preserve"> </v>
      </c>
      <c r="C78" s="1408" t="s">
        <v>437</v>
      </c>
      <c r="D78" s="1416"/>
      <c r="E78" s="1416"/>
      <c r="F78" s="1409">
        <f t="shared" si="12"/>
        <v>0</v>
      </c>
      <c r="G78" s="1409">
        <f t="shared" si="13"/>
        <v>0</v>
      </c>
      <c r="H78" s="1409">
        <v>215</v>
      </c>
      <c r="I78" s="1420">
        <f t="shared" si="14"/>
        <v>0.58904109589041098</v>
      </c>
      <c r="J78" s="1409">
        <f t="shared" si="15"/>
        <v>0</v>
      </c>
      <c r="K78" s="1433">
        <f t="shared" si="16"/>
        <v>0</v>
      </c>
      <c r="L78" s="1409">
        <f t="shared" si="17"/>
        <v>0</v>
      </c>
      <c r="M78" s="1409">
        <f t="shared" si="18"/>
        <v>0</v>
      </c>
      <c r="N78" s="1409">
        <f t="shared" si="20"/>
        <v>0</v>
      </c>
      <c r="O78" s="1421"/>
      <c r="P78" s="1417"/>
      <c r="Q78" s="1422"/>
    </row>
    <row r="79" spans="1:17" ht="15">
      <c r="A79" s="1408">
        <f t="shared" si="19"/>
        <v>9</v>
      </c>
      <c r="B79" s="1418" t="str">
        <f t="shared" si="11"/>
        <v xml:space="preserve"> </v>
      </c>
      <c r="C79" s="1408" t="s">
        <v>441</v>
      </c>
      <c r="D79" s="1416"/>
      <c r="E79" s="1416"/>
      <c r="F79" s="1409">
        <f t="shared" si="12"/>
        <v>0</v>
      </c>
      <c r="G79" s="1409">
        <f t="shared" si="13"/>
        <v>0</v>
      </c>
      <c r="H79" s="1409">
        <v>185</v>
      </c>
      <c r="I79" s="1420">
        <f t="shared" si="14"/>
        <v>0.50684931506849318</v>
      </c>
      <c r="J79" s="1409">
        <f t="shared" si="15"/>
        <v>0</v>
      </c>
      <c r="K79" s="1433">
        <f t="shared" si="16"/>
        <v>0</v>
      </c>
      <c r="L79" s="1409">
        <f t="shared" si="17"/>
        <v>0</v>
      </c>
      <c r="M79" s="1409">
        <f t="shared" si="18"/>
        <v>0</v>
      </c>
      <c r="N79" s="1409">
        <f t="shared" si="20"/>
        <v>0</v>
      </c>
      <c r="O79" s="1421"/>
      <c r="P79" s="1417"/>
      <c r="Q79" s="1422"/>
    </row>
    <row r="80" spans="1:17" ht="15">
      <c r="A80" s="1408">
        <f t="shared" si="19"/>
        <v>10</v>
      </c>
      <c r="B80" s="1418" t="str">
        <f t="shared" si="11"/>
        <v xml:space="preserve"> </v>
      </c>
      <c r="C80" s="1408" t="s">
        <v>442</v>
      </c>
      <c r="D80" s="1416"/>
      <c r="E80" s="1416"/>
      <c r="F80" s="1409">
        <f t="shared" si="12"/>
        <v>0</v>
      </c>
      <c r="G80" s="1409">
        <f t="shared" si="13"/>
        <v>0</v>
      </c>
      <c r="H80" s="1409">
        <v>154</v>
      </c>
      <c r="I80" s="1420">
        <f t="shared" si="14"/>
        <v>0.42191780821917807</v>
      </c>
      <c r="J80" s="1409">
        <f t="shared" si="15"/>
        <v>0</v>
      </c>
      <c r="K80" s="1433">
        <f t="shared" si="16"/>
        <v>0</v>
      </c>
      <c r="L80" s="1409">
        <f t="shared" si="17"/>
        <v>0</v>
      </c>
      <c r="M80" s="1409">
        <f t="shared" si="18"/>
        <v>0</v>
      </c>
      <c r="N80" s="1409">
        <f t="shared" si="20"/>
        <v>0</v>
      </c>
      <c r="O80" s="1421"/>
      <c r="P80" s="1417"/>
      <c r="Q80" s="1422"/>
    </row>
    <row r="81" spans="1:17" ht="15">
      <c r="A81" s="1408">
        <f t="shared" si="19"/>
        <v>11</v>
      </c>
      <c r="B81" s="1418" t="str">
        <f t="shared" si="11"/>
        <v xml:space="preserve"> </v>
      </c>
      <c r="C81" s="1408" t="s">
        <v>443</v>
      </c>
      <c r="D81" s="1416"/>
      <c r="E81" s="1416"/>
      <c r="F81" s="1409">
        <f t="shared" si="12"/>
        <v>0</v>
      </c>
      <c r="G81" s="1409">
        <f t="shared" si="13"/>
        <v>0</v>
      </c>
      <c r="H81" s="1409">
        <v>123</v>
      </c>
      <c r="I81" s="1420">
        <f t="shared" si="14"/>
        <v>0.33698630136986302</v>
      </c>
      <c r="J81" s="1409">
        <f t="shared" si="15"/>
        <v>0</v>
      </c>
      <c r="K81" s="1433">
        <f t="shared" si="16"/>
        <v>0</v>
      </c>
      <c r="L81" s="1409">
        <f t="shared" si="17"/>
        <v>0</v>
      </c>
      <c r="M81" s="1409">
        <f t="shared" si="18"/>
        <v>0</v>
      </c>
      <c r="N81" s="1409">
        <f t="shared" si="20"/>
        <v>0</v>
      </c>
      <c r="O81" s="1421"/>
      <c r="P81" s="1417"/>
      <c r="Q81" s="1422"/>
    </row>
    <row r="82" spans="1:17" ht="15">
      <c r="A82" s="1408">
        <f t="shared" si="19"/>
        <v>12</v>
      </c>
      <c r="B82" s="1418" t="str">
        <f t="shared" si="11"/>
        <v xml:space="preserve"> </v>
      </c>
      <c r="C82" s="1408" t="s">
        <v>444</v>
      </c>
      <c r="D82" s="1416"/>
      <c r="E82" s="1416"/>
      <c r="F82" s="1409">
        <f t="shared" si="12"/>
        <v>0</v>
      </c>
      <c r="G82" s="1409">
        <f t="shared" si="13"/>
        <v>0</v>
      </c>
      <c r="H82" s="1409">
        <v>93</v>
      </c>
      <c r="I82" s="1420">
        <f t="shared" si="14"/>
        <v>0.25479452054794521</v>
      </c>
      <c r="J82" s="1409">
        <f t="shared" si="15"/>
        <v>0</v>
      </c>
      <c r="K82" s="1433">
        <f t="shared" si="16"/>
        <v>0</v>
      </c>
      <c r="L82" s="1409">
        <f t="shared" si="17"/>
        <v>0</v>
      </c>
      <c r="M82" s="1409">
        <f t="shared" si="18"/>
        <v>0</v>
      </c>
      <c r="N82" s="1409">
        <f t="shared" si="20"/>
        <v>0</v>
      </c>
      <c r="O82" s="1421"/>
      <c r="P82" s="1417"/>
      <c r="Q82" s="1422"/>
    </row>
    <row r="83" spans="1:17" ht="15">
      <c r="A83" s="1408">
        <f t="shared" si="19"/>
        <v>13</v>
      </c>
      <c r="B83" s="1418" t="str">
        <f t="shared" si="11"/>
        <v xml:space="preserve"> </v>
      </c>
      <c r="C83" s="1408" t="s">
        <v>445</v>
      </c>
      <c r="D83" s="1416"/>
      <c r="E83" s="1416"/>
      <c r="F83" s="1409">
        <f t="shared" si="12"/>
        <v>0</v>
      </c>
      <c r="G83" s="1409">
        <f t="shared" si="13"/>
        <v>0</v>
      </c>
      <c r="H83" s="1409">
        <v>62</v>
      </c>
      <c r="I83" s="1420">
        <f t="shared" si="14"/>
        <v>0.16986301369863013</v>
      </c>
      <c r="J83" s="1409">
        <f t="shared" si="15"/>
        <v>0</v>
      </c>
      <c r="K83" s="1433">
        <f t="shared" si="16"/>
        <v>0</v>
      </c>
      <c r="L83" s="1409">
        <f t="shared" si="17"/>
        <v>0</v>
      </c>
      <c r="M83" s="1409">
        <f t="shared" si="18"/>
        <v>0</v>
      </c>
      <c r="N83" s="1409">
        <f t="shared" si="20"/>
        <v>0</v>
      </c>
      <c r="O83" s="1421"/>
      <c r="P83" s="1417"/>
      <c r="Q83" s="1422"/>
    </row>
    <row r="84" spans="1:17" ht="15">
      <c r="A84" s="1408">
        <f t="shared" si="19"/>
        <v>14</v>
      </c>
      <c r="B84" s="1418" t="str">
        <f t="shared" si="11"/>
        <v xml:space="preserve"> </v>
      </c>
      <c r="C84" s="1408" t="s">
        <v>446</v>
      </c>
      <c r="D84" s="1416"/>
      <c r="E84" s="1416"/>
      <c r="F84" s="1409">
        <f t="shared" si="12"/>
        <v>0</v>
      </c>
      <c r="G84" s="1409">
        <f t="shared" si="13"/>
        <v>0</v>
      </c>
      <c r="H84" s="1409">
        <v>32</v>
      </c>
      <c r="I84" s="1420">
        <f t="shared" si="14"/>
        <v>8.7671232876712329E-2</v>
      </c>
      <c r="J84" s="1409">
        <f t="shared" si="15"/>
        <v>0</v>
      </c>
      <c r="K84" s="1433">
        <f t="shared" si="16"/>
        <v>0</v>
      </c>
      <c r="L84" s="1409">
        <f t="shared" si="17"/>
        <v>0</v>
      </c>
      <c r="M84" s="1409">
        <f t="shared" si="18"/>
        <v>0</v>
      </c>
      <c r="N84" s="1409">
        <f t="shared" si="20"/>
        <v>0</v>
      </c>
      <c r="O84" s="1421"/>
      <c r="P84" s="1417"/>
      <c r="Q84" s="1422"/>
    </row>
    <row r="85" spans="1:17" ht="15">
      <c r="A85" s="1408">
        <f t="shared" si="19"/>
        <v>15</v>
      </c>
      <c r="B85" s="1418" t="str">
        <f t="shared" si="11"/>
        <v xml:space="preserve"> </v>
      </c>
      <c r="C85" s="1408" t="s">
        <v>447</v>
      </c>
      <c r="D85" s="1416"/>
      <c r="E85" s="1416"/>
      <c r="F85" s="1409">
        <f>D85-E85</f>
        <v>0</v>
      </c>
      <c r="G85" s="1409">
        <f t="shared" si="13"/>
        <v>0</v>
      </c>
      <c r="H85" s="1409">
        <v>1</v>
      </c>
      <c r="I85" s="1420">
        <f>H85/$E$64</f>
        <v>2.7397260273972603E-3</v>
      </c>
      <c r="J85" s="1409">
        <f t="shared" si="15"/>
        <v>0</v>
      </c>
      <c r="K85" s="1433">
        <f t="shared" si="16"/>
        <v>0</v>
      </c>
      <c r="L85" s="1409">
        <f t="shared" si="17"/>
        <v>0</v>
      </c>
      <c r="M85" s="1409">
        <f t="shared" si="18"/>
        <v>0</v>
      </c>
      <c r="N85" s="1409">
        <f t="shared" si="20"/>
        <v>0</v>
      </c>
      <c r="O85" s="1421"/>
      <c r="P85" s="1417"/>
      <c r="Q85" s="1422"/>
    </row>
    <row r="86" spans="1:17" ht="15.75" thickBot="1">
      <c r="A86" s="1408"/>
      <c r="B86" s="1408"/>
      <c r="C86" s="1408" t="s">
        <v>157</v>
      </c>
      <c r="D86" s="1423">
        <f>SUM(D74:D85)</f>
        <v>0</v>
      </c>
      <c r="E86" s="1423">
        <f>SUM(E74:E85)</f>
        <v>0</v>
      </c>
      <c r="F86" s="1423">
        <f t="shared" ref="F86:G86" si="21">SUM(F74:F85)</f>
        <v>0</v>
      </c>
      <c r="G86" s="1423">
        <f t="shared" si="21"/>
        <v>0</v>
      </c>
      <c r="H86" s="1423"/>
      <c r="I86" s="1423"/>
      <c r="J86" s="1423">
        <f t="shared" ref="J86:M86" si="22">SUM(J74:J85)</f>
        <v>0</v>
      </c>
      <c r="K86" s="1423">
        <f t="shared" si="22"/>
        <v>0</v>
      </c>
      <c r="L86" s="1423">
        <f t="shared" si="22"/>
        <v>0</v>
      </c>
      <c r="M86" s="1423">
        <f t="shared" si="22"/>
        <v>0</v>
      </c>
      <c r="N86" s="1423">
        <f>+N85</f>
        <v>0</v>
      </c>
      <c r="O86" s="1409"/>
      <c r="P86" s="1395"/>
      <c r="Q86" s="1395"/>
    </row>
    <row r="87" spans="1:17" ht="15.75" thickTop="1">
      <c r="A87" s="1409"/>
      <c r="B87" s="1408"/>
      <c r="C87" s="1408"/>
      <c r="D87" s="1409"/>
      <c r="E87" s="1409"/>
      <c r="F87" s="1409"/>
      <c r="G87" s="1409"/>
      <c r="H87" s="1409"/>
      <c r="I87" s="1409"/>
      <c r="J87" s="1409"/>
      <c r="K87" s="1409"/>
      <c r="L87" s="1409"/>
      <c r="M87" s="1409"/>
      <c r="N87" s="1409"/>
      <c r="O87" s="1409"/>
      <c r="P87" s="1395"/>
      <c r="Q87" s="1395"/>
    </row>
    <row r="88" spans="1:17" ht="15.75" thickBot="1">
      <c r="A88" s="1408">
        <f>A85+1</f>
        <v>16</v>
      </c>
      <c r="B88" s="1408"/>
      <c r="C88" s="1409" t="s">
        <v>1305</v>
      </c>
      <c r="D88" s="1409"/>
      <c r="E88" s="1409"/>
      <c r="F88" s="1409"/>
      <c r="G88" s="1409"/>
      <c r="H88" s="1409"/>
      <c r="I88" s="1409"/>
      <c r="J88" s="1409"/>
      <c r="K88" s="1409"/>
      <c r="L88" s="1409"/>
      <c r="M88" s="1409"/>
      <c r="N88" s="1409"/>
      <c r="O88" s="1423">
        <f>N86</f>
        <v>0</v>
      </c>
      <c r="P88" s="1432" t="s">
        <v>766</v>
      </c>
      <c r="Q88" s="1395"/>
    </row>
    <row r="89" spans="1:17" ht="15.75" thickTop="1">
      <c r="A89" s="1409"/>
      <c r="B89" s="1408"/>
      <c r="C89" s="1425"/>
      <c r="D89" s="1409"/>
      <c r="E89" s="1409"/>
      <c r="F89" s="1409"/>
      <c r="G89" s="1409"/>
      <c r="H89" s="1409"/>
      <c r="I89" s="1409"/>
      <c r="J89" s="1409"/>
      <c r="K89" s="1409"/>
      <c r="L89" s="1409"/>
      <c r="M89" s="1409"/>
      <c r="N89" s="1409"/>
      <c r="O89" s="1409"/>
      <c r="P89" s="1395"/>
      <c r="Q89" s="1395"/>
    </row>
    <row r="90" spans="1:17" ht="15">
      <c r="A90" s="1426" t="s">
        <v>1306</v>
      </c>
      <c r="B90" s="1408"/>
      <c r="C90" s="1425"/>
      <c r="D90" s="1409"/>
      <c r="E90" s="1409"/>
      <c r="F90" s="1409"/>
      <c r="G90" s="1409"/>
      <c r="H90" s="1409"/>
      <c r="I90" s="1409"/>
      <c r="J90" s="1409"/>
      <c r="K90" s="1409"/>
      <c r="L90" s="1409"/>
      <c r="M90" s="1409"/>
      <c r="N90" s="1409"/>
      <c r="O90" s="1409"/>
      <c r="P90" s="1395"/>
      <c r="Q90" s="1395"/>
    </row>
    <row r="91" spans="1:17" ht="27" customHeight="1">
      <c r="A91" s="1631" t="s">
        <v>1307</v>
      </c>
      <c r="B91" s="1632"/>
      <c r="C91" s="1634" t="s">
        <v>1333</v>
      </c>
      <c r="D91" s="1634"/>
      <c r="E91" s="1634"/>
      <c r="F91" s="1634"/>
      <c r="G91" s="1634"/>
      <c r="H91" s="1634"/>
      <c r="I91" s="1634"/>
      <c r="J91" s="1634"/>
      <c r="K91" s="1634"/>
      <c r="L91" s="1634"/>
      <c r="M91" s="1634"/>
      <c r="N91" s="1634"/>
      <c r="O91" s="1634"/>
      <c r="P91" s="1395"/>
      <c r="Q91" s="1395"/>
    </row>
    <row r="92" spans="1:17" ht="15">
      <c r="A92" s="1427" t="s">
        <v>1308</v>
      </c>
      <c r="B92" s="1427"/>
      <c r="C92" s="1409" t="s">
        <v>1309</v>
      </c>
      <c r="D92" s="1395"/>
      <c r="E92" s="1409"/>
      <c r="F92" s="1409"/>
      <c r="G92" s="1409"/>
      <c r="H92" s="1409"/>
      <c r="I92" s="1409"/>
      <c r="J92" s="1409"/>
      <c r="K92" s="1409"/>
      <c r="L92" s="1409"/>
      <c r="M92" s="1425"/>
      <c r="N92" s="1425"/>
      <c r="O92" s="1425"/>
      <c r="P92" s="1395"/>
      <c r="Q92" s="1395"/>
    </row>
    <row r="93" spans="1:17" ht="15" customHeight="1">
      <c r="A93" s="1631" t="s">
        <v>1253</v>
      </c>
      <c r="B93" s="1632"/>
      <c r="C93" s="1635" t="s">
        <v>1310</v>
      </c>
      <c r="D93" s="1635"/>
      <c r="E93" s="1635"/>
      <c r="F93" s="1635"/>
      <c r="G93" s="1635"/>
      <c r="H93" s="1635"/>
      <c r="I93" s="1635"/>
      <c r="J93" s="1635"/>
      <c r="K93" s="1635"/>
      <c r="L93" s="1635"/>
      <c r="M93" s="1635"/>
      <c r="N93" s="1635"/>
      <c r="O93" s="1635"/>
      <c r="P93" s="1395"/>
      <c r="Q93" s="1395"/>
    </row>
    <row r="94" spans="1:17" ht="15" customHeight="1">
      <c r="A94" s="1631" t="s">
        <v>1255</v>
      </c>
      <c r="B94" s="1632"/>
      <c r="C94" s="1635" t="s">
        <v>1311</v>
      </c>
      <c r="D94" s="1635"/>
      <c r="E94" s="1635"/>
      <c r="F94" s="1635"/>
      <c r="G94" s="1635"/>
      <c r="H94" s="1635"/>
      <c r="I94" s="1635"/>
      <c r="J94" s="1635"/>
      <c r="K94" s="1635"/>
      <c r="L94" s="1635"/>
      <c r="M94" s="1635"/>
      <c r="N94" s="1635"/>
      <c r="O94" s="1635"/>
      <c r="P94" s="1395"/>
      <c r="Q94" s="1395"/>
    </row>
    <row r="95" spans="1:17" ht="15">
      <c r="A95" s="1631" t="s">
        <v>1312</v>
      </c>
      <c r="B95" s="1632"/>
      <c r="C95" s="1630" t="s">
        <v>1313</v>
      </c>
      <c r="D95" s="1630"/>
      <c r="E95" s="1630"/>
      <c r="F95" s="1630"/>
      <c r="G95" s="1630"/>
      <c r="H95" s="1630"/>
      <c r="I95" s="1630"/>
      <c r="J95" s="1630"/>
      <c r="K95" s="1630"/>
      <c r="L95" s="1630"/>
      <c r="M95" s="1630"/>
      <c r="N95" s="1630"/>
      <c r="O95" s="1630"/>
      <c r="P95" s="1395"/>
      <c r="Q95" s="1395"/>
    </row>
    <row r="96" spans="1:17" ht="15">
      <c r="A96" s="1631" t="s">
        <v>1314</v>
      </c>
      <c r="B96" s="1632" t="s">
        <v>1315</v>
      </c>
      <c r="C96" s="1425" t="s">
        <v>1316</v>
      </c>
      <c r="D96" s="1408"/>
      <c r="E96" s="1409"/>
      <c r="F96" s="1409"/>
      <c r="G96" s="1409"/>
      <c r="H96" s="1409"/>
      <c r="I96" s="1409"/>
      <c r="J96" s="1409"/>
      <c r="K96" s="1409"/>
      <c r="L96" s="1409"/>
      <c r="M96" s="1409"/>
      <c r="N96" s="1409"/>
      <c r="O96" s="1409"/>
      <c r="P96" s="1395"/>
      <c r="Q96" s="1395"/>
    </row>
    <row r="97" spans="1:17" ht="15">
      <c r="A97" s="1428" t="s">
        <v>1315</v>
      </c>
      <c r="B97" s="1428"/>
      <c r="C97" s="1620" t="s">
        <v>1317</v>
      </c>
      <c r="D97" s="1620"/>
      <c r="E97" s="1620"/>
      <c r="F97" s="1620"/>
      <c r="G97" s="1620"/>
      <c r="H97" s="1620"/>
      <c r="I97" s="1620"/>
      <c r="J97" s="1409"/>
      <c r="K97" s="1409"/>
      <c r="L97" s="1409"/>
      <c r="M97" s="1409"/>
      <c r="N97" s="1409"/>
      <c r="O97" s="1409"/>
      <c r="P97" s="1395"/>
      <c r="Q97" s="1395"/>
    </row>
    <row r="98" spans="1:17" ht="15">
      <c r="A98" s="1428" t="s">
        <v>1318</v>
      </c>
      <c r="B98" s="1429"/>
      <c r="C98" s="1630" t="s">
        <v>1319</v>
      </c>
      <c r="D98" s="1630"/>
      <c r="E98" s="1630"/>
      <c r="F98" s="1630"/>
      <c r="G98" s="1630"/>
      <c r="H98" s="1630"/>
      <c r="I98" s="1630"/>
      <c r="J98" s="1630"/>
      <c r="K98" s="1630"/>
      <c r="L98" s="1630"/>
      <c r="M98" s="1630"/>
      <c r="N98" s="1630"/>
      <c r="O98" s="1630"/>
      <c r="P98" s="1395"/>
      <c r="Q98" s="1395"/>
    </row>
    <row r="99" spans="1:17" ht="15">
      <c r="A99" s="1428" t="s">
        <v>1320</v>
      </c>
      <c r="B99" s="1429"/>
      <c r="C99" s="1630" t="s">
        <v>1321</v>
      </c>
      <c r="D99" s="1630"/>
      <c r="E99" s="1630"/>
      <c r="F99" s="1630"/>
      <c r="G99" s="1630"/>
      <c r="H99" s="1630"/>
      <c r="I99" s="1630"/>
      <c r="J99" s="1630"/>
      <c r="K99" s="1630"/>
      <c r="L99" s="1630"/>
      <c r="M99" s="1630"/>
      <c r="N99" s="1630"/>
      <c r="O99" s="1630"/>
      <c r="P99" s="1395"/>
      <c r="Q99" s="1395"/>
    </row>
    <row r="100" spans="1:17" ht="15">
      <c r="A100" s="1428" t="s">
        <v>1322</v>
      </c>
      <c r="B100" s="1429"/>
      <c r="C100" s="1629" t="s">
        <v>1332</v>
      </c>
      <c r="D100" s="1629"/>
      <c r="E100" s="1629"/>
      <c r="F100" s="1629"/>
      <c r="G100" s="1629"/>
      <c r="H100" s="1629"/>
      <c r="I100" s="1629"/>
      <c r="J100" s="1629"/>
      <c r="K100" s="1629"/>
      <c r="L100" s="1629"/>
      <c r="M100" s="1629"/>
      <c r="N100" s="1629"/>
      <c r="O100" s="1629"/>
      <c r="P100" s="1395"/>
      <c r="Q100" s="1395"/>
    </row>
    <row r="101" spans="1:17" ht="15">
      <c r="A101" s="1409" t="s">
        <v>1323</v>
      </c>
      <c r="B101" s="1408"/>
      <c r="C101" s="1630" t="s">
        <v>1324</v>
      </c>
      <c r="D101" s="1630"/>
      <c r="E101" s="1630"/>
      <c r="F101" s="1630"/>
      <c r="G101" s="1630"/>
      <c r="H101" s="1630"/>
      <c r="I101" s="1630"/>
      <c r="J101" s="1630"/>
      <c r="K101" s="1630"/>
      <c r="L101" s="1630"/>
      <c r="M101" s="1630"/>
      <c r="N101" s="1630"/>
      <c r="O101" s="1630"/>
      <c r="P101" s="1395"/>
      <c r="Q101" s="1395"/>
    </row>
    <row r="102" spans="1:17" ht="15">
      <c r="A102" s="1427" t="s">
        <v>1325</v>
      </c>
      <c r="B102" s="1430"/>
      <c r="C102" s="1425" t="s">
        <v>1326</v>
      </c>
      <c r="D102" s="1408"/>
      <c r="E102" s="1409"/>
      <c r="F102" s="1409"/>
      <c r="G102" s="1409"/>
      <c r="H102" s="1409"/>
      <c r="I102" s="1409"/>
      <c r="J102" s="1409"/>
      <c r="K102" s="1409"/>
      <c r="L102" s="1409"/>
      <c r="M102" s="1409"/>
      <c r="N102" s="1409"/>
      <c r="O102" s="1419"/>
      <c r="P102" s="1395"/>
      <c r="Q102" s="1395"/>
    </row>
    <row r="103" spans="1:17" ht="15">
      <c r="A103" s="1427" t="s">
        <v>1327</v>
      </c>
      <c r="B103" s="1391"/>
      <c r="C103" s="1630" t="s">
        <v>1328</v>
      </c>
      <c r="D103" s="1630"/>
      <c r="E103" s="1630"/>
      <c r="F103" s="1630"/>
      <c r="G103" s="1630"/>
      <c r="H103" s="1630"/>
      <c r="I103" s="1630"/>
      <c r="J103" s="1630"/>
      <c r="K103" s="1363"/>
      <c r="L103" s="1363"/>
      <c r="M103" s="1363"/>
      <c r="N103" s="1363"/>
      <c r="O103" s="1363"/>
      <c r="P103" s="1395"/>
      <c r="Q103" s="1395"/>
    </row>
    <row r="104" spans="1:17" ht="15">
      <c r="A104" s="1631" t="s">
        <v>1329</v>
      </c>
      <c r="B104" s="1632"/>
      <c r="C104" s="1630" t="s">
        <v>1330</v>
      </c>
      <c r="D104" s="1630"/>
      <c r="E104" s="1630"/>
      <c r="F104" s="1630"/>
      <c r="G104" s="1630"/>
      <c r="H104" s="1630"/>
      <c r="I104" s="1630"/>
      <c r="J104" s="1630"/>
      <c r="K104" s="1630"/>
      <c r="L104" s="1409"/>
      <c r="M104" s="1409"/>
      <c r="N104" s="1409"/>
      <c r="O104" s="1409"/>
    </row>
    <row r="105" spans="1:17" ht="15">
      <c r="B105" s="1364"/>
      <c r="C105" s="1364"/>
      <c r="D105" s="1364"/>
    </row>
    <row r="106" spans="1:17" ht="15">
      <c r="B106" s="1364"/>
      <c r="C106" s="1364"/>
      <c r="D106" s="1364"/>
    </row>
    <row r="107" spans="1:17" ht="15">
      <c r="B107" s="1364"/>
      <c r="C107" s="1364"/>
      <c r="D107" s="1364"/>
    </row>
    <row r="108" spans="1:17" ht="15">
      <c r="B108" s="1364"/>
      <c r="C108" s="1364"/>
      <c r="D108" s="1364"/>
    </row>
  </sheetData>
  <mergeCells count="56">
    <mergeCell ref="A2:O2"/>
    <mergeCell ref="A3:O3"/>
    <mergeCell ref="A4:O4"/>
    <mergeCell ref="D15:D16"/>
    <mergeCell ref="E15:E16"/>
    <mergeCell ref="F15:F16"/>
    <mergeCell ref="G15:G16"/>
    <mergeCell ref="H15:H16"/>
    <mergeCell ref="K15:K16"/>
    <mergeCell ref="L15:L16"/>
    <mergeCell ref="M15:M16"/>
    <mergeCell ref="C49:J49"/>
    <mergeCell ref="A50:B50"/>
    <mergeCell ref="C50:K50"/>
    <mergeCell ref="A37:B37"/>
    <mergeCell ref="C37:O37"/>
    <mergeCell ref="A39:B39"/>
    <mergeCell ref="C39:O39"/>
    <mergeCell ref="C43:I43"/>
    <mergeCell ref="C44:O44"/>
    <mergeCell ref="C45:O45"/>
    <mergeCell ref="C46:O46"/>
    <mergeCell ref="C47:O47"/>
    <mergeCell ref="A40:B40"/>
    <mergeCell ref="C40:O40"/>
    <mergeCell ref="A59:O59"/>
    <mergeCell ref="A60:O60"/>
    <mergeCell ref="D69:D70"/>
    <mergeCell ref="E69:E70"/>
    <mergeCell ref="F69:F70"/>
    <mergeCell ref="G69:G70"/>
    <mergeCell ref="H69:H70"/>
    <mergeCell ref="K69:K70"/>
    <mergeCell ref="L69:L70"/>
    <mergeCell ref="M69:M70"/>
    <mergeCell ref="A58:O58"/>
    <mergeCell ref="A41:B41"/>
    <mergeCell ref="C41:O41"/>
    <mergeCell ref="A42:B42"/>
    <mergeCell ref="C99:O99"/>
    <mergeCell ref="A91:B91"/>
    <mergeCell ref="C91:O91"/>
    <mergeCell ref="A93:B93"/>
    <mergeCell ref="C93:O93"/>
    <mergeCell ref="A94:B94"/>
    <mergeCell ref="C94:O94"/>
    <mergeCell ref="A95:B95"/>
    <mergeCell ref="C95:O95"/>
    <mergeCell ref="A96:B96"/>
    <mergeCell ref="C97:I97"/>
    <mergeCell ref="C98:O98"/>
    <mergeCell ref="C100:O100"/>
    <mergeCell ref="C101:O101"/>
    <mergeCell ref="C103:J103"/>
    <mergeCell ref="A104:B104"/>
    <mergeCell ref="C104:K104"/>
  </mergeCells>
  <printOptions horizontalCentered="1"/>
  <pageMargins left="0.5" right="0.5" top="0.75" bottom="0.5" header="0.5" footer="0.5"/>
  <pageSetup scale="34" orientation="landscape" r:id="rId1"/>
  <headerFooter alignWithMargins="0">
    <oddHeader>&amp;RExhibit VI</oddHeader>
  </headerFooter>
  <rowBreaks count="1" manualBreakCount="1">
    <brk id="49" max="9" man="1"/>
  </rowBreaks>
  <ignoredErrors>
    <ignoredError sqref="B68:O68 B14:O14"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5871C-A973-4E0D-8886-C73BCE8EFB55}">
  <sheetPr>
    <pageSetUpPr fitToPage="1"/>
  </sheetPr>
  <dimension ref="A1:Q111"/>
  <sheetViews>
    <sheetView showGridLines="0" zoomScale="80" zoomScaleNormal="80" workbookViewId="0"/>
  </sheetViews>
  <sheetFormatPr defaultColWidth="9.28515625" defaultRowHeight="15"/>
  <cols>
    <col min="1" max="1" width="11.7109375" style="1364" customWidth="1"/>
    <col min="2" max="2" width="9.5703125" style="1372" customWidth="1"/>
    <col min="3" max="3" width="8.42578125" style="1372" customWidth="1"/>
    <col min="4" max="4" width="19.7109375" style="1372" customWidth="1"/>
    <col min="5" max="5" width="21" style="1364" customWidth="1"/>
    <col min="6" max="6" width="17.42578125" style="1364" customWidth="1"/>
    <col min="7" max="7" width="19.7109375" style="1364" customWidth="1"/>
    <col min="8" max="8" width="17.28515625" style="1364" customWidth="1"/>
    <col min="9" max="9" width="16.42578125" style="1364" customWidth="1"/>
    <col min="10" max="12" width="14.5703125" style="1364" customWidth="1"/>
    <col min="13" max="13" width="18.7109375" style="1364" customWidth="1"/>
    <col min="14" max="14" width="17.5703125" style="1364" customWidth="1"/>
    <col min="15" max="15" width="16.7109375" style="1364" customWidth="1"/>
    <col min="16" max="16" width="8.42578125" style="1391" customWidth="1"/>
    <col min="17" max="17" width="15.28515625" style="1391" bestFit="1" customWidth="1"/>
    <col min="18" max="16384" width="9.28515625" style="1391"/>
  </cols>
  <sheetData>
    <row r="1" spans="1:17" ht="15.75" customHeight="1">
      <c r="B1" s="1364"/>
    </row>
    <row r="2" spans="1:17">
      <c r="A2" s="1633" t="s">
        <v>256</v>
      </c>
      <c r="B2" s="1633"/>
      <c r="C2" s="1633"/>
      <c r="D2" s="1633"/>
      <c r="E2" s="1633"/>
      <c r="F2" s="1633"/>
      <c r="G2" s="1633"/>
      <c r="H2" s="1633"/>
      <c r="I2" s="1633"/>
      <c r="J2" s="1633"/>
      <c r="K2" s="1633"/>
      <c r="L2" s="1633"/>
      <c r="M2" s="1633"/>
      <c r="N2" s="1633"/>
      <c r="O2" s="1633"/>
    </row>
    <row r="3" spans="1:17">
      <c r="A3" s="1636" t="s">
        <v>257</v>
      </c>
      <c r="B3" s="1636"/>
      <c r="C3" s="1636"/>
      <c r="D3" s="1636"/>
      <c r="E3" s="1636"/>
      <c r="F3" s="1636"/>
      <c r="G3" s="1636"/>
      <c r="H3" s="1636"/>
      <c r="I3" s="1636"/>
      <c r="J3" s="1636"/>
      <c r="K3" s="1636"/>
      <c r="L3" s="1636"/>
      <c r="M3" s="1636"/>
      <c r="N3" s="1636"/>
      <c r="O3" s="1636"/>
    </row>
    <row r="4" spans="1:17">
      <c r="A4" s="1633" t="s">
        <v>1334</v>
      </c>
      <c r="B4" s="1633"/>
      <c r="C4" s="1633"/>
      <c r="D4" s="1633"/>
      <c r="E4" s="1633"/>
      <c r="F4" s="1633"/>
      <c r="G4" s="1633"/>
      <c r="H4" s="1633"/>
      <c r="I4" s="1633"/>
      <c r="J4" s="1633"/>
      <c r="K4" s="1633"/>
      <c r="L4" s="1633"/>
      <c r="M4" s="1633"/>
      <c r="N4" s="1633"/>
      <c r="O4" s="1633"/>
    </row>
    <row r="5" spans="1:17" ht="15.75">
      <c r="A5" s="1392"/>
      <c r="B5" s="1363"/>
      <c r="C5" s="1363"/>
      <c r="D5" s="1363"/>
      <c r="E5" s="1363"/>
      <c r="F5" s="1363"/>
      <c r="G5" s="1363"/>
      <c r="H5" s="1363"/>
      <c r="I5" s="1363"/>
      <c r="J5" s="1363"/>
      <c r="K5" s="1363"/>
      <c r="L5" s="1363"/>
      <c r="M5" s="1363"/>
      <c r="N5" s="1363"/>
      <c r="O5" s="1363"/>
    </row>
    <row r="6" spans="1:17" ht="15.75" thickBot="1">
      <c r="A6" s="1393"/>
      <c r="B6" s="1363" t="s">
        <v>1527</v>
      </c>
      <c r="C6" s="1363"/>
      <c r="D6" s="1363"/>
      <c r="E6" s="1363"/>
      <c r="F6" s="1394"/>
      <c r="G6" s="1363"/>
      <c r="H6" s="1363"/>
      <c r="I6" s="1363"/>
      <c r="J6" s="1363"/>
      <c r="K6" s="1363"/>
      <c r="L6" s="1363"/>
      <c r="M6" s="1363"/>
      <c r="N6" s="1363"/>
      <c r="O6" s="1363"/>
      <c r="P6" s="1395"/>
      <c r="Q6" s="1395"/>
    </row>
    <row r="7" spans="1:17" ht="15.75" thickBot="1">
      <c r="A7" s="1363"/>
      <c r="B7" s="1396" t="s">
        <v>1335</v>
      </c>
      <c r="C7" s="1397"/>
      <c r="D7" s="1367"/>
      <c r="E7" s="1368"/>
      <c r="F7" s="1368"/>
      <c r="G7" s="1398">
        <f>O34</f>
        <v>0</v>
      </c>
      <c r="H7" s="1399" t="s">
        <v>54</v>
      </c>
      <c r="I7" s="1363"/>
      <c r="J7" s="1363"/>
      <c r="K7" s="1363"/>
      <c r="L7" s="1363"/>
      <c r="M7" s="1363"/>
      <c r="N7" s="1363"/>
      <c r="O7" s="1363"/>
      <c r="P7" s="1395"/>
      <c r="Q7" s="1395"/>
    </row>
    <row r="8" spans="1:17">
      <c r="A8" s="1363"/>
      <c r="B8" s="1363"/>
      <c r="C8" s="1363"/>
      <c r="D8" s="1363"/>
      <c r="E8" s="1363"/>
      <c r="F8" s="1363"/>
      <c r="G8" s="1363"/>
      <c r="H8" s="1400"/>
      <c r="I8" s="1363"/>
      <c r="J8" s="1363"/>
      <c r="K8" s="1363"/>
      <c r="L8" s="1363"/>
      <c r="M8" s="1363"/>
      <c r="N8" s="1363"/>
      <c r="O8" s="1363"/>
      <c r="P8" s="1395"/>
      <c r="Q8" s="1395"/>
    </row>
    <row r="9" spans="1:17">
      <c r="A9" s="1401" t="s">
        <v>1276</v>
      </c>
      <c r="B9" s="1402"/>
      <c r="C9" s="1403"/>
      <c r="D9" s="1404" t="s">
        <v>1277</v>
      </c>
      <c r="E9" s="1405"/>
      <c r="F9" s="1406"/>
      <c r="G9" s="1406"/>
      <c r="H9" s="1400"/>
      <c r="I9" s="1363"/>
      <c r="J9" s="1363"/>
      <c r="K9" s="1363"/>
      <c r="L9" s="1363"/>
      <c r="M9" s="1363"/>
      <c r="N9" s="1363"/>
      <c r="O9" s="1363"/>
      <c r="P9" s="1395"/>
      <c r="Q9" s="1395"/>
    </row>
    <row r="10" spans="1:17">
      <c r="A10" s="1401" t="s">
        <v>1278</v>
      </c>
      <c r="B10" s="1402"/>
      <c r="C10" s="1403"/>
      <c r="D10" s="1404" t="s">
        <v>1279</v>
      </c>
      <c r="E10" s="1405">
        <v>365</v>
      </c>
      <c r="F10" s="1406" t="s">
        <v>1280</v>
      </c>
      <c r="G10" s="1403"/>
      <c r="H10" s="1400"/>
      <c r="I10" s="1363"/>
      <c r="J10" s="1363"/>
      <c r="K10" s="1363"/>
      <c r="L10" s="1363"/>
      <c r="M10" s="1363"/>
      <c r="N10" s="1363"/>
      <c r="O10" s="1363"/>
      <c r="P10" s="1395"/>
      <c r="Q10" s="1395"/>
    </row>
    <row r="11" spans="1:17" ht="15.75" thickBot="1">
      <c r="A11" s="1359" t="s">
        <v>565</v>
      </c>
      <c r="B11" s="1402"/>
      <c r="C11" s="1403"/>
      <c r="D11" s="1404"/>
      <c r="E11" s="1404"/>
      <c r="F11" s="1404"/>
      <c r="G11" s="1403"/>
      <c r="H11" s="1400"/>
      <c r="I11" s="1363"/>
      <c r="J11" s="1363"/>
      <c r="K11" s="1363"/>
      <c r="L11" s="1363"/>
      <c r="M11" s="1363"/>
      <c r="N11" s="1363"/>
      <c r="O11" s="1363"/>
      <c r="P11" s="1395"/>
      <c r="Q11" s="1395"/>
    </row>
    <row r="12" spans="1:17" ht="15.75" thickBot="1">
      <c r="A12" s="1371" t="s">
        <v>574</v>
      </c>
      <c r="B12" s="1407" t="s">
        <v>1336</v>
      </c>
      <c r="C12" s="1363"/>
      <c r="D12" s="1363"/>
      <c r="E12" s="1363"/>
      <c r="F12" s="1363"/>
      <c r="G12" s="1363"/>
      <c r="H12" s="1363"/>
      <c r="I12" s="1363"/>
      <c r="J12" s="1363"/>
      <c r="K12" s="1363"/>
      <c r="L12" s="1363"/>
      <c r="M12" s="1363"/>
      <c r="N12" s="1363"/>
      <c r="O12" s="1363"/>
      <c r="P12" s="1395"/>
      <c r="Q12" s="1395"/>
    </row>
    <row r="13" spans="1:17">
      <c r="A13" s="1363"/>
      <c r="B13" s="1408"/>
      <c r="C13" s="1408"/>
      <c r="D13" s="1408"/>
      <c r="E13" s="1409"/>
      <c r="F13" s="1409"/>
      <c r="G13" s="1409"/>
      <c r="H13" s="1409"/>
      <c r="I13" s="1409"/>
      <c r="J13" s="1409"/>
      <c r="K13" s="1409"/>
      <c r="L13" s="1409"/>
      <c r="M13" s="1409"/>
      <c r="N13" s="1409"/>
      <c r="O13" s="1409"/>
      <c r="P13" s="1395"/>
      <c r="Q13" s="1395"/>
    </row>
    <row r="14" spans="1:17">
      <c r="A14" s="1409"/>
      <c r="B14" s="1410" t="s">
        <v>577</v>
      </c>
      <c r="C14" s="1410" t="s">
        <v>575</v>
      </c>
      <c r="D14" s="1410" t="s">
        <v>1000</v>
      </c>
      <c r="E14" s="1410" t="s">
        <v>1001</v>
      </c>
      <c r="F14" s="1410" t="s">
        <v>1241</v>
      </c>
      <c r="G14" s="1410" t="s">
        <v>1282</v>
      </c>
      <c r="H14" s="1410" t="s">
        <v>1283</v>
      </c>
      <c r="I14" s="1410" t="s">
        <v>1284</v>
      </c>
      <c r="J14" s="1410" t="s">
        <v>1285</v>
      </c>
      <c r="K14" s="1410" t="s">
        <v>1286</v>
      </c>
      <c r="L14" s="1410" t="s">
        <v>1287</v>
      </c>
      <c r="M14" s="1410" t="s">
        <v>1288</v>
      </c>
      <c r="N14" s="1410" t="s">
        <v>1289</v>
      </c>
      <c r="O14" s="1410" t="s">
        <v>1290</v>
      </c>
      <c r="P14" s="1395"/>
      <c r="Q14" s="1395"/>
    </row>
    <row r="15" spans="1:17">
      <c r="A15" s="1409"/>
      <c r="B15" s="1410"/>
      <c r="C15" s="1410"/>
      <c r="D15" s="1637" t="s">
        <v>1337</v>
      </c>
      <c r="E15" s="1637" t="s">
        <v>1338</v>
      </c>
      <c r="F15" s="1637" t="s">
        <v>1339</v>
      </c>
      <c r="G15" s="1637" t="s">
        <v>1340</v>
      </c>
      <c r="H15" s="1637" t="s">
        <v>1295</v>
      </c>
      <c r="I15" s="1411"/>
      <c r="J15" s="1411"/>
      <c r="K15" s="1637" t="s">
        <v>1341</v>
      </c>
      <c r="L15" s="1637" t="s">
        <v>1342</v>
      </c>
      <c r="M15" s="1637" t="s">
        <v>1343</v>
      </c>
      <c r="N15" s="1411"/>
      <c r="O15" s="1411"/>
      <c r="P15" s="1395"/>
      <c r="Q15" s="1395"/>
    </row>
    <row r="16" spans="1:17" ht="45" customHeight="1" thickBot="1">
      <c r="A16" s="1412" t="s">
        <v>1244</v>
      </c>
      <c r="B16" s="1412" t="s">
        <v>436</v>
      </c>
      <c r="C16" s="1412" t="s">
        <v>435</v>
      </c>
      <c r="D16" s="1638"/>
      <c r="E16" s="1638"/>
      <c r="F16" s="1638" t="s">
        <v>1299</v>
      </c>
      <c r="G16" s="1638" t="s">
        <v>1300</v>
      </c>
      <c r="H16" s="1638" t="s">
        <v>1300</v>
      </c>
      <c r="I16" s="1413" t="s">
        <v>1301</v>
      </c>
      <c r="J16" s="1413" t="s">
        <v>1302</v>
      </c>
      <c r="K16" s="1638" t="s">
        <v>1300</v>
      </c>
      <c r="L16" s="1638" t="s">
        <v>1300</v>
      </c>
      <c r="M16" s="1638"/>
      <c r="N16" s="1413" t="s">
        <v>1344</v>
      </c>
      <c r="O16" s="1413" t="s">
        <v>1345</v>
      </c>
      <c r="P16" s="1395"/>
      <c r="Q16" s="1395"/>
    </row>
    <row r="17" spans="1:17">
      <c r="A17" s="1409"/>
      <c r="B17" s="1408"/>
      <c r="C17" s="1408"/>
      <c r="D17" s="1409"/>
      <c r="E17" s="1409"/>
      <c r="F17" s="1409"/>
      <c r="G17" s="1409"/>
      <c r="H17" s="1409"/>
      <c r="I17" s="1409"/>
      <c r="J17" s="1409"/>
      <c r="K17" s="1409"/>
      <c r="L17" s="1409"/>
      <c r="M17" s="1409"/>
      <c r="N17" s="1409"/>
      <c r="O17" s="1409"/>
      <c r="P17" s="1395"/>
      <c r="Q17" s="1395"/>
    </row>
    <row r="18" spans="1:17">
      <c r="A18" s="1408">
        <v>3</v>
      </c>
      <c r="B18" s="1414"/>
      <c r="C18" s="1408" t="s">
        <v>447</v>
      </c>
      <c r="D18" s="1409"/>
      <c r="E18" s="1415"/>
      <c r="F18" s="1409"/>
      <c r="G18" s="1409"/>
      <c r="H18" s="1409"/>
      <c r="I18" s="1409"/>
      <c r="J18" s="1409"/>
      <c r="K18" s="1409"/>
      <c r="L18" s="1409"/>
      <c r="M18" s="1409"/>
      <c r="N18" s="1409"/>
      <c r="O18" s="1416">
        <v>0</v>
      </c>
      <c r="P18" s="1417"/>
      <c r="Q18" s="1395"/>
    </row>
    <row r="19" spans="1:17">
      <c r="A19" s="1408"/>
      <c r="B19" s="1418"/>
      <c r="C19" s="1408"/>
      <c r="D19" s="1409"/>
      <c r="E19" s="1415"/>
      <c r="F19" s="1419"/>
      <c r="G19" s="1409"/>
      <c r="H19" s="1409"/>
      <c r="I19" s="1409"/>
      <c r="J19" s="1409"/>
      <c r="K19" s="1409"/>
      <c r="L19" s="1409"/>
      <c r="M19" s="1409"/>
      <c r="N19" s="1409"/>
      <c r="O19" s="1409"/>
      <c r="P19" s="1417"/>
      <c r="Q19" s="1395"/>
    </row>
    <row r="20" spans="1:17">
      <c r="A20" s="1408">
        <f>+A18+1</f>
        <v>4</v>
      </c>
      <c r="B20" s="1418" t="str">
        <f>IF($B$18=0," ",$B$18+1)</f>
        <v xml:space="preserve"> </v>
      </c>
      <c r="C20" s="1408" t="s">
        <v>378</v>
      </c>
      <c r="D20" s="1416"/>
      <c r="E20" s="1416"/>
      <c r="F20" s="1409">
        <f>D20-E20</f>
        <v>0</v>
      </c>
      <c r="G20" s="1409">
        <f>IF(F20&gt;0,F20,0)</f>
        <v>0</v>
      </c>
      <c r="H20" s="1409">
        <f>IF($E$10=0,"-",$E$10-31+1)</f>
        <v>335</v>
      </c>
      <c r="I20" s="1420">
        <f>H20/$E$10</f>
        <v>0.9178082191780822</v>
      </c>
      <c r="J20" s="1409">
        <f>ROUND(+G20*I20,0)</f>
        <v>0</v>
      </c>
      <c r="K20" s="1433">
        <f>(F20-G20)*I20</f>
        <v>0</v>
      </c>
      <c r="L20" s="1409">
        <f>SUM(J20:K20)</f>
        <v>0</v>
      </c>
      <c r="M20" s="1409">
        <f>ROUND(+E20*I20,0)</f>
        <v>0</v>
      </c>
      <c r="N20" s="1409">
        <f>+O18+L20+M20</f>
        <v>0</v>
      </c>
      <c r="O20" s="1421"/>
      <c r="P20" s="1417"/>
      <c r="Q20" s="1422"/>
    </row>
    <row r="21" spans="1:17">
      <c r="A21" s="1408">
        <f>+A20+1</f>
        <v>5</v>
      </c>
      <c r="B21" s="1418" t="str">
        <f t="shared" ref="B21:B31" si="0">IF($B$18=0," ",$B$18+1)</f>
        <v xml:space="preserve"> </v>
      </c>
      <c r="C21" s="1408" t="s">
        <v>438</v>
      </c>
      <c r="D21" s="1416"/>
      <c r="E21" s="1416"/>
      <c r="F21" s="1409">
        <f t="shared" ref="F21:F30" si="1">D21-E21</f>
        <v>0</v>
      </c>
      <c r="G21" s="1409">
        <f t="shared" ref="G21:G31" si="2">IF(F21&gt;0,F21,0)</f>
        <v>0</v>
      </c>
      <c r="H21" s="1409">
        <v>307</v>
      </c>
      <c r="I21" s="1420">
        <f t="shared" ref="I21:I31" si="3">H21/$E$10</f>
        <v>0.84109589041095889</v>
      </c>
      <c r="J21" s="1409">
        <f t="shared" ref="J21:J31" si="4">ROUND(+G21*I21,0)</f>
        <v>0</v>
      </c>
      <c r="K21" s="1433">
        <f t="shared" ref="K21:K31" si="5">(F21-G21)*I21</f>
        <v>0</v>
      </c>
      <c r="L21" s="1409">
        <f t="shared" ref="L21:L31" si="6">SUM(J21:K21)</f>
        <v>0</v>
      </c>
      <c r="M21" s="1409">
        <f t="shared" ref="M21:M31" si="7">ROUND(+E21*I21,0)</f>
        <v>0</v>
      </c>
      <c r="N21" s="1409">
        <f>+N20+L21+M21</f>
        <v>0</v>
      </c>
      <c r="O21" s="1421"/>
      <c r="P21" s="1417"/>
      <c r="Q21" s="1422"/>
    </row>
    <row r="22" spans="1:17">
      <c r="A22" s="1408">
        <f t="shared" ref="A22:A31" si="8">+A21+1</f>
        <v>6</v>
      </c>
      <c r="B22" s="1418" t="str">
        <f t="shared" si="0"/>
        <v xml:space="preserve"> </v>
      </c>
      <c r="C22" s="1408" t="s">
        <v>439</v>
      </c>
      <c r="D22" s="1416"/>
      <c r="E22" s="1416"/>
      <c r="F22" s="1409">
        <f t="shared" si="1"/>
        <v>0</v>
      </c>
      <c r="G22" s="1409">
        <f t="shared" si="2"/>
        <v>0</v>
      </c>
      <c r="H22" s="1409">
        <v>276</v>
      </c>
      <c r="I22" s="1420">
        <f t="shared" si="3"/>
        <v>0.75616438356164384</v>
      </c>
      <c r="J22" s="1409">
        <f t="shared" si="4"/>
        <v>0</v>
      </c>
      <c r="K22" s="1433">
        <f t="shared" si="5"/>
        <v>0</v>
      </c>
      <c r="L22" s="1409">
        <f t="shared" si="6"/>
        <v>0</v>
      </c>
      <c r="M22" s="1409">
        <f t="shared" si="7"/>
        <v>0</v>
      </c>
      <c r="N22" s="1409">
        <f t="shared" ref="N22:N31" si="9">+N21+L22+M22</f>
        <v>0</v>
      </c>
      <c r="O22" s="1421"/>
      <c r="P22" s="1417"/>
      <c r="Q22" s="1422"/>
    </row>
    <row r="23" spans="1:17">
      <c r="A23" s="1408">
        <f t="shared" si="8"/>
        <v>7</v>
      </c>
      <c r="B23" s="1418" t="str">
        <f t="shared" si="0"/>
        <v xml:space="preserve"> </v>
      </c>
      <c r="C23" s="1408" t="s">
        <v>440</v>
      </c>
      <c r="D23" s="1416"/>
      <c r="E23" s="1416"/>
      <c r="F23" s="1409">
        <f t="shared" si="1"/>
        <v>0</v>
      </c>
      <c r="G23" s="1409">
        <f t="shared" si="2"/>
        <v>0</v>
      </c>
      <c r="H23" s="1409">
        <v>246</v>
      </c>
      <c r="I23" s="1420">
        <f t="shared" si="3"/>
        <v>0.67397260273972603</v>
      </c>
      <c r="J23" s="1409">
        <f t="shared" si="4"/>
        <v>0</v>
      </c>
      <c r="K23" s="1433">
        <f t="shared" si="5"/>
        <v>0</v>
      </c>
      <c r="L23" s="1409">
        <f t="shared" si="6"/>
        <v>0</v>
      </c>
      <c r="M23" s="1409">
        <f t="shared" si="7"/>
        <v>0</v>
      </c>
      <c r="N23" s="1409">
        <f t="shared" si="9"/>
        <v>0</v>
      </c>
      <c r="O23" s="1421"/>
      <c r="P23" s="1417"/>
      <c r="Q23" s="1422"/>
    </row>
    <row r="24" spans="1:17">
      <c r="A24" s="1408">
        <f t="shared" si="8"/>
        <v>8</v>
      </c>
      <c r="B24" s="1418" t="str">
        <f t="shared" si="0"/>
        <v xml:space="preserve"> </v>
      </c>
      <c r="C24" s="1408" t="s">
        <v>437</v>
      </c>
      <c r="D24" s="1416"/>
      <c r="E24" s="1416"/>
      <c r="F24" s="1409">
        <f t="shared" si="1"/>
        <v>0</v>
      </c>
      <c r="G24" s="1409">
        <f t="shared" si="2"/>
        <v>0</v>
      </c>
      <c r="H24" s="1409">
        <v>215</v>
      </c>
      <c r="I24" s="1420">
        <f t="shared" si="3"/>
        <v>0.58904109589041098</v>
      </c>
      <c r="J24" s="1409">
        <f t="shared" si="4"/>
        <v>0</v>
      </c>
      <c r="K24" s="1433">
        <f t="shared" si="5"/>
        <v>0</v>
      </c>
      <c r="L24" s="1409">
        <f t="shared" si="6"/>
        <v>0</v>
      </c>
      <c r="M24" s="1409">
        <f t="shared" si="7"/>
        <v>0</v>
      </c>
      <c r="N24" s="1409">
        <f t="shared" si="9"/>
        <v>0</v>
      </c>
      <c r="O24" s="1421"/>
      <c r="P24" s="1417"/>
      <c r="Q24" s="1422"/>
    </row>
    <row r="25" spans="1:17">
      <c r="A25" s="1408">
        <f t="shared" si="8"/>
        <v>9</v>
      </c>
      <c r="B25" s="1418" t="str">
        <f t="shared" si="0"/>
        <v xml:space="preserve"> </v>
      </c>
      <c r="C25" s="1408" t="s">
        <v>441</v>
      </c>
      <c r="D25" s="1416"/>
      <c r="E25" s="1416"/>
      <c r="F25" s="1409">
        <f t="shared" si="1"/>
        <v>0</v>
      </c>
      <c r="G25" s="1409">
        <f t="shared" si="2"/>
        <v>0</v>
      </c>
      <c r="H25" s="1409">
        <v>185</v>
      </c>
      <c r="I25" s="1420">
        <f t="shared" si="3"/>
        <v>0.50684931506849318</v>
      </c>
      <c r="J25" s="1409">
        <f t="shared" si="4"/>
        <v>0</v>
      </c>
      <c r="K25" s="1433">
        <f t="shared" si="5"/>
        <v>0</v>
      </c>
      <c r="L25" s="1409">
        <f t="shared" si="6"/>
        <v>0</v>
      </c>
      <c r="M25" s="1409">
        <f t="shared" si="7"/>
        <v>0</v>
      </c>
      <c r="N25" s="1409">
        <f t="shared" si="9"/>
        <v>0</v>
      </c>
      <c r="O25" s="1421"/>
      <c r="P25" s="1417"/>
      <c r="Q25" s="1422"/>
    </row>
    <row r="26" spans="1:17">
      <c r="A26" s="1408">
        <f t="shared" si="8"/>
        <v>10</v>
      </c>
      <c r="B26" s="1418" t="str">
        <f t="shared" si="0"/>
        <v xml:space="preserve"> </v>
      </c>
      <c r="C26" s="1408" t="s">
        <v>442</v>
      </c>
      <c r="D26" s="1416"/>
      <c r="E26" s="1416"/>
      <c r="F26" s="1409">
        <f t="shared" si="1"/>
        <v>0</v>
      </c>
      <c r="G26" s="1409">
        <f t="shared" si="2"/>
        <v>0</v>
      </c>
      <c r="H26" s="1409">
        <v>154</v>
      </c>
      <c r="I26" s="1420">
        <f t="shared" si="3"/>
        <v>0.42191780821917807</v>
      </c>
      <c r="J26" s="1409">
        <f t="shared" si="4"/>
        <v>0</v>
      </c>
      <c r="K26" s="1433">
        <f t="shared" si="5"/>
        <v>0</v>
      </c>
      <c r="L26" s="1409">
        <f t="shared" si="6"/>
        <v>0</v>
      </c>
      <c r="M26" s="1409">
        <f t="shared" si="7"/>
        <v>0</v>
      </c>
      <c r="N26" s="1409">
        <f t="shared" si="9"/>
        <v>0</v>
      </c>
      <c r="O26" s="1421"/>
      <c r="P26" s="1417"/>
      <c r="Q26" s="1422"/>
    </row>
    <row r="27" spans="1:17">
      <c r="A27" s="1408">
        <f t="shared" si="8"/>
        <v>11</v>
      </c>
      <c r="B27" s="1418" t="str">
        <f t="shared" si="0"/>
        <v xml:space="preserve"> </v>
      </c>
      <c r="C27" s="1408" t="s">
        <v>443</v>
      </c>
      <c r="D27" s="1416"/>
      <c r="E27" s="1416"/>
      <c r="F27" s="1409">
        <f t="shared" si="1"/>
        <v>0</v>
      </c>
      <c r="G27" s="1409">
        <f t="shared" si="2"/>
        <v>0</v>
      </c>
      <c r="H27" s="1409">
        <v>123</v>
      </c>
      <c r="I27" s="1420">
        <f t="shared" si="3"/>
        <v>0.33698630136986302</v>
      </c>
      <c r="J27" s="1409">
        <f t="shared" si="4"/>
        <v>0</v>
      </c>
      <c r="K27" s="1433">
        <f t="shared" si="5"/>
        <v>0</v>
      </c>
      <c r="L27" s="1409">
        <f t="shared" si="6"/>
        <v>0</v>
      </c>
      <c r="M27" s="1409">
        <f t="shared" si="7"/>
        <v>0</v>
      </c>
      <c r="N27" s="1409">
        <f t="shared" si="9"/>
        <v>0</v>
      </c>
      <c r="O27" s="1421"/>
      <c r="P27" s="1417"/>
      <c r="Q27" s="1422"/>
    </row>
    <row r="28" spans="1:17">
      <c r="A28" s="1408">
        <f t="shared" si="8"/>
        <v>12</v>
      </c>
      <c r="B28" s="1418" t="str">
        <f t="shared" si="0"/>
        <v xml:space="preserve"> </v>
      </c>
      <c r="C28" s="1408" t="s">
        <v>444</v>
      </c>
      <c r="D28" s="1416"/>
      <c r="E28" s="1416"/>
      <c r="F28" s="1409">
        <f t="shared" si="1"/>
        <v>0</v>
      </c>
      <c r="G28" s="1409">
        <f t="shared" si="2"/>
        <v>0</v>
      </c>
      <c r="H28" s="1409">
        <v>93</v>
      </c>
      <c r="I28" s="1420">
        <f t="shared" si="3"/>
        <v>0.25479452054794521</v>
      </c>
      <c r="J28" s="1409">
        <f t="shared" si="4"/>
        <v>0</v>
      </c>
      <c r="K28" s="1433">
        <f t="shared" si="5"/>
        <v>0</v>
      </c>
      <c r="L28" s="1409">
        <f t="shared" si="6"/>
        <v>0</v>
      </c>
      <c r="M28" s="1409">
        <f t="shared" si="7"/>
        <v>0</v>
      </c>
      <c r="N28" s="1409">
        <f t="shared" si="9"/>
        <v>0</v>
      </c>
      <c r="O28" s="1421"/>
      <c r="P28" s="1417"/>
      <c r="Q28" s="1422"/>
    </row>
    <row r="29" spans="1:17">
      <c r="A29" s="1408">
        <f t="shared" si="8"/>
        <v>13</v>
      </c>
      <c r="B29" s="1418" t="str">
        <f t="shared" si="0"/>
        <v xml:space="preserve"> </v>
      </c>
      <c r="C29" s="1408" t="s">
        <v>445</v>
      </c>
      <c r="D29" s="1416"/>
      <c r="E29" s="1416"/>
      <c r="F29" s="1409">
        <f t="shared" si="1"/>
        <v>0</v>
      </c>
      <c r="G29" s="1409">
        <f t="shared" si="2"/>
        <v>0</v>
      </c>
      <c r="H29" s="1409">
        <v>62</v>
      </c>
      <c r="I29" s="1420">
        <f t="shared" si="3"/>
        <v>0.16986301369863013</v>
      </c>
      <c r="J29" s="1409">
        <f t="shared" si="4"/>
        <v>0</v>
      </c>
      <c r="K29" s="1433">
        <f t="shared" si="5"/>
        <v>0</v>
      </c>
      <c r="L29" s="1409">
        <f t="shared" si="6"/>
        <v>0</v>
      </c>
      <c r="M29" s="1409">
        <f t="shared" si="7"/>
        <v>0</v>
      </c>
      <c r="N29" s="1409">
        <f t="shared" si="9"/>
        <v>0</v>
      </c>
      <c r="O29" s="1421"/>
      <c r="P29" s="1417"/>
      <c r="Q29" s="1422"/>
    </row>
    <row r="30" spans="1:17">
      <c r="A30" s="1408">
        <f t="shared" si="8"/>
        <v>14</v>
      </c>
      <c r="B30" s="1418" t="str">
        <f t="shared" si="0"/>
        <v xml:space="preserve"> </v>
      </c>
      <c r="C30" s="1408" t="s">
        <v>446</v>
      </c>
      <c r="D30" s="1416"/>
      <c r="E30" s="1416"/>
      <c r="F30" s="1409">
        <f t="shared" si="1"/>
        <v>0</v>
      </c>
      <c r="G30" s="1409">
        <f t="shared" si="2"/>
        <v>0</v>
      </c>
      <c r="H30" s="1409">
        <v>32</v>
      </c>
      <c r="I30" s="1420">
        <f t="shared" si="3"/>
        <v>8.7671232876712329E-2</v>
      </c>
      <c r="J30" s="1409">
        <f t="shared" si="4"/>
        <v>0</v>
      </c>
      <c r="K30" s="1433">
        <f t="shared" si="5"/>
        <v>0</v>
      </c>
      <c r="L30" s="1409">
        <f t="shared" si="6"/>
        <v>0</v>
      </c>
      <c r="M30" s="1409">
        <f t="shared" si="7"/>
        <v>0</v>
      </c>
      <c r="N30" s="1409">
        <f t="shared" si="9"/>
        <v>0</v>
      </c>
      <c r="O30" s="1421"/>
      <c r="P30" s="1417"/>
      <c r="Q30" s="1422"/>
    </row>
    <row r="31" spans="1:17">
      <c r="A31" s="1408">
        <f t="shared" si="8"/>
        <v>15</v>
      </c>
      <c r="B31" s="1418" t="str">
        <f t="shared" si="0"/>
        <v xml:space="preserve"> </v>
      </c>
      <c r="C31" s="1408" t="s">
        <v>447</v>
      </c>
      <c r="D31" s="1416"/>
      <c r="E31" s="1416"/>
      <c r="F31" s="1409">
        <f>D31-E31</f>
        <v>0</v>
      </c>
      <c r="G31" s="1409">
        <f t="shared" si="2"/>
        <v>0</v>
      </c>
      <c r="H31" s="1409">
        <v>1</v>
      </c>
      <c r="I31" s="1420">
        <f t="shared" si="3"/>
        <v>2.7397260273972603E-3</v>
      </c>
      <c r="J31" s="1409">
        <f t="shared" si="4"/>
        <v>0</v>
      </c>
      <c r="K31" s="1433">
        <f t="shared" si="5"/>
        <v>0</v>
      </c>
      <c r="L31" s="1409">
        <f t="shared" si="6"/>
        <v>0</v>
      </c>
      <c r="M31" s="1409">
        <f t="shared" si="7"/>
        <v>0</v>
      </c>
      <c r="N31" s="1409">
        <f t="shared" si="9"/>
        <v>0</v>
      </c>
      <c r="O31" s="1421"/>
      <c r="P31" s="1417"/>
      <c r="Q31" s="1422"/>
    </row>
    <row r="32" spans="1:17" ht="15.75" thickBot="1">
      <c r="A32" s="1408"/>
      <c r="B32" s="1408"/>
      <c r="C32" s="1408" t="s">
        <v>157</v>
      </c>
      <c r="D32" s="1423">
        <f>SUM(D20:D31)</f>
        <v>0</v>
      </c>
      <c r="E32" s="1423">
        <f>SUM(E20:E31)</f>
        <v>0</v>
      </c>
      <c r="F32" s="1423">
        <f t="shared" ref="F32:M32" si="10">SUM(F20:F31)</f>
        <v>0</v>
      </c>
      <c r="G32" s="1423">
        <f t="shared" si="10"/>
        <v>0</v>
      </c>
      <c r="H32" s="1423"/>
      <c r="I32" s="1423"/>
      <c r="J32" s="1423">
        <f t="shared" si="10"/>
        <v>0</v>
      </c>
      <c r="K32" s="1423">
        <f t="shared" si="10"/>
        <v>0</v>
      </c>
      <c r="L32" s="1423">
        <f t="shared" si="10"/>
        <v>0</v>
      </c>
      <c r="M32" s="1423">
        <f t="shared" si="10"/>
        <v>0</v>
      </c>
      <c r="N32" s="1423">
        <f>+N31</f>
        <v>0</v>
      </c>
      <c r="O32" s="1409"/>
      <c r="P32" s="1395"/>
      <c r="Q32" s="1395"/>
    </row>
    <row r="33" spans="1:17" ht="15.75" thickTop="1">
      <c r="A33" s="1409"/>
      <c r="B33" s="1408"/>
      <c r="C33" s="1408"/>
      <c r="D33" s="1409"/>
      <c r="E33" s="1409"/>
      <c r="F33" s="1409"/>
      <c r="G33" s="1409"/>
      <c r="H33" s="1409"/>
      <c r="I33" s="1409"/>
      <c r="J33" s="1409"/>
      <c r="K33" s="1409"/>
      <c r="L33" s="1409"/>
      <c r="M33" s="1409"/>
      <c r="N33" s="1409"/>
      <c r="O33" s="1409"/>
      <c r="P33" s="1395"/>
      <c r="Q33" s="1395"/>
    </row>
    <row r="34" spans="1:17" ht="15.75" thickBot="1">
      <c r="A34" s="1408">
        <f>A31+1</f>
        <v>16</v>
      </c>
      <c r="B34" s="1408"/>
      <c r="C34" s="1409" t="s">
        <v>1346</v>
      </c>
      <c r="D34" s="1409"/>
      <c r="E34" s="1409"/>
      <c r="F34" s="1409"/>
      <c r="G34" s="1409"/>
      <c r="H34" s="1409"/>
      <c r="I34" s="1409"/>
      <c r="J34" s="1409"/>
      <c r="K34" s="1409"/>
      <c r="L34" s="1409"/>
      <c r="M34" s="1409"/>
      <c r="N34" s="1409"/>
      <c r="O34" s="1423">
        <f>N32</f>
        <v>0</v>
      </c>
      <c r="P34" s="1424" t="s">
        <v>54</v>
      </c>
      <c r="Q34" s="1395"/>
    </row>
    <row r="35" spans="1:17" ht="15.75" thickTop="1">
      <c r="A35" s="1409"/>
      <c r="B35" s="1408"/>
      <c r="C35" s="1425"/>
      <c r="D35" s="1409"/>
      <c r="E35" s="1409"/>
      <c r="F35" s="1409"/>
      <c r="G35" s="1409"/>
      <c r="H35" s="1409"/>
      <c r="I35" s="1409"/>
      <c r="J35" s="1409"/>
      <c r="K35" s="1409"/>
      <c r="L35" s="1409"/>
      <c r="M35" s="1409"/>
      <c r="N35" s="1409"/>
      <c r="O35" s="1409"/>
      <c r="P35" s="1395"/>
      <c r="Q35" s="1395"/>
    </row>
    <row r="36" spans="1:17">
      <c r="A36" s="1426" t="s">
        <v>1306</v>
      </c>
      <c r="B36" s="1408"/>
      <c r="C36" s="1425"/>
      <c r="D36" s="1409"/>
      <c r="E36" s="1409"/>
      <c r="F36" s="1409"/>
      <c r="G36" s="1409"/>
      <c r="H36" s="1409"/>
      <c r="I36" s="1409"/>
      <c r="J36" s="1409"/>
      <c r="K36" s="1409"/>
      <c r="L36" s="1409"/>
      <c r="M36" s="1409"/>
      <c r="N36" s="1409"/>
      <c r="O36" s="1409"/>
      <c r="P36" s="1395"/>
      <c r="Q36" s="1395"/>
    </row>
    <row r="37" spans="1:17" ht="29.25" customHeight="1">
      <c r="A37" s="1631" t="s">
        <v>1307</v>
      </c>
      <c r="B37" s="1632"/>
      <c r="C37" s="1634" t="s">
        <v>1352</v>
      </c>
      <c r="D37" s="1634"/>
      <c r="E37" s="1634"/>
      <c r="F37" s="1634"/>
      <c r="G37" s="1634"/>
      <c r="H37" s="1634"/>
      <c r="I37" s="1634"/>
      <c r="J37" s="1634"/>
      <c r="K37" s="1634"/>
      <c r="L37" s="1634"/>
      <c r="M37" s="1634"/>
      <c r="N37" s="1634"/>
      <c r="O37" s="1634"/>
      <c r="P37" s="1395"/>
      <c r="Q37" s="1395"/>
    </row>
    <row r="38" spans="1:17">
      <c r="A38" s="1427" t="s">
        <v>1308</v>
      </c>
      <c r="B38" s="1427"/>
      <c r="C38" s="1409" t="s">
        <v>1309</v>
      </c>
      <c r="D38" s="1395"/>
      <c r="E38" s="1409"/>
      <c r="F38" s="1409"/>
      <c r="G38" s="1409"/>
      <c r="H38" s="1409"/>
      <c r="I38" s="1409"/>
      <c r="J38" s="1409"/>
      <c r="K38" s="1409"/>
      <c r="L38" s="1409"/>
      <c r="M38" s="1425"/>
      <c r="N38" s="1425"/>
      <c r="O38" s="1425"/>
      <c r="P38" s="1395"/>
      <c r="Q38" s="1395"/>
    </row>
    <row r="39" spans="1:17" ht="15" customHeight="1">
      <c r="A39" s="1631" t="s">
        <v>1253</v>
      </c>
      <c r="B39" s="1632"/>
      <c r="C39" s="1635" t="s">
        <v>1347</v>
      </c>
      <c r="D39" s="1635"/>
      <c r="E39" s="1635"/>
      <c r="F39" s="1635"/>
      <c r="G39" s="1635"/>
      <c r="H39" s="1635"/>
      <c r="I39" s="1635"/>
      <c r="J39" s="1635"/>
      <c r="K39" s="1635"/>
      <c r="L39" s="1635"/>
      <c r="M39" s="1635"/>
      <c r="N39" s="1635"/>
      <c r="O39" s="1635"/>
      <c r="P39" s="1395"/>
      <c r="Q39" s="1395"/>
    </row>
    <row r="40" spans="1:17" ht="15" customHeight="1">
      <c r="A40" s="1631" t="s">
        <v>1255</v>
      </c>
      <c r="B40" s="1632"/>
      <c r="C40" s="1635" t="s">
        <v>1348</v>
      </c>
      <c r="D40" s="1635"/>
      <c r="E40" s="1635"/>
      <c r="F40" s="1635"/>
      <c r="G40" s="1635"/>
      <c r="H40" s="1635"/>
      <c r="I40" s="1635"/>
      <c r="J40" s="1635"/>
      <c r="K40" s="1635"/>
      <c r="L40" s="1635"/>
      <c r="M40" s="1635"/>
      <c r="N40" s="1635"/>
      <c r="O40" s="1635"/>
      <c r="P40" s="1395"/>
      <c r="Q40" s="1395"/>
    </row>
    <row r="41" spans="1:17">
      <c r="A41" s="1631" t="s">
        <v>1312</v>
      </c>
      <c r="B41" s="1632"/>
      <c r="C41" s="1630" t="s">
        <v>1313</v>
      </c>
      <c r="D41" s="1630"/>
      <c r="E41" s="1630"/>
      <c r="F41" s="1630"/>
      <c r="G41" s="1630"/>
      <c r="H41" s="1630"/>
      <c r="I41" s="1630"/>
      <c r="J41" s="1630"/>
      <c r="K41" s="1630"/>
      <c r="L41" s="1630"/>
      <c r="M41" s="1630"/>
      <c r="N41" s="1630"/>
      <c r="O41" s="1630"/>
      <c r="P41" s="1395"/>
      <c r="Q41" s="1395"/>
    </row>
    <row r="42" spans="1:17">
      <c r="A42" s="1631" t="s">
        <v>1314</v>
      </c>
      <c r="B42" s="1632" t="s">
        <v>1315</v>
      </c>
      <c r="C42" s="1425" t="s">
        <v>1316</v>
      </c>
      <c r="D42" s="1408"/>
      <c r="E42" s="1409"/>
      <c r="F42" s="1409"/>
      <c r="G42" s="1409"/>
      <c r="H42" s="1409"/>
      <c r="I42" s="1409"/>
      <c r="J42" s="1409"/>
      <c r="K42" s="1409"/>
      <c r="L42" s="1409"/>
      <c r="M42" s="1409"/>
      <c r="N42" s="1409"/>
      <c r="O42" s="1409"/>
      <c r="P42" s="1395"/>
      <c r="Q42" s="1395"/>
    </row>
    <row r="43" spans="1:17">
      <c r="A43" s="1428" t="s">
        <v>1315</v>
      </c>
      <c r="B43" s="1428"/>
      <c r="C43" s="1620" t="s">
        <v>1317</v>
      </c>
      <c r="D43" s="1620"/>
      <c r="E43" s="1620"/>
      <c r="F43" s="1620"/>
      <c r="G43" s="1620"/>
      <c r="H43" s="1620"/>
      <c r="I43" s="1620"/>
      <c r="J43" s="1409"/>
      <c r="K43" s="1409"/>
      <c r="L43" s="1409"/>
      <c r="M43" s="1409"/>
      <c r="N43" s="1409"/>
      <c r="O43" s="1409"/>
      <c r="P43" s="1395"/>
      <c r="Q43" s="1395"/>
    </row>
    <row r="44" spans="1:17">
      <c r="A44" s="1428" t="s">
        <v>1318</v>
      </c>
      <c r="B44" s="1429"/>
      <c r="C44" s="1630" t="s">
        <v>1319</v>
      </c>
      <c r="D44" s="1630"/>
      <c r="E44" s="1630"/>
      <c r="F44" s="1630"/>
      <c r="G44" s="1630"/>
      <c r="H44" s="1630"/>
      <c r="I44" s="1630"/>
      <c r="J44" s="1630"/>
      <c r="K44" s="1630"/>
      <c r="L44" s="1630"/>
      <c r="M44" s="1630"/>
      <c r="N44" s="1630"/>
      <c r="O44" s="1630"/>
      <c r="P44" s="1395"/>
      <c r="Q44" s="1395"/>
    </row>
    <row r="45" spans="1:17">
      <c r="A45" s="1428" t="s">
        <v>1320</v>
      </c>
      <c r="B45" s="1429"/>
      <c r="C45" s="1630" t="s">
        <v>1321</v>
      </c>
      <c r="D45" s="1630"/>
      <c r="E45" s="1630"/>
      <c r="F45" s="1630"/>
      <c r="G45" s="1630"/>
      <c r="H45" s="1630"/>
      <c r="I45" s="1630"/>
      <c r="J45" s="1630"/>
      <c r="K45" s="1630"/>
      <c r="L45" s="1630"/>
      <c r="M45" s="1630"/>
      <c r="N45" s="1630"/>
      <c r="O45" s="1630"/>
      <c r="P45" s="1395"/>
      <c r="Q45" s="1395"/>
    </row>
    <row r="46" spans="1:17">
      <c r="A46" s="1428" t="s">
        <v>1322</v>
      </c>
      <c r="B46" s="1429"/>
      <c r="C46" s="1629" t="s">
        <v>1353</v>
      </c>
      <c r="D46" s="1629"/>
      <c r="E46" s="1629"/>
      <c r="F46" s="1629"/>
      <c r="G46" s="1629"/>
      <c r="H46" s="1629"/>
      <c r="I46" s="1629"/>
      <c r="J46" s="1629"/>
      <c r="K46" s="1629"/>
      <c r="L46" s="1629"/>
      <c r="M46" s="1629"/>
      <c r="N46" s="1629"/>
      <c r="O46" s="1629"/>
      <c r="P46" s="1395"/>
      <c r="Q46" s="1395"/>
    </row>
    <row r="47" spans="1:17">
      <c r="A47" s="1409" t="s">
        <v>1323</v>
      </c>
      <c r="B47" s="1408"/>
      <c r="C47" s="1630" t="s">
        <v>1324</v>
      </c>
      <c r="D47" s="1630"/>
      <c r="E47" s="1630"/>
      <c r="F47" s="1630"/>
      <c r="G47" s="1630"/>
      <c r="H47" s="1630"/>
      <c r="I47" s="1630"/>
      <c r="J47" s="1630"/>
      <c r="K47" s="1630"/>
      <c r="L47" s="1630"/>
      <c r="M47" s="1630"/>
      <c r="N47" s="1630"/>
      <c r="O47" s="1630"/>
      <c r="P47" s="1395"/>
      <c r="Q47" s="1395"/>
    </row>
    <row r="48" spans="1:17">
      <c r="A48" s="1631" t="s">
        <v>1325</v>
      </c>
      <c r="B48" s="1632"/>
      <c r="C48" s="1425" t="s">
        <v>1349</v>
      </c>
      <c r="D48" s="1408"/>
      <c r="E48" s="1409"/>
      <c r="F48" s="1409"/>
      <c r="G48" s="1409"/>
      <c r="H48" s="1409"/>
      <c r="I48" s="1409"/>
      <c r="J48" s="1409"/>
      <c r="K48" s="1409"/>
      <c r="L48" s="1409"/>
      <c r="M48" s="1409"/>
      <c r="N48" s="1409"/>
      <c r="O48" s="1419"/>
      <c r="P48" s="1395"/>
      <c r="Q48" s="1395"/>
    </row>
    <row r="49" spans="1:17">
      <c r="A49" s="1631" t="s">
        <v>1327</v>
      </c>
      <c r="B49" s="1632"/>
      <c r="C49" s="1630" t="s">
        <v>1350</v>
      </c>
      <c r="D49" s="1630"/>
      <c r="E49" s="1630"/>
      <c r="F49" s="1630"/>
      <c r="G49" s="1630"/>
      <c r="H49" s="1630"/>
      <c r="I49" s="1630"/>
      <c r="J49" s="1630"/>
      <c r="K49" s="1363"/>
      <c r="L49" s="1363"/>
      <c r="M49" s="1363"/>
      <c r="N49" s="1363"/>
      <c r="O49" s="1363"/>
      <c r="P49" s="1395"/>
      <c r="Q49" s="1395"/>
    </row>
    <row r="50" spans="1:17">
      <c r="A50" s="1631" t="s">
        <v>1329</v>
      </c>
      <c r="B50" s="1632"/>
      <c r="C50" s="1630" t="s">
        <v>1351</v>
      </c>
      <c r="D50" s="1630"/>
      <c r="E50" s="1630"/>
      <c r="F50" s="1630"/>
      <c r="G50" s="1630"/>
      <c r="H50" s="1630"/>
      <c r="I50" s="1630"/>
      <c r="J50" s="1630"/>
      <c r="K50" s="1630"/>
      <c r="L50" s="1409"/>
      <c r="M50" s="1409"/>
      <c r="N50" s="1409"/>
      <c r="O50" s="1409"/>
      <c r="P50" s="1395"/>
      <c r="Q50" s="1395"/>
    </row>
    <row r="51" spans="1:17">
      <c r="A51" s="1394"/>
      <c r="B51" s="1408"/>
      <c r="C51" s="1408"/>
      <c r="D51" s="1408"/>
      <c r="E51" s="1409"/>
      <c r="F51" s="1409"/>
      <c r="G51" s="1409"/>
      <c r="H51" s="1409"/>
      <c r="I51" s="1409"/>
      <c r="J51" s="1409"/>
      <c r="K51" s="1409"/>
      <c r="L51" s="1409"/>
      <c r="M51" s="1409"/>
      <c r="N51" s="1409"/>
      <c r="O51" s="1409"/>
      <c r="P51" s="1395"/>
      <c r="Q51" s="1395"/>
    </row>
    <row r="52" spans="1:17">
      <c r="A52" s="1363"/>
      <c r="B52" s="1408"/>
      <c r="C52" s="1408"/>
      <c r="D52" s="1408"/>
      <c r="E52" s="1409"/>
      <c r="F52" s="1409"/>
      <c r="G52" s="1409"/>
      <c r="H52" s="1409"/>
      <c r="I52" s="1409"/>
      <c r="J52" s="1409"/>
      <c r="K52" s="1409"/>
      <c r="L52" s="1409"/>
      <c r="M52" s="1409"/>
      <c r="N52" s="1409"/>
      <c r="O52" s="1409"/>
      <c r="P52" s="1395"/>
      <c r="Q52" s="1395"/>
    </row>
    <row r="53" spans="1:17">
      <c r="A53" s="1409"/>
      <c r="B53" s="1408"/>
      <c r="C53" s="1408"/>
      <c r="D53" s="1408"/>
      <c r="E53" s="1409"/>
      <c r="F53" s="1409"/>
      <c r="G53" s="1409"/>
      <c r="H53" s="1409"/>
      <c r="I53" s="1409"/>
      <c r="J53" s="1409"/>
      <c r="K53" s="1409"/>
      <c r="L53" s="1409"/>
      <c r="M53" s="1409"/>
      <c r="N53" s="1409"/>
      <c r="O53" s="1409"/>
      <c r="P53" s="1395"/>
      <c r="Q53" s="1395"/>
    </row>
    <row r="55" spans="1:17">
      <c r="A55" s="1391"/>
      <c r="B55" s="1391"/>
      <c r="C55" s="1391"/>
      <c r="D55" s="1391"/>
      <c r="E55" s="1391"/>
      <c r="F55" s="1391"/>
      <c r="G55" s="1391"/>
      <c r="H55" s="1391"/>
      <c r="I55" s="1391"/>
      <c r="J55" s="1391"/>
      <c r="K55" s="1391"/>
      <c r="L55" s="1391"/>
      <c r="M55" s="1391"/>
      <c r="N55" s="1391"/>
      <c r="O55" s="1391"/>
    </row>
    <row r="56" spans="1:17" ht="15.75">
      <c r="A56" s="1431"/>
      <c r="B56" s="1394"/>
      <c r="C56" s="1394"/>
      <c r="D56" s="1394"/>
      <c r="E56" s="1394"/>
      <c r="F56" s="1394"/>
      <c r="G56" s="1394"/>
      <c r="H56" s="1394"/>
      <c r="I56" s="1394"/>
      <c r="J56" s="1394"/>
      <c r="K56" s="1394"/>
      <c r="L56" s="1394"/>
      <c r="M56" s="1394"/>
      <c r="N56" s="1394"/>
      <c r="O56" s="1394"/>
    </row>
    <row r="57" spans="1:17" ht="15.75" customHeight="1"/>
    <row r="58" spans="1:17">
      <c r="A58" s="1633" t="s">
        <v>256</v>
      </c>
      <c r="B58" s="1633"/>
      <c r="C58" s="1633"/>
      <c r="D58" s="1633"/>
      <c r="E58" s="1633"/>
      <c r="F58" s="1633"/>
      <c r="G58" s="1633"/>
      <c r="H58" s="1633"/>
      <c r="I58" s="1633"/>
      <c r="J58" s="1633"/>
      <c r="K58" s="1633"/>
      <c r="L58" s="1633"/>
      <c r="M58" s="1633"/>
      <c r="N58" s="1633"/>
      <c r="O58" s="1633"/>
    </row>
    <row r="59" spans="1:17">
      <c r="A59" s="1636" t="s">
        <v>257</v>
      </c>
      <c r="B59" s="1636"/>
      <c r="C59" s="1636"/>
      <c r="D59" s="1636"/>
      <c r="E59" s="1636"/>
      <c r="F59" s="1636"/>
      <c r="G59" s="1636"/>
      <c r="H59" s="1636"/>
      <c r="I59" s="1636"/>
      <c r="J59" s="1636"/>
      <c r="K59" s="1636"/>
      <c r="L59" s="1636"/>
      <c r="M59" s="1636"/>
      <c r="N59" s="1636"/>
      <c r="O59" s="1636"/>
    </row>
    <row r="60" spans="1:17">
      <c r="A60" s="1633" t="s">
        <v>1334</v>
      </c>
      <c r="B60" s="1633"/>
      <c r="C60" s="1633"/>
      <c r="D60" s="1633"/>
      <c r="E60" s="1633"/>
      <c r="F60" s="1633"/>
      <c r="G60" s="1633"/>
      <c r="H60" s="1633"/>
      <c r="I60" s="1633"/>
      <c r="J60" s="1633"/>
      <c r="K60" s="1633"/>
      <c r="L60" s="1633"/>
      <c r="M60" s="1633"/>
      <c r="N60" s="1633"/>
      <c r="O60" s="1633"/>
    </row>
    <row r="61" spans="1:17" ht="15.75">
      <c r="A61" s="1392"/>
      <c r="B61" s="1363"/>
      <c r="C61" s="1363"/>
      <c r="D61" s="1363"/>
      <c r="E61" s="1363"/>
      <c r="F61" s="1363"/>
      <c r="G61" s="1363"/>
      <c r="H61" s="1363"/>
      <c r="I61" s="1363"/>
      <c r="J61" s="1363"/>
      <c r="K61" s="1363"/>
      <c r="L61" s="1363"/>
      <c r="M61" s="1363"/>
      <c r="N61" s="1363"/>
      <c r="O61" s="1363"/>
    </row>
    <row r="62" spans="1:17">
      <c r="A62" s="1363"/>
      <c r="B62" s="1363"/>
      <c r="C62" s="1363"/>
      <c r="D62" s="1363"/>
      <c r="E62" s="1363"/>
      <c r="F62" s="1363"/>
      <c r="G62" s="1363"/>
      <c r="H62" s="1400"/>
      <c r="I62" s="1363"/>
      <c r="J62" s="1363"/>
      <c r="K62" s="1363"/>
      <c r="L62" s="1363"/>
      <c r="M62" s="1363"/>
      <c r="N62" s="1363"/>
      <c r="O62" s="1363"/>
      <c r="P62" s="1395"/>
      <c r="Q62" s="1395"/>
    </row>
    <row r="63" spans="1:17">
      <c r="A63" s="1401" t="s">
        <v>1276</v>
      </c>
      <c r="B63" s="1402"/>
      <c r="C63" s="1403"/>
      <c r="D63" s="1404" t="s">
        <v>1277</v>
      </c>
      <c r="E63" s="1405"/>
      <c r="F63" s="1406"/>
      <c r="G63" s="1406"/>
      <c r="H63" s="1400"/>
      <c r="I63" s="1363"/>
      <c r="J63" s="1363"/>
      <c r="K63" s="1363"/>
      <c r="L63" s="1363"/>
      <c r="M63" s="1363"/>
      <c r="N63" s="1363"/>
      <c r="O63" s="1363"/>
      <c r="P63" s="1395"/>
      <c r="Q63" s="1395"/>
    </row>
    <row r="64" spans="1:17">
      <c r="A64" s="1401" t="s">
        <v>1278</v>
      </c>
      <c r="B64" s="1402"/>
      <c r="C64" s="1403"/>
      <c r="D64" s="1404" t="s">
        <v>1279</v>
      </c>
      <c r="E64" s="1405">
        <v>365</v>
      </c>
      <c r="F64" s="1406" t="s">
        <v>1280</v>
      </c>
      <c r="G64" s="1403"/>
      <c r="H64" s="1400"/>
      <c r="I64" s="1363"/>
      <c r="J64" s="1363"/>
      <c r="K64" s="1363"/>
      <c r="L64" s="1363"/>
      <c r="M64" s="1363"/>
      <c r="N64" s="1363"/>
      <c r="O64" s="1363"/>
      <c r="P64" s="1395"/>
      <c r="Q64" s="1395"/>
    </row>
    <row r="65" spans="1:17" ht="15.75" thickBot="1">
      <c r="A65" s="1359" t="s">
        <v>565</v>
      </c>
      <c r="B65" s="1402"/>
      <c r="C65" s="1403"/>
      <c r="D65" s="1404"/>
      <c r="E65" s="1404"/>
      <c r="F65" s="1404"/>
      <c r="G65" s="1403"/>
      <c r="H65" s="1400"/>
      <c r="I65" s="1363"/>
      <c r="J65" s="1363"/>
      <c r="K65" s="1363"/>
      <c r="L65" s="1363"/>
      <c r="M65" s="1363"/>
      <c r="N65" s="1363"/>
      <c r="O65" s="1363"/>
      <c r="P65" s="1395"/>
      <c r="Q65" s="1395"/>
    </row>
    <row r="66" spans="1:17" ht="15.75" thickBot="1">
      <c r="A66" s="1371" t="s">
        <v>766</v>
      </c>
      <c r="B66" s="1407" t="s">
        <v>1336</v>
      </c>
      <c r="C66" s="1363"/>
      <c r="D66" s="1363"/>
      <c r="E66" s="1363"/>
      <c r="F66" s="1363"/>
      <c r="G66" s="1363"/>
      <c r="H66" s="1363"/>
      <c r="I66" s="1363"/>
      <c r="J66" s="1363"/>
      <c r="K66" s="1363"/>
      <c r="L66" s="1363"/>
      <c r="M66" s="1363"/>
      <c r="N66" s="1363"/>
      <c r="O66" s="1363"/>
      <c r="P66" s="1395"/>
      <c r="Q66" s="1395"/>
    </row>
    <row r="67" spans="1:17">
      <c r="A67" s="1363"/>
      <c r="B67" s="1408"/>
      <c r="C67" s="1408"/>
      <c r="D67" s="1408"/>
      <c r="E67" s="1409"/>
      <c r="F67" s="1409"/>
      <c r="G67" s="1409"/>
      <c r="H67" s="1409"/>
      <c r="I67" s="1409"/>
      <c r="J67" s="1409"/>
      <c r="K67" s="1409"/>
      <c r="L67" s="1409"/>
      <c r="M67" s="1409"/>
      <c r="N67" s="1409"/>
      <c r="O67" s="1409"/>
      <c r="P67" s="1395"/>
      <c r="Q67" s="1395"/>
    </row>
    <row r="68" spans="1:17">
      <c r="A68" s="1409"/>
      <c r="B68" s="1410" t="s">
        <v>577</v>
      </c>
      <c r="C68" s="1410" t="s">
        <v>575</v>
      </c>
      <c r="D68" s="1410" t="s">
        <v>1000</v>
      </c>
      <c r="E68" s="1410" t="s">
        <v>1001</v>
      </c>
      <c r="F68" s="1410" t="s">
        <v>1241</v>
      </c>
      <c r="G68" s="1410" t="s">
        <v>1282</v>
      </c>
      <c r="H68" s="1410" t="s">
        <v>1283</v>
      </c>
      <c r="I68" s="1410" t="s">
        <v>1284</v>
      </c>
      <c r="J68" s="1410" t="s">
        <v>1285</v>
      </c>
      <c r="K68" s="1410" t="s">
        <v>1286</v>
      </c>
      <c r="L68" s="1410" t="s">
        <v>1287</v>
      </c>
      <c r="M68" s="1410" t="s">
        <v>1288</v>
      </c>
      <c r="N68" s="1410" t="s">
        <v>1289</v>
      </c>
      <c r="O68" s="1410" t="s">
        <v>1290</v>
      </c>
      <c r="P68" s="1395"/>
      <c r="Q68" s="1395"/>
    </row>
    <row r="69" spans="1:17">
      <c r="A69" s="1409"/>
      <c r="B69" s="1410"/>
      <c r="C69" s="1410"/>
      <c r="D69" s="1637" t="s">
        <v>1337</v>
      </c>
      <c r="E69" s="1637" t="s">
        <v>1338</v>
      </c>
      <c r="F69" s="1637" t="s">
        <v>1339</v>
      </c>
      <c r="G69" s="1637" t="s">
        <v>1340</v>
      </c>
      <c r="H69" s="1637" t="s">
        <v>1295</v>
      </c>
      <c r="I69" s="1411"/>
      <c r="J69" s="1411"/>
      <c r="K69" s="1637" t="s">
        <v>1341</v>
      </c>
      <c r="L69" s="1637" t="s">
        <v>1342</v>
      </c>
      <c r="M69" s="1637" t="s">
        <v>1343</v>
      </c>
      <c r="N69" s="1411"/>
      <c r="O69" s="1411"/>
      <c r="P69" s="1395"/>
      <c r="Q69" s="1395"/>
    </row>
    <row r="70" spans="1:17" ht="45" customHeight="1" thickBot="1">
      <c r="A70" s="1412" t="s">
        <v>1244</v>
      </c>
      <c r="B70" s="1412" t="s">
        <v>436</v>
      </c>
      <c r="C70" s="1412" t="s">
        <v>435</v>
      </c>
      <c r="D70" s="1638"/>
      <c r="E70" s="1638"/>
      <c r="F70" s="1638" t="s">
        <v>1299</v>
      </c>
      <c r="G70" s="1638" t="s">
        <v>1300</v>
      </c>
      <c r="H70" s="1638" t="s">
        <v>1300</v>
      </c>
      <c r="I70" s="1413" t="s">
        <v>1301</v>
      </c>
      <c r="J70" s="1413" t="s">
        <v>1302</v>
      </c>
      <c r="K70" s="1638" t="s">
        <v>1300</v>
      </c>
      <c r="L70" s="1638" t="s">
        <v>1300</v>
      </c>
      <c r="M70" s="1638"/>
      <c r="N70" s="1413" t="s">
        <v>1344</v>
      </c>
      <c r="O70" s="1413" t="s">
        <v>1345</v>
      </c>
      <c r="P70" s="1395"/>
      <c r="Q70" s="1395"/>
    </row>
    <row r="71" spans="1:17">
      <c r="A71" s="1409"/>
      <c r="B71" s="1408"/>
      <c r="C71" s="1408"/>
      <c r="D71" s="1409"/>
      <c r="E71" s="1409"/>
      <c r="F71" s="1409"/>
      <c r="G71" s="1409"/>
      <c r="H71" s="1409"/>
      <c r="I71" s="1409"/>
      <c r="J71" s="1409"/>
      <c r="K71" s="1409"/>
      <c r="L71" s="1409"/>
      <c r="M71" s="1409"/>
      <c r="N71" s="1409"/>
      <c r="O71" s="1409"/>
      <c r="P71" s="1395"/>
      <c r="Q71" s="1395"/>
    </row>
    <row r="72" spans="1:17">
      <c r="A72" s="1408">
        <v>3</v>
      </c>
      <c r="B72" s="1414"/>
      <c r="C72" s="1408" t="s">
        <v>447</v>
      </c>
      <c r="D72" s="1409"/>
      <c r="E72" s="1415"/>
      <c r="F72" s="1409"/>
      <c r="G72" s="1409"/>
      <c r="H72" s="1409"/>
      <c r="I72" s="1409"/>
      <c r="J72" s="1409"/>
      <c r="K72" s="1409"/>
      <c r="L72" s="1409"/>
      <c r="M72" s="1409"/>
      <c r="N72" s="1409"/>
      <c r="O72" s="1416"/>
      <c r="P72" s="1417"/>
      <c r="Q72" s="1395"/>
    </row>
    <row r="73" spans="1:17">
      <c r="A73" s="1408"/>
      <c r="B73" s="1418"/>
      <c r="C73" s="1408"/>
      <c r="D73" s="1409"/>
      <c r="E73" s="1415"/>
      <c r="F73" s="1419"/>
      <c r="G73" s="1409"/>
      <c r="H73" s="1409"/>
      <c r="I73" s="1409"/>
      <c r="J73" s="1409"/>
      <c r="K73" s="1409"/>
      <c r="L73" s="1409"/>
      <c r="M73" s="1409"/>
      <c r="N73" s="1409"/>
      <c r="O73" s="1409"/>
      <c r="P73" s="1417"/>
      <c r="Q73" s="1395"/>
    </row>
    <row r="74" spans="1:17">
      <c r="A74" s="1408">
        <f>+A72+1</f>
        <v>4</v>
      </c>
      <c r="B74" s="1418" t="str">
        <f>IF($B$72=0," ",$B$72+1)</f>
        <v xml:space="preserve"> </v>
      </c>
      <c r="C74" s="1408" t="s">
        <v>378</v>
      </c>
      <c r="D74" s="1416"/>
      <c r="E74" s="1416"/>
      <c r="F74" s="1409">
        <f>D74-E74</f>
        <v>0</v>
      </c>
      <c r="G74" s="1409">
        <f>IF(F74&gt;0,F74,0)</f>
        <v>0</v>
      </c>
      <c r="H74" s="1409">
        <f>IF($E$10=0,"-",$E$10-31+1)</f>
        <v>335</v>
      </c>
      <c r="I74" s="1420">
        <f>H74/$E$64</f>
        <v>0.9178082191780822</v>
      </c>
      <c r="J74" s="1409">
        <f>ROUND(+G74*I74,0)</f>
        <v>0</v>
      </c>
      <c r="K74" s="1433">
        <f>(F74-G74)*I74</f>
        <v>0</v>
      </c>
      <c r="L74" s="1409">
        <f>SUM(J74:K74)</f>
        <v>0</v>
      </c>
      <c r="M74" s="1409">
        <f>ROUND(+E74*I74,0)</f>
        <v>0</v>
      </c>
      <c r="N74" s="1409">
        <f>+O72+L74+M74</f>
        <v>0</v>
      </c>
      <c r="O74" s="1421"/>
      <c r="P74" s="1417"/>
      <c r="Q74" s="1422"/>
    </row>
    <row r="75" spans="1:17">
      <c r="A75" s="1408">
        <f>+A74+1</f>
        <v>5</v>
      </c>
      <c r="B75" s="1418" t="str">
        <f t="shared" ref="B75:B85" si="11">IF($B$72=0," ",$B$72+1)</f>
        <v xml:space="preserve"> </v>
      </c>
      <c r="C75" s="1408" t="s">
        <v>438</v>
      </c>
      <c r="D75" s="1416"/>
      <c r="E75" s="1416"/>
      <c r="F75" s="1409">
        <f t="shared" ref="F75:F84" si="12">D75-E75</f>
        <v>0</v>
      </c>
      <c r="G75" s="1409">
        <f t="shared" ref="G75:G85" si="13">IF(F75&gt;0,F75,0)</f>
        <v>0</v>
      </c>
      <c r="H75" s="1409">
        <v>307</v>
      </c>
      <c r="I75" s="1420">
        <f t="shared" ref="I75:I85" si="14">H75/$E$64</f>
        <v>0.84109589041095889</v>
      </c>
      <c r="J75" s="1409">
        <f t="shared" ref="J75:J85" si="15">ROUND(+G75*I75,0)</f>
        <v>0</v>
      </c>
      <c r="K75" s="1433">
        <f t="shared" ref="K75:K85" si="16">(F75-G75)*I75</f>
        <v>0</v>
      </c>
      <c r="L75" s="1409">
        <f t="shared" ref="L75:L85" si="17">SUM(J75:K75)</f>
        <v>0</v>
      </c>
      <c r="M75" s="1409">
        <f t="shared" ref="M75:M85" si="18">ROUND(+E75*I75,0)</f>
        <v>0</v>
      </c>
      <c r="N75" s="1409">
        <f>+N74+L75+M75</f>
        <v>0</v>
      </c>
      <c r="O75" s="1421"/>
      <c r="P75" s="1417"/>
      <c r="Q75" s="1422"/>
    </row>
    <row r="76" spans="1:17">
      <c r="A76" s="1408">
        <f t="shared" ref="A76:A85" si="19">+A75+1</f>
        <v>6</v>
      </c>
      <c r="B76" s="1418" t="str">
        <f t="shared" si="11"/>
        <v xml:space="preserve"> </v>
      </c>
      <c r="C76" s="1408" t="s">
        <v>439</v>
      </c>
      <c r="D76" s="1416"/>
      <c r="E76" s="1416"/>
      <c r="F76" s="1409">
        <f t="shared" si="12"/>
        <v>0</v>
      </c>
      <c r="G76" s="1409">
        <f t="shared" si="13"/>
        <v>0</v>
      </c>
      <c r="H76" s="1409">
        <v>276</v>
      </c>
      <c r="I76" s="1420">
        <f t="shared" si="14"/>
        <v>0.75616438356164384</v>
      </c>
      <c r="J76" s="1409">
        <f t="shared" si="15"/>
        <v>0</v>
      </c>
      <c r="K76" s="1433">
        <f t="shared" si="16"/>
        <v>0</v>
      </c>
      <c r="L76" s="1409">
        <f t="shared" si="17"/>
        <v>0</v>
      </c>
      <c r="M76" s="1409">
        <f t="shared" si="18"/>
        <v>0</v>
      </c>
      <c r="N76" s="1409">
        <f t="shared" ref="N76:N85" si="20">+N75+L76+M76</f>
        <v>0</v>
      </c>
      <c r="O76" s="1421"/>
      <c r="P76" s="1417"/>
      <c r="Q76" s="1422"/>
    </row>
    <row r="77" spans="1:17">
      <c r="A77" s="1408">
        <f t="shared" si="19"/>
        <v>7</v>
      </c>
      <c r="B77" s="1418" t="str">
        <f t="shared" si="11"/>
        <v xml:space="preserve"> </v>
      </c>
      <c r="C77" s="1408" t="s">
        <v>440</v>
      </c>
      <c r="D77" s="1416"/>
      <c r="E77" s="1416"/>
      <c r="F77" s="1409">
        <f t="shared" si="12"/>
        <v>0</v>
      </c>
      <c r="G77" s="1409">
        <f t="shared" si="13"/>
        <v>0</v>
      </c>
      <c r="H77" s="1409">
        <v>246</v>
      </c>
      <c r="I77" s="1420">
        <f t="shared" si="14"/>
        <v>0.67397260273972603</v>
      </c>
      <c r="J77" s="1409">
        <f t="shared" si="15"/>
        <v>0</v>
      </c>
      <c r="K77" s="1433">
        <f t="shared" si="16"/>
        <v>0</v>
      </c>
      <c r="L77" s="1409">
        <f t="shared" si="17"/>
        <v>0</v>
      </c>
      <c r="M77" s="1409">
        <f t="shared" si="18"/>
        <v>0</v>
      </c>
      <c r="N77" s="1409">
        <f t="shared" si="20"/>
        <v>0</v>
      </c>
      <c r="O77" s="1421"/>
      <c r="P77" s="1417"/>
      <c r="Q77" s="1422"/>
    </row>
    <row r="78" spans="1:17">
      <c r="A78" s="1408">
        <f t="shared" si="19"/>
        <v>8</v>
      </c>
      <c r="B78" s="1418" t="str">
        <f t="shared" si="11"/>
        <v xml:space="preserve"> </v>
      </c>
      <c r="C78" s="1408" t="s">
        <v>437</v>
      </c>
      <c r="D78" s="1416"/>
      <c r="E78" s="1416"/>
      <c r="F78" s="1409">
        <f t="shared" si="12"/>
        <v>0</v>
      </c>
      <c r="G78" s="1409">
        <f t="shared" si="13"/>
        <v>0</v>
      </c>
      <c r="H78" s="1409">
        <v>215</v>
      </c>
      <c r="I78" s="1420">
        <f t="shared" si="14"/>
        <v>0.58904109589041098</v>
      </c>
      <c r="J78" s="1409">
        <f t="shared" si="15"/>
        <v>0</v>
      </c>
      <c r="K78" s="1433">
        <f t="shared" si="16"/>
        <v>0</v>
      </c>
      <c r="L78" s="1409">
        <f t="shared" si="17"/>
        <v>0</v>
      </c>
      <c r="M78" s="1409">
        <f t="shared" si="18"/>
        <v>0</v>
      </c>
      <c r="N78" s="1409">
        <f t="shared" si="20"/>
        <v>0</v>
      </c>
      <c r="O78" s="1421"/>
      <c r="P78" s="1417"/>
      <c r="Q78" s="1422"/>
    </row>
    <row r="79" spans="1:17">
      <c r="A79" s="1408">
        <f t="shared" si="19"/>
        <v>9</v>
      </c>
      <c r="B79" s="1418" t="str">
        <f t="shared" si="11"/>
        <v xml:space="preserve"> </v>
      </c>
      <c r="C79" s="1408" t="s">
        <v>441</v>
      </c>
      <c r="D79" s="1416"/>
      <c r="E79" s="1416"/>
      <c r="F79" s="1409">
        <f t="shared" si="12"/>
        <v>0</v>
      </c>
      <c r="G79" s="1409">
        <f t="shared" si="13"/>
        <v>0</v>
      </c>
      <c r="H79" s="1409">
        <v>185</v>
      </c>
      <c r="I79" s="1420">
        <f t="shared" si="14"/>
        <v>0.50684931506849318</v>
      </c>
      <c r="J79" s="1409">
        <f t="shared" si="15"/>
        <v>0</v>
      </c>
      <c r="K79" s="1433">
        <f t="shared" si="16"/>
        <v>0</v>
      </c>
      <c r="L79" s="1409">
        <f t="shared" si="17"/>
        <v>0</v>
      </c>
      <c r="M79" s="1409">
        <f t="shared" si="18"/>
        <v>0</v>
      </c>
      <c r="N79" s="1409">
        <f t="shared" si="20"/>
        <v>0</v>
      </c>
      <c r="O79" s="1421"/>
      <c r="P79" s="1417"/>
      <c r="Q79" s="1422"/>
    </row>
    <row r="80" spans="1:17">
      <c r="A80" s="1408">
        <f t="shared" si="19"/>
        <v>10</v>
      </c>
      <c r="B80" s="1418" t="str">
        <f t="shared" si="11"/>
        <v xml:space="preserve"> </v>
      </c>
      <c r="C80" s="1408" t="s">
        <v>442</v>
      </c>
      <c r="D80" s="1416"/>
      <c r="E80" s="1416"/>
      <c r="F80" s="1409">
        <f t="shared" si="12"/>
        <v>0</v>
      </c>
      <c r="G80" s="1409">
        <f t="shared" si="13"/>
        <v>0</v>
      </c>
      <c r="H80" s="1409">
        <v>154</v>
      </c>
      <c r="I80" s="1420">
        <f t="shared" si="14"/>
        <v>0.42191780821917807</v>
      </c>
      <c r="J80" s="1409">
        <f t="shared" si="15"/>
        <v>0</v>
      </c>
      <c r="K80" s="1433">
        <f t="shared" si="16"/>
        <v>0</v>
      </c>
      <c r="L80" s="1409">
        <f t="shared" si="17"/>
        <v>0</v>
      </c>
      <c r="M80" s="1409">
        <f t="shared" si="18"/>
        <v>0</v>
      </c>
      <c r="N80" s="1409">
        <f t="shared" si="20"/>
        <v>0</v>
      </c>
      <c r="O80" s="1421"/>
      <c r="P80" s="1417"/>
      <c r="Q80" s="1422"/>
    </row>
    <row r="81" spans="1:17">
      <c r="A81" s="1408">
        <f t="shared" si="19"/>
        <v>11</v>
      </c>
      <c r="B81" s="1418" t="str">
        <f t="shared" si="11"/>
        <v xml:space="preserve"> </v>
      </c>
      <c r="C81" s="1408" t="s">
        <v>443</v>
      </c>
      <c r="D81" s="1416"/>
      <c r="E81" s="1416"/>
      <c r="F81" s="1409">
        <f t="shared" si="12"/>
        <v>0</v>
      </c>
      <c r="G81" s="1409">
        <f t="shared" si="13"/>
        <v>0</v>
      </c>
      <c r="H81" s="1409">
        <v>123</v>
      </c>
      <c r="I81" s="1420">
        <f t="shared" si="14"/>
        <v>0.33698630136986302</v>
      </c>
      <c r="J81" s="1409">
        <f t="shared" si="15"/>
        <v>0</v>
      </c>
      <c r="K81" s="1433">
        <f t="shared" si="16"/>
        <v>0</v>
      </c>
      <c r="L81" s="1409">
        <f t="shared" si="17"/>
        <v>0</v>
      </c>
      <c r="M81" s="1409">
        <f t="shared" si="18"/>
        <v>0</v>
      </c>
      <c r="N81" s="1409">
        <f t="shared" si="20"/>
        <v>0</v>
      </c>
      <c r="O81" s="1421"/>
      <c r="P81" s="1417"/>
      <c r="Q81" s="1422"/>
    </row>
    <row r="82" spans="1:17">
      <c r="A82" s="1408">
        <f t="shared" si="19"/>
        <v>12</v>
      </c>
      <c r="B82" s="1418" t="str">
        <f t="shared" si="11"/>
        <v xml:space="preserve"> </v>
      </c>
      <c r="C82" s="1408" t="s">
        <v>444</v>
      </c>
      <c r="D82" s="1416"/>
      <c r="E82" s="1416"/>
      <c r="F82" s="1409">
        <f t="shared" si="12"/>
        <v>0</v>
      </c>
      <c r="G82" s="1409">
        <f t="shared" si="13"/>
        <v>0</v>
      </c>
      <c r="H82" s="1409">
        <v>93</v>
      </c>
      <c r="I82" s="1420">
        <f t="shared" si="14"/>
        <v>0.25479452054794521</v>
      </c>
      <c r="J82" s="1409">
        <f t="shared" si="15"/>
        <v>0</v>
      </c>
      <c r="K82" s="1433">
        <f t="shared" si="16"/>
        <v>0</v>
      </c>
      <c r="L82" s="1409">
        <f t="shared" si="17"/>
        <v>0</v>
      </c>
      <c r="M82" s="1409">
        <f t="shared" si="18"/>
        <v>0</v>
      </c>
      <c r="N82" s="1409">
        <f t="shared" si="20"/>
        <v>0</v>
      </c>
      <c r="O82" s="1421"/>
      <c r="P82" s="1417"/>
      <c r="Q82" s="1422"/>
    </row>
    <row r="83" spans="1:17">
      <c r="A83" s="1408">
        <f t="shared" si="19"/>
        <v>13</v>
      </c>
      <c r="B83" s="1418" t="str">
        <f t="shared" si="11"/>
        <v xml:space="preserve"> </v>
      </c>
      <c r="C83" s="1408" t="s">
        <v>445</v>
      </c>
      <c r="D83" s="1416"/>
      <c r="E83" s="1416"/>
      <c r="F83" s="1409">
        <f t="shared" si="12"/>
        <v>0</v>
      </c>
      <c r="G83" s="1409">
        <f t="shared" si="13"/>
        <v>0</v>
      </c>
      <c r="H83" s="1409">
        <v>62</v>
      </c>
      <c r="I83" s="1420">
        <f t="shared" si="14"/>
        <v>0.16986301369863013</v>
      </c>
      <c r="J83" s="1409">
        <f t="shared" si="15"/>
        <v>0</v>
      </c>
      <c r="K83" s="1433">
        <f t="shared" si="16"/>
        <v>0</v>
      </c>
      <c r="L83" s="1409">
        <f t="shared" si="17"/>
        <v>0</v>
      </c>
      <c r="M83" s="1409">
        <f t="shared" si="18"/>
        <v>0</v>
      </c>
      <c r="N83" s="1409">
        <f t="shared" si="20"/>
        <v>0</v>
      </c>
      <c r="O83" s="1421"/>
      <c r="P83" s="1417"/>
      <c r="Q83" s="1422"/>
    </row>
    <row r="84" spans="1:17">
      <c r="A84" s="1408">
        <f t="shared" si="19"/>
        <v>14</v>
      </c>
      <c r="B84" s="1418" t="str">
        <f t="shared" si="11"/>
        <v xml:space="preserve"> </v>
      </c>
      <c r="C84" s="1408" t="s">
        <v>446</v>
      </c>
      <c r="D84" s="1416"/>
      <c r="E84" s="1416"/>
      <c r="F84" s="1409">
        <f t="shared" si="12"/>
        <v>0</v>
      </c>
      <c r="G84" s="1409">
        <f t="shared" si="13"/>
        <v>0</v>
      </c>
      <c r="H84" s="1409">
        <v>32</v>
      </c>
      <c r="I84" s="1420">
        <f t="shared" si="14"/>
        <v>8.7671232876712329E-2</v>
      </c>
      <c r="J84" s="1409">
        <f t="shared" si="15"/>
        <v>0</v>
      </c>
      <c r="K84" s="1433">
        <f t="shared" si="16"/>
        <v>0</v>
      </c>
      <c r="L84" s="1409">
        <f t="shared" si="17"/>
        <v>0</v>
      </c>
      <c r="M84" s="1409">
        <f t="shared" si="18"/>
        <v>0</v>
      </c>
      <c r="N84" s="1409">
        <f t="shared" si="20"/>
        <v>0</v>
      </c>
      <c r="O84" s="1421"/>
      <c r="P84" s="1417"/>
      <c r="Q84" s="1422"/>
    </row>
    <row r="85" spans="1:17">
      <c r="A85" s="1408">
        <f t="shared" si="19"/>
        <v>15</v>
      </c>
      <c r="B85" s="1418" t="str">
        <f t="shared" si="11"/>
        <v xml:space="preserve"> </v>
      </c>
      <c r="C85" s="1408" t="s">
        <v>447</v>
      </c>
      <c r="D85" s="1416"/>
      <c r="E85" s="1416"/>
      <c r="F85" s="1409">
        <f>D85-E85</f>
        <v>0</v>
      </c>
      <c r="G85" s="1409">
        <f t="shared" si="13"/>
        <v>0</v>
      </c>
      <c r="H85" s="1409">
        <v>1</v>
      </c>
      <c r="I85" s="1420">
        <f t="shared" si="14"/>
        <v>2.7397260273972603E-3</v>
      </c>
      <c r="J85" s="1409">
        <f t="shared" si="15"/>
        <v>0</v>
      </c>
      <c r="K85" s="1433">
        <f t="shared" si="16"/>
        <v>0</v>
      </c>
      <c r="L85" s="1409">
        <f t="shared" si="17"/>
        <v>0</v>
      </c>
      <c r="M85" s="1409">
        <f t="shared" si="18"/>
        <v>0</v>
      </c>
      <c r="N85" s="1409">
        <f t="shared" si="20"/>
        <v>0</v>
      </c>
      <c r="O85" s="1421"/>
      <c r="P85" s="1417"/>
      <c r="Q85" s="1422"/>
    </row>
    <row r="86" spans="1:17" ht="15.75" thickBot="1">
      <c r="A86" s="1408"/>
      <c r="B86" s="1408"/>
      <c r="C86" s="1408" t="s">
        <v>157</v>
      </c>
      <c r="D86" s="1423">
        <f>SUM(D74:D85)</f>
        <v>0</v>
      </c>
      <c r="E86" s="1423">
        <f>SUM(E74:E85)</f>
        <v>0</v>
      </c>
      <c r="F86" s="1423">
        <f t="shared" ref="F86:G86" si="21">SUM(F74:F85)</f>
        <v>0</v>
      </c>
      <c r="G86" s="1423">
        <f t="shared" si="21"/>
        <v>0</v>
      </c>
      <c r="H86" s="1423"/>
      <c r="I86" s="1423"/>
      <c r="J86" s="1423">
        <f t="shared" ref="J86:M86" si="22">SUM(J74:J85)</f>
        <v>0</v>
      </c>
      <c r="K86" s="1423">
        <f t="shared" si="22"/>
        <v>0</v>
      </c>
      <c r="L86" s="1423">
        <f t="shared" si="22"/>
        <v>0</v>
      </c>
      <c r="M86" s="1423">
        <f t="shared" si="22"/>
        <v>0</v>
      </c>
      <c r="N86" s="1423">
        <f>+N85</f>
        <v>0</v>
      </c>
      <c r="O86" s="1409"/>
      <c r="P86" s="1395"/>
      <c r="Q86" s="1395"/>
    </row>
    <row r="87" spans="1:17" ht="15.75" thickTop="1">
      <c r="A87" s="1409"/>
      <c r="B87" s="1408"/>
      <c r="C87" s="1408"/>
      <c r="D87" s="1409"/>
      <c r="E87" s="1409"/>
      <c r="F87" s="1409"/>
      <c r="G87" s="1409"/>
      <c r="H87" s="1409"/>
      <c r="I87" s="1409"/>
      <c r="J87" s="1409"/>
      <c r="K87" s="1409"/>
      <c r="L87" s="1409"/>
      <c r="M87" s="1409"/>
      <c r="N87" s="1409"/>
      <c r="O87" s="1409"/>
      <c r="P87" s="1395"/>
      <c r="Q87" s="1395"/>
    </row>
    <row r="88" spans="1:17" ht="15.75" thickBot="1">
      <c r="A88" s="1408">
        <f>A85+1</f>
        <v>16</v>
      </c>
      <c r="B88" s="1408"/>
      <c r="C88" s="1409" t="s">
        <v>1346</v>
      </c>
      <c r="D88" s="1409"/>
      <c r="E88" s="1409"/>
      <c r="F88" s="1409"/>
      <c r="G88" s="1409"/>
      <c r="H88" s="1409"/>
      <c r="I88" s="1409"/>
      <c r="J88" s="1409"/>
      <c r="K88" s="1409"/>
      <c r="L88" s="1409"/>
      <c r="M88" s="1409"/>
      <c r="N88" s="1409"/>
      <c r="O88" s="1423">
        <f>N86</f>
        <v>0</v>
      </c>
      <c r="P88" s="1432" t="s">
        <v>766</v>
      </c>
      <c r="Q88" s="1395"/>
    </row>
    <row r="89" spans="1:17" ht="15.75" thickTop="1">
      <c r="A89" s="1409"/>
      <c r="B89" s="1408"/>
      <c r="C89" s="1425"/>
      <c r="D89" s="1409"/>
      <c r="E89" s="1409"/>
      <c r="F89" s="1409"/>
      <c r="G89" s="1409"/>
      <c r="H89" s="1409"/>
      <c r="I89" s="1409"/>
      <c r="J89" s="1409"/>
      <c r="K89" s="1409"/>
      <c r="L89" s="1409"/>
      <c r="M89" s="1409"/>
      <c r="N89" s="1409"/>
      <c r="O89" s="1409"/>
      <c r="P89" s="1395"/>
      <c r="Q89" s="1395"/>
    </row>
    <row r="90" spans="1:17">
      <c r="A90" s="1426" t="s">
        <v>1306</v>
      </c>
      <c r="B90" s="1408"/>
      <c r="C90" s="1425"/>
      <c r="D90" s="1409"/>
      <c r="E90" s="1409"/>
      <c r="F90" s="1409"/>
      <c r="G90" s="1409"/>
      <c r="H90" s="1409"/>
      <c r="I90" s="1409"/>
      <c r="J90" s="1409"/>
      <c r="K90" s="1409"/>
      <c r="L90" s="1409"/>
      <c r="M90" s="1409"/>
      <c r="N90" s="1409"/>
      <c r="O90" s="1409"/>
      <c r="P90" s="1395"/>
      <c r="Q90" s="1395"/>
    </row>
    <row r="91" spans="1:17" ht="28.5" customHeight="1">
      <c r="A91" s="1631" t="s">
        <v>1307</v>
      </c>
      <c r="B91" s="1632"/>
      <c r="C91" s="1634" t="s">
        <v>1354</v>
      </c>
      <c r="D91" s="1634"/>
      <c r="E91" s="1634"/>
      <c r="F91" s="1634"/>
      <c r="G91" s="1634"/>
      <c r="H91" s="1634"/>
      <c r="I91" s="1634"/>
      <c r="J91" s="1634"/>
      <c r="K91" s="1634"/>
      <c r="L91" s="1634"/>
      <c r="M91" s="1634"/>
      <c r="N91" s="1634"/>
      <c r="O91" s="1634"/>
      <c r="P91" s="1395"/>
      <c r="Q91" s="1395"/>
    </row>
    <row r="92" spans="1:17">
      <c r="A92" s="1427" t="s">
        <v>1308</v>
      </c>
      <c r="B92" s="1427"/>
      <c r="C92" s="1409" t="s">
        <v>1309</v>
      </c>
      <c r="D92" s="1395"/>
      <c r="E92" s="1409"/>
      <c r="F92" s="1409"/>
      <c r="G92" s="1409"/>
      <c r="H92" s="1409"/>
      <c r="I92" s="1409"/>
      <c r="J92" s="1409"/>
      <c r="K92" s="1409"/>
      <c r="L92" s="1409"/>
      <c r="M92" s="1425"/>
      <c r="N92" s="1425"/>
      <c r="O92" s="1425"/>
      <c r="P92" s="1395"/>
      <c r="Q92" s="1395"/>
    </row>
    <row r="93" spans="1:17" ht="15" customHeight="1">
      <c r="A93" s="1631" t="s">
        <v>1253</v>
      </c>
      <c r="B93" s="1632"/>
      <c r="C93" s="1635" t="s">
        <v>1347</v>
      </c>
      <c r="D93" s="1635"/>
      <c r="E93" s="1635"/>
      <c r="F93" s="1635"/>
      <c r="G93" s="1635"/>
      <c r="H93" s="1635"/>
      <c r="I93" s="1635"/>
      <c r="J93" s="1635"/>
      <c r="K93" s="1635"/>
      <c r="L93" s="1635"/>
      <c r="M93" s="1635"/>
      <c r="N93" s="1635"/>
      <c r="O93" s="1635"/>
      <c r="P93" s="1395"/>
      <c r="Q93" s="1395"/>
    </row>
    <row r="94" spans="1:17" ht="15" customHeight="1">
      <c r="A94" s="1631" t="s">
        <v>1255</v>
      </c>
      <c r="B94" s="1632"/>
      <c r="C94" s="1635" t="s">
        <v>1348</v>
      </c>
      <c r="D94" s="1635"/>
      <c r="E94" s="1635"/>
      <c r="F94" s="1635"/>
      <c r="G94" s="1635"/>
      <c r="H94" s="1635"/>
      <c r="I94" s="1635"/>
      <c r="J94" s="1635"/>
      <c r="K94" s="1635"/>
      <c r="L94" s="1635"/>
      <c r="M94" s="1635"/>
      <c r="N94" s="1635"/>
      <c r="O94" s="1635"/>
      <c r="P94" s="1395"/>
      <c r="Q94" s="1395"/>
    </row>
    <row r="95" spans="1:17">
      <c r="A95" s="1631" t="s">
        <v>1312</v>
      </c>
      <c r="B95" s="1632"/>
      <c r="C95" s="1630" t="s">
        <v>1313</v>
      </c>
      <c r="D95" s="1630"/>
      <c r="E95" s="1630"/>
      <c r="F95" s="1630"/>
      <c r="G95" s="1630"/>
      <c r="H95" s="1630"/>
      <c r="I95" s="1630"/>
      <c r="J95" s="1630"/>
      <c r="K95" s="1630"/>
      <c r="L95" s="1630"/>
      <c r="M95" s="1630"/>
      <c r="N95" s="1630"/>
      <c r="O95" s="1630"/>
      <c r="P95" s="1395"/>
      <c r="Q95" s="1395"/>
    </row>
    <row r="96" spans="1:17">
      <c r="A96" s="1631" t="s">
        <v>1314</v>
      </c>
      <c r="B96" s="1632" t="s">
        <v>1315</v>
      </c>
      <c r="C96" s="1425" t="s">
        <v>1316</v>
      </c>
      <c r="D96" s="1408"/>
      <c r="E96" s="1409"/>
      <c r="F96" s="1409"/>
      <c r="G96" s="1409"/>
      <c r="H96" s="1409"/>
      <c r="I96" s="1409"/>
      <c r="J96" s="1409"/>
      <c r="K96" s="1409"/>
      <c r="L96" s="1409"/>
      <c r="M96" s="1409"/>
      <c r="N96" s="1409"/>
      <c r="O96" s="1409"/>
      <c r="P96" s="1395"/>
      <c r="Q96" s="1395"/>
    </row>
    <row r="97" spans="1:17">
      <c r="A97" s="1428" t="s">
        <v>1315</v>
      </c>
      <c r="B97" s="1428"/>
      <c r="C97" s="1620" t="s">
        <v>1317</v>
      </c>
      <c r="D97" s="1620"/>
      <c r="E97" s="1620"/>
      <c r="F97" s="1620"/>
      <c r="G97" s="1620"/>
      <c r="H97" s="1620"/>
      <c r="I97" s="1620"/>
      <c r="J97" s="1409"/>
      <c r="K97" s="1409"/>
      <c r="L97" s="1409"/>
      <c r="M97" s="1409"/>
      <c r="N97" s="1409"/>
      <c r="O97" s="1409"/>
      <c r="P97" s="1395"/>
      <c r="Q97" s="1395"/>
    </row>
    <row r="98" spans="1:17">
      <c r="A98" s="1428" t="s">
        <v>1318</v>
      </c>
      <c r="B98" s="1429"/>
      <c r="C98" s="1630" t="s">
        <v>1319</v>
      </c>
      <c r="D98" s="1630"/>
      <c r="E98" s="1630"/>
      <c r="F98" s="1630"/>
      <c r="G98" s="1630"/>
      <c r="H98" s="1630"/>
      <c r="I98" s="1630"/>
      <c r="J98" s="1630"/>
      <c r="K98" s="1630"/>
      <c r="L98" s="1630"/>
      <c r="M98" s="1630"/>
      <c r="N98" s="1630"/>
      <c r="O98" s="1630"/>
      <c r="P98" s="1395"/>
      <c r="Q98" s="1395"/>
    </row>
    <row r="99" spans="1:17">
      <c r="A99" s="1428" t="s">
        <v>1320</v>
      </c>
      <c r="B99" s="1429"/>
      <c r="C99" s="1630" t="s">
        <v>1321</v>
      </c>
      <c r="D99" s="1630"/>
      <c r="E99" s="1630"/>
      <c r="F99" s="1630"/>
      <c r="G99" s="1630"/>
      <c r="H99" s="1630"/>
      <c r="I99" s="1630"/>
      <c r="J99" s="1630"/>
      <c r="K99" s="1630"/>
      <c r="L99" s="1630"/>
      <c r="M99" s="1630"/>
      <c r="N99" s="1630"/>
      <c r="O99" s="1630"/>
      <c r="P99" s="1395"/>
      <c r="Q99" s="1395"/>
    </row>
    <row r="100" spans="1:17">
      <c r="A100" s="1428" t="s">
        <v>1322</v>
      </c>
      <c r="B100" s="1429"/>
      <c r="C100" s="1629" t="s">
        <v>1353</v>
      </c>
      <c r="D100" s="1629"/>
      <c r="E100" s="1629"/>
      <c r="F100" s="1629"/>
      <c r="G100" s="1629"/>
      <c r="H100" s="1629"/>
      <c r="I100" s="1629"/>
      <c r="J100" s="1629"/>
      <c r="K100" s="1629"/>
      <c r="L100" s="1629"/>
      <c r="M100" s="1629"/>
      <c r="N100" s="1629"/>
      <c r="O100" s="1629"/>
      <c r="P100" s="1395"/>
      <c r="Q100" s="1395"/>
    </row>
    <row r="101" spans="1:17">
      <c r="A101" s="1409" t="s">
        <v>1323</v>
      </c>
      <c r="B101" s="1408"/>
      <c r="C101" s="1630" t="s">
        <v>1324</v>
      </c>
      <c r="D101" s="1630"/>
      <c r="E101" s="1630"/>
      <c r="F101" s="1630"/>
      <c r="G101" s="1630"/>
      <c r="H101" s="1630"/>
      <c r="I101" s="1630"/>
      <c r="J101" s="1630"/>
      <c r="K101" s="1630"/>
      <c r="L101" s="1630"/>
      <c r="M101" s="1630"/>
      <c r="N101" s="1630"/>
      <c r="O101" s="1630"/>
      <c r="P101" s="1395"/>
      <c r="Q101" s="1395"/>
    </row>
    <row r="102" spans="1:17">
      <c r="A102" s="1631" t="s">
        <v>1325</v>
      </c>
      <c r="B102" s="1632"/>
      <c r="C102" s="1425" t="s">
        <v>1349</v>
      </c>
      <c r="D102" s="1408"/>
      <c r="E102" s="1409"/>
      <c r="F102" s="1409"/>
      <c r="G102" s="1409"/>
      <c r="H102" s="1409"/>
      <c r="I102" s="1409"/>
      <c r="J102" s="1409"/>
      <c r="K102" s="1409"/>
      <c r="L102" s="1409"/>
      <c r="M102" s="1409"/>
      <c r="N102" s="1409"/>
      <c r="O102" s="1419"/>
      <c r="P102" s="1395"/>
      <c r="Q102" s="1395"/>
    </row>
    <row r="103" spans="1:17">
      <c r="A103" s="1631" t="s">
        <v>1327</v>
      </c>
      <c r="B103" s="1632"/>
      <c r="C103" s="1630" t="s">
        <v>1350</v>
      </c>
      <c r="D103" s="1630"/>
      <c r="E103" s="1630"/>
      <c r="F103" s="1630"/>
      <c r="G103" s="1630"/>
      <c r="H103" s="1630"/>
      <c r="I103" s="1630"/>
      <c r="J103" s="1630"/>
      <c r="K103" s="1363"/>
      <c r="L103" s="1363"/>
      <c r="M103" s="1363"/>
      <c r="N103" s="1363"/>
      <c r="O103" s="1363"/>
      <c r="P103" s="1395"/>
      <c r="Q103" s="1395"/>
    </row>
    <row r="104" spans="1:17">
      <c r="A104" s="1631" t="s">
        <v>1329</v>
      </c>
      <c r="B104" s="1632"/>
      <c r="C104" s="1630" t="s">
        <v>1351</v>
      </c>
      <c r="D104" s="1630"/>
      <c r="E104" s="1630"/>
      <c r="F104" s="1630"/>
      <c r="G104" s="1630"/>
      <c r="H104" s="1630"/>
      <c r="I104" s="1630"/>
      <c r="J104" s="1630"/>
      <c r="K104" s="1630"/>
      <c r="L104" s="1409"/>
      <c r="M104" s="1409"/>
      <c r="N104" s="1409"/>
      <c r="O104" s="1409"/>
      <c r="P104" s="1395"/>
      <c r="Q104" s="1395"/>
    </row>
    <row r="105" spans="1:17">
      <c r="B105" s="1364"/>
      <c r="C105" s="1364"/>
      <c r="D105" s="1364"/>
    </row>
    <row r="106" spans="1:17">
      <c r="B106" s="1364"/>
      <c r="C106" s="1364"/>
      <c r="D106" s="1364"/>
    </row>
    <row r="107" spans="1:17">
      <c r="B107" s="1364"/>
      <c r="C107" s="1364"/>
      <c r="D107" s="1364"/>
    </row>
    <row r="108" spans="1:17">
      <c r="B108" s="1364"/>
      <c r="C108" s="1364"/>
      <c r="D108" s="1364"/>
    </row>
    <row r="109" spans="1:17">
      <c r="B109" s="1364"/>
      <c r="C109" s="1364"/>
      <c r="D109" s="1364"/>
    </row>
    <row r="110" spans="1:17">
      <c r="B110" s="1364"/>
      <c r="C110" s="1364"/>
      <c r="D110" s="1364"/>
    </row>
    <row r="111" spans="1:17">
      <c r="B111" s="1364"/>
      <c r="C111" s="1364"/>
      <c r="D111" s="1364"/>
    </row>
  </sheetData>
  <mergeCells count="60">
    <mergeCell ref="A39:B39"/>
    <mergeCell ref="C49:J49"/>
    <mergeCell ref="A40:B40"/>
    <mergeCell ref="C40:O40"/>
    <mergeCell ref="A2:O2"/>
    <mergeCell ref="A3:O3"/>
    <mergeCell ref="A4:O4"/>
    <mergeCell ref="D15:D16"/>
    <mergeCell ref="E15:E16"/>
    <mergeCell ref="F15:F16"/>
    <mergeCell ref="G15:G16"/>
    <mergeCell ref="H15:H16"/>
    <mergeCell ref="K15:K16"/>
    <mergeCell ref="L15:L16"/>
    <mergeCell ref="M15:M16"/>
    <mergeCell ref="A37:B37"/>
    <mergeCell ref="C37:O37"/>
    <mergeCell ref="A91:B91"/>
    <mergeCell ref="C91:O91"/>
    <mergeCell ref="A93:B93"/>
    <mergeCell ref="C39:O39"/>
    <mergeCell ref="A50:B50"/>
    <mergeCell ref="C50:K50"/>
    <mergeCell ref="A41:B41"/>
    <mergeCell ref="C41:O41"/>
    <mergeCell ref="A42:B42"/>
    <mergeCell ref="C43:I43"/>
    <mergeCell ref="C44:O44"/>
    <mergeCell ref="C45:O45"/>
    <mergeCell ref="C46:O46"/>
    <mergeCell ref="C47:O47"/>
    <mergeCell ref="A48:B48"/>
    <mergeCell ref="A49:B49"/>
    <mergeCell ref="A58:O58"/>
    <mergeCell ref="A59:O59"/>
    <mergeCell ref="A60:O60"/>
    <mergeCell ref="D69:D70"/>
    <mergeCell ref="E69:E70"/>
    <mergeCell ref="F69:F70"/>
    <mergeCell ref="G69:G70"/>
    <mergeCell ref="H69:H70"/>
    <mergeCell ref="K69:K70"/>
    <mergeCell ref="L69:L70"/>
    <mergeCell ref="M69:M70"/>
    <mergeCell ref="C93:O93"/>
    <mergeCell ref="A104:B104"/>
    <mergeCell ref="C104:K104"/>
    <mergeCell ref="A95:B95"/>
    <mergeCell ref="C95:O95"/>
    <mergeCell ref="A96:B96"/>
    <mergeCell ref="C97:I97"/>
    <mergeCell ref="C98:O98"/>
    <mergeCell ref="C99:O99"/>
    <mergeCell ref="C100:O100"/>
    <mergeCell ref="C101:O101"/>
    <mergeCell ref="A102:B102"/>
    <mergeCell ref="A103:B103"/>
    <mergeCell ref="C103:J103"/>
    <mergeCell ref="A94:B94"/>
    <mergeCell ref="C94:O94"/>
  </mergeCells>
  <pageMargins left="0.7" right="0.7" top="0.75" bottom="0.75" header="0.3" footer="0.3"/>
  <pageSetup scale="29" orientation="landscape" r:id="rId1"/>
  <ignoredErrors>
    <ignoredError sqref="B14:O14 B68:O6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I562"/>
  <sheetViews>
    <sheetView showGridLines="0" zoomScale="70" zoomScaleNormal="70" workbookViewId="0">
      <selection sqref="A1:H1"/>
    </sheetView>
  </sheetViews>
  <sheetFormatPr defaultColWidth="18.7109375" defaultRowHeight="15"/>
  <cols>
    <col min="1" max="1" width="65.5703125" style="472" customWidth="1"/>
    <col min="2" max="2" width="55.28515625" style="431" bestFit="1" customWidth="1"/>
    <col min="3" max="3" width="22.5703125" style="431" customWidth="1"/>
    <col min="4" max="4" width="24.7109375" style="431" bestFit="1" customWidth="1"/>
    <col min="5" max="5" width="19" style="431" bestFit="1" customWidth="1"/>
    <col min="6" max="6" width="17.7109375" style="431" customWidth="1"/>
    <col min="7" max="7" width="24" style="431" customWidth="1"/>
    <col min="8" max="8" width="152.42578125" style="431" customWidth="1"/>
    <col min="9" max="9" width="18.7109375" style="496"/>
    <col min="10" max="16384" width="18.7109375" style="431"/>
  </cols>
  <sheetData>
    <row r="1" spans="1:9" ht="18" customHeight="1">
      <c r="A1" s="1535" t="s">
        <v>256</v>
      </c>
      <c r="B1" s="1536"/>
      <c r="C1" s="1536"/>
      <c r="D1" s="1536"/>
      <c r="E1" s="1536"/>
      <c r="F1" s="1536"/>
      <c r="G1" s="1536"/>
      <c r="H1" s="1536"/>
    </row>
    <row r="2" spans="1:9" ht="18" customHeight="1">
      <c r="A2" s="1537" t="s">
        <v>257</v>
      </c>
      <c r="B2" s="1537"/>
      <c r="C2" s="1537"/>
      <c r="D2" s="1537"/>
      <c r="E2" s="1537"/>
      <c r="F2" s="1537"/>
      <c r="G2" s="1537"/>
      <c r="H2" s="1537"/>
    </row>
    <row r="3" spans="1:9" s="430" customFormat="1" ht="18" customHeight="1">
      <c r="A3" s="1537" t="s">
        <v>586</v>
      </c>
      <c r="B3" s="1537"/>
      <c r="C3" s="1537"/>
      <c r="D3" s="1537"/>
      <c r="E3" s="1537"/>
      <c r="F3" s="1537"/>
      <c r="G3" s="1537"/>
      <c r="H3" s="1537"/>
      <c r="I3" s="1465"/>
    </row>
    <row r="4" spans="1:9">
      <c r="A4" s="443"/>
      <c r="B4" s="442"/>
      <c r="C4" s="442"/>
      <c r="D4" s="442"/>
      <c r="E4" s="442"/>
      <c r="F4" s="442"/>
      <c r="G4" s="442"/>
      <c r="H4" s="442"/>
    </row>
    <row r="5" spans="1:9" ht="18">
      <c r="A5" s="204"/>
      <c r="B5" s="55"/>
      <c r="C5" s="443" t="s">
        <v>301</v>
      </c>
      <c r="D5" s="443"/>
      <c r="E5" s="435"/>
      <c r="F5" s="443"/>
      <c r="G5" s="443"/>
      <c r="H5" s="435"/>
    </row>
    <row r="6" spans="1:9" ht="15.75">
      <c r="A6" s="444"/>
      <c r="B6" s="435"/>
      <c r="C6" s="443" t="s">
        <v>291</v>
      </c>
      <c r="D6" s="443" t="s">
        <v>296</v>
      </c>
      <c r="E6" s="443" t="s">
        <v>298</v>
      </c>
      <c r="F6" s="443" t="s">
        <v>693</v>
      </c>
      <c r="G6" s="443" t="s">
        <v>157</v>
      </c>
      <c r="H6" s="548" t="s">
        <v>494</v>
      </c>
    </row>
    <row r="7" spans="1:9">
      <c r="A7" s="444"/>
      <c r="B7" s="435"/>
      <c r="C7" s="443" t="s">
        <v>297</v>
      </c>
      <c r="D7" s="443" t="s">
        <v>297</v>
      </c>
      <c r="E7" s="443" t="s">
        <v>297</v>
      </c>
      <c r="F7" s="443" t="s">
        <v>297</v>
      </c>
      <c r="G7" s="443" t="s">
        <v>306</v>
      </c>
      <c r="H7" s="435"/>
    </row>
    <row r="8" spans="1:9" ht="25.5">
      <c r="A8" s="478"/>
      <c r="B8" s="435"/>
      <c r="C8" s="435"/>
      <c r="D8" s="435"/>
      <c r="E8" s="435"/>
      <c r="G8" s="435"/>
      <c r="H8"/>
    </row>
    <row r="9" spans="1:9">
      <c r="A9" s="444"/>
      <c r="B9" s="435"/>
      <c r="C9" s="435"/>
      <c r="D9" s="435"/>
      <c r="E9" s="435"/>
      <c r="G9" s="435"/>
      <c r="H9" s="435"/>
    </row>
    <row r="10" spans="1:9">
      <c r="A10" s="444"/>
      <c r="B10" s="445" t="s">
        <v>519</v>
      </c>
      <c r="C10" s="446">
        <f>+D86</f>
        <v>-842518382</v>
      </c>
      <c r="D10" s="446">
        <f>+E86</f>
        <v>0</v>
      </c>
      <c r="E10" s="446">
        <f>+F86</f>
        <v>-1122066</v>
      </c>
      <c r="F10" s="446">
        <f>+G86</f>
        <v>0</v>
      </c>
      <c r="G10" s="446"/>
      <c r="H10" s="435" t="s">
        <v>520</v>
      </c>
    </row>
    <row r="11" spans="1:9">
      <c r="A11" s="444"/>
      <c r="B11" s="445" t="s">
        <v>293</v>
      </c>
      <c r="C11" s="446">
        <f>+D136</f>
        <v>-1098482</v>
      </c>
      <c r="D11" s="446">
        <f>+E136</f>
        <v>-444780</v>
      </c>
      <c r="E11" s="446">
        <f>+F136</f>
        <v>0</v>
      </c>
      <c r="F11" s="446">
        <f>+G136</f>
        <v>41617850</v>
      </c>
      <c r="G11" s="446"/>
      <c r="H11" s="435" t="s">
        <v>240</v>
      </c>
    </row>
    <row r="12" spans="1:9">
      <c r="A12" s="444"/>
      <c r="B12" s="445" t="s">
        <v>292</v>
      </c>
      <c r="C12" s="446">
        <f>+D58</f>
        <v>0</v>
      </c>
      <c r="D12" s="446">
        <f>+E58</f>
        <v>0</v>
      </c>
      <c r="E12" s="446">
        <f>+F58</f>
        <v>2919640</v>
      </c>
      <c r="F12" s="446">
        <f>+G58</f>
        <v>6495681</v>
      </c>
      <c r="G12" s="446"/>
      <c r="H12" s="435" t="s">
        <v>241</v>
      </c>
    </row>
    <row r="13" spans="1:9">
      <c r="A13" s="444"/>
      <c r="B13" s="445" t="s">
        <v>178</v>
      </c>
      <c r="C13" s="446">
        <f>SUM(C10:C12)</f>
        <v>-843616864</v>
      </c>
      <c r="D13" s="446">
        <f>SUM(D10:D12)</f>
        <v>-444780</v>
      </c>
      <c r="E13" s="446">
        <f>SUM(E10:E12)</f>
        <v>1797574</v>
      </c>
      <c r="F13" s="446">
        <f>SUM(F10:F12)</f>
        <v>48113531</v>
      </c>
      <c r="G13" s="446"/>
      <c r="H13" s="446"/>
    </row>
    <row r="14" spans="1:9">
      <c r="A14" s="444"/>
      <c r="B14" s="445" t="s">
        <v>144</v>
      </c>
      <c r="C14" s="435"/>
      <c r="D14" s="435"/>
      <c r="E14" s="447">
        <f>'Appendix A'!H16</f>
        <v>0.23000000017490493</v>
      </c>
      <c r="F14" s="447"/>
      <c r="G14" s="435"/>
      <c r="H14" s="435"/>
    </row>
    <row r="15" spans="1:9">
      <c r="A15" s="444"/>
      <c r="B15" s="445" t="s">
        <v>151</v>
      </c>
      <c r="C15" s="435"/>
      <c r="D15" s="447">
        <f>'Appendix A'!H35</f>
        <v>0.58234982590140938</v>
      </c>
      <c r="E15" s="435"/>
      <c r="F15" s="435"/>
      <c r="G15" s="435"/>
      <c r="H15" s="435"/>
    </row>
    <row r="16" spans="1:9">
      <c r="A16" s="444"/>
      <c r="B16" s="445" t="s">
        <v>708</v>
      </c>
      <c r="C16" s="435"/>
      <c r="D16" s="447"/>
      <c r="E16" s="435"/>
      <c r="F16" s="447">
        <f>'Appendix A'!H44</f>
        <v>0.30597266468867773</v>
      </c>
      <c r="G16" s="435"/>
      <c r="H16" s="435"/>
    </row>
    <row r="17" spans="1:8" ht="15.75">
      <c r="A17" s="444"/>
      <c r="B17" s="445" t="s">
        <v>7</v>
      </c>
      <c r="C17" s="446">
        <f>+C13</f>
        <v>-843616864</v>
      </c>
      <c r="D17" s="446">
        <f>+D15*D13</f>
        <v>-259017.55556442885</v>
      </c>
      <c r="E17" s="446">
        <f>+E14*E13</f>
        <v>413442.02031440457</v>
      </c>
      <c r="F17" s="446">
        <f>+F16*F13</f>
        <v>14721425.287651302</v>
      </c>
      <c r="G17" s="448">
        <f>SUM(C17:F17)</f>
        <v>-828741014.24759865</v>
      </c>
      <c r="H17" s="449"/>
    </row>
    <row r="18" spans="1:8" ht="15.75">
      <c r="A18" s="444"/>
      <c r="B18" s="445" t="s">
        <v>535</v>
      </c>
      <c r="C18" s="446">
        <f>+'ADIT-ADIT1A'!C17</f>
        <v>-812171454</v>
      </c>
      <c r="D18" s="446">
        <f>+'ADIT-ADIT1A'!D17</f>
        <v>-478083.58367271745</v>
      </c>
      <c r="E18" s="446">
        <f>+'ADIT-ADIT1A'!E17</f>
        <v>434651.24033053324</v>
      </c>
      <c r="F18" s="446">
        <f>+'ADIT-ADIT1A'!F17</f>
        <v>13476087.474965237</v>
      </c>
      <c r="G18" s="448">
        <f>SUM(C18:F18)</f>
        <v>-798738798.86837697</v>
      </c>
      <c r="H18" s="449"/>
    </row>
    <row r="19" spans="1:8" ht="15.75">
      <c r="A19" s="444"/>
      <c r="B19" s="445"/>
      <c r="C19" s="446"/>
      <c r="D19" s="446"/>
      <c r="E19" s="446"/>
      <c r="F19" s="446"/>
      <c r="G19" s="448"/>
      <c r="H19" s="449"/>
    </row>
    <row r="20" spans="1:8" ht="15.75">
      <c r="A20" s="444"/>
      <c r="B20" s="445" t="s">
        <v>8</v>
      </c>
      <c r="C20" s="446">
        <f>(C17+C18)/2</f>
        <v>-827894159</v>
      </c>
      <c r="D20" s="446">
        <f>(D17+D18)/2</f>
        <v>-368550.56961857318</v>
      </c>
      <c r="E20" s="446">
        <f>(E17+E18)/2</f>
        <v>424046.63032246893</v>
      </c>
      <c r="F20" s="446">
        <f>(F17+F18)/2</f>
        <v>14098756.381308269</v>
      </c>
      <c r="G20" s="448">
        <f>(G17+G18)/2</f>
        <v>-813739906.55798781</v>
      </c>
      <c r="H20" s="449"/>
    </row>
    <row r="21" spans="1:8" ht="15.75">
      <c r="A21" s="444"/>
      <c r="B21" s="445" t="s">
        <v>521</v>
      </c>
      <c r="C21" s="446">
        <f>D96</f>
        <v>-1802840845</v>
      </c>
      <c r="D21" s="446">
        <f>E96*D15</f>
        <v>0</v>
      </c>
      <c r="E21" s="446">
        <f>F96*E14</f>
        <v>-1073046.3708160047</v>
      </c>
      <c r="F21" s="446">
        <f>G96*F16</f>
        <v>0</v>
      </c>
      <c r="G21" s="456">
        <f>SUM(C21:F21)</f>
        <v>-1803913891.370816</v>
      </c>
      <c r="H21" s="435" t="s">
        <v>533</v>
      </c>
    </row>
    <row r="22" spans="1:8" ht="16.5" thickBot="1">
      <c r="A22" s="444"/>
      <c r="B22" s="445" t="s">
        <v>534</v>
      </c>
      <c r="C22" s="970"/>
      <c r="D22" s="970"/>
      <c r="E22" s="970"/>
      <c r="G22" s="971">
        <f>SUM(G20:G21)</f>
        <v>-2617653797.9288039</v>
      </c>
      <c r="H22" s="449" t="s">
        <v>695</v>
      </c>
    </row>
    <row r="23" spans="1:8" ht="16.5" thickTop="1">
      <c r="A23" s="444"/>
      <c r="B23" s="445"/>
      <c r="C23" s="446"/>
      <c r="D23" s="446"/>
      <c r="E23" s="446"/>
      <c r="F23" s="448"/>
      <c r="G23" s="448"/>
      <c r="H23" s="449"/>
    </row>
    <row r="24" spans="1:8" ht="15.75">
      <c r="A24" s="450" t="s">
        <v>696</v>
      </c>
      <c r="B24" s="435"/>
      <c r="C24" s="435"/>
      <c r="D24" s="435"/>
      <c r="E24" s="435"/>
      <c r="F24" s="435"/>
      <c r="G24" s="435"/>
      <c r="H24" s="435"/>
    </row>
    <row r="25" spans="1:8">
      <c r="A25" s="435"/>
      <c r="B25" s="435"/>
      <c r="C25" s="451">
        <f>B120</f>
        <v>-444780</v>
      </c>
      <c r="D25" s="435" t="s">
        <v>269</v>
      </c>
      <c r="E25" s="435"/>
      <c r="F25" s="435"/>
      <c r="G25" s="435"/>
    </row>
    <row r="26" spans="1:8">
      <c r="A26" s="435"/>
      <c r="B26" s="435"/>
      <c r="C26" s="435"/>
      <c r="D26" s="435"/>
      <c r="E26" s="435"/>
      <c r="F26" s="435"/>
      <c r="G26" s="435"/>
      <c r="H26" s="435"/>
    </row>
    <row r="27" spans="1:8" ht="15.75">
      <c r="A27" s="452" t="s">
        <v>700</v>
      </c>
      <c r="B27" s="435"/>
      <c r="C27" s="435"/>
      <c r="D27" s="435"/>
      <c r="E27" s="435"/>
      <c r="F27" s="435"/>
      <c r="G27" s="435"/>
      <c r="H27" s="435"/>
    </row>
    <row r="28" spans="1:8" ht="15.75">
      <c r="A28" s="452" t="s">
        <v>242</v>
      </c>
      <c r="B28" s="435"/>
      <c r="C28" s="435"/>
      <c r="D28" s="435"/>
      <c r="E28" s="435"/>
      <c r="F28" s="435"/>
      <c r="G28" s="435"/>
      <c r="H28" s="435"/>
    </row>
    <row r="29" spans="1:8">
      <c r="A29" s="444"/>
      <c r="B29" s="435"/>
      <c r="C29" s="435"/>
      <c r="D29" s="435"/>
      <c r="E29" s="435"/>
      <c r="F29" s="445"/>
      <c r="G29" s="445"/>
      <c r="H29" s="435"/>
    </row>
    <row r="30" spans="1:8" ht="15.75" customHeight="1">
      <c r="A30" s="453" t="s">
        <v>54</v>
      </c>
      <c r="B30" s="454" t="s">
        <v>158</v>
      </c>
      <c r="C30" s="454" t="s">
        <v>39</v>
      </c>
      <c r="D30" s="454" t="s">
        <v>55</v>
      </c>
      <c r="E30" s="454" t="s">
        <v>53</v>
      </c>
      <c r="F30" s="454" t="s">
        <v>416</v>
      </c>
      <c r="G30" s="454" t="s">
        <v>56</v>
      </c>
      <c r="H30" s="454" t="s">
        <v>268</v>
      </c>
    </row>
    <row r="31" spans="1:8" ht="15.75" customHeight="1">
      <c r="A31" s="444"/>
      <c r="B31" s="443" t="s">
        <v>157</v>
      </c>
      <c r="C31" s="443" t="s">
        <v>299</v>
      </c>
      <c r="D31" s="443" t="s">
        <v>301</v>
      </c>
      <c r="E31" s="443"/>
      <c r="F31" s="443"/>
      <c r="G31" s="443"/>
    </row>
    <row r="32" spans="1:8" ht="15.75" customHeight="1">
      <c r="A32" s="455" t="s">
        <v>292</v>
      </c>
      <c r="B32" s="443"/>
      <c r="C32" s="443" t="s">
        <v>300</v>
      </c>
      <c r="D32" s="443" t="s">
        <v>291</v>
      </c>
      <c r="E32" s="443" t="s">
        <v>296</v>
      </c>
      <c r="F32" s="443" t="s">
        <v>298</v>
      </c>
      <c r="G32" s="443" t="s">
        <v>693</v>
      </c>
    </row>
    <row r="33" spans="1:8" ht="15.75" customHeight="1">
      <c r="A33" s="444"/>
      <c r="B33" s="443"/>
      <c r="C33" s="443" t="s">
        <v>297</v>
      </c>
      <c r="D33" s="443" t="s">
        <v>297</v>
      </c>
      <c r="E33" s="443" t="s">
        <v>297</v>
      </c>
      <c r="F33" s="443" t="s">
        <v>297</v>
      </c>
      <c r="G33" s="443" t="s">
        <v>297</v>
      </c>
      <c r="H33" s="443" t="s">
        <v>28</v>
      </c>
    </row>
    <row r="34" spans="1:8" ht="24.75" customHeight="1">
      <c r="A34" s="972" t="s">
        <v>799</v>
      </c>
      <c r="B34" s="973">
        <f t="shared" ref="B34:B46" si="0">SUM(C34:G34)</f>
        <v>12175384</v>
      </c>
      <c r="C34" s="904">
        <v>0</v>
      </c>
      <c r="D34" s="904">
        <v>0</v>
      </c>
      <c r="E34" s="904">
        <v>0</v>
      </c>
      <c r="F34" s="904">
        <v>0</v>
      </c>
      <c r="G34" s="904">
        <v>12175384</v>
      </c>
      <c r="H34" s="1448" t="s">
        <v>1009</v>
      </c>
    </row>
    <row r="35" spans="1:8" ht="24.75" customHeight="1">
      <c r="A35" s="972" t="s">
        <v>801</v>
      </c>
      <c r="B35" s="973">
        <f t="shared" ref="B35:B36" si="1">SUM(C35:G35)</f>
        <v>348841719</v>
      </c>
      <c r="C35" s="904">
        <v>348841719</v>
      </c>
      <c r="D35" s="904">
        <v>0</v>
      </c>
      <c r="E35" s="904">
        <v>0</v>
      </c>
      <c r="F35" s="904">
        <v>0</v>
      </c>
      <c r="G35" s="904">
        <v>0</v>
      </c>
      <c r="H35" s="1448" t="s">
        <v>884</v>
      </c>
    </row>
    <row r="36" spans="1:8" ht="24.75" customHeight="1">
      <c r="A36" s="972" t="s">
        <v>804</v>
      </c>
      <c r="B36" s="973">
        <f t="shared" si="1"/>
        <v>24649073</v>
      </c>
      <c r="C36" s="904">
        <v>24649073</v>
      </c>
      <c r="D36" s="904">
        <v>0</v>
      </c>
      <c r="E36" s="904">
        <v>0</v>
      </c>
      <c r="F36" s="904">
        <v>0</v>
      </c>
      <c r="G36" s="904">
        <v>0</v>
      </c>
      <c r="H36" s="1448" t="s">
        <v>1002</v>
      </c>
    </row>
    <row r="37" spans="1:8" ht="24.75" customHeight="1">
      <c r="A37" s="972" t="s">
        <v>809</v>
      </c>
      <c r="B37" s="973">
        <f t="shared" ref="B37" si="2">SUM(C37:G37)</f>
        <v>89788773</v>
      </c>
      <c r="C37" s="904">
        <v>89788773</v>
      </c>
      <c r="D37" s="904">
        <v>0</v>
      </c>
      <c r="E37" s="904">
        <v>0</v>
      </c>
      <c r="F37" s="904">
        <v>0</v>
      </c>
      <c r="G37" s="904">
        <v>0</v>
      </c>
      <c r="H37" s="1448" t="s">
        <v>1435</v>
      </c>
    </row>
    <row r="38" spans="1:8" ht="24.75" customHeight="1">
      <c r="A38" s="972" t="s">
        <v>798</v>
      </c>
      <c r="B38" s="973">
        <f t="shared" si="0"/>
        <v>625298</v>
      </c>
      <c r="C38" s="904">
        <v>0</v>
      </c>
      <c r="D38" s="904">
        <v>0</v>
      </c>
      <c r="E38" s="904">
        <v>0</v>
      </c>
      <c r="F38" s="904">
        <v>0</v>
      </c>
      <c r="G38" s="904">
        <v>625298</v>
      </c>
      <c r="H38" s="1448" t="s">
        <v>1010</v>
      </c>
    </row>
    <row r="39" spans="1:8" ht="24.75" customHeight="1">
      <c r="A39" s="972" t="s">
        <v>938</v>
      </c>
      <c r="B39" s="973">
        <f t="shared" si="0"/>
        <v>2459030</v>
      </c>
      <c r="C39" s="904">
        <v>0</v>
      </c>
      <c r="D39" s="904">
        <v>0</v>
      </c>
      <c r="E39" s="904">
        <v>0</v>
      </c>
      <c r="F39" s="904">
        <v>2459030</v>
      </c>
      <c r="G39" s="904">
        <v>0</v>
      </c>
      <c r="H39" s="1448" t="s">
        <v>1011</v>
      </c>
    </row>
    <row r="40" spans="1:8" ht="30" customHeight="1">
      <c r="A40" s="972" t="s">
        <v>800</v>
      </c>
      <c r="B40" s="973">
        <f t="shared" si="0"/>
        <v>460610</v>
      </c>
      <c r="C40" s="904">
        <v>0</v>
      </c>
      <c r="D40" s="904">
        <v>0</v>
      </c>
      <c r="E40" s="904">
        <v>0</v>
      </c>
      <c r="F40" s="904">
        <v>460610</v>
      </c>
      <c r="G40" s="904">
        <v>0</v>
      </c>
      <c r="H40" s="1448" t="s">
        <v>1012</v>
      </c>
    </row>
    <row r="41" spans="1:8" ht="24.75" customHeight="1">
      <c r="A41" s="972" t="s">
        <v>802</v>
      </c>
      <c r="B41" s="973">
        <f t="shared" si="0"/>
        <v>6168310</v>
      </c>
      <c r="C41" s="904">
        <v>6168310</v>
      </c>
      <c r="D41" s="904">
        <v>0</v>
      </c>
      <c r="E41" s="904">
        <v>0</v>
      </c>
      <c r="F41" s="904">
        <v>0</v>
      </c>
      <c r="G41" s="904">
        <v>0</v>
      </c>
      <c r="H41" s="1448" t="s">
        <v>952</v>
      </c>
    </row>
    <row r="42" spans="1:8" ht="24.75" customHeight="1">
      <c r="A42" s="972" t="s">
        <v>803</v>
      </c>
      <c r="B42" s="973">
        <f t="shared" si="0"/>
        <v>15324712</v>
      </c>
      <c r="C42" s="904">
        <v>15324712</v>
      </c>
      <c r="D42" s="904">
        <v>0</v>
      </c>
      <c r="E42" s="904">
        <v>0</v>
      </c>
      <c r="F42" s="904">
        <v>0</v>
      </c>
      <c r="G42" s="904">
        <v>0</v>
      </c>
      <c r="H42" s="1448" t="s">
        <v>936</v>
      </c>
    </row>
    <row r="43" spans="1:8" ht="24.75" customHeight="1">
      <c r="A43" s="972" t="s">
        <v>873</v>
      </c>
      <c r="B43" s="973">
        <f t="shared" si="0"/>
        <v>5263836</v>
      </c>
      <c r="C43" s="904">
        <v>0</v>
      </c>
      <c r="D43" s="904">
        <v>0</v>
      </c>
      <c r="E43" s="904">
        <v>0</v>
      </c>
      <c r="F43" s="904">
        <v>0</v>
      </c>
      <c r="G43" s="904">
        <v>5263836</v>
      </c>
      <c r="H43" s="1448" t="s">
        <v>1004</v>
      </c>
    </row>
    <row r="44" spans="1:8" ht="24.75" customHeight="1">
      <c r="A44" s="972" t="s">
        <v>881</v>
      </c>
      <c r="B44" s="973">
        <f t="shared" si="0"/>
        <v>173453</v>
      </c>
      <c r="C44" s="904">
        <v>173453</v>
      </c>
      <c r="D44" s="904">
        <v>0</v>
      </c>
      <c r="E44" s="904">
        <v>0</v>
      </c>
      <c r="F44" s="904">
        <v>0</v>
      </c>
      <c r="G44" s="904">
        <v>0</v>
      </c>
      <c r="H44" s="1448" t="s">
        <v>1005</v>
      </c>
    </row>
    <row r="45" spans="1:8" ht="24.75" customHeight="1">
      <c r="A45" s="972" t="s">
        <v>882</v>
      </c>
      <c r="B45" s="973">
        <f t="shared" si="0"/>
        <v>11789612</v>
      </c>
      <c r="C45" s="904">
        <v>11789612</v>
      </c>
      <c r="D45" s="904">
        <v>0</v>
      </c>
      <c r="E45" s="904">
        <v>0</v>
      </c>
      <c r="F45" s="904">
        <v>0</v>
      </c>
      <c r="G45" s="904">
        <v>0</v>
      </c>
      <c r="H45" s="1448" t="s">
        <v>1006</v>
      </c>
    </row>
    <row r="46" spans="1:8" ht="24.75" customHeight="1">
      <c r="A46" s="972" t="s">
        <v>80</v>
      </c>
      <c r="B46" s="973">
        <f t="shared" si="0"/>
        <v>946934</v>
      </c>
      <c r="C46" s="904">
        <v>946934</v>
      </c>
      <c r="D46" s="904">
        <v>0</v>
      </c>
      <c r="E46" s="904">
        <v>0</v>
      </c>
      <c r="F46" s="904">
        <v>0</v>
      </c>
      <c r="G46" s="904">
        <v>0</v>
      </c>
      <c r="H46" s="1448" t="s">
        <v>1007</v>
      </c>
    </row>
    <row r="47" spans="1:8" ht="24.75" customHeight="1">
      <c r="A47" s="972" t="s">
        <v>883</v>
      </c>
      <c r="B47" s="973">
        <f t="shared" ref="B47:B52" si="3">SUM(C47:G47)</f>
        <v>161094</v>
      </c>
      <c r="C47" s="904">
        <v>161094</v>
      </c>
      <c r="D47" s="904">
        <v>0</v>
      </c>
      <c r="E47" s="904">
        <v>0</v>
      </c>
      <c r="F47" s="904">
        <v>0</v>
      </c>
      <c r="G47" s="904">
        <v>0</v>
      </c>
      <c r="H47" s="1448" t="s">
        <v>1013</v>
      </c>
    </row>
    <row r="48" spans="1:8" ht="24.75" customHeight="1">
      <c r="A48" s="972" t="s">
        <v>939</v>
      </c>
      <c r="B48" s="973">
        <f t="shared" si="3"/>
        <v>1659000</v>
      </c>
      <c r="C48" s="904">
        <v>1659000</v>
      </c>
      <c r="D48" s="904">
        <v>0</v>
      </c>
      <c r="E48" s="904">
        <v>0</v>
      </c>
      <c r="F48" s="904">
        <v>0</v>
      </c>
      <c r="G48" s="904">
        <v>0</v>
      </c>
      <c r="H48" s="1448" t="s">
        <v>1014</v>
      </c>
    </row>
    <row r="49" spans="1:9" ht="24.75" customHeight="1">
      <c r="A49" s="972" t="s">
        <v>991</v>
      </c>
      <c r="B49" s="973">
        <f t="shared" si="3"/>
        <v>3628051</v>
      </c>
      <c r="C49" s="904">
        <v>3628051</v>
      </c>
      <c r="D49" s="904">
        <v>0</v>
      </c>
      <c r="E49" s="904">
        <v>0</v>
      </c>
      <c r="F49" s="904">
        <v>0</v>
      </c>
      <c r="G49" s="904">
        <v>0</v>
      </c>
      <c r="H49" s="1448" t="s">
        <v>1008</v>
      </c>
    </row>
    <row r="50" spans="1:9" ht="24.75" customHeight="1">
      <c r="A50" s="972" t="s">
        <v>1433</v>
      </c>
      <c r="B50" s="973">
        <f t="shared" si="3"/>
        <v>204133</v>
      </c>
      <c r="C50" s="904">
        <v>204133</v>
      </c>
      <c r="D50" s="904">
        <v>0</v>
      </c>
      <c r="E50" s="904">
        <v>0</v>
      </c>
      <c r="F50" s="904">
        <v>0</v>
      </c>
      <c r="G50" s="904">
        <v>0</v>
      </c>
      <c r="H50" s="1448" t="s">
        <v>1434</v>
      </c>
    </row>
    <row r="51" spans="1:9" ht="24.75" customHeight="1">
      <c r="A51" s="972" t="s">
        <v>813</v>
      </c>
      <c r="B51" s="973">
        <f t="shared" si="3"/>
        <v>11987040</v>
      </c>
      <c r="C51" s="904">
        <v>11987040</v>
      </c>
      <c r="D51" s="904">
        <v>0</v>
      </c>
      <c r="E51" s="904">
        <v>0</v>
      </c>
      <c r="F51" s="904">
        <v>0</v>
      </c>
      <c r="G51" s="904">
        <v>0</v>
      </c>
      <c r="H51" s="1448" t="s">
        <v>1440</v>
      </c>
    </row>
    <row r="52" spans="1:9" ht="30" customHeight="1">
      <c r="A52" s="972" t="s">
        <v>1570</v>
      </c>
      <c r="B52" s="973">
        <f t="shared" si="3"/>
        <v>67918697</v>
      </c>
      <c r="C52" s="904">
        <v>67918697</v>
      </c>
      <c r="D52" s="904">
        <v>0</v>
      </c>
      <c r="E52" s="904">
        <v>0</v>
      </c>
      <c r="F52" s="904">
        <v>0</v>
      </c>
      <c r="G52" s="904">
        <v>0</v>
      </c>
      <c r="H52" s="1448" t="s">
        <v>1571</v>
      </c>
    </row>
    <row r="53" spans="1:9" ht="24.75" customHeight="1">
      <c r="A53" s="972" t="s">
        <v>1222</v>
      </c>
      <c r="B53" s="973">
        <f t="shared" ref="B53" si="4">SUM(C53:G53)</f>
        <v>5870383</v>
      </c>
      <c r="C53" s="904">
        <v>0</v>
      </c>
      <c r="D53" s="904">
        <v>0</v>
      </c>
      <c r="E53" s="904">
        <v>0</v>
      </c>
      <c r="F53" s="904">
        <v>0</v>
      </c>
      <c r="G53" s="904">
        <v>5870383</v>
      </c>
      <c r="H53" s="1448" t="s">
        <v>1450</v>
      </c>
    </row>
    <row r="54" spans="1:9" ht="24.75" customHeight="1">
      <c r="A54" s="972" t="s">
        <v>817</v>
      </c>
      <c r="B54" s="973">
        <f t="shared" ref="B54" si="5">SUM(C54:G54)</f>
        <v>13575</v>
      </c>
      <c r="C54" s="904">
        <v>13575</v>
      </c>
      <c r="D54" s="904">
        <v>0</v>
      </c>
      <c r="E54" s="904">
        <v>0</v>
      </c>
      <c r="F54" s="904">
        <v>0</v>
      </c>
      <c r="G54" s="904">
        <v>0</v>
      </c>
      <c r="H54" s="1448" t="s">
        <v>819</v>
      </c>
    </row>
    <row r="55" spans="1:9" ht="24.95" customHeight="1">
      <c r="A55" s="974" t="s">
        <v>305</v>
      </c>
      <c r="B55" s="962">
        <f t="shared" ref="B55:G55" si="6">SUBTOTAL(9,B34:B54)</f>
        <v>610108717</v>
      </c>
      <c r="C55" s="962">
        <f t="shared" si="6"/>
        <v>583254176</v>
      </c>
      <c r="D55" s="962">
        <f t="shared" si="6"/>
        <v>0</v>
      </c>
      <c r="E55" s="962">
        <f t="shared" si="6"/>
        <v>0</v>
      </c>
      <c r="F55" s="962">
        <f t="shared" si="6"/>
        <v>2919640</v>
      </c>
      <c r="G55" s="962">
        <f t="shared" si="6"/>
        <v>23934901</v>
      </c>
      <c r="H55" s="975"/>
    </row>
    <row r="56" spans="1:9" ht="24.95" customHeight="1">
      <c r="A56" s="974" t="s">
        <v>483</v>
      </c>
      <c r="B56" s="979">
        <f>SUM(C56:G56)</f>
        <v>29912909</v>
      </c>
      <c r="C56" s="979">
        <f>C36+C43</f>
        <v>24649073</v>
      </c>
      <c r="D56" s="979">
        <f t="shared" ref="D56:F56" si="7">D36+D43</f>
        <v>0</v>
      </c>
      <c r="E56" s="979">
        <f t="shared" si="7"/>
        <v>0</v>
      </c>
      <c r="F56" s="979">
        <f t="shared" si="7"/>
        <v>0</v>
      </c>
      <c r="G56" s="979">
        <f>G36+G43</f>
        <v>5263836</v>
      </c>
      <c r="H56" s="981"/>
    </row>
    <row r="57" spans="1:9" ht="24.95" customHeight="1">
      <c r="A57" s="974" t="s">
        <v>0</v>
      </c>
      <c r="B57" s="979">
        <f>SUM(C57:G57)</f>
        <v>12175384</v>
      </c>
      <c r="C57" s="979">
        <f>C34</f>
        <v>0</v>
      </c>
      <c r="D57" s="979">
        <f>D34</f>
        <v>0</v>
      </c>
      <c r="E57" s="979">
        <f>E34</f>
        <v>0</v>
      </c>
      <c r="F57" s="979">
        <f>F34</f>
        <v>0</v>
      </c>
      <c r="G57" s="979">
        <f>G34</f>
        <v>12175384</v>
      </c>
      <c r="H57" s="981"/>
    </row>
    <row r="58" spans="1:9" s="433" customFormat="1" ht="24.95" customHeight="1" thickBot="1">
      <c r="A58" s="965" t="s">
        <v>157</v>
      </c>
      <c r="B58" s="966">
        <f t="shared" ref="B58:G58" si="8">+B55-B56-B57</f>
        <v>568020424</v>
      </c>
      <c r="C58" s="966">
        <f t="shared" si="8"/>
        <v>558605103</v>
      </c>
      <c r="D58" s="966">
        <f t="shared" si="8"/>
        <v>0</v>
      </c>
      <c r="E58" s="966">
        <f t="shared" si="8"/>
        <v>0</v>
      </c>
      <c r="F58" s="966">
        <f t="shared" si="8"/>
        <v>2919640</v>
      </c>
      <c r="G58" s="966">
        <f t="shared" si="8"/>
        <v>6495681</v>
      </c>
      <c r="H58" s="976"/>
      <c r="I58" s="496"/>
    </row>
    <row r="59" spans="1:9" ht="35.1" customHeight="1" thickTop="1">
      <c r="A59" s="434" t="s">
        <v>302</v>
      </c>
      <c r="B59" s="1467"/>
      <c r="C59" s="456"/>
      <c r="D59" s="457"/>
      <c r="E59" s="534"/>
      <c r="F59" s="458"/>
      <c r="G59" s="458"/>
      <c r="H59" s="459"/>
    </row>
    <row r="60" spans="1:9" ht="35.1" customHeight="1">
      <c r="A60" s="1541" t="s">
        <v>422</v>
      </c>
      <c r="B60" s="1542"/>
      <c r="C60" s="1542"/>
      <c r="D60" s="1542"/>
      <c r="E60" s="1542"/>
      <c r="F60" s="1542"/>
      <c r="G60" s="1542"/>
      <c r="H60" s="1542"/>
    </row>
    <row r="61" spans="1:9" ht="35.1" customHeight="1">
      <c r="A61" s="460" t="s">
        <v>423</v>
      </c>
      <c r="B61" s="434"/>
      <c r="C61" s="458"/>
      <c r="D61" s="434"/>
      <c r="E61" s="434"/>
      <c r="F61" s="600"/>
      <c r="G61" s="1172"/>
      <c r="H61" s="600"/>
    </row>
    <row r="62" spans="1:9" ht="35.1" customHeight="1">
      <c r="A62" s="460" t="s">
        <v>106</v>
      </c>
      <c r="B62" s="434"/>
      <c r="C62" s="458"/>
      <c r="D62" s="434"/>
      <c r="E62" s="434"/>
      <c r="F62" s="600"/>
      <c r="G62" s="1172"/>
      <c r="H62" s="600"/>
    </row>
    <row r="63" spans="1:9" ht="35.1" customHeight="1">
      <c r="A63" s="460" t="s">
        <v>115</v>
      </c>
      <c r="B63" s="434"/>
      <c r="C63" s="458"/>
      <c r="D63" s="434"/>
      <c r="E63" s="434"/>
      <c r="F63" s="600"/>
      <c r="G63" s="1172"/>
      <c r="H63" s="600"/>
    </row>
    <row r="64" spans="1:9" ht="35.1" customHeight="1">
      <c r="A64" s="460" t="s">
        <v>697</v>
      </c>
      <c r="B64" s="434"/>
      <c r="C64" s="458"/>
      <c r="D64" s="434"/>
      <c r="E64" s="434"/>
      <c r="F64" s="1172"/>
      <c r="G64" s="1172"/>
      <c r="H64" s="1172"/>
    </row>
    <row r="65" spans="1:9" ht="35.1" customHeight="1">
      <c r="A65" s="1542" t="s">
        <v>694</v>
      </c>
      <c r="B65" s="1542"/>
      <c r="C65" s="1542"/>
      <c r="D65" s="1542"/>
      <c r="E65" s="1542"/>
      <c r="F65" s="1542"/>
      <c r="G65" s="1542"/>
      <c r="H65" s="1542"/>
    </row>
    <row r="66" spans="1:9" ht="15.75">
      <c r="A66" s="461"/>
      <c r="B66" s="535"/>
      <c r="C66" s="462"/>
      <c r="D66" s="535"/>
      <c r="E66" s="535"/>
      <c r="F66" s="535"/>
      <c r="G66" s="1174"/>
      <c r="H66" s="463"/>
    </row>
    <row r="67" spans="1:9" ht="15.75" customHeight="1">
      <c r="A67" s="461"/>
      <c r="B67" s="433"/>
      <c r="C67" s="433"/>
      <c r="D67" s="433"/>
      <c r="E67" s="433"/>
      <c r="F67" s="433"/>
      <c r="G67" s="433"/>
      <c r="H67" s="433"/>
    </row>
    <row r="68" spans="1:9" s="430" customFormat="1" ht="18" customHeight="1">
      <c r="A68" s="1539" t="s">
        <v>256</v>
      </c>
      <c r="B68" s="1544"/>
      <c r="C68" s="1544"/>
      <c r="D68" s="1544"/>
      <c r="E68" s="1544"/>
      <c r="F68" s="1544"/>
      <c r="G68" s="1544"/>
      <c r="H68" s="1544"/>
      <c r="I68" s="1465"/>
    </row>
    <row r="69" spans="1:9" s="430" customFormat="1" ht="18" customHeight="1">
      <c r="A69" s="1538" t="s">
        <v>257</v>
      </c>
      <c r="B69" s="1538"/>
      <c r="C69" s="1538"/>
      <c r="D69" s="1538"/>
      <c r="E69" s="1538"/>
      <c r="F69" s="1538"/>
      <c r="G69" s="1538"/>
      <c r="H69" s="1538"/>
      <c r="I69" s="1465"/>
    </row>
    <row r="70" spans="1:9" s="430" customFormat="1" ht="18" customHeight="1">
      <c r="A70" s="1538" t="s">
        <v>586</v>
      </c>
      <c r="B70" s="1538"/>
      <c r="C70" s="1538"/>
      <c r="D70" s="1538"/>
      <c r="E70" s="1538"/>
      <c r="F70" s="1538"/>
      <c r="G70" s="1538"/>
      <c r="H70" s="1538"/>
      <c r="I70" s="1465"/>
    </row>
    <row r="71" spans="1:9" ht="15.75">
      <c r="A71" s="1543"/>
      <c r="B71" s="1543"/>
      <c r="C71" s="1543"/>
      <c r="D71" s="1543"/>
      <c r="E71" s="1543"/>
      <c r="F71" s="1543"/>
      <c r="G71" s="1543"/>
      <c r="H71" s="1543"/>
    </row>
    <row r="72" spans="1:9" ht="15.75">
      <c r="A72" s="535"/>
      <c r="B72" s="535"/>
      <c r="C72" s="535"/>
      <c r="D72" s="535"/>
      <c r="E72" s="535"/>
      <c r="F72" s="535"/>
      <c r="G72" s="1174"/>
      <c r="H72" s="535"/>
    </row>
    <row r="73" spans="1:9" ht="15.75">
      <c r="A73" s="535"/>
      <c r="B73" s="535"/>
      <c r="C73" s="535"/>
      <c r="D73" s="535"/>
      <c r="E73" s="535"/>
      <c r="F73" s="535"/>
      <c r="G73" s="1174"/>
      <c r="H73" s="548" t="s">
        <v>495</v>
      </c>
    </row>
    <row r="74" spans="1:9" ht="15.75" customHeight="1">
      <c r="A74" s="465" t="s">
        <v>468</v>
      </c>
      <c r="B74" s="466"/>
      <c r="C74" s="466"/>
      <c r="D74" s="466"/>
      <c r="E74" s="466"/>
      <c r="F74" s="466"/>
      <c r="G74" s="466"/>
      <c r="H74" s="466"/>
    </row>
    <row r="75" spans="1:9">
      <c r="A75" s="467"/>
      <c r="B75" s="466"/>
      <c r="C75" s="466"/>
      <c r="D75" s="466"/>
      <c r="E75" s="466"/>
      <c r="F75" s="466"/>
      <c r="G75" s="466"/>
      <c r="H75" s="466"/>
    </row>
    <row r="76" spans="1:9" ht="15.75" customHeight="1">
      <c r="A76" s="535" t="s">
        <v>54</v>
      </c>
      <c r="B76" s="535" t="s">
        <v>158</v>
      </c>
      <c r="C76" s="535" t="s">
        <v>39</v>
      </c>
      <c r="D76" s="535" t="s">
        <v>55</v>
      </c>
      <c r="E76" s="535" t="s">
        <v>53</v>
      </c>
      <c r="F76" s="535" t="s">
        <v>416</v>
      </c>
      <c r="G76" s="454" t="s">
        <v>56</v>
      </c>
      <c r="H76" s="535" t="s">
        <v>268</v>
      </c>
    </row>
    <row r="77" spans="1:9" ht="15.75" customHeight="1">
      <c r="A77" s="433"/>
      <c r="B77" s="468" t="s">
        <v>157</v>
      </c>
      <c r="C77" s="468" t="s">
        <v>299</v>
      </c>
      <c r="D77" s="468" t="s">
        <v>301</v>
      </c>
      <c r="E77" s="468"/>
      <c r="F77" s="468"/>
      <c r="G77" s="443"/>
      <c r="H77" s="433"/>
    </row>
    <row r="78" spans="1:9" ht="15.75" customHeight="1">
      <c r="A78" s="469" t="s">
        <v>519</v>
      </c>
      <c r="B78" s="468"/>
      <c r="C78" s="468" t="s">
        <v>300</v>
      </c>
      <c r="D78" s="468" t="s">
        <v>291</v>
      </c>
      <c r="E78" s="468" t="s">
        <v>296</v>
      </c>
      <c r="F78" s="468" t="s">
        <v>298</v>
      </c>
      <c r="G78" s="443" t="s">
        <v>693</v>
      </c>
      <c r="H78" s="433"/>
    </row>
    <row r="79" spans="1:9" ht="15.75" customHeight="1">
      <c r="A79" s="461"/>
      <c r="B79" s="468"/>
      <c r="C79" s="468" t="s">
        <v>297</v>
      </c>
      <c r="D79" s="468" t="s">
        <v>297</v>
      </c>
      <c r="E79" s="468" t="s">
        <v>297</v>
      </c>
      <c r="F79" s="468" t="s">
        <v>297</v>
      </c>
      <c r="G79" s="443" t="s">
        <v>297</v>
      </c>
      <c r="H79" s="468" t="s">
        <v>28</v>
      </c>
    </row>
    <row r="80" spans="1:9" ht="30" customHeight="1">
      <c r="A80" s="972" t="s">
        <v>805</v>
      </c>
      <c r="B80" s="973">
        <f t="shared" ref="B80" si="9">SUM(C80:G80)</f>
        <v>-213059207</v>
      </c>
      <c r="C80" s="904">
        <v>0</v>
      </c>
      <c r="D80" s="904">
        <v>-213059207</v>
      </c>
      <c r="E80" s="904">
        <v>0</v>
      </c>
      <c r="F80" s="904">
        <v>0</v>
      </c>
      <c r="G80" s="904">
        <v>0</v>
      </c>
      <c r="H80" s="972" t="s">
        <v>1003</v>
      </c>
    </row>
    <row r="81" spans="1:8" ht="30" customHeight="1">
      <c r="A81" s="972" t="s">
        <v>806</v>
      </c>
      <c r="B81" s="973">
        <f t="shared" ref="B81:B82" si="10">SUM(C81:G81)</f>
        <v>-1018803743</v>
      </c>
      <c r="C81" s="904">
        <v>-388222502</v>
      </c>
      <c r="D81" s="904">
        <v>-629459175</v>
      </c>
      <c r="E81" s="904">
        <v>0</v>
      </c>
      <c r="F81" s="904">
        <v>-1122066</v>
      </c>
      <c r="G81" s="904">
        <v>0</v>
      </c>
      <c r="H81" s="972" t="s">
        <v>1003</v>
      </c>
    </row>
    <row r="82" spans="1:8" ht="24.75" customHeight="1">
      <c r="A82" s="972" t="s">
        <v>807</v>
      </c>
      <c r="B82" s="973">
        <f t="shared" si="10"/>
        <v>-238829322</v>
      </c>
      <c r="C82" s="904">
        <v>-110491886</v>
      </c>
      <c r="D82" s="904">
        <v>-127817967</v>
      </c>
      <c r="E82" s="904">
        <v>0</v>
      </c>
      <c r="F82" s="904">
        <v>-519469</v>
      </c>
      <c r="G82" s="904">
        <v>0</v>
      </c>
      <c r="H82" s="972" t="s">
        <v>808</v>
      </c>
    </row>
    <row r="83" spans="1:8" ht="24.95" customHeight="1">
      <c r="A83" s="961" t="s">
        <v>524</v>
      </c>
      <c r="B83" s="962">
        <f t="shared" ref="B83:G83" si="11">SUBTOTAL(9,B80:B82)</f>
        <v>-1470692272</v>
      </c>
      <c r="C83" s="962">
        <f t="shared" si="11"/>
        <v>-498714388</v>
      </c>
      <c r="D83" s="962">
        <f t="shared" si="11"/>
        <v>-970336349</v>
      </c>
      <c r="E83" s="962">
        <f t="shared" si="11"/>
        <v>0</v>
      </c>
      <c r="F83" s="962">
        <f t="shared" si="11"/>
        <v>-1641535</v>
      </c>
      <c r="G83" s="962">
        <f t="shared" si="11"/>
        <v>0</v>
      </c>
      <c r="H83" s="975"/>
    </row>
    <row r="84" spans="1:8" ht="24.95" customHeight="1">
      <c r="A84" s="964" t="s">
        <v>483</v>
      </c>
      <c r="B84" s="979">
        <f>SUM(C84:G84)</f>
        <v>-238829322</v>
      </c>
      <c r="C84" s="979">
        <f>C82</f>
        <v>-110491886</v>
      </c>
      <c r="D84" s="979">
        <f>D82</f>
        <v>-127817967</v>
      </c>
      <c r="E84" s="979">
        <f>E82</f>
        <v>0</v>
      </c>
      <c r="F84" s="979">
        <f>F82</f>
        <v>-519469</v>
      </c>
      <c r="G84" s="979">
        <f>G82</f>
        <v>0</v>
      </c>
      <c r="H84" s="981"/>
    </row>
    <row r="85" spans="1:8" ht="24.95" customHeight="1">
      <c r="A85" s="964" t="s">
        <v>0</v>
      </c>
      <c r="B85" s="979">
        <f>SUM(C85:G85)</f>
        <v>0</v>
      </c>
      <c r="C85" s="979">
        <v>0</v>
      </c>
      <c r="D85" s="979">
        <v>0</v>
      </c>
      <c r="E85" s="979">
        <v>0</v>
      </c>
      <c r="F85" s="979">
        <v>0</v>
      </c>
      <c r="G85" s="979">
        <v>0</v>
      </c>
      <c r="H85" s="981"/>
    </row>
    <row r="86" spans="1:8" ht="24.95" customHeight="1" thickBot="1">
      <c r="A86" s="965" t="s">
        <v>525</v>
      </c>
      <c r="B86" s="966">
        <f t="shared" ref="B86:G86" si="12">+B83-B84-B85</f>
        <v>-1231862950</v>
      </c>
      <c r="C86" s="966">
        <f t="shared" si="12"/>
        <v>-388222502</v>
      </c>
      <c r="D86" s="966">
        <f t="shared" si="12"/>
        <v>-842518382</v>
      </c>
      <c r="E86" s="966">
        <f t="shared" si="12"/>
        <v>0</v>
      </c>
      <c r="F86" s="966">
        <f t="shared" si="12"/>
        <v>-1122066</v>
      </c>
      <c r="G86" s="966">
        <f t="shared" si="12"/>
        <v>0</v>
      </c>
      <c r="H86" s="976"/>
    </row>
    <row r="87" spans="1:8" ht="24.75" customHeight="1" thickTop="1">
      <c r="A87" s="434"/>
      <c r="B87" s="959"/>
      <c r="C87" s="959"/>
      <c r="D87" s="959"/>
      <c r="E87" s="959"/>
      <c r="F87" s="959"/>
      <c r="G87" s="959"/>
      <c r="H87" s="926"/>
    </row>
    <row r="88" spans="1:8" ht="15.75" customHeight="1">
      <c r="A88" s="1174" t="s">
        <v>54</v>
      </c>
      <c r="B88" s="1174" t="s">
        <v>158</v>
      </c>
      <c r="C88" s="1174" t="s">
        <v>39</v>
      </c>
      <c r="D88" s="1174" t="s">
        <v>55</v>
      </c>
      <c r="E88" s="1174" t="s">
        <v>53</v>
      </c>
      <c r="F88" s="1174" t="s">
        <v>416</v>
      </c>
      <c r="G88" s="454" t="s">
        <v>56</v>
      </c>
      <c r="H88" s="1174" t="s">
        <v>268</v>
      </c>
    </row>
    <row r="89" spans="1:8" ht="15.75" customHeight="1">
      <c r="A89" s="433"/>
      <c r="B89" s="468" t="s">
        <v>157</v>
      </c>
      <c r="C89" s="468" t="s">
        <v>299</v>
      </c>
      <c r="D89" s="468" t="s">
        <v>301</v>
      </c>
      <c r="E89" s="468"/>
      <c r="F89" s="468"/>
      <c r="G89" s="443"/>
      <c r="H89" s="433"/>
    </row>
    <row r="90" spans="1:8" ht="15.75" customHeight="1">
      <c r="A90" s="469" t="s">
        <v>521</v>
      </c>
      <c r="B90" s="468"/>
      <c r="C90" s="468" t="s">
        <v>300</v>
      </c>
      <c r="D90" s="468" t="s">
        <v>291</v>
      </c>
      <c r="E90" s="468" t="s">
        <v>296</v>
      </c>
      <c r="F90" s="468" t="s">
        <v>298</v>
      </c>
      <c r="G90" s="443" t="s">
        <v>693</v>
      </c>
      <c r="H90" s="433"/>
    </row>
    <row r="91" spans="1:8" ht="15.75" customHeight="1">
      <c r="A91" s="461"/>
      <c r="B91" s="468"/>
      <c r="C91" s="468" t="s">
        <v>297</v>
      </c>
      <c r="D91" s="468" t="s">
        <v>297</v>
      </c>
      <c r="E91" s="468" t="s">
        <v>297</v>
      </c>
      <c r="F91" s="468" t="s">
        <v>297</v>
      </c>
      <c r="G91" s="443" t="s">
        <v>297</v>
      </c>
      <c r="H91" s="468" t="s">
        <v>28</v>
      </c>
    </row>
    <row r="92" spans="1:8" ht="30" customHeight="1">
      <c r="A92" s="972" t="s">
        <v>805</v>
      </c>
      <c r="B92" s="973">
        <f t="shared" ref="B92" si="13">SUM(C92:G92)</f>
        <v>-3095041146</v>
      </c>
      <c r="C92" s="904">
        <v>-1287534882</v>
      </c>
      <c r="D92" s="904">
        <v>-1802840845</v>
      </c>
      <c r="E92" s="904">
        <v>0</v>
      </c>
      <c r="F92" s="904">
        <v>-4665419</v>
      </c>
      <c r="G92" s="904">
        <v>0</v>
      </c>
      <c r="H92" s="972" t="s">
        <v>1030</v>
      </c>
    </row>
    <row r="93" spans="1:8" ht="24.95" customHeight="1">
      <c r="A93" s="961" t="s">
        <v>522</v>
      </c>
      <c r="B93" s="962">
        <f t="shared" ref="B93:G93" si="14">SUBTOTAL(9,B92:B92)</f>
        <v>-3095041146</v>
      </c>
      <c r="C93" s="962">
        <f t="shared" si="14"/>
        <v>-1287534882</v>
      </c>
      <c r="D93" s="962">
        <f t="shared" si="14"/>
        <v>-1802840845</v>
      </c>
      <c r="E93" s="962">
        <f t="shared" si="14"/>
        <v>0</v>
      </c>
      <c r="F93" s="962">
        <f t="shared" si="14"/>
        <v>-4665419</v>
      </c>
      <c r="G93" s="962">
        <f t="shared" si="14"/>
        <v>0</v>
      </c>
      <c r="H93" s="963"/>
    </row>
    <row r="94" spans="1:8" ht="24.95" customHeight="1">
      <c r="A94" s="964" t="s">
        <v>483</v>
      </c>
      <c r="B94" s="979">
        <f t="shared" ref="B94:B95" si="15">SUM(C94:G94)</f>
        <v>0</v>
      </c>
      <c r="C94" s="979">
        <v>0</v>
      </c>
      <c r="D94" s="979">
        <v>0</v>
      </c>
      <c r="E94" s="979">
        <v>0</v>
      </c>
      <c r="F94" s="979">
        <v>0</v>
      </c>
      <c r="G94" s="979">
        <v>0</v>
      </c>
      <c r="H94" s="960"/>
    </row>
    <row r="95" spans="1:8" ht="24.95" customHeight="1">
      <c r="A95" s="964" t="s">
        <v>0</v>
      </c>
      <c r="B95" s="979">
        <f t="shared" si="15"/>
        <v>0</v>
      </c>
      <c r="C95" s="979">
        <v>0</v>
      </c>
      <c r="D95" s="979">
        <v>0</v>
      </c>
      <c r="E95" s="979">
        <v>0</v>
      </c>
      <c r="F95" s="979">
        <v>0</v>
      </c>
      <c r="G95" s="979">
        <v>0</v>
      </c>
      <c r="H95" s="960"/>
    </row>
    <row r="96" spans="1:8" ht="24.95" customHeight="1" thickBot="1">
      <c r="A96" s="965" t="s">
        <v>523</v>
      </c>
      <c r="B96" s="966">
        <f t="shared" ref="B96:G96" si="16">+B93-B94-B95</f>
        <v>-3095041146</v>
      </c>
      <c r="C96" s="966">
        <f t="shared" si="16"/>
        <v>-1287534882</v>
      </c>
      <c r="D96" s="966">
        <f t="shared" si="16"/>
        <v>-1802840845</v>
      </c>
      <c r="E96" s="966">
        <f t="shared" si="16"/>
        <v>0</v>
      </c>
      <c r="F96" s="966">
        <f t="shared" si="16"/>
        <v>-4665419</v>
      </c>
      <c r="G96" s="966">
        <f t="shared" si="16"/>
        <v>0</v>
      </c>
      <c r="H96" s="967"/>
    </row>
    <row r="97" spans="1:9" ht="35.1" customHeight="1" thickTop="1">
      <c r="A97" s="434" t="s">
        <v>304</v>
      </c>
      <c r="B97" s="434"/>
      <c r="C97" s="434"/>
      <c r="D97" s="925"/>
      <c r="E97" s="457"/>
      <c r="F97" s="458"/>
      <c r="G97" s="458"/>
      <c r="H97" s="926"/>
    </row>
    <row r="98" spans="1:9" ht="35.1" customHeight="1">
      <c r="A98" s="1541" t="s">
        <v>526</v>
      </c>
      <c r="B98" s="1542"/>
      <c r="C98" s="1542"/>
      <c r="D98" s="1542"/>
      <c r="E98" s="1542"/>
      <c r="F98" s="1542"/>
      <c r="G98" s="1542"/>
      <c r="H98" s="1542"/>
    </row>
    <row r="99" spans="1:9" s="433" customFormat="1" ht="35.1" customHeight="1">
      <c r="A99" s="1541" t="s">
        <v>527</v>
      </c>
      <c r="B99" s="1542"/>
      <c r="C99" s="1542"/>
      <c r="D99" s="1542"/>
      <c r="E99" s="1542"/>
      <c r="F99" s="1542"/>
      <c r="G99" s="1542"/>
      <c r="H99" s="1542"/>
      <c r="I99" s="1466"/>
    </row>
    <row r="100" spans="1:9" ht="35.1" customHeight="1">
      <c r="A100" s="1541" t="s">
        <v>528</v>
      </c>
      <c r="B100" s="1542"/>
      <c r="C100" s="1542"/>
      <c r="D100" s="1542"/>
      <c r="E100" s="1542"/>
      <c r="F100" s="1542"/>
      <c r="G100" s="1542"/>
      <c r="H100" s="1542"/>
    </row>
    <row r="101" spans="1:9" ht="35.1" customHeight="1">
      <c r="A101" s="1541" t="s">
        <v>529</v>
      </c>
      <c r="B101" s="1542"/>
      <c r="C101" s="1542"/>
      <c r="D101" s="1542"/>
      <c r="E101" s="1542"/>
      <c r="F101" s="1542"/>
      <c r="G101" s="1542"/>
      <c r="H101" s="1542"/>
    </row>
    <row r="102" spans="1:9" ht="35.1" customHeight="1">
      <c r="A102" s="1541" t="s">
        <v>530</v>
      </c>
      <c r="B102" s="1542"/>
      <c r="C102" s="1542"/>
      <c r="D102" s="1542"/>
      <c r="E102" s="1542"/>
      <c r="F102" s="1542"/>
      <c r="G102" s="1542"/>
      <c r="H102" s="1542"/>
    </row>
    <row r="103" spans="1:9" ht="35.1" customHeight="1">
      <c r="A103" s="460" t="s">
        <v>698</v>
      </c>
      <c r="B103" s="1173"/>
      <c r="C103" s="1173"/>
      <c r="D103" s="1173"/>
      <c r="E103" s="1173"/>
      <c r="F103" s="1173"/>
      <c r="G103" s="1173"/>
      <c r="H103" s="1173"/>
    </row>
    <row r="104" spans="1:9" ht="35.1" customHeight="1">
      <c r="A104" s="1541" t="s">
        <v>699</v>
      </c>
      <c r="B104" s="1542"/>
      <c r="C104" s="1542"/>
      <c r="D104" s="1542"/>
      <c r="E104" s="1542"/>
      <c r="F104" s="1542"/>
      <c r="G104" s="1542"/>
      <c r="H104" s="1542"/>
    </row>
    <row r="105" spans="1:9" ht="35.1" customHeight="1">
      <c r="A105" s="461"/>
      <c r="B105" s="433"/>
      <c r="C105" s="224"/>
      <c r="D105" s="224"/>
      <c r="E105" s="239"/>
      <c r="F105" s="239"/>
      <c r="G105" s="239"/>
      <c r="H105" s="463"/>
    </row>
    <row r="106" spans="1:9" ht="35.1" customHeight="1">
      <c r="A106" s="535"/>
      <c r="B106" s="466"/>
      <c r="C106" s="466"/>
      <c r="D106" s="466"/>
      <c r="E106" s="466"/>
      <c r="F106" s="466"/>
      <c r="G106" s="466"/>
      <c r="H106" s="466"/>
    </row>
    <row r="107" spans="1:9" ht="18">
      <c r="A107" s="481" t="s">
        <v>256</v>
      </c>
      <c r="B107" s="482"/>
      <c r="C107" s="482"/>
      <c r="D107" s="482"/>
      <c r="E107" s="482"/>
      <c r="F107" s="482"/>
      <c r="G107" s="482"/>
      <c r="H107" s="483"/>
    </row>
    <row r="108" spans="1:9" ht="18">
      <c r="A108" s="1539" t="s">
        <v>257</v>
      </c>
      <c r="B108" s="1539"/>
      <c r="C108" s="1539"/>
      <c r="D108" s="1539"/>
      <c r="E108" s="1539"/>
      <c r="F108" s="1539"/>
      <c r="G108" s="1539"/>
      <c r="H108" s="1539"/>
    </row>
    <row r="109" spans="1:9" s="430" customFormat="1" ht="18" customHeight="1">
      <c r="A109" s="1539" t="s">
        <v>586</v>
      </c>
      <c r="B109" s="1539"/>
      <c r="C109" s="1539"/>
      <c r="D109" s="1539"/>
      <c r="E109" s="1539"/>
      <c r="F109" s="1539"/>
      <c r="G109" s="1539"/>
      <c r="H109" s="1539"/>
      <c r="I109" s="1465"/>
    </row>
    <row r="110" spans="1:9" s="430" customFormat="1" ht="18" customHeight="1">
      <c r="A110" s="470"/>
      <c r="B110" s="432"/>
      <c r="C110" s="432"/>
      <c r="D110" s="432"/>
      <c r="E110" s="432"/>
      <c r="F110" s="429"/>
      <c r="G110" s="429"/>
      <c r="H110" s="471"/>
      <c r="I110" s="1465"/>
    </row>
    <row r="111" spans="1:9" s="430" customFormat="1" ht="18" customHeight="1">
      <c r="A111" s="461"/>
      <c r="B111" s="433"/>
      <c r="C111" s="433"/>
      <c r="D111" s="433"/>
      <c r="E111" s="433"/>
      <c r="F111" s="469"/>
      <c r="G111" s="469"/>
      <c r="H111" s="548" t="s">
        <v>496</v>
      </c>
      <c r="I111" s="1465"/>
    </row>
    <row r="112" spans="1:9" s="430" customFormat="1" ht="15.75" customHeight="1">
      <c r="A112" s="461"/>
      <c r="B112" s="433"/>
      <c r="C112" s="433"/>
      <c r="D112" s="433"/>
      <c r="E112" s="433"/>
      <c r="F112" s="469"/>
      <c r="G112" s="469"/>
      <c r="H112" s="463"/>
      <c r="I112" s="1465"/>
    </row>
    <row r="113" spans="1:8" ht="15.75" customHeight="1">
      <c r="A113" s="927" t="s">
        <v>54</v>
      </c>
      <c r="B113" s="927" t="s">
        <v>158</v>
      </c>
      <c r="C113" s="927" t="s">
        <v>39</v>
      </c>
      <c r="D113" s="927" t="s">
        <v>55</v>
      </c>
      <c r="E113" s="927" t="s">
        <v>53</v>
      </c>
      <c r="F113" s="927" t="s">
        <v>416</v>
      </c>
      <c r="G113" s="454" t="s">
        <v>56</v>
      </c>
      <c r="H113" s="927" t="s">
        <v>268</v>
      </c>
    </row>
    <row r="114" spans="1:8" ht="15.75" customHeight="1">
      <c r="A114" s="433"/>
      <c r="B114" s="468" t="s">
        <v>157</v>
      </c>
      <c r="C114" s="468" t="s">
        <v>299</v>
      </c>
      <c r="D114" s="468" t="s">
        <v>301</v>
      </c>
      <c r="E114" s="468"/>
      <c r="F114" s="468"/>
      <c r="G114" s="443"/>
      <c r="H114" s="433"/>
    </row>
    <row r="115" spans="1:8" ht="15.75" customHeight="1">
      <c r="A115" s="469" t="s">
        <v>532</v>
      </c>
      <c r="B115" s="468"/>
      <c r="C115" s="468" t="s">
        <v>300</v>
      </c>
      <c r="D115" s="468" t="s">
        <v>291</v>
      </c>
      <c r="E115" s="468" t="s">
        <v>296</v>
      </c>
      <c r="F115" s="468" t="s">
        <v>298</v>
      </c>
      <c r="G115" s="443" t="s">
        <v>693</v>
      </c>
      <c r="H115" s="433"/>
    </row>
    <row r="116" spans="1:8" ht="15.75" customHeight="1">
      <c r="A116" s="461"/>
      <c r="B116" s="468"/>
      <c r="C116" s="468" t="s">
        <v>297</v>
      </c>
      <c r="D116" s="468" t="s">
        <v>297</v>
      </c>
      <c r="E116" s="468" t="s">
        <v>297</v>
      </c>
      <c r="F116" s="468" t="s">
        <v>297</v>
      </c>
      <c r="G116" s="443" t="s">
        <v>297</v>
      </c>
      <c r="H116" s="468" t="s">
        <v>28</v>
      </c>
    </row>
    <row r="117" spans="1:8" ht="24.75" customHeight="1">
      <c r="A117" s="972" t="s">
        <v>809</v>
      </c>
      <c r="B117" s="973">
        <f t="shared" ref="B117:B132" si="17">SUM(C117:G117)</f>
        <v>-232012375</v>
      </c>
      <c r="C117" s="904">
        <v>-232012375</v>
      </c>
      <c r="D117" s="904">
        <v>0</v>
      </c>
      <c r="E117" s="904">
        <v>0</v>
      </c>
      <c r="F117" s="904">
        <v>0</v>
      </c>
      <c r="G117" s="904">
        <v>0</v>
      </c>
      <c r="H117" s="972" t="s">
        <v>1435</v>
      </c>
    </row>
    <row r="118" spans="1:8" ht="24.75" customHeight="1">
      <c r="A118" s="972" t="s">
        <v>810</v>
      </c>
      <c r="B118" s="973">
        <f t="shared" si="17"/>
        <v>-44894368</v>
      </c>
      <c r="C118" s="904">
        <v>-44894368</v>
      </c>
      <c r="D118" s="904">
        <v>0</v>
      </c>
      <c r="E118" s="904">
        <v>0</v>
      </c>
      <c r="F118" s="904">
        <v>0</v>
      </c>
      <c r="G118" s="904">
        <v>0</v>
      </c>
      <c r="H118" s="972" t="s">
        <v>1436</v>
      </c>
    </row>
    <row r="119" spans="1:8" ht="24.75" customHeight="1">
      <c r="A119" s="972" t="s">
        <v>937</v>
      </c>
      <c r="B119" s="973">
        <f t="shared" si="17"/>
        <v>-115267770</v>
      </c>
      <c r="C119" s="904">
        <v>-156885620</v>
      </c>
      <c r="D119" s="904">
        <v>0</v>
      </c>
      <c r="E119" s="904">
        <v>0</v>
      </c>
      <c r="F119" s="904">
        <v>0</v>
      </c>
      <c r="G119" s="904">
        <v>41617850</v>
      </c>
      <c r="H119" s="972" t="s">
        <v>1437</v>
      </c>
    </row>
    <row r="120" spans="1:8" ht="24.75" customHeight="1">
      <c r="A120" s="972" t="s">
        <v>811</v>
      </c>
      <c r="B120" s="973">
        <f t="shared" si="17"/>
        <v>-444780</v>
      </c>
      <c r="C120" s="904">
        <v>0</v>
      </c>
      <c r="D120" s="904">
        <v>0</v>
      </c>
      <c r="E120" s="904">
        <v>-444780</v>
      </c>
      <c r="F120" s="904">
        <v>0</v>
      </c>
      <c r="G120" s="904">
        <v>0</v>
      </c>
      <c r="H120" s="972" t="s">
        <v>1438</v>
      </c>
    </row>
    <row r="121" spans="1:8" ht="24.75" customHeight="1">
      <c r="A121" s="972" t="s">
        <v>812</v>
      </c>
      <c r="B121" s="973">
        <f t="shared" si="17"/>
        <v>-3918338</v>
      </c>
      <c r="C121" s="904">
        <v>-3918338</v>
      </c>
      <c r="D121" s="904">
        <v>0</v>
      </c>
      <c r="E121" s="904">
        <v>0</v>
      </c>
      <c r="F121" s="904">
        <v>0</v>
      </c>
      <c r="G121" s="904">
        <v>0</v>
      </c>
      <c r="H121" s="972" t="s">
        <v>1439</v>
      </c>
    </row>
    <row r="122" spans="1:8" ht="24.75" customHeight="1">
      <c r="A122" s="972" t="s">
        <v>814</v>
      </c>
      <c r="B122" s="973">
        <f t="shared" si="17"/>
        <v>-24454162</v>
      </c>
      <c r="C122" s="904">
        <v>-24454162</v>
      </c>
      <c r="D122" s="904">
        <v>0</v>
      </c>
      <c r="E122" s="904">
        <v>0</v>
      </c>
      <c r="F122" s="904">
        <v>0</v>
      </c>
      <c r="G122" s="904">
        <v>0</v>
      </c>
      <c r="H122" s="972" t="s">
        <v>1441</v>
      </c>
    </row>
    <row r="123" spans="1:8" ht="30" customHeight="1">
      <c r="A123" s="972" t="s">
        <v>815</v>
      </c>
      <c r="B123" s="973">
        <f t="shared" si="17"/>
        <v>-503189</v>
      </c>
      <c r="C123" s="904">
        <v>595293</v>
      </c>
      <c r="D123" s="904">
        <v>-1098482</v>
      </c>
      <c r="E123" s="904">
        <v>0</v>
      </c>
      <c r="F123" s="904">
        <v>0</v>
      </c>
      <c r="G123" s="904">
        <v>0</v>
      </c>
      <c r="H123" s="972" t="s">
        <v>1442</v>
      </c>
    </row>
    <row r="124" spans="1:8" ht="24.75" customHeight="1">
      <c r="A124" s="972" t="s">
        <v>820</v>
      </c>
      <c r="B124" s="973">
        <f t="shared" si="17"/>
        <v>-3017066</v>
      </c>
      <c r="C124" s="904">
        <v>-3017066</v>
      </c>
      <c r="D124" s="904">
        <v>0</v>
      </c>
      <c r="E124" s="904">
        <v>0</v>
      </c>
      <c r="F124" s="904">
        <v>0</v>
      </c>
      <c r="G124" s="904">
        <v>0</v>
      </c>
      <c r="H124" s="972" t="s">
        <v>1443</v>
      </c>
    </row>
    <row r="125" spans="1:8" ht="24.75" customHeight="1">
      <c r="A125" s="972" t="s">
        <v>885</v>
      </c>
      <c r="B125" s="973">
        <f t="shared" si="17"/>
        <v>-3590965</v>
      </c>
      <c r="C125" s="904">
        <v>-3590965</v>
      </c>
      <c r="D125" s="904">
        <v>0</v>
      </c>
      <c r="E125" s="904">
        <v>0</v>
      </c>
      <c r="F125" s="904">
        <v>0</v>
      </c>
      <c r="G125" s="904">
        <v>0</v>
      </c>
      <c r="H125" s="972" t="s">
        <v>1444</v>
      </c>
    </row>
    <row r="126" spans="1:8" ht="24.75" customHeight="1">
      <c r="A126" s="972" t="s">
        <v>886</v>
      </c>
      <c r="B126" s="973">
        <f t="shared" si="17"/>
        <v>-5236748</v>
      </c>
      <c r="C126" s="904">
        <v>-5236748</v>
      </c>
      <c r="D126" s="904">
        <v>0</v>
      </c>
      <c r="E126" s="904">
        <v>0</v>
      </c>
      <c r="F126" s="904">
        <v>0</v>
      </c>
      <c r="G126" s="904">
        <v>0</v>
      </c>
      <c r="H126" s="972" t="s">
        <v>1445</v>
      </c>
    </row>
    <row r="127" spans="1:8" ht="24.75" customHeight="1">
      <c r="A127" s="972" t="s">
        <v>940</v>
      </c>
      <c r="B127" s="973">
        <f t="shared" si="17"/>
        <v>-340698804</v>
      </c>
      <c r="C127" s="904">
        <v>-340698804</v>
      </c>
      <c r="D127" s="904">
        <v>0</v>
      </c>
      <c r="E127" s="904">
        <v>0</v>
      </c>
      <c r="F127" s="904">
        <v>0</v>
      </c>
      <c r="G127" s="904">
        <v>0</v>
      </c>
      <c r="H127" s="972" t="s">
        <v>1446</v>
      </c>
    </row>
    <row r="128" spans="1:8" ht="24.75" customHeight="1">
      <c r="A128" s="972" t="s">
        <v>882</v>
      </c>
      <c r="B128" s="973">
        <f t="shared" si="17"/>
        <v>-11116947</v>
      </c>
      <c r="C128" s="904">
        <v>-11116947</v>
      </c>
      <c r="D128" s="904">
        <v>0</v>
      </c>
      <c r="E128" s="904">
        <v>0</v>
      </c>
      <c r="F128" s="904">
        <v>0</v>
      </c>
      <c r="G128" s="904">
        <v>0</v>
      </c>
      <c r="H128" s="972" t="s">
        <v>1447</v>
      </c>
    </row>
    <row r="129" spans="1:9" ht="24.75" customHeight="1">
      <c r="A129" s="972" t="s">
        <v>887</v>
      </c>
      <c r="B129" s="973">
        <f t="shared" si="17"/>
        <v>-209577</v>
      </c>
      <c r="C129" s="904">
        <v>-209577</v>
      </c>
      <c r="D129" s="904">
        <v>0</v>
      </c>
      <c r="E129" s="904">
        <v>0</v>
      </c>
      <c r="F129" s="904">
        <v>0</v>
      </c>
      <c r="G129" s="904">
        <v>0</v>
      </c>
      <c r="H129" s="972" t="s">
        <v>1448</v>
      </c>
    </row>
    <row r="130" spans="1:9" ht="24.75" customHeight="1">
      <c r="A130" s="972" t="s">
        <v>941</v>
      </c>
      <c r="B130" s="973">
        <f t="shared" si="17"/>
        <v>-185999</v>
      </c>
      <c r="C130" s="904">
        <v>-185999</v>
      </c>
      <c r="D130" s="904">
        <v>0</v>
      </c>
      <c r="E130" s="904">
        <v>0</v>
      </c>
      <c r="F130" s="904">
        <v>0</v>
      </c>
      <c r="G130" s="904">
        <v>0</v>
      </c>
      <c r="H130" s="972" t="s">
        <v>1449</v>
      </c>
    </row>
    <row r="131" spans="1:9" ht="24.75" customHeight="1">
      <c r="A131" s="972" t="s">
        <v>816</v>
      </c>
      <c r="B131" s="973">
        <f t="shared" si="17"/>
        <v>-6087090</v>
      </c>
      <c r="C131" s="904">
        <v>-6087090</v>
      </c>
      <c r="D131" s="904">
        <v>0</v>
      </c>
      <c r="E131" s="904">
        <v>0</v>
      </c>
      <c r="F131" s="904">
        <v>0</v>
      </c>
      <c r="G131" s="904">
        <v>0</v>
      </c>
      <c r="H131" s="972" t="s">
        <v>1450</v>
      </c>
    </row>
    <row r="132" spans="1:9" ht="24.75" customHeight="1">
      <c r="A132" s="972" t="s">
        <v>818</v>
      </c>
      <c r="B132" s="973">
        <f t="shared" si="17"/>
        <v>-231171733</v>
      </c>
      <c r="C132" s="904">
        <v>0</v>
      </c>
      <c r="D132" s="904">
        <v>0</v>
      </c>
      <c r="E132" s="904">
        <v>-231171733</v>
      </c>
      <c r="F132" s="904">
        <v>0</v>
      </c>
      <c r="G132" s="904">
        <v>0</v>
      </c>
      <c r="H132" s="972" t="s">
        <v>1451</v>
      </c>
    </row>
    <row r="133" spans="1:9" ht="24.95" customHeight="1">
      <c r="A133" s="961" t="s">
        <v>214</v>
      </c>
      <c r="B133" s="977">
        <f>SUBTOTAL(9,B117:B132)</f>
        <v>-1022809911</v>
      </c>
      <c r="C133" s="977">
        <f>SUM(C117:C132)</f>
        <v>-831712766</v>
      </c>
      <c r="D133" s="977">
        <f>SUM(D117:D132)</f>
        <v>-1098482</v>
      </c>
      <c r="E133" s="977">
        <f>SUM(E117:E132)</f>
        <v>-231616513</v>
      </c>
      <c r="F133" s="977">
        <f>SUM(F117:F132)</f>
        <v>0</v>
      </c>
      <c r="G133" s="977">
        <f>SUM(G117:G132)</f>
        <v>41617850</v>
      </c>
      <c r="H133" s="978"/>
    </row>
    <row r="134" spans="1:9" ht="24.95" customHeight="1">
      <c r="A134" s="964" t="s">
        <v>483</v>
      </c>
      <c r="B134" s="979">
        <f>SUM(C134:G134)</f>
        <v>-231171733</v>
      </c>
      <c r="C134" s="979">
        <f>C132</f>
        <v>0</v>
      </c>
      <c r="D134" s="979">
        <f>D132</f>
        <v>0</v>
      </c>
      <c r="E134" s="979">
        <f>E132</f>
        <v>-231171733</v>
      </c>
      <c r="F134" s="979">
        <f>F132</f>
        <v>0</v>
      </c>
      <c r="G134" s="979">
        <f>G132</f>
        <v>0</v>
      </c>
      <c r="H134" s="983"/>
    </row>
    <row r="135" spans="1:9" ht="24.95" customHeight="1">
      <c r="A135" s="964" t="s">
        <v>0</v>
      </c>
      <c r="B135" s="979">
        <f t="shared" ref="B135" si="18">SUM(C135:G135)</f>
        <v>0</v>
      </c>
      <c r="C135" s="979">
        <v>0</v>
      </c>
      <c r="D135" s="979">
        <v>0</v>
      </c>
      <c r="E135" s="979">
        <v>0</v>
      </c>
      <c r="F135" s="979">
        <v>0</v>
      </c>
      <c r="G135" s="979">
        <v>0</v>
      </c>
      <c r="H135" s="983"/>
    </row>
    <row r="136" spans="1:9" ht="24.95" customHeight="1" thickBot="1">
      <c r="A136" s="965" t="s">
        <v>157</v>
      </c>
      <c r="B136" s="966">
        <f t="shared" ref="B136:G136" si="19">+B133-B134-B135</f>
        <v>-791638178</v>
      </c>
      <c r="C136" s="966">
        <f t="shared" si="19"/>
        <v>-831712766</v>
      </c>
      <c r="D136" s="966">
        <f t="shared" si="19"/>
        <v>-1098482</v>
      </c>
      <c r="E136" s="966">
        <f t="shared" si="19"/>
        <v>-444780</v>
      </c>
      <c r="F136" s="966">
        <f t="shared" si="19"/>
        <v>0</v>
      </c>
      <c r="G136" s="966">
        <f t="shared" si="19"/>
        <v>41617850</v>
      </c>
      <c r="H136" s="976"/>
    </row>
    <row r="137" spans="1:9" ht="35.1" customHeight="1" thickTop="1">
      <c r="A137" s="434" t="s">
        <v>303</v>
      </c>
      <c r="B137" s="224"/>
      <c r="C137" s="224"/>
      <c r="D137" s="239"/>
      <c r="E137" s="239"/>
      <c r="F137" s="433"/>
      <c r="G137" s="433"/>
      <c r="H137" s="473"/>
    </row>
    <row r="138" spans="1:9" s="433" customFormat="1" ht="35.1" customHeight="1">
      <c r="A138" s="460" t="s">
        <v>422</v>
      </c>
      <c r="B138" s="434"/>
      <c r="C138" s="458"/>
      <c r="D138" s="434"/>
      <c r="E138" s="434"/>
      <c r="F138" s="882"/>
      <c r="G138" s="1172"/>
      <c r="H138" s="882"/>
      <c r="I138" s="1466"/>
    </row>
    <row r="139" spans="1:9" s="433" customFormat="1" ht="35.1" customHeight="1">
      <c r="A139" s="460" t="s">
        <v>423</v>
      </c>
      <c r="B139" s="434"/>
      <c r="C139" s="458"/>
      <c r="D139" s="434"/>
      <c r="E139" s="434"/>
      <c r="F139" s="882"/>
      <c r="G139" s="1172"/>
      <c r="H139" s="882"/>
      <c r="I139" s="1466"/>
    </row>
    <row r="140" spans="1:9" ht="35.1" customHeight="1">
      <c r="A140" s="460" t="s">
        <v>106</v>
      </c>
      <c r="B140" s="434"/>
      <c r="C140" s="458"/>
      <c r="D140" s="434"/>
      <c r="E140" s="434"/>
      <c r="F140" s="882"/>
      <c r="G140" s="1172"/>
      <c r="H140" s="882"/>
    </row>
    <row r="141" spans="1:9" ht="35.1" customHeight="1">
      <c r="A141" s="460" t="s">
        <v>115</v>
      </c>
      <c r="B141" s="434"/>
      <c r="C141" s="458"/>
      <c r="D141" s="434"/>
      <c r="E141" s="434"/>
      <c r="F141" s="882"/>
      <c r="G141" s="1172"/>
      <c r="H141" s="882"/>
    </row>
    <row r="142" spans="1:9" ht="35.1" customHeight="1">
      <c r="A142" s="460" t="s">
        <v>697</v>
      </c>
      <c r="B142" s="434"/>
      <c r="C142" s="458"/>
      <c r="D142" s="434"/>
      <c r="E142" s="434"/>
      <c r="F142" s="1172"/>
      <c r="G142" s="1172"/>
      <c r="H142" s="1172"/>
    </row>
    <row r="143" spans="1:9" ht="35.1" customHeight="1">
      <c r="A143" s="460" t="s">
        <v>694</v>
      </c>
      <c r="B143" s="434"/>
      <c r="C143" s="458"/>
      <c r="D143" s="434"/>
      <c r="E143" s="434"/>
      <c r="F143" s="882"/>
      <c r="G143" s="1172"/>
      <c r="H143" s="882"/>
    </row>
    <row r="144" spans="1:9" ht="35.1" customHeight="1">
      <c r="A144" s="461"/>
      <c r="B144" s="433"/>
      <c r="C144" s="433"/>
      <c r="D144" s="433"/>
      <c r="E144" s="433"/>
      <c r="F144" s="433"/>
      <c r="G144" s="433"/>
      <c r="H144" s="433"/>
    </row>
    <row r="145" spans="1:8" ht="35.1" customHeight="1">
      <c r="A145" s="474"/>
      <c r="B145" s="475"/>
      <c r="C145" s="475"/>
      <c r="D145" s="475"/>
      <c r="E145" s="475"/>
      <c r="F145" s="475"/>
      <c r="G145" s="475"/>
      <c r="H145" s="475"/>
    </row>
    <row r="146" spans="1:8" ht="15.75">
      <c r="A146" s="1540"/>
      <c r="B146" s="1540"/>
      <c r="C146" s="1540"/>
      <c r="D146" s="1540"/>
      <c r="E146" s="1540"/>
      <c r="F146" s="1540"/>
      <c r="G146" s="1540"/>
      <c r="H146" s="1540"/>
    </row>
    <row r="147" spans="1:8">
      <c r="A147" s="224"/>
      <c r="B147" s="224"/>
      <c r="C147" s="224"/>
      <c r="D147" s="224"/>
      <c r="E147" s="224"/>
      <c r="F147" s="224"/>
      <c r="G147" s="224"/>
      <c r="H147" s="224"/>
    </row>
    <row r="148" spans="1:8">
      <c r="A148" s="224"/>
      <c r="B148" s="224"/>
      <c r="C148" s="224"/>
      <c r="D148" s="224"/>
      <c r="E148" s="224"/>
      <c r="F148" s="224"/>
      <c r="G148" s="224"/>
      <c r="H148" s="224"/>
    </row>
    <row r="149" spans="1:8">
      <c r="A149" s="224"/>
      <c r="B149" s="224"/>
      <c r="C149" s="224"/>
      <c r="D149" s="224"/>
      <c r="E149" s="224"/>
      <c r="F149" s="224"/>
      <c r="G149" s="224"/>
      <c r="H149" s="224"/>
    </row>
    <row r="150" spans="1:8" ht="15.75">
      <c r="A150" s="434"/>
      <c r="B150" s="224"/>
      <c r="C150" s="476"/>
      <c r="D150" s="476"/>
      <c r="E150" s="476"/>
      <c r="F150" s="476"/>
      <c r="G150" s="476"/>
      <c r="H150" s="476"/>
    </row>
    <row r="151" spans="1:8" ht="15.75">
      <c r="A151" s="434"/>
      <c r="B151" s="224"/>
      <c r="C151" s="476"/>
      <c r="D151" s="476"/>
      <c r="E151" s="476"/>
      <c r="F151" s="476"/>
      <c r="G151" s="476"/>
      <c r="H151" s="476"/>
    </row>
    <row r="152" spans="1:8">
      <c r="A152" s="477"/>
      <c r="B152" s="224"/>
      <c r="C152" s="239"/>
      <c r="D152" s="239"/>
      <c r="E152" s="224"/>
      <c r="F152" s="224"/>
      <c r="G152" s="224"/>
      <c r="H152" s="224"/>
    </row>
    <row r="153" spans="1:8">
      <c r="A153" s="477"/>
      <c r="B153" s="224"/>
      <c r="C153" s="73"/>
      <c r="D153" s="73"/>
      <c r="E153" s="224"/>
      <c r="F153" s="224"/>
      <c r="G153" s="224"/>
      <c r="H153" s="224"/>
    </row>
    <row r="154" spans="1:8">
      <c r="A154" s="477"/>
      <c r="B154" s="224"/>
      <c r="C154" s="73"/>
      <c r="D154" s="73"/>
      <c r="E154" s="224"/>
      <c r="F154" s="224"/>
      <c r="G154" s="224"/>
      <c r="H154" s="224"/>
    </row>
    <row r="155" spans="1:8">
      <c r="A155" s="477"/>
      <c r="B155" s="224"/>
      <c r="C155" s="73"/>
      <c r="D155" s="73"/>
      <c r="E155" s="224"/>
      <c r="F155" s="224"/>
      <c r="G155" s="224"/>
      <c r="H155" s="224"/>
    </row>
    <row r="156" spans="1:8">
      <c r="A156" s="477"/>
      <c r="B156" s="224"/>
      <c r="C156" s="73"/>
      <c r="D156" s="73"/>
      <c r="E156" s="224"/>
      <c r="F156" s="224"/>
      <c r="G156" s="224"/>
      <c r="H156" s="224"/>
    </row>
    <row r="157" spans="1:8">
      <c r="A157" s="477"/>
      <c r="B157" s="224"/>
      <c r="C157" s="73"/>
      <c r="D157" s="73"/>
      <c r="E157" s="224"/>
      <c r="F157" s="224"/>
      <c r="G157" s="224"/>
      <c r="H157" s="224"/>
    </row>
    <row r="158" spans="1:8">
      <c r="A158" s="477"/>
      <c r="B158" s="224"/>
      <c r="C158" s="73"/>
      <c r="D158" s="73"/>
      <c r="E158" s="224"/>
      <c r="F158" s="224"/>
      <c r="G158" s="224"/>
      <c r="H158" s="224"/>
    </row>
    <row r="159" spans="1:8">
      <c r="A159" s="477"/>
      <c r="B159" s="224"/>
      <c r="C159" s="73"/>
      <c r="D159" s="73"/>
      <c r="E159" s="224"/>
      <c r="F159" s="224"/>
      <c r="G159" s="224"/>
      <c r="H159" s="224"/>
    </row>
    <row r="160" spans="1:8">
      <c r="A160" s="477"/>
      <c r="B160" s="224"/>
      <c r="C160" s="73"/>
      <c r="D160" s="73"/>
      <c r="E160" s="224"/>
      <c r="F160" s="224"/>
      <c r="G160" s="224"/>
      <c r="H160" s="224"/>
    </row>
    <row r="161" spans="1:8">
      <c r="A161" s="477"/>
      <c r="B161" s="224"/>
      <c r="C161" s="73"/>
      <c r="D161" s="73"/>
      <c r="E161" s="224"/>
      <c r="F161" s="224"/>
      <c r="G161" s="224"/>
      <c r="H161" s="224"/>
    </row>
    <row r="162" spans="1:8">
      <c r="A162" s="477"/>
      <c r="B162" s="224"/>
      <c r="C162" s="73"/>
      <c r="D162" s="73"/>
      <c r="E162" s="224"/>
      <c r="F162" s="224"/>
      <c r="G162" s="224"/>
      <c r="H162" s="224"/>
    </row>
    <row r="163" spans="1:8">
      <c r="A163" s="224"/>
      <c r="B163" s="224"/>
      <c r="C163" s="73"/>
      <c r="D163" s="73"/>
      <c r="E163" s="224"/>
      <c r="F163" s="224"/>
      <c r="G163" s="224"/>
      <c r="H163" s="224"/>
    </row>
    <row r="164" spans="1:8">
      <c r="A164" s="477"/>
      <c r="B164" s="224"/>
      <c r="C164" s="73"/>
      <c r="D164" s="73"/>
      <c r="E164" s="224"/>
      <c r="F164" s="224"/>
      <c r="G164" s="224"/>
      <c r="H164" s="224"/>
    </row>
    <row r="165" spans="1:8">
      <c r="A165" s="224"/>
      <c r="B165" s="224"/>
      <c r="C165" s="73"/>
      <c r="D165" s="73"/>
      <c r="E165" s="224"/>
      <c r="F165" s="224"/>
      <c r="G165" s="224"/>
      <c r="H165" s="224"/>
    </row>
    <row r="166" spans="1:8">
      <c r="A166" s="477"/>
      <c r="B166" s="224"/>
      <c r="C166" s="224"/>
      <c r="D166" s="224"/>
      <c r="E166" s="224"/>
      <c r="F166" s="224"/>
      <c r="G166" s="224"/>
      <c r="H166" s="224"/>
    </row>
    <row r="167" spans="1:8">
      <c r="A167" s="477"/>
      <c r="B167" s="224"/>
      <c r="C167" s="224"/>
      <c r="D167" s="224"/>
      <c r="E167" s="224"/>
      <c r="F167" s="224"/>
      <c r="G167" s="224"/>
      <c r="H167" s="224"/>
    </row>
    <row r="168" spans="1:8">
      <c r="A168" s="477"/>
      <c r="B168" s="224"/>
      <c r="C168" s="224"/>
      <c r="D168" s="224"/>
      <c r="E168" s="224"/>
      <c r="F168" s="224"/>
      <c r="G168" s="224"/>
      <c r="H168" s="224"/>
    </row>
    <row r="169" spans="1:8">
      <c r="A169" s="477"/>
      <c r="B169" s="224"/>
      <c r="C169" s="224"/>
      <c r="D169" s="224"/>
      <c r="E169" s="224"/>
      <c r="F169" s="224"/>
      <c r="G169" s="224"/>
      <c r="H169" s="224"/>
    </row>
    <row r="170" spans="1:8">
      <c r="A170" s="477"/>
      <c r="B170" s="224"/>
      <c r="C170" s="224"/>
      <c r="D170" s="224"/>
      <c r="E170" s="224"/>
      <c r="F170" s="224"/>
      <c r="G170" s="224"/>
      <c r="H170" s="224"/>
    </row>
    <row r="171" spans="1:8">
      <c r="A171" s="477"/>
      <c r="B171" s="224"/>
      <c r="C171" s="224"/>
      <c r="D171" s="224"/>
      <c r="E171" s="224"/>
      <c r="F171" s="224"/>
      <c r="G171" s="224"/>
      <c r="H171" s="224"/>
    </row>
    <row r="172" spans="1:8">
      <c r="A172" s="477"/>
      <c r="B172" s="224"/>
      <c r="C172" s="224"/>
      <c r="D172" s="224"/>
      <c r="E172" s="224"/>
      <c r="F172" s="224"/>
      <c r="G172" s="224"/>
      <c r="H172" s="224"/>
    </row>
    <row r="173" spans="1:8">
      <c r="A173" s="477"/>
      <c r="B173" s="224"/>
      <c r="C173" s="224"/>
      <c r="D173" s="224"/>
      <c r="E173" s="224"/>
      <c r="F173" s="224"/>
      <c r="G173" s="224"/>
      <c r="H173" s="224"/>
    </row>
    <row r="174" spans="1:8">
      <c r="A174" s="477"/>
      <c r="B174" s="224"/>
      <c r="C174" s="224"/>
      <c r="D174" s="224"/>
      <c r="E174" s="224"/>
      <c r="F174" s="224"/>
      <c r="G174" s="224"/>
      <c r="H174" s="224"/>
    </row>
    <row r="175" spans="1:8">
      <c r="A175" s="477"/>
      <c r="B175" s="224"/>
      <c r="C175" s="224"/>
      <c r="D175" s="224"/>
      <c r="E175" s="224"/>
      <c r="F175" s="224"/>
      <c r="G175" s="224"/>
      <c r="H175" s="224"/>
    </row>
    <row r="176" spans="1:8">
      <c r="A176" s="477"/>
      <c r="B176" s="224"/>
      <c r="C176" s="224"/>
      <c r="D176" s="224"/>
      <c r="E176" s="224"/>
      <c r="F176" s="224"/>
      <c r="G176" s="224"/>
      <c r="H176" s="224"/>
    </row>
    <row r="177" spans="1:8">
      <c r="A177" s="477"/>
      <c r="B177" s="224"/>
      <c r="C177" s="224"/>
      <c r="D177" s="224"/>
      <c r="E177" s="224"/>
      <c r="F177" s="224"/>
      <c r="G177" s="224"/>
      <c r="H177" s="224"/>
    </row>
    <row r="178" spans="1:8">
      <c r="A178" s="477"/>
      <c r="B178" s="224"/>
      <c r="C178" s="224"/>
      <c r="D178" s="224"/>
      <c r="E178" s="224"/>
      <c r="F178" s="224"/>
      <c r="G178" s="224"/>
      <c r="H178" s="224"/>
    </row>
    <row r="179" spans="1:8">
      <c r="A179" s="477"/>
      <c r="B179" s="224"/>
      <c r="C179" s="224"/>
      <c r="D179" s="224"/>
      <c r="E179" s="224"/>
      <c r="F179" s="224"/>
      <c r="G179" s="224"/>
      <c r="H179" s="224"/>
    </row>
    <row r="180" spans="1:8">
      <c r="A180" s="477"/>
      <c r="B180" s="224"/>
      <c r="C180" s="224"/>
      <c r="D180" s="224"/>
      <c r="E180" s="224"/>
      <c r="F180" s="224"/>
      <c r="G180" s="224"/>
      <c r="H180" s="224"/>
    </row>
    <row r="181" spans="1:8">
      <c r="A181" s="477"/>
      <c r="B181" s="224"/>
      <c r="C181" s="224"/>
      <c r="D181" s="224"/>
      <c r="E181" s="224"/>
      <c r="F181" s="224"/>
      <c r="G181" s="224"/>
      <c r="H181" s="224"/>
    </row>
    <row r="182" spans="1:8">
      <c r="A182" s="477"/>
      <c r="B182" s="224"/>
      <c r="C182" s="224"/>
      <c r="D182" s="224"/>
      <c r="E182" s="224"/>
      <c r="F182" s="224"/>
      <c r="G182" s="224"/>
      <c r="H182" s="224"/>
    </row>
    <row r="183" spans="1:8">
      <c r="A183" s="477"/>
      <c r="B183" s="224"/>
      <c r="C183" s="224"/>
      <c r="D183" s="224"/>
      <c r="E183" s="224"/>
      <c r="F183" s="224"/>
      <c r="G183" s="224"/>
      <c r="H183" s="224"/>
    </row>
    <row r="184" spans="1:8">
      <c r="A184" s="477"/>
      <c r="B184" s="224"/>
      <c r="C184" s="224"/>
      <c r="D184" s="224"/>
      <c r="E184" s="224"/>
      <c r="F184" s="224"/>
      <c r="G184" s="224"/>
      <c r="H184" s="224"/>
    </row>
    <row r="185" spans="1:8">
      <c r="A185" s="477"/>
      <c r="B185" s="224"/>
      <c r="C185" s="224"/>
      <c r="D185" s="224"/>
      <c r="E185" s="224"/>
      <c r="F185" s="224"/>
      <c r="G185" s="224"/>
      <c r="H185" s="224"/>
    </row>
    <row r="186" spans="1:8">
      <c r="A186" s="477"/>
      <c r="B186" s="224"/>
      <c r="C186" s="224"/>
      <c r="D186" s="224"/>
      <c r="E186" s="224"/>
      <c r="F186" s="224"/>
      <c r="G186" s="224"/>
      <c r="H186" s="224"/>
    </row>
    <row r="187" spans="1:8">
      <c r="A187" s="477"/>
      <c r="B187" s="224"/>
      <c r="C187" s="224"/>
      <c r="D187" s="224"/>
      <c r="E187" s="224"/>
      <c r="F187" s="224"/>
      <c r="G187" s="224"/>
      <c r="H187" s="224"/>
    </row>
    <row r="188" spans="1:8">
      <c r="A188" s="477"/>
      <c r="B188" s="224"/>
      <c r="C188" s="224"/>
      <c r="D188" s="224"/>
      <c r="E188" s="224"/>
      <c r="F188" s="224"/>
      <c r="G188" s="224"/>
      <c r="H188" s="224"/>
    </row>
    <row r="189" spans="1:8">
      <c r="A189" s="477"/>
      <c r="B189" s="224"/>
      <c r="C189" s="224"/>
      <c r="D189" s="224"/>
      <c r="E189" s="224"/>
      <c r="F189" s="224"/>
      <c r="G189" s="224"/>
      <c r="H189" s="224"/>
    </row>
    <row r="190" spans="1:8">
      <c r="A190" s="477"/>
      <c r="B190" s="224"/>
      <c r="C190" s="224"/>
      <c r="D190" s="224"/>
      <c r="E190" s="224"/>
      <c r="F190" s="224"/>
      <c r="G190" s="224"/>
      <c r="H190" s="224"/>
    </row>
    <row r="191" spans="1:8">
      <c r="A191" s="477"/>
      <c r="B191" s="224"/>
      <c r="C191" s="224"/>
      <c r="D191" s="224"/>
      <c r="E191" s="224"/>
      <c r="F191" s="224"/>
      <c r="G191" s="224"/>
      <c r="H191" s="224"/>
    </row>
    <row r="192" spans="1:8">
      <c r="A192" s="477"/>
      <c r="B192" s="224"/>
      <c r="C192" s="224"/>
      <c r="D192" s="224"/>
      <c r="E192" s="224"/>
      <c r="F192" s="224"/>
      <c r="G192" s="224"/>
      <c r="H192" s="224"/>
    </row>
    <row r="193" spans="1:8">
      <c r="A193" s="477"/>
      <c r="B193" s="224"/>
      <c r="C193" s="224"/>
      <c r="D193" s="224"/>
      <c r="E193" s="224"/>
      <c r="F193" s="224"/>
      <c r="G193" s="224"/>
      <c r="H193" s="224"/>
    </row>
    <row r="194" spans="1:8">
      <c r="A194" s="477"/>
      <c r="B194" s="224"/>
      <c r="C194" s="224"/>
      <c r="D194" s="224"/>
      <c r="E194" s="224"/>
      <c r="F194" s="224"/>
      <c r="G194" s="224"/>
      <c r="H194" s="224"/>
    </row>
    <row r="195" spans="1:8">
      <c r="A195" s="477"/>
      <c r="B195" s="224"/>
      <c r="C195" s="224"/>
      <c r="D195" s="224"/>
      <c r="E195" s="224"/>
      <c r="F195" s="224"/>
      <c r="G195" s="224"/>
      <c r="H195" s="224"/>
    </row>
    <row r="196" spans="1:8">
      <c r="A196" s="477"/>
      <c r="B196" s="224"/>
      <c r="C196" s="224"/>
      <c r="D196" s="224"/>
      <c r="E196" s="224"/>
      <c r="F196" s="224"/>
      <c r="G196" s="224"/>
      <c r="H196" s="224"/>
    </row>
    <row r="197" spans="1:8">
      <c r="A197" s="477"/>
      <c r="B197" s="224"/>
      <c r="C197" s="224"/>
      <c r="D197" s="224"/>
      <c r="E197" s="224"/>
      <c r="F197" s="224"/>
      <c r="G197" s="224"/>
      <c r="H197" s="224"/>
    </row>
    <row r="198" spans="1:8">
      <c r="A198" s="477"/>
      <c r="B198" s="224"/>
      <c r="C198" s="224"/>
      <c r="D198" s="224"/>
      <c r="E198" s="224"/>
      <c r="F198" s="224"/>
      <c r="G198" s="224"/>
      <c r="H198" s="224"/>
    </row>
    <row r="199" spans="1:8">
      <c r="A199" s="477"/>
      <c r="B199" s="224"/>
      <c r="C199" s="224"/>
      <c r="D199" s="224"/>
      <c r="E199" s="224"/>
      <c r="F199" s="224"/>
      <c r="G199" s="224"/>
      <c r="H199" s="224"/>
    </row>
    <row r="200" spans="1:8">
      <c r="A200" s="477"/>
      <c r="B200" s="224"/>
      <c r="C200" s="224"/>
      <c r="D200" s="224"/>
      <c r="E200" s="224"/>
      <c r="F200" s="224"/>
      <c r="G200" s="224"/>
      <c r="H200" s="224"/>
    </row>
    <row r="201" spans="1:8">
      <c r="A201" s="477"/>
      <c r="B201" s="224"/>
      <c r="C201" s="224"/>
      <c r="D201" s="224"/>
      <c r="E201" s="224"/>
      <c r="F201" s="224"/>
      <c r="G201" s="224"/>
      <c r="H201" s="224"/>
    </row>
    <row r="202" spans="1:8">
      <c r="A202" s="477"/>
      <c r="B202" s="224"/>
      <c r="C202" s="224"/>
      <c r="D202" s="224"/>
      <c r="E202" s="224"/>
      <c r="F202" s="224"/>
      <c r="G202" s="224"/>
      <c r="H202" s="224"/>
    </row>
    <row r="203" spans="1:8">
      <c r="A203" s="477"/>
      <c r="B203" s="224"/>
      <c r="C203" s="224"/>
      <c r="D203" s="224"/>
      <c r="E203" s="224"/>
      <c r="F203" s="224"/>
      <c r="G203" s="224"/>
      <c r="H203" s="224"/>
    </row>
    <row r="204" spans="1:8">
      <c r="A204" s="477"/>
      <c r="B204" s="224"/>
      <c r="C204" s="224"/>
      <c r="D204" s="224"/>
      <c r="E204" s="224"/>
      <c r="F204" s="224"/>
      <c r="G204" s="224"/>
      <c r="H204" s="224"/>
    </row>
    <row r="205" spans="1:8">
      <c r="A205" s="477"/>
      <c r="B205" s="224"/>
      <c r="C205" s="224"/>
      <c r="D205" s="224"/>
      <c r="E205" s="224"/>
      <c r="F205" s="224"/>
      <c r="G205" s="224"/>
      <c r="H205" s="224"/>
    </row>
    <row r="206" spans="1:8">
      <c r="A206" s="477"/>
      <c r="B206" s="224"/>
      <c r="C206" s="224"/>
      <c r="D206" s="224"/>
      <c r="E206" s="224"/>
      <c r="F206" s="224"/>
      <c r="G206" s="224"/>
      <c r="H206" s="224"/>
    </row>
    <row r="207" spans="1:8">
      <c r="A207" s="477"/>
      <c r="B207" s="224"/>
      <c r="C207" s="224"/>
      <c r="D207" s="224"/>
      <c r="E207" s="224"/>
      <c r="F207" s="224"/>
      <c r="G207" s="224"/>
      <c r="H207" s="224"/>
    </row>
    <row r="208" spans="1:8">
      <c r="A208" s="477"/>
      <c r="B208" s="224"/>
      <c r="C208" s="224"/>
      <c r="D208" s="224"/>
      <c r="E208" s="224"/>
      <c r="F208" s="224"/>
      <c r="G208" s="224"/>
      <c r="H208" s="224"/>
    </row>
    <row r="209" spans="1:8">
      <c r="A209" s="477"/>
      <c r="B209" s="224"/>
      <c r="C209" s="224"/>
      <c r="D209" s="224"/>
      <c r="E209" s="224"/>
      <c r="F209" s="224"/>
      <c r="G209" s="224"/>
      <c r="H209" s="224"/>
    </row>
    <row r="210" spans="1:8">
      <c r="A210" s="477"/>
      <c r="B210" s="224"/>
      <c r="C210" s="224"/>
      <c r="D210" s="224"/>
      <c r="E210" s="224"/>
      <c r="F210" s="224"/>
      <c r="G210" s="224"/>
      <c r="H210" s="224"/>
    </row>
    <row r="211" spans="1:8">
      <c r="A211" s="477"/>
      <c r="B211" s="224"/>
      <c r="C211" s="224"/>
      <c r="D211" s="224"/>
      <c r="E211" s="224"/>
      <c r="F211" s="224"/>
      <c r="G211" s="224"/>
      <c r="H211" s="224"/>
    </row>
    <row r="212" spans="1:8">
      <c r="A212" s="477"/>
      <c r="B212" s="224"/>
      <c r="C212" s="224"/>
      <c r="D212" s="224"/>
      <c r="E212" s="224"/>
      <c r="F212" s="224"/>
      <c r="G212" s="224"/>
      <c r="H212" s="224"/>
    </row>
    <row r="213" spans="1:8">
      <c r="A213" s="477"/>
      <c r="B213" s="224"/>
      <c r="C213" s="224"/>
      <c r="D213" s="224"/>
      <c r="E213" s="224"/>
      <c r="F213" s="224"/>
      <c r="G213" s="224"/>
      <c r="H213" s="224"/>
    </row>
    <row r="214" spans="1:8">
      <c r="A214" s="477"/>
      <c r="B214" s="224"/>
      <c r="C214" s="224"/>
      <c r="D214" s="224"/>
      <c r="E214" s="224"/>
      <c r="F214" s="224"/>
      <c r="G214" s="224"/>
      <c r="H214" s="224"/>
    </row>
    <row r="215" spans="1:8">
      <c r="A215" s="477"/>
      <c r="B215" s="224"/>
      <c r="C215" s="224"/>
      <c r="D215" s="224"/>
      <c r="E215" s="224"/>
      <c r="F215" s="224"/>
      <c r="G215" s="224"/>
      <c r="H215" s="224"/>
    </row>
    <row r="216" spans="1:8">
      <c r="A216" s="477"/>
      <c r="B216" s="224"/>
      <c r="C216" s="224"/>
      <c r="D216" s="224"/>
      <c r="E216" s="224"/>
      <c r="F216" s="224"/>
      <c r="G216" s="224"/>
      <c r="H216" s="224"/>
    </row>
    <row r="217" spans="1:8">
      <c r="A217" s="477"/>
      <c r="B217" s="224"/>
      <c r="C217" s="224"/>
      <c r="D217" s="224"/>
      <c r="E217" s="224"/>
      <c r="F217" s="224"/>
      <c r="G217" s="224"/>
      <c r="H217" s="224"/>
    </row>
    <row r="218" spans="1:8">
      <c r="A218" s="477"/>
      <c r="B218" s="224"/>
      <c r="C218" s="224"/>
      <c r="D218" s="224"/>
      <c r="E218" s="224"/>
      <c r="F218" s="224"/>
      <c r="G218" s="224"/>
      <c r="H218" s="224"/>
    </row>
    <row r="219" spans="1:8">
      <c r="A219" s="477"/>
      <c r="B219" s="224"/>
      <c r="C219" s="224"/>
      <c r="D219" s="224"/>
      <c r="E219" s="224"/>
      <c r="F219" s="224"/>
      <c r="G219" s="224"/>
      <c r="H219" s="224"/>
    </row>
    <row r="220" spans="1:8">
      <c r="A220" s="477"/>
      <c r="B220" s="224"/>
      <c r="C220" s="224"/>
      <c r="D220" s="224"/>
      <c r="E220" s="224"/>
      <c r="F220" s="224"/>
      <c r="G220" s="224"/>
      <c r="H220" s="224"/>
    </row>
    <row r="221" spans="1:8">
      <c r="A221" s="477"/>
      <c r="B221" s="224"/>
      <c r="C221" s="224"/>
      <c r="D221" s="224"/>
      <c r="E221" s="224"/>
      <c r="F221" s="224"/>
      <c r="G221" s="224"/>
      <c r="H221" s="224"/>
    </row>
    <row r="222" spans="1:8">
      <c r="A222" s="477"/>
      <c r="B222" s="224"/>
      <c r="C222" s="224"/>
      <c r="D222" s="224"/>
      <c r="E222" s="224"/>
      <c r="F222" s="224"/>
      <c r="G222" s="224"/>
      <c r="H222" s="224"/>
    </row>
    <row r="223" spans="1:8">
      <c r="A223" s="477"/>
      <c r="B223" s="224"/>
      <c r="C223" s="224"/>
      <c r="D223" s="224"/>
      <c r="E223" s="224"/>
      <c r="F223" s="224"/>
      <c r="G223" s="224"/>
      <c r="H223" s="224"/>
    </row>
    <row r="224" spans="1:8">
      <c r="A224" s="477"/>
      <c r="B224" s="224"/>
      <c r="C224" s="224"/>
      <c r="D224" s="224"/>
      <c r="E224" s="224"/>
      <c r="F224" s="224"/>
      <c r="G224" s="224"/>
      <c r="H224" s="224"/>
    </row>
    <row r="225" spans="1:8">
      <c r="A225" s="477"/>
      <c r="B225" s="224"/>
      <c r="C225" s="224"/>
      <c r="D225" s="224"/>
      <c r="E225" s="224"/>
      <c r="F225" s="224"/>
      <c r="G225" s="224"/>
      <c r="H225" s="224"/>
    </row>
    <row r="226" spans="1:8">
      <c r="A226" s="477"/>
      <c r="B226" s="224"/>
      <c r="C226" s="224"/>
      <c r="D226" s="224"/>
      <c r="E226" s="224"/>
      <c r="F226" s="224"/>
      <c r="G226" s="224"/>
      <c r="H226" s="224"/>
    </row>
    <row r="227" spans="1:8">
      <c r="A227" s="477"/>
      <c r="B227" s="224"/>
      <c r="C227" s="224"/>
      <c r="D227" s="224"/>
      <c r="E227" s="224"/>
      <c r="F227" s="224"/>
      <c r="G227" s="224"/>
      <c r="H227" s="224"/>
    </row>
    <row r="228" spans="1:8">
      <c r="A228" s="477"/>
      <c r="B228" s="224"/>
      <c r="C228" s="224"/>
      <c r="D228" s="224"/>
      <c r="E228" s="224"/>
      <c r="F228" s="224"/>
      <c r="G228" s="224"/>
      <c r="H228" s="224"/>
    </row>
    <row r="229" spans="1:8">
      <c r="A229" s="477"/>
      <c r="B229" s="224"/>
      <c r="C229" s="224"/>
      <c r="D229" s="224"/>
      <c r="E229" s="224"/>
      <c r="F229" s="224"/>
      <c r="G229" s="224"/>
      <c r="H229" s="224"/>
    </row>
    <row r="230" spans="1:8">
      <c r="A230" s="477"/>
      <c r="B230" s="224"/>
      <c r="C230" s="224"/>
      <c r="D230" s="224"/>
      <c r="E230" s="224"/>
      <c r="F230" s="224"/>
      <c r="G230" s="224"/>
      <c r="H230" s="224"/>
    </row>
    <row r="231" spans="1:8">
      <c r="A231" s="477"/>
      <c r="B231" s="224"/>
      <c r="C231" s="224"/>
      <c r="D231" s="224"/>
      <c r="E231" s="224"/>
      <c r="F231" s="224"/>
      <c r="G231" s="224"/>
      <c r="H231" s="224"/>
    </row>
    <row r="232" spans="1:8">
      <c r="A232" s="477"/>
      <c r="B232" s="224"/>
      <c r="C232" s="224"/>
      <c r="D232" s="224"/>
      <c r="E232" s="224"/>
      <c r="F232" s="224"/>
      <c r="G232" s="224"/>
      <c r="H232" s="224"/>
    </row>
    <row r="233" spans="1:8">
      <c r="A233" s="477"/>
      <c r="B233" s="224"/>
      <c r="C233" s="224"/>
      <c r="D233" s="224"/>
      <c r="E233" s="224"/>
      <c r="F233" s="224"/>
      <c r="G233" s="224"/>
      <c r="H233" s="224"/>
    </row>
    <row r="234" spans="1:8">
      <c r="A234" s="477"/>
      <c r="B234" s="224"/>
      <c r="C234" s="224"/>
      <c r="D234" s="224"/>
      <c r="E234" s="224"/>
      <c r="F234" s="224"/>
      <c r="G234" s="224"/>
      <c r="H234" s="224"/>
    </row>
    <row r="235" spans="1:8">
      <c r="A235" s="477"/>
      <c r="B235" s="224"/>
      <c r="C235" s="224"/>
      <c r="D235" s="224"/>
      <c r="E235" s="224"/>
      <c r="F235" s="224"/>
      <c r="G235" s="224"/>
      <c r="H235" s="224"/>
    </row>
    <row r="236" spans="1:8">
      <c r="A236" s="477"/>
      <c r="B236" s="224"/>
      <c r="C236" s="224"/>
      <c r="D236" s="224"/>
      <c r="E236" s="224"/>
      <c r="F236" s="224"/>
      <c r="G236" s="224"/>
      <c r="H236" s="224"/>
    </row>
    <row r="237" spans="1:8">
      <c r="A237" s="477"/>
      <c r="B237" s="224"/>
      <c r="C237" s="224"/>
      <c r="D237" s="224"/>
      <c r="E237" s="224"/>
      <c r="F237" s="224"/>
      <c r="G237" s="224"/>
      <c r="H237" s="224"/>
    </row>
    <row r="238" spans="1:8">
      <c r="A238" s="477"/>
      <c r="B238" s="224"/>
      <c r="C238" s="224"/>
      <c r="D238" s="224"/>
      <c r="E238" s="224"/>
      <c r="F238" s="224"/>
      <c r="G238" s="224"/>
      <c r="H238" s="224"/>
    </row>
    <row r="239" spans="1:8">
      <c r="A239" s="477"/>
      <c r="B239" s="224"/>
      <c r="C239" s="224"/>
      <c r="D239" s="224"/>
      <c r="E239" s="224"/>
      <c r="F239" s="224"/>
      <c r="G239" s="224"/>
      <c r="H239" s="224"/>
    </row>
    <row r="240" spans="1:8">
      <c r="A240" s="477"/>
      <c r="B240" s="224"/>
      <c r="C240" s="224"/>
      <c r="D240" s="224"/>
      <c r="E240" s="224"/>
      <c r="F240" s="224"/>
      <c r="G240" s="224"/>
      <c r="H240" s="224"/>
    </row>
    <row r="241" spans="1:8">
      <c r="A241" s="477"/>
      <c r="B241" s="224"/>
      <c r="C241" s="224"/>
      <c r="D241" s="224"/>
      <c r="E241" s="224"/>
      <c r="F241" s="224"/>
      <c r="G241" s="224"/>
      <c r="H241" s="224"/>
    </row>
    <row r="242" spans="1:8">
      <c r="A242" s="477"/>
      <c r="B242" s="224"/>
      <c r="C242" s="224"/>
      <c r="D242" s="224"/>
      <c r="E242" s="224"/>
      <c r="F242" s="224"/>
      <c r="G242" s="224"/>
      <c r="H242" s="224"/>
    </row>
    <row r="243" spans="1:8">
      <c r="A243" s="477"/>
      <c r="B243" s="224"/>
      <c r="C243" s="224"/>
      <c r="D243" s="224"/>
      <c r="E243" s="224"/>
      <c r="F243" s="224"/>
      <c r="G243" s="224"/>
      <c r="H243" s="224"/>
    </row>
    <row r="244" spans="1:8">
      <c r="A244" s="477"/>
      <c r="B244" s="224"/>
      <c r="C244" s="224"/>
      <c r="D244" s="224"/>
      <c r="E244" s="224"/>
      <c r="F244" s="224"/>
      <c r="G244" s="224"/>
      <c r="H244" s="224"/>
    </row>
    <row r="245" spans="1:8">
      <c r="A245" s="477"/>
      <c r="B245" s="224"/>
      <c r="C245" s="224"/>
      <c r="D245" s="224"/>
      <c r="E245" s="224"/>
      <c r="F245" s="224"/>
      <c r="G245" s="224"/>
      <c r="H245" s="224"/>
    </row>
    <row r="246" spans="1:8">
      <c r="A246" s="477"/>
      <c r="B246" s="224"/>
      <c r="C246" s="224"/>
      <c r="D246" s="224"/>
      <c r="E246" s="224"/>
      <c r="F246" s="224"/>
      <c r="G246" s="224"/>
      <c r="H246" s="224"/>
    </row>
    <row r="247" spans="1:8">
      <c r="A247" s="477"/>
      <c r="B247" s="224"/>
      <c r="C247" s="224"/>
      <c r="D247" s="224"/>
      <c r="E247" s="224"/>
      <c r="F247" s="224"/>
      <c r="G247" s="224"/>
      <c r="H247" s="224"/>
    </row>
    <row r="248" spans="1:8">
      <c r="A248" s="477"/>
      <c r="B248" s="224"/>
      <c r="C248" s="224"/>
      <c r="D248" s="224"/>
      <c r="E248" s="224"/>
      <c r="F248" s="224"/>
      <c r="G248" s="224"/>
      <c r="H248" s="224"/>
    </row>
    <row r="249" spans="1:8">
      <c r="A249" s="477"/>
      <c r="B249" s="224"/>
      <c r="C249" s="224"/>
      <c r="D249" s="224"/>
      <c r="E249" s="224"/>
      <c r="F249" s="224"/>
      <c r="G249" s="224"/>
      <c r="H249" s="224"/>
    </row>
    <row r="250" spans="1:8">
      <c r="A250" s="477"/>
      <c r="B250" s="224"/>
      <c r="C250" s="224"/>
      <c r="D250" s="224"/>
      <c r="E250" s="224"/>
      <c r="F250" s="224"/>
      <c r="G250" s="224"/>
      <c r="H250" s="224"/>
    </row>
    <row r="251" spans="1:8">
      <c r="A251" s="477"/>
      <c r="B251" s="224"/>
      <c r="C251" s="224"/>
      <c r="D251" s="224"/>
      <c r="E251" s="224"/>
      <c r="F251" s="224"/>
      <c r="G251" s="224"/>
      <c r="H251" s="224"/>
    </row>
    <row r="252" spans="1:8">
      <c r="A252" s="477"/>
      <c r="B252" s="224"/>
      <c r="C252" s="224"/>
      <c r="D252" s="224"/>
      <c r="E252" s="224"/>
      <c r="F252" s="224"/>
      <c r="G252" s="224"/>
      <c r="H252" s="224"/>
    </row>
    <row r="253" spans="1:8">
      <c r="A253" s="477"/>
      <c r="B253" s="224"/>
      <c r="C253" s="224"/>
      <c r="D253" s="224"/>
      <c r="E253" s="224"/>
      <c r="F253" s="224"/>
      <c r="G253" s="224"/>
      <c r="H253" s="224"/>
    </row>
    <row r="254" spans="1:8">
      <c r="A254" s="477"/>
      <c r="B254" s="224"/>
      <c r="C254" s="224"/>
      <c r="D254" s="224"/>
      <c r="E254" s="224"/>
      <c r="F254" s="224"/>
      <c r="G254" s="224"/>
      <c r="H254" s="224"/>
    </row>
    <row r="255" spans="1:8">
      <c r="A255" s="477"/>
      <c r="B255" s="224"/>
      <c r="C255" s="224"/>
      <c r="D255" s="224"/>
      <c r="E255" s="224"/>
      <c r="F255" s="224"/>
      <c r="G255" s="224"/>
      <c r="H255" s="224"/>
    </row>
    <row r="256" spans="1:8">
      <c r="A256" s="477"/>
      <c r="B256" s="224"/>
      <c r="C256" s="224"/>
      <c r="D256" s="224"/>
      <c r="E256" s="224"/>
      <c r="F256" s="224"/>
      <c r="G256" s="224"/>
      <c r="H256" s="224"/>
    </row>
    <row r="257" spans="1:8">
      <c r="A257" s="477"/>
      <c r="B257" s="224"/>
      <c r="C257" s="224"/>
      <c r="D257" s="224"/>
      <c r="E257" s="224"/>
      <c r="F257" s="224"/>
      <c r="G257" s="224"/>
      <c r="H257" s="224"/>
    </row>
    <row r="258" spans="1:8">
      <c r="A258" s="477"/>
      <c r="B258" s="224"/>
      <c r="C258" s="224"/>
      <c r="D258" s="224"/>
      <c r="E258" s="224"/>
      <c r="F258" s="224"/>
      <c r="G258" s="224"/>
      <c r="H258" s="224"/>
    </row>
    <row r="259" spans="1:8">
      <c r="A259" s="477"/>
      <c r="B259" s="224"/>
      <c r="C259" s="224"/>
      <c r="D259" s="224"/>
      <c r="E259" s="224"/>
      <c r="F259" s="224"/>
      <c r="G259" s="224"/>
      <c r="H259" s="224"/>
    </row>
    <row r="260" spans="1:8">
      <c r="A260" s="477"/>
      <c r="B260" s="224"/>
      <c r="C260" s="224"/>
      <c r="D260" s="224"/>
      <c r="E260" s="224"/>
      <c r="F260" s="224"/>
      <c r="G260" s="224"/>
      <c r="H260" s="224"/>
    </row>
    <row r="261" spans="1:8">
      <c r="A261" s="477"/>
      <c r="B261" s="224"/>
      <c r="C261" s="224"/>
      <c r="D261" s="224"/>
      <c r="E261" s="224"/>
      <c r="F261" s="224"/>
      <c r="G261" s="224"/>
      <c r="H261" s="224"/>
    </row>
    <row r="262" spans="1:8">
      <c r="A262" s="477"/>
      <c r="B262" s="224"/>
      <c r="C262" s="224"/>
      <c r="D262" s="224"/>
      <c r="E262" s="224"/>
      <c r="F262" s="224"/>
      <c r="G262" s="224"/>
      <c r="H262" s="224"/>
    </row>
    <row r="263" spans="1:8">
      <c r="A263" s="477"/>
      <c r="B263" s="224"/>
      <c r="C263" s="224"/>
      <c r="D263" s="224"/>
      <c r="E263" s="224"/>
      <c r="F263" s="224"/>
      <c r="G263" s="224"/>
      <c r="H263" s="224"/>
    </row>
    <row r="264" spans="1:8">
      <c r="A264" s="477"/>
      <c r="B264" s="224"/>
      <c r="C264" s="224"/>
      <c r="D264" s="224"/>
      <c r="E264" s="224"/>
      <c r="F264" s="224"/>
      <c r="G264" s="224"/>
      <c r="H264" s="224"/>
    </row>
    <row r="265" spans="1:8">
      <c r="A265" s="477"/>
      <c r="B265" s="224"/>
      <c r="C265" s="224"/>
      <c r="D265" s="224"/>
      <c r="E265" s="224"/>
      <c r="F265" s="224"/>
      <c r="G265" s="224"/>
      <c r="H265" s="224"/>
    </row>
    <row r="266" spans="1:8">
      <c r="A266" s="477"/>
      <c r="B266" s="224"/>
      <c r="C266" s="224"/>
      <c r="D266" s="224"/>
      <c r="E266" s="224"/>
      <c r="F266" s="224"/>
      <c r="G266" s="224"/>
      <c r="H266" s="224"/>
    </row>
    <row r="267" spans="1:8">
      <c r="A267" s="477"/>
      <c r="B267" s="224"/>
      <c r="C267" s="224"/>
      <c r="D267" s="224"/>
      <c r="E267" s="224"/>
      <c r="F267" s="224"/>
      <c r="G267" s="224"/>
      <c r="H267" s="224"/>
    </row>
    <row r="268" spans="1:8">
      <c r="A268" s="477"/>
      <c r="B268" s="224"/>
      <c r="C268" s="224"/>
      <c r="D268" s="224"/>
      <c r="E268" s="224"/>
      <c r="F268" s="224"/>
      <c r="G268" s="224"/>
      <c r="H268" s="224"/>
    </row>
    <row r="269" spans="1:8">
      <c r="A269" s="477"/>
      <c r="B269" s="224"/>
      <c r="C269" s="224"/>
      <c r="D269" s="224"/>
      <c r="E269" s="224"/>
      <c r="F269" s="224"/>
      <c r="G269" s="224"/>
      <c r="H269" s="224"/>
    </row>
    <row r="270" spans="1:8">
      <c r="A270" s="477"/>
      <c r="B270" s="224"/>
      <c r="C270" s="224"/>
      <c r="D270" s="224"/>
      <c r="E270" s="224"/>
      <c r="F270" s="224"/>
      <c r="G270" s="224"/>
      <c r="H270" s="224"/>
    </row>
    <row r="271" spans="1:8">
      <c r="A271" s="477"/>
      <c r="B271" s="224"/>
      <c r="C271" s="224"/>
      <c r="D271" s="224"/>
      <c r="E271" s="224"/>
      <c r="F271" s="224"/>
      <c r="G271" s="224"/>
      <c r="H271" s="224"/>
    </row>
    <row r="272" spans="1:8">
      <c r="A272" s="477"/>
      <c r="B272" s="224"/>
      <c r="C272" s="224"/>
      <c r="D272" s="224"/>
      <c r="E272" s="224"/>
      <c r="F272" s="224"/>
      <c r="G272" s="224"/>
      <c r="H272" s="224"/>
    </row>
    <row r="273" spans="1:8">
      <c r="A273" s="477"/>
      <c r="B273" s="224"/>
      <c r="C273" s="224"/>
      <c r="D273" s="224"/>
      <c r="E273" s="224"/>
      <c r="F273" s="224"/>
      <c r="G273" s="224"/>
      <c r="H273" s="224"/>
    </row>
    <row r="274" spans="1:8">
      <c r="A274" s="477"/>
      <c r="B274" s="224"/>
      <c r="C274" s="224"/>
      <c r="D274" s="224"/>
      <c r="E274" s="224"/>
      <c r="F274" s="224"/>
      <c r="G274" s="224"/>
      <c r="H274" s="224"/>
    </row>
    <row r="275" spans="1:8">
      <c r="A275" s="477"/>
      <c r="B275" s="224"/>
      <c r="C275" s="224"/>
      <c r="D275" s="224"/>
      <c r="E275" s="224"/>
      <c r="F275" s="224"/>
      <c r="G275" s="224"/>
      <c r="H275" s="224"/>
    </row>
    <row r="276" spans="1:8">
      <c r="A276" s="477"/>
      <c r="B276" s="224"/>
      <c r="C276" s="224"/>
      <c r="D276" s="224"/>
      <c r="E276" s="224"/>
      <c r="F276" s="224"/>
      <c r="G276" s="224"/>
      <c r="H276" s="224"/>
    </row>
    <row r="277" spans="1:8">
      <c r="A277" s="477"/>
      <c r="B277" s="224"/>
      <c r="C277" s="224"/>
      <c r="D277" s="224"/>
      <c r="E277" s="224"/>
      <c r="F277" s="224"/>
      <c r="G277" s="224"/>
      <c r="H277" s="224"/>
    </row>
    <row r="278" spans="1:8">
      <c r="A278" s="477"/>
      <c r="B278" s="224"/>
      <c r="C278" s="224"/>
      <c r="D278" s="224"/>
      <c r="E278" s="224"/>
      <c r="F278" s="224"/>
      <c r="G278" s="224"/>
      <c r="H278" s="224"/>
    </row>
    <row r="279" spans="1:8">
      <c r="A279" s="477"/>
      <c r="B279" s="224"/>
      <c r="C279" s="224"/>
      <c r="D279" s="224"/>
      <c r="E279" s="224"/>
      <c r="F279" s="224"/>
      <c r="G279" s="224"/>
      <c r="H279" s="224"/>
    </row>
    <row r="280" spans="1:8">
      <c r="A280" s="477"/>
      <c r="B280" s="224"/>
      <c r="C280" s="224"/>
      <c r="D280" s="224"/>
      <c r="E280" s="224"/>
      <c r="F280" s="224"/>
      <c r="G280" s="224"/>
      <c r="H280" s="224"/>
    </row>
    <row r="281" spans="1:8">
      <c r="A281" s="477"/>
      <c r="B281" s="224"/>
      <c r="C281" s="224"/>
      <c r="D281" s="224"/>
      <c r="E281" s="224"/>
      <c r="F281" s="224"/>
      <c r="G281" s="224"/>
      <c r="H281" s="224"/>
    </row>
    <row r="282" spans="1:8">
      <c r="A282" s="477"/>
      <c r="B282" s="224"/>
      <c r="C282" s="224"/>
      <c r="D282" s="224"/>
      <c r="E282" s="224"/>
      <c r="F282" s="224"/>
      <c r="G282" s="224"/>
      <c r="H282" s="224"/>
    </row>
    <row r="283" spans="1:8">
      <c r="A283" s="477"/>
      <c r="B283" s="224"/>
      <c r="C283" s="224"/>
      <c r="D283" s="224"/>
      <c r="E283" s="224"/>
      <c r="F283" s="224"/>
      <c r="G283" s="224"/>
      <c r="H283" s="224"/>
    </row>
    <row r="284" spans="1:8">
      <c r="A284" s="477"/>
      <c r="B284" s="224"/>
      <c r="C284" s="224"/>
      <c r="D284" s="224"/>
      <c r="E284" s="224"/>
      <c r="F284" s="224"/>
      <c r="G284" s="224"/>
      <c r="H284" s="224"/>
    </row>
    <row r="285" spans="1:8">
      <c r="A285" s="477"/>
      <c r="B285" s="224"/>
      <c r="C285" s="224"/>
      <c r="D285" s="224"/>
      <c r="E285" s="224"/>
      <c r="F285" s="224"/>
      <c r="G285" s="224"/>
      <c r="H285" s="224"/>
    </row>
    <row r="286" spans="1:8">
      <c r="A286" s="477"/>
      <c r="B286" s="224"/>
      <c r="C286" s="224"/>
      <c r="D286" s="224"/>
      <c r="E286" s="224"/>
      <c r="F286" s="224"/>
      <c r="G286" s="224"/>
      <c r="H286" s="224"/>
    </row>
    <row r="287" spans="1:8">
      <c r="A287" s="477"/>
      <c r="B287" s="224"/>
      <c r="C287" s="224"/>
      <c r="D287" s="224"/>
      <c r="E287" s="224"/>
      <c r="F287" s="224"/>
      <c r="G287" s="224"/>
      <c r="H287" s="224"/>
    </row>
    <row r="288" spans="1:8">
      <c r="A288" s="477"/>
      <c r="B288" s="224"/>
      <c r="C288" s="224"/>
      <c r="D288" s="224"/>
      <c r="E288" s="224"/>
      <c r="F288" s="224"/>
      <c r="G288" s="224"/>
      <c r="H288" s="224"/>
    </row>
    <row r="289" spans="1:8">
      <c r="A289" s="477"/>
      <c r="B289" s="224"/>
      <c r="C289" s="224"/>
      <c r="D289" s="224"/>
      <c r="E289" s="224"/>
      <c r="F289" s="224"/>
      <c r="G289" s="224"/>
      <c r="H289" s="224"/>
    </row>
    <row r="290" spans="1:8">
      <c r="A290" s="477"/>
      <c r="B290" s="224"/>
      <c r="C290" s="224"/>
      <c r="D290" s="224"/>
      <c r="E290" s="224"/>
      <c r="F290" s="224"/>
      <c r="G290" s="224"/>
      <c r="H290" s="224"/>
    </row>
    <row r="291" spans="1:8">
      <c r="A291" s="477"/>
      <c r="B291" s="224"/>
      <c r="C291" s="224"/>
      <c r="D291" s="224"/>
      <c r="E291" s="224"/>
      <c r="F291" s="224"/>
      <c r="G291" s="224"/>
      <c r="H291" s="224"/>
    </row>
    <row r="292" spans="1:8">
      <c r="A292" s="477"/>
      <c r="B292" s="224"/>
      <c r="C292" s="224"/>
      <c r="D292" s="224"/>
      <c r="E292" s="224"/>
      <c r="F292" s="224"/>
      <c r="G292" s="224"/>
      <c r="H292" s="224"/>
    </row>
    <row r="293" spans="1:8">
      <c r="A293" s="477"/>
      <c r="B293" s="224"/>
      <c r="C293" s="224"/>
      <c r="D293" s="224"/>
      <c r="E293" s="224"/>
      <c r="F293" s="224"/>
      <c r="G293" s="224"/>
      <c r="H293" s="224"/>
    </row>
    <row r="294" spans="1:8">
      <c r="A294" s="477"/>
      <c r="B294" s="224"/>
      <c r="C294" s="224"/>
      <c r="D294" s="224"/>
      <c r="E294" s="224"/>
      <c r="F294" s="224"/>
      <c r="G294" s="224"/>
      <c r="H294" s="224"/>
    </row>
    <row r="295" spans="1:8">
      <c r="A295" s="477"/>
      <c r="B295" s="224"/>
      <c r="C295" s="224"/>
      <c r="D295" s="224"/>
      <c r="E295" s="224"/>
      <c r="F295" s="224"/>
      <c r="G295" s="224"/>
      <c r="H295" s="224"/>
    </row>
    <row r="296" spans="1:8">
      <c r="A296" s="477"/>
      <c r="B296" s="224"/>
      <c r="C296" s="224"/>
      <c r="D296" s="224"/>
      <c r="E296" s="224"/>
      <c r="F296" s="224"/>
      <c r="G296" s="224"/>
      <c r="H296" s="224"/>
    </row>
    <row r="297" spans="1:8">
      <c r="A297" s="477"/>
      <c r="B297" s="224"/>
      <c r="C297" s="224"/>
      <c r="D297" s="224"/>
      <c r="E297" s="224"/>
      <c r="F297" s="224"/>
      <c r="G297" s="224"/>
      <c r="H297" s="224"/>
    </row>
    <row r="298" spans="1:8">
      <c r="A298" s="477"/>
      <c r="B298" s="224"/>
      <c r="C298" s="224"/>
      <c r="D298" s="224"/>
      <c r="E298" s="224"/>
      <c r="F298" s="224"/>
      <c r="G298" s="224"/>
      <c r="H298" s="224"/>
    </row>
    <row r="299" spans="1:8">
      <c r="A299" s="477"/>
      <c r="B299" s="224"/>
      <c r="C299" s="224"/>
      <c r="D299" s="224"/>
      <c r="E299" s="224"/>
      <c r="F299" s="224"/>
      <c r="G299" s="224"/>
      <c r="H299" s="224"/>
    </row>
    <row r="300" spans="1:8">
      <c r="A300" s="477"/>
      <c r="B300" s="224"/>
      <c r="C300" s="224"/>
      <c r="D300" s="224"/>
      <c r="E300" s="224"/>
      <c r="F300" s="224"/>
      <c r="G300" s="224"/>
      <c r="H300" s="224"/>
    </row>
    <row r="301" spans="1:8">
      <c r="A301" s="477"/>
      <c r="B301" s="224"/>
      <c r="C301" s="224"/>
      <c r="D301" s="224"/>
      <c r="E301" s="224"/>
      <c r="F301" s="224"/>
      <c r="G301" s="224"/>
      <c r="H301" s="224"/>
    </row>
    <row r="302" spans="1:8">
      <c r="A302" s="477"/>
      <c r="B302" s="224"/>
      <c r="C302" s="224"/>
      <c r="D302" s="224"/>
      <c r="E302" s="224"/>
      <c r="F302" s="224"/>
      <c r="G302" s="224"/>
      <c r="H302" s="224"/>
    </row>
    <row r="303" spans="1:8">
      <c r="A303" s="477"/>
      <c r="B303" s="224"/>
      <c r="C303" s="224"/>
      <c r="D303" s="224"/>
      <c r="E303" s="224"/>
      <c r="F303" s="224"/>
      <c r="G303" s="224"/>
      <c r="H303" s="224"/>
    </row>
    <row r="304" spans="1:8">
      <c r="A304" s="477"/>
      <c r="B304" s="224"/>
      <c r="C304" s="224"/>
      <c r="D304" s="224"/>
      <c r="E304" s="224"/>
      <c r="F304" s="224"/>
      <c r="G304" s="224"/>
      <c r="H304" s="224"/>
    </row>
    <row r="305" spans="1:8">
      <c r="A305" s="477"/>
      <c r="B305" s="224"/>
      <c r="C305" s="224"/>
      <c r="D305" s="224"/>
      <c r="E305" s="224"/>
      <c r="F305" s="224"/>
      <c r="G305" s="224"/>
      <c r="H305" s="224"/>
    </row>
    <row r="306" spans="1:8">
      <c r="A306" s="477"/>
      <c r="B306" s="224"/>
      <c r="C306" s="224"/>
      <c r="D306" s="224"/>
      <c r="E306" s="224"/>
      <c r="F306" s="224"/>
      <c r="G306" s="224"/>
      <c r="H306" s="224"/>
    </row>
    <row r="307" spans="1:8">
      <c r="A307" s="477"/>
      <c r="B307" s="224"/>
      <c r="C307" s="224"/>
      <c r="D307" s="224"/>
      <c r="E307" s="224"/>
      <c r="F307" s="224"/>
      <c r="G307" s="224"/>
      <c r="H307" s="224"/>
    </row>
    <row r="308" spans="1:8">
      <c r="A308" s="477"/>
      <c r="B308" s="224"/>
      <c r="C308" s="224"/>
      <c r="D308" s="224"/>
      <c r="E308" s="224"/>
      <c r="F308" s="224"/>
      <c r="G308" s="224"/>
      <c r="H308" s="224"/>
    </row>
    <row r="309" spans="1:8">
      <c r="A309" s="477"/>
      <c r="B309" s="224"/>
      <c r="C309" s="224"/>
      <c r="D309" s="224"/>
      <c r="E309" s="224"/>
      <c r="F309" s="224"/>
      <c r="G309" s="224"/>
      <c r="H309" s="224"/>
    </row>
    <row r="310" spans="1:8">
      <c r="A310" s="477"/>
      <c r="B310" s="224"/>
      <c r="C310" s="224"/>
      <c r="D310" s="224"/>
      <c r="E310" s="224"/>
      <c r="F310" s="224"/>
      <c r="G310" s="224"/>
      <c r="H310" s="224"/>
    </row>
    <row r="311" spans="1:8">
      <c r="A311" s="477"/>
      <c r="B311" s="224"/>
      <c r="C311" s="224"/>
      <c r="D311" s="224"/>
      <c r="E311" s="224"/>
      <c r="F311" s="224"/>
      <c r="G311" s="224"/>
      <c r="H311" s="224"/>
    </row>
    <row r="312" spans="1:8">
      <c r="A312" s="477"/>
      <c r="B312" s="224"/>
      <c r="C312" s="224"/>
      <c r="D312" s="224"/>
      <c r="E312" s="224"/>
      <c r="F312" s="224"/>
      <c r="G312" s="224"/>
      <c r="H312" s="224"/>
    </row>
    <row r="313" spans="1:8">
      <c r="A313" s="477"/>
      <c r="B313" s="224"/>
      <c r="C313" s="224"/>
      <c r="D313" s="224"/>
      <c r="E313" s="224"/>
      <c r="F313" s="224"/>
      <c r="G313" s="224"/>
      <c r="H313" s="224"/>
    </row>
    <row r="314" spans="1:8">
      <c r="A314" s="477"/>
      <c r="B314" s="224"/>
      <c r="C314" s="224"/>
      <c r="D314" s="224"/>
      <c r="E314" s="224"/>
      <c r="F314" s="224"/>
      <c r="G314" s="224"/>
      <c r="H314" s="224"/>
    </row>
    <row r="315" spans="1:8">
      <c r="A315" s="477"/>
      <c r="B315" s="224"/>
      <c r="C315" s="224"/>
      <c r="D315" s="224"/>
      <c r="E315" s="224"/>
      <c r="F315" s="224"/>
      <c r="G315" s="224"/>
      <c r="H315" s="224"/>
    </row>
    <row r="316" spans="1:8">
      <c r="A316" s="477"/>
      <c r="B316" s="224"/>
      <c r="C316" s="224"/>
      <c r="D316" s="224"/>
      <c r="E316" s="224"/>
      <c r="F316" s="224"/>
      <c r="G316" s="224"/>
      <c r="H316" s="224"/>
    </row>
    <row r="317" spans="1:8">
      <c r="A317" s="477"/>
      <c r="B317" s="224"/>
      <c r="C317" s="224"/>
      <c r="D317" s="224"/>
      <c r="E317" s="224"/>
      <c r="F317" s="224"/>
      <c r="G317" s="224"/>
      <c r="H317" s="224"/>
    </row>
    <row r="318" spans="1:8">
      <c r="A318" s="477"/>
      <c r="B318" s="224"/>
      <c r="C318" s="224"/>
      <c r="D318" s="224"/>
      <c r="E318" s="224"/>
      <c r="F318" s="224"/>
      <c r="G318" s="224"/>
      <c r="H318" s="224"/>
    </row>
    <row r="319" spans="1:8">
      <c r="A319" s="477"/>
      <c r="B319" s="224"/>
      <c r="C319" s="224"/>
      <c r="D319" s="224"/>
      <c r="E319" s="224"/>
      <c r="F319" s="224"/>
      <c r="G319" s="224"/>
      <c r="H319" s="224"/>
    </row>
    <row r="320" spans="1:8">
      <c r="A320" s="477"/>
      <c r="B320" s="224"/>
      <c r="C320" s="224"/>
      <c r="D320" s="224"/>
      <c r="E320" s="224"/>
      <c r="F320" s="224"/>
      <c r="G320" s="224"/>
      <c r="H320" s="224"/>
    </row>
    <row r="321" spans="1:8">
      <c r="A321" s="477"/>
      <c r="B321" s="224"/>
      <c r="C321" s="224"/>
      <c r="D321" s="224"/>
      <c r="E321" s="224"/>
      <c r="F321" s="224"/>
      <c r="G321" s="224"/>
      <c r="H321" s="224"/>
    </row>
    <row r="322" spans="1:8">
      <c r="A322" s="477"/>
      <c r="B322" s="224"/>
      <c r="C322" s="224"/>
      <c r="D322" s="224"/>
      <c r="E322" s="224"/>
      <c r="F322" s="224"/>
      <c r="G322" s="224"/>
      <c r="H322" s="224"/>
    </row>
    <row r="323" spans="1:8">
      <c r="A323" s="477"/>
      <c r="B323" s="224"/>
      <c r="C323" s="224"/>
      <c r="D323" s="224"/>
      <c r="E323" s="224"/>
      <c r="F323" s="224"/>
      <c r="G323" s="224"/>
      <c r="H323" s="224"/>
    </row>
    <row r="324" spans="1:8">
      <c r="A324" s="477"/>
      <c r="B324" s="224"/>
      <c r="C324" s="224"/>
      <c r="D324" s="224"/>
      <c r="E324" s="224"/>
      <c r="F324" s="224"/>
      <c r="G324" s="224"/>
      <c r="H324" s="224"/>
    </row>
    <row r="325" spans="1:8">
      <c r="A325" s="477"/>
      <c r="B325" s="224"/>
      <c r="C325" s="224"/>
      <c r="D325" s="224"/>
      <c r="E325" s="224"/>
      <c r="F325" s="224"/>
      <c r="G325" s="224"/>
      <c r="H325" s="224"/>
    </row>
    <row r="326" spans="1:8">
      <c r="A326" s="477"/>
      <c r="B326" s="224"/>
      <c r="C326" s="224"/>
      <c r="D326" s="224"/>
      <c r="E326" s="224"/>
      <c r="F326" s="224"/>
      <c r="G326" s="224"/>
      <c r="H326" s="224"/>
    </row>
    <row r="327" spans="1:8">
      <c r="A327" s="477"/>
      <c r="B327" s="224"/>
      <c r="C327" s="224"/>
      <c r="D327" s="224"/>
      <c r="E327" s="224"/>
      <c r="F327" s="224"/>
      <c r="G327" s="224"/>
      <c r="H327" s="224"/>
    </row>
    <row r="328" spans="1:8">
      <c r="A328" s="477"/>
      <c r="B328" s="224"/>
      <c r="C328" s="224"/>
      <c r="D328" s="224"/>
      <c r="E328" s="224"/>
      <c r="F328" s="224"/>
      <c r="G328" s="224"/>
      <c r="H328" s="224"/>
    </row>
    <row r="329" spans="1:8">
      <c r="A329" s="477"/>
      <c r="B329" s="224"/>
      <c r="C329" s="224"/>
      <c r="D329" s="224"/>
      <c r="E329" s="224"/>
      <c r="F329" s="224"/>
      <c r="G329" s="224"/>
      <c r="H329" s="224"/>
    </row>
    <row r="330" spans="1:8">
      <c r="A330" s="477"/>
      <c r="B330" s="224"/>
      <c r="C330" s="224"/>
      <c r="D330" s="224"/>
      <c r="E330" s="224"/>
      <c r="F330" s="224"/>
      <c r="G330" s="224"/>
      <c r="H330" s="224"/>
    </row>
    <row r="331" spans="1:8">
      <c r="A331" s="477"/>
      <c r="B331" s="224"/>
      <c r="C331" s="224"/>
      <c r="D331" s="224"/>
      <c r="E331" s="224"/>
      <c r="F331" s="224"/>
      <c r="G331" s="224"/>
      <c r="H331" s="224"/>
    </row>
    <row r="332" spans="1:8">
      <c r="A332" s="477"/>
      <c r="B332" s="224"/>
      <c r="C332" s="224"/>
      <c r="D332" s="224"/>
      <c r="E332" s="224"/>
      <c r="F332" s="224"/>
      <c r="G332" s="224"/>
      <c r="H332" s="224"/>
    </row>
    <row r="333" spans="1:8">
      <c r="A333" s="477"/>
      <c r="B333" s="224"/>
      <c r="C333" s="224"/>
      <c r="D333" s="224"/>
      <c r="E333" s="224"/>
      <c r="F333" s="224"/>
      <c r="G333" s="224"/>
      <c r="H333" s="224"/>
    </row>
    <row r="334" spans="1:8">
      <c r="A334" s="477"/>
      <c r="B334" s="224"/>
      <c r="C334" s="224"/>
      <c r="D334" s="224"/>
      <c r="E334" s="224"/>
      <c r="F334" s="224"/>
      <c r="G334" s="224"/>
      <c r="H334" s="224"/>
    </row>
    <row r="335" spans="1:8">
      <c r="A335" s="477"/>
      <c r="B335" s="224"/>
      <c r="C335" s="224"/>
      <c r="D335" s="224"/>
      <c r="E335" s="224"/>
      <c r="F335" s="224"/>
      <c r="G335" s="224"/>
      <c r="H335" s="224"/>
    </row>
    <row r="336" spans="1:8">
      <c r="A336" s="477"/>
      <c r="B336" s="224"/>
      <c r="C336" s="224"/>
      <c r="D336" s="224"/>
      <c r="E336" s="224"/>
      <c r="F336" s="224"/>
      <c r="G336" s="224"/>
      <c r="H336" s="224"/>
    </row>
    <row r="337" spans="1:8">
      <c r="A337" s="477"/>
      <c r="B337" s="224"/>
      <c r="C337" s="224"/>
      <c r="D337" s="224"/>
      <c r="E337" s="224"/>
      <c r="F337" s="224"/>
      <c r="G337" s="224"/>
      <c r="H337" s="224"/>
    </row>
    <row r="338" spans="1:8">
      <c r="A338" s="477"/>
      <c r="B338" s="224"/>
      <c r="C338" s="224"/>
      <c r="D338" s="224"/>
      <c r="E338" s="224"/>
      <c r="F338" s="224"/>
      <c r="G338" s="224"/>
      <c r="H338" s="224"/>
    </row>
    <row r="339" spans="1:8">
      <c r="A339" s="477"/>
      <c r="B339" s="224"/>
      <c r="C339" s="224"/>
      <c r="D339" s="224"/>
      <c r="E339" s="224"/>
      <c r="F339" s="224"/>
      <c r="G339" s="224"/>
      <c r="H339" s="224"/>
    </row>
    <row r="340" spans="1:8">
      <c r="A340" s="477"/>
      <c r="B340" s="224"/>
      <c r="C340" s="224"/>
      <c r="D340" s="224"/>
      <c r="E340" s="224"/>
      <c r="F340" s="224"/>
      <c r="G340" s="224"/>
      <c r="H340" s="224"/>
    </row>
    <row r="341" spans="1:8">
      <c r="A341" s="477"/>
      <c r="B341" s="224"/>
      <c r="C341" s="224"/>
      <c r="D341" s="224"/>
      <c r="E341" s="224"/>
      <c r="F341" s="224"/>
      <c r="G341" s="224"/>
      <c r="H341" s="224"/>
    </row>
    <row r="342" spans="1:8">
      <c r="A342" s="477"/>
      <c r="B342" s="224"/>
      <c r="C342" s="224"/>
      <c r="D342" s="224"/>
      <c r="E342" s="224"/>
      <c r="F342" s="224"/>
      <c r="G342" s="224"/>
      <c r="H342" s="224"/>
    </row>
    <row r="343" spans="1:8">
      <c r="A343" s="477"/>
      <c r="B343" s="224"/>
      <c r="C343" s="224"/>
      <c r="D343" s="224"/>
      <c r="E343" s="224"/>
      <c r="F343" s="224"/>
      <c r="G343" s="224"/>
      <c r="H343" s="224"/>
    </row>
    <row r="344" spans="1:8">
      <c r="A344" s="477"/>
      <c r="B344" s="224"/>
      <c r="C344" s="224"/>
      <c r="D344" s="224"/>
      <c r="E344" s="224"/>
      <c r="F344" s="224"/>
      <c r="G344" s="224"/>
      <c r="H344" s="224"/>
    </row>
    <row r="345" spans="1:8">
      <c r="A345" s="477"/>
      <c r="B345" s="224"/>
      <c r="C345" s="224"/>
      <c r="D345" s="224"/>
      <c r="E345" s="224"/>
      <c r="F345" s="224"/>
      <c r="G345" s="224"/>
      <c r="H345" s="224"/>
    </row>
    <row r="346" spans="1:8">
      <c r="A346" s="477"/>
      <c r="B346" s="224"/>
      <c r="C346" s="224"/>
      <c r="D346" s="224"/>
      <c r="E346" s="224"/>
      <c r="F346" s="224"/>
      <c r="G346" s="224"/>
      <c r="H346" s="224"/>
    </row>
    <row r="347" spans="1:8">
      <c r="A347" s="477"/>
      <c r="B347" s="224"/>
      <c r="C347" s="224"/>
      <c r="D347" s="224"/>
      <c r="E347" s="224"/>
      <c r="F347" s="224"/>
      <c r="G347" s="224"/>
      <c r="H347" s="224"/>
    </row>
    <row r="348" spans="1:8">
      <c r="A348" s="477"/>
      <c r="B348" s="224"/>
      <c r="C348" s="224"/>
      <c r="D348" s="224"/>
      <c r="E348" s="224"/>
      <c r="F348" s="224"/>
      <c r="G348" s="224"/>
      <c r="H348" s="224"/>
    </row>
    <row r="349" spans="1:8">
      <c r="A349" s="477"/>
      <c r="B349" s="224"/>
      <c r="C349" s="224"/>
      <c r="D349" s="224"/>
      <c r="E349" s="224"/>
      <c r="F349" s="224"/>
      <c r="G349" s="224"/>
      <c r="H349" s="224"/>
    </row>
    <row r="350" spans="1:8">
      <c r="A350" s="477"/>
      <c r="B350" s="224"/>
      <c r="C350" s="224"/>
      <c r="D350" s="224"/>
      <c r="E350" s="224"/>
      <c r="F350" s="224"/>
      <c r="G350" s="224"/>
      <c r="H350" s="224"/>
    </row>
    <row r="351" spans="1:8">
      <c r="A351" s="477"/>
      <c r="B351" s="224"/>
      <c r="C351" s="224"/>
      <c r="D351" s="224"/>
      <c r="E351" s="224"/>
      <c r="F351" s="224"/>
      <c r="G351" s="224"/>
      <c r="H351" s="224"/>
    </row>
    <row r="352" spans="1:8">
      <c r="A352" s="477"/>
      <c r="B352" s="224"/>
      <c r="C352" s="224"/>
      <c r="D352" s="224"/>
      <c r="E352" s="224"/>
      <c r="F352" s="224"/>
      <c r="G352" s="224"/>
      <c r="H352" s="224"/>
    </row>
    <row r="353" spans="1:8">
      <c r="A353" s="477"/>
      <c r="B353" s="224"/>
      <c r="C353" s="224"/>
      <c r="D353" s="224"/>
      <c r="E353" s="224"/>
      <c r="F353" s="224"/>
      <c r="G353" s="224"/>
      <c r="H353" s="224"/>
    </row>
    <row r="354" spans="1:8">
      <c r="A354" s="477"/>
      <c r="B354" s="224"/>
      <c r="C354" s="224"/>
      <c r="D354" s="224"/>
      <c r="E354" s="224"/>
      <c r="F354" s="224"/>
      <c r="G354" s="224"/>
      <c r="H354" s="224"/>
    </row>
    <row r="355" spans="1:8">
      <c r="A355" s="477"/>
      <c r="B355" s="224"/>
      <c r="C355" s="224"/>
      <c r="D355" s="224"/>
      <c r="E355" s="224"/>
      <c r="F355" s="224"/>
      <c r="G355" s="224"/>
      <c r="H355" s="224"/>
    </row>
    <row r="356" spans="1:8">
      <c r="A356" s="477"/>
      <c r="B356" s="224"/>
      <c r="C356" s="224"/>
      <c r="D356" s="224"/>
      <c r="E356" s="224"/>
      <c r="F356" s="224"/>
      <c r="G356" s="224"/>
      <c r="H356" s="224"/>
    </row>
    <row r="357" spans="1:8">
      <c r="A357" s="477"/>
      <c r="B357" s="224"/>
      <c r="C357" s="224"/>
      <c r="D357" s="224"/>
      <c r="E357" s="224"/>
      <c r="F357" s="224"/>
      <c r="G357" s="224"/>
      <c r="H357" s="224"/>
    </row>
    <row r="358" spans="1:8">
      <c r="A358" s="477"/>
      <c r="B358" s="224"/>
      <c r="C358" s="224"/>
      <c r="D358" s="224"/>
      <c r="E358" s="224"/>
      <c r="F358" s="224"/>
      <c r="G358" s="224"/>
      <c r="H358" s="224"/>
    </row>
    <row r="359" spans="1:8">
      <c r="A359" s="477"/>
      <c r="B359" s="224"/>
      <c r="C359" s="224"/>
      <c r="D359" s="224"/>
      <c r="E359" s="224"/>
      <c r="F359" s="224"/>
      <c r="G359" s="224"/>
      <c r="H359" s="224"/>
    </row>
    <row r="360" spans="1:8">
      <c r="A360" s="477"/>
      <c r="B360" s="224"/>
      <c r="C360" s="224"/>
      <c r="D360" s="224"/>
      <c r="E360" s="224"/>
      <c r="F360" s="224"/>
      <c r="G360" s="224"/>
      <c r="H360" s="224"/>
    </row>
    <row r="361" spans="1:8">
      <c r="A361" s="477"/>
      <c r="B361" s="224"/>
      <c r="C361" s="224"/>
      <c r="D361" s="224"/>
      <c r="E361" s="224"/>
      <c r="F361" s="224"/>
      <c r="G361" s="224"/>
      <c r="H361" s="224"/>
    </row>
    <row r="362" spans="1:8">
      <c r="A362" s="477"/>
      <c r="B362" s="224"/>
      <c r="C362" s="224"/>
      <c r="D362" s="224"/>
      <c r="E362" s="224"/>
      <c r="F362" s="224"/>
      <c r="G362" s="224"/>
      <c r="H362" s="224"/>
    </row>
    <row r="363" spans="1:8">
      <c r="A363" s="477"/>
      <c r="B363" s="224"/>
      <c r="C363" s="224"/>
      <c r="D363" s="224"/>
      <c r="E363" s="224"/>
      <c r="F363" s="224"/>
      <c r="G363" s="224"/>
      <c r="H363" s="224"/>
    </row>
    <row r="364" spans="1:8">
      <c r="A364" s="477"/>
      <c r="B364" s="224"/>
      <c r="C364" s="224"/>
      <c r="D364" s="224"/>
      <c r="E364" s="224"/>
      <c r="F364" s="224"/>
      <c r="G364" s="224"/>
      <c r="H364" s="224"/>
    </row>
    <row r="365" spans="1:8">
      <c r="A365" s="477"/>
      <c r="B365" s="224"/>
      <c r="C365" s="224"/>
      <c r="D365" s="224"/>
      <c r="E365" s="224"/>
      <c r="F365" s="224"/>
      <c r="G365" s="224"/>
      <c r="H365" s="224"/>
    </row>
    <row r="366" spans="1:8">
      <c r="A366" s="477"/>
      <c r="B366" s="224"/>
      <c r="C366" s="224"/>
      <c r="D366" s="224"/>
      <c r="E366" s="224"/>
      <c r="F366" s="224"/>
      <c r="G366" s="224"/>
      <c r="H366" s="224"/>
    </row>
    <row r="367" spans="1:8">
      <c r="A367" s="477"/>
      <c r="B367" s="224"/>
      <c r="C367" s="224"/>
      <c r="D367" s="224"/>
      <c r="E367" s="224"/>
      <c r="F367" s="224"/>
      <c r="G367" s="224"/>
      <c r="H367" s="224"/>
    </row>
    <row r="368" spans="1:8">
      <c r="A368" s="477"/>
      <c r="B368" s="224"/>
      <c r="C368" s="224"/>
      <c r="D368" s="224"/>
      <c r="E368" s="224"/>
      <c r="F368" s="224"/>
      <c r="G368" s="224"/>
      <c r="H368" s="224"/>
    </row>
    <row r="369" spans="1:8">
      <c r="A369" s="477"/>
      <c r="B369" s="224"/>
      <c r="C369" s="224"/>
      <c r="D369" s="224"/>
      <c r="E369" s="224"/>
      <c r="F369" s="224"/>
      <c r="G369" s="224"/>
      <c r="H369" s="224"/>
    </row>
    <row r="370" spans="1:8">
      <c r="A370" s="477"/>
      <c r="B370" s="224"/>
      <c r="C370" s="224"/>
      <c r="D370" s="224"/>
      <c r="E370" s="224"/>
      <c r="F370" s="224"/>
      <c r="G370" s="224"/>
      <c r="H370" s="224"/>
    </row>
    <row r="371" spans="1:8">
      <c r="A371" s="477"/>
      <c r="B371" s="224"/>
      <c r="C371" s="224"/>
      <c r="D371" s="224"/>
      <c r="E371" s="224"/>
      <c r="F371" s="224"/>
      <c r="G371" s="224"/>
      <c r="H371" s="224"/>
    </row>
    <row r="372" spans="1:8">
      <c r="A372" s="477"/>
      <c r="B372" s="224"/>
      <c r="C372" s="224"/>
      <c r="D372" s="224"/>
      <c r="E372" s="224"/>
      <c r="F372" s="224"/>
      <c r="G372" s="224"/>
      <c r="H372" s="224"/>
    </row>
    <row r="373" spans="1:8">
      <c r="A373" s="477"/>
      <c r="B373" s="224"/>
      <c r="C373" s="224"/>
      <c r="D373" s="224"/>
      <c r="E373" s="224"/>
      <c r="F373" s="224"/>
      <c r="G373" s="224"/>
      <c r="H373" s="224"/>
    </row>
    <row r="374" spans="1:8">
      <c r="A374" s="477"/>
      <c r="B374" s="224"/>
      <c r="C374" s="224"/>
      <c r="D374" s="224"/>
      <c r="E374" s="224"/>
      <c r="F374" s="224"/>
      <c r="G374" s="224"/>
      <c r="H374" s="224"/>
    </row>
    <row r="375" spans="1:8">
      <c r="A375" s="477"/>
      <c r="B375" s="224"/>
      <c r="C375" s="224"/>
      <c r="D375" s="224"/>
      <c r="E375" s="224"/>
      <c r="F375" s="224"/>
      <c r="G375" s="224"/>
      <c r="H375" s="224"/>
    </row>
    <row r="376" spans="1:8">
      <c r="A376" s="477"/>
      <c r="B376" s="224"/>
      <c r="C376" s="224"/>
      <c r="D376" s="224"/>
      <c r="E376" s="224"/>
      <c r="F376" s="224"/>
      <c r="G376" s="224"/>
      <c r="H376" s="224"/>
    </row>
    <row r="377" spans="1:8">
      <c r="A377" s="477"/>
      <c r="B377" s="224"/>
      <c r="C377" s="224"/>
      <c r="D377" s="224"/>
      <c r="E377" s="224"/>
      <c r="F377" s="224"/>
      <c r="G377" s="224"/>
      <c r="H377" s="224"/>
    </row>
    <row r="378" spans="1:8">
      <c r="A378" s="477"/>
      <c r="B378" s="224"/>
      <c r="C378" s="224"/>
      <c r="D378" s="224"/>
      <c r="E378" s="224"/>
      <c r="F378" s="224"/>
      <c r="G378" s="224"/>
      <c r="H378" s="224"/>
    </row>
    <row r="379" spans="1:8">
      <c r="A379" s="477"/>
      <c r="B379" s="224"/>
      <c r="C379" s="224"/>
      <c r="D379" s="224"/>
      <c r="E379" s="224"/>
      <c r="F379" s="224"/>
      <c r="G379" s="224"/>
      <c r="H379" s="224"/>
    </row>
    <row r="380" spans="1:8">
      <c r="A380" s="477"/>
      <c r="B380" s="224"/>
      <c r="C380" s="224"/>
      <c r="D380" s="224"/>
      <c r="E380" s="224"/>
      <c r="F380" s="224"/>
      <c r="G380" s="224"/>
      <c r="H380" s="224"/>
    </row>
    <row r="381" spans="1:8">
      <c r="A381" s="477"/>
      <c r="B381" s="224"/>
      <c r="C381" s="224"/>
      <c r="D381" s="224"/>
      <c r="E381" s="224"/>
      <c r="F381" s="224"/>
      <c r="G381" s="224"/>
      <c r="H381" s="224"/>
    </row>
    <row r="382" spans="1:8">
      <c r="A382" s="477"/>
      <c r="B382" s="224"/>
      <c r="C382" s="224"/>
      <c r="D382" s="224"/>
      <c r="E382" s="224"/>
      <c r="F382" s="224"/>
      <c r="G382" s="224"/>
      <c r="H382" s="224"/>
    </row>
    <row r="383" spans="1:8">
      <c r="A383" s="477"/>
      <c r="B383" s="224"/>
      <c r="C383" s="224"/>
      <c r="D383" s="224"/>
      <c r="E383" s="224"/>
      <c r="F383" s="224"/>
      <c r="G383" s="224"/>
      <c r="H383" s="224"/>
    </row>
    <row r="384" spans="1:8">
      <c r="A384" s="477"/>
      <c r="B384" s="224"/>
      <c r="C384" s="224"/>
      <c r="D384" s="224"/>
      <c r="E384" s="224"/>
      <c r="F384" s="224"/>
      <c r="G384" s="224"/>
      <c r="H384" s="224"/>
    </row>
    <row r="385" spans="1:8">
      <c r="A385" s="477"/>
      <c r="B385" s="224"/>
      <c r="C385" s="224"/>
      <c r="D385" s="224"/>
      <c r="E385" s="224"/>
      <c r="F385" s="224"/>
      <c r="G385" s="224"/>
      <c r="H385" s="224"/>
    </row>
    <row r="386" spans="1:8">
      <c r="A386" s="477"/>
      <c r="B386" s="224"/>
      <c r="C386" s="224"/>
      <c r="D386" s="224"/>
      <c r="E386" s="224"/>
      <c r="F386" s="224"/>
      <c r="G386" s="224"/>
      <c r="H386" s="224"/>
    </row>
    <row r="387" spans="1:8">
      <c r="A387" s="477"/>
      <c r="B387" s="224"/>
      <c r="C387" s="224"/>
      <c r="D387" s="224"/>
      <c r="E387" s="224"/>
      <c r="F387" s="224"/>
      <c r="G387" s="224"/>
      <c r="H387" s="224"/>
    </row>
    <row r="388" spans="1:8">
      <c r="A388" s="477"/>
      <c r="B388" s="224"/>
      <c r="C388" s="224"/>
      <c r="D388" s="224"/>
      <c r="E388" s="224"/>
      <c r="F388" s="224"/>
      <c r="G388" s="224"/>
      <c r="H388" s="224"/>
    </row>
    <row r="389" spans="1:8">
      <c r="A389" s="477"/>
      <c r="B389" s="224"/>
      <c r="C389" s="224"/>
      <c r="D389" s="224"/>
      <c r="E389" s="224"/>
      <c r="F389" s="224"/>
      <c r="G389" s="224"/>
      <c r="H389" s="224"/>
    </row>
    <row r="390" spans="1:8">
      <c r="A390" s="477"/>
      <c r="B390" s="224"/>
      <c r="C390" s="224"/>
      <c r="D390" s="224"/>
      <c r="E390" s="224"/>
      <c r="F390" s="224"/>
      <c r="G390" s="224"/>
      <c r="H390" s="224"/>
    </row>
    <row r="391" spans="1:8">
      <c r="A391" s="477"/>
      <c r="B391" s="224"/>
      <c r="C391" s="224"/>
      <c r="D391" s="224"/>
      <c r="E391" s="224"/>
      <c r="F391" s="224"/>
      <c r="G391" s="224"/>
      <c r="H391" s="224"/>
    </row>
    <row r="392" spans="1:8">
      <c r="A392" s="477"/>
      <c r="B392" s="224"/>
      <c r="C392" s="224"/>
      <c r="D392" s="224"/>
      <c r="E392" s="224"/>
      <c r="F392" s="224"/>
      <c r="G392" s="224"/>
      <c r="H392" s="224"/>
    </row>
    <row r="393" spans="1:8">
      <c r="A393" s="477"/>
      <c r="B393" s="224"/>
      <c r="C393" s="224"/>
      <c r="D393" s="224"/>
      <c r="E393" s="224"/>
      <c r="F393" s="224"/>
      <c r="G393" s="224"/>
      <c r="H393" s="224"/>
    </row>
    <row r="394" spans="1:8">
      <c r="A394" s="477"/>
      <c r="B394" s="224"/>
      <c r="C394" s="224"/>
      <c r="D394" s="224"/>
      <c r="E394" s="224"/>
      <c r="F394" s="224"/>
      <c r="G394" s="224"/>
      <c r="H394" s="224"/>
    </row>
    <row r="395" spans="1:8">
      <c r="A395" s="477"/>
      <c r="B395" s="224"/>
      <c r="C395" s="224"/>
      <c r="D395" s="224"/>
      <c r="E395" s="224"/>
      <c r="F395" s="224"/>
      <c r="G395" s="224"/>
      <c r="H395" s="224"/>
    </row>
    <row r="396" spans="1:8">
      <c r="A396" s="477"/>
      <c r="B396" s="224"/>
      <c r="C396" s="224"/>
      <c r="D396" s="224"/>
      <c r="E396" s="224"/>
      <c r="F396" s="224"/>
      <c r="G396" s="224"/>
      <c r="H396" s="224"/>
    </row>
    <row r="397" spans="1:8">
      <c r="A397" s="477"/>
      <c r="B397" s="224"/>
      <c r="C397" s="224"/>
      <c r="D397" s="224"/>
      <c r="E397" s="224"/>
      <c r="F397" s="224"/>
      <c r="G397" s="224"/>
      <c r="H397" s="224"/>
    </row>
    <row r="398" spans="1:8">
      <c r="A398" s="477"/>
      <c r="B398" s="224"/>
      <c r="C398" s="224"/>
      <c r="D398" s="224"/>
      <c r="E398" s="224"/>
      <c r="F398" s="224"/>
      <c r="G398" s="224"/>
      <c r="H398" s="224"/>
    </row>
    <row r="399" spans="1:8">
      <c r="A399" s="477"/>
      <c r="B399" s="224"/>
      <c r="C399" s="224"/>
      <c r="D399" s="224"/>
      <c r="E399" s="224"/>
      <c r="F399" s="224"/>
      <c r="G399" s="224"/>
      <c r="H399" s="224"/>
    </row>
    <row r="400" spans="1:8">
      <c r="A400" s="477"/>
      <c r="B400" s="224"/>
      <c r="C400" s="224"/>
      <c r="D400" s="224"/>
      <c r="E400" s="224"/>
      <c r="F400" s="224"/>
      <c r="G400" s="224"/>
      <c r="H400" s="224"/>
    </row>
    <row r="401" spans="1:8">
      <c r="A401" s="477"/>
      <c r="B401" s="224"/>
      <c r="C401" s="224"/>
      <c r="D401" s="224"/>
      <c r="E401" s="224"/>
      <c r="F401" s="224"/>
      <c r="G401" s="224"/>
      <c r="H401" s="224"/>
    </row>
    <row r="402" spans="1:8">
      <c r="A402" s="477"/>
      <c r="B402" s="224"/>
      <c r="C402" s="224"/>
      <c r="D402" s="224"/>
      <c r="E402" s="224"/>
      <c r="F402" s="224"/>
      <c r="G402" s="224"/>
      <c r="H402" s="224"/>
    </row>
    <row r="403" spans="1:8">
      <c r="A403" s="477"/>
      <c r="B403" s="224"/>
      <c r="C403" s="224"/>
      <c r="D403" s="224"/>
      <c r="E403" s="224"/>
      <c r="F403" s="224"/>
      <c r="G403" s="224"/>
      <c r="H403" s="224"/>
    </row>
    <row r="404" spans="1:8">
      <c r="A404" s="477"/>
      <c r="B404" s="224"/>
      <c r="C404" s="224"/>
      <c r="D404" s="224"/>
      <c r="E404" s="224"/>
      <c r="F404" s="224"/>
      <c r="G404" s="224"/>
      <c r="H404" s="224"/>
    </row>
    <row r="405" spans="1:8">
      <c r="A405" s="477"/>
      <c r="B405" s="224"/>
      <c r="C405" s="224"/>
      <c r="D405" s="224"/>
      <c r="E405" s="224"/>
      <c r="F405" s="224"/>
      <c r="G405" s="224"/>
      <c r="H405" s="224"/>
    </row>
    <row r="406" spans="1:8">
      <c r="A406" s="477"/>
      <c r="B406" s="224"/>
      <c r="C406" s="224"/>
      <c r="D406" s="224"/>
      <c r="E406" s="224"/>
      <c r="F406" s="224"/>
      <c r="G406" s="224"/>
      <c r="H406" s="224"/>
    </row>
    <row r="407" spans="1:8">
      <c r="A407" s="477"/>
      <c r="B407" s="224"/>
      <c r="C407" s="224"/>
      <c r="D407" s="224"/>
      <c r="E407" s="224"/>
      <c r="F407" s="224"/>
      <c r="G407" s="224"/>
      <c r="H407" s="224"/>
    </row>
    <row r="408" spans="1:8">
      <c r="A408" s="477"/>
      <c r="B408" s="224"/>
      <c r="C408" s="224"/>
      <c r="D408" s="224"/>
      <c r="E408" s="224"/>
      <c r="F408" s="224"/>
      <c r="G408" s="224"/>
      <c r="H408" s="224"/>
    </row>
    <row r="409" spans="1:8">
      <c r="A409" s="477"/>
      <c r="B409" s="224"/>
      <c r="C409" s="224"/>
      <c r="D409" s="224"/>
      <c r="E409" s="224"/>
      <c r="F409" s="224"/>
      <c r="G409" s="224"/>
      <c r="H409" s="224"/>
    </row>
    <row r="410" spans="1:8">
      <c r="A410" s="477"/>
      <c r="B410" s="224"/>
      <c r="C410" s="224"/>
      <c r="D410" s="224"/>
      <c r="E410" s="224"/>
      <c r="F410" s="224"/>
      <c r="G410" s="224"/>
      <c r="H410" s="224"/>
    </row>
    <row r="411" spans="1:8">
      <c r="A411" s="477"/>
      <c r="B411" s="224"/>
      <c r="C411" s="224"/>
      <c r="D411" s="224"/>
      <c r="E411" s="224"/>
      <c r="F411" s="224"/>
      <c r="G411" s="224"/>
      <c r="H411" s="224"/>
    </row>
    <row r="412" spans="1:8">
      <c r="A412" s="477"/>
      <c r="B412" s="224"/>
      <c r="C412" s="224"/>
      <c r="D412" s="224"/>
      <c r="E412" s="224"/>
      <c r="F412" s="224"/>
      <c r="G412" s="224"/>
      <c r="H412" s="224"/>
    </row>
    <row r="413" spans="1:8">
      <c r="A413" s="477"/>
      <c r="B413" s="224"/>
      <c r="C413" s="224"/>
      <c r="D413" s="224"/>
      <c r="E413" s="224"/>
      <c r="F413" s="224"/>
      <c r="G413" s="224"/>
      <c r="H413" s="224"/>
    </row>
    <row r="414" spans="1:8">
      <c r="A414" s="477"/>
      <c r="B414" s="224"/>
      <c r="C414" s="224"/>
      <c r="D414" s="224"/>
      <c r="E414" s="224"/>
      <c r="F414" s="224"/>
      <c r="G414" s="224"/>
      <c r="H414" s="224"/>
    </row>
    <row r="415" spans="1:8">
      <c r="A415" s="477"/>
      <c r="B415" s="224"/>
      <c r="C415" s="224"/>
      <c r="D415" s="224"/>
      <c r="E415" s="224"/>
      <c r="F415" s="224"/>
      <c r="G415" s="224"/>
      <c r="H415" s="224"/>
    </row>
    <row r="416" spans="1:8">
      <c r="A416" s="477"/>
      <c r="B416" s="224"/>
      <c r="C416" s="224"/>
      <c r="D416" s="224"/>
      <c r="E416" s="224"/>
      <c r="F416" s="224"/>
      <c r="G416" s="224"/>
      <c r="H416" s="224"/>
    </row>
    <row r="417" spans="1:8">
      <c r="A417" s="477"/>
      <c r="B417" s="224"/>
      <c r="C417" s="224"/>
      <c r="D417" s="224"/>
      <c r="E417" s="224"/>
      <c r="F417" s="224"/>
      <c r="G417" s="224"/>
      <c r="H417" s="224"/>
    </row>
    <row r="418" spans="1:8">
      <c r="A418" s="477"/>
      <c r="B418" s="224"/>
      <c r="C418" s="224"/>
      <c r="D418" s="224"/>
      <c r="E418" s="224"/>
      <c r="F418" s="224"/>
      <c r="G418" s="224"/>
      <c r="H418" s="224"/>
    </row>
    <row r="419" spans="1:8">
      <c r="A419" s="477"/>
      <c r="B419" s="224"/>
      <c r="C419" s="224"/>
      <c r="D419" s="224"/>
      <c r="E419" s="224"/>
      <c r="F419" s="224"/>
      <c r="G419" s="224"/>
      <c r="H419" s="224"/>
    </row>
    <row r="420" spans="1:8">
      <c r="A420" s="477"/>
      <c r="B420" s="224"/>
      <c r="C420" s="224"/>
      <c r="D420" s="224"/>
      <c r="E420" s="224"/>
      <c r="F420" s="224"/>
      <c r="G420" s="224"/>
      <c r="H420" s="224"/>
    </row>
    <row r="421" spans="1:8">
      <c r="A421" s="477"/>
      <c r="B421" s="224"/>
      <c r="C421" s="224"/>
      <c r="D421" s="224"/>
      <c r="E421" s="224"/>
      <c r="F421" s="224"/>
      <c r="G421" s="224"/>
      <c r="H421" s="224"/>
    </row>
    <row r="422" spans="1:8">
      <c r="A422" s="477"/>
      <c r="B422" s="224"/>
      <c r="C422" s="224"/>
      <c r="D422" s="224"/>
      <c r="E422" s="224"/>
      <c r="F422" s="224"/>
      <c r="G422" s="224"/>
      <c r="H422" s="224"/>
    </row>
    <row r="423" spans="1:8">
      <c r="A423" s="477"/>
      <c r="B423" s="224"/>
      <c r="C423" s="224"/>
      <c r="D423" s="224"/>
      <c r="E423" s="224"/>
      <c r="F423" s="224"/>
      <c r="G423" s="224"/>
      <c r="H423" s="224"/>
    </row>
    <row r="424" spans="1:8">
      <c r="A424" s="477"/>
      <c r="B424" s="224"/>
      <c r="C424" s="224"/>
      <c r="D424" s="224"/>
      <c r="E424" s="224"/>
      <c r="F424" s="224"/>
      <c r="G424" s="224"/>
      <c r="H424" s="224"/>
    </row>
    <row r="425" spans="1:8">
      <c r="A425" s="477"/>
      <c r="B425" s="224"/>
      <c r="C425" s="224"/>
      <c r="D425" s="224"/>
      <c r="E425" s="224"/>
      <c r="F425" s="224"/>
      <c r="G425" s="224"/>
      <c r="H425" s="224"/>
    </row>
    <row r="426" spans="1:8">
      <c r="A426" s="477"/>
      <c r="B426" s="224"/>
      <c r="C426" s="224"/>
      <c r="D426" s="224"/>
      <c r="E426" s="224"/>
      <c r="F426" s="224"/>
      <c r="G426" s="224"/>
      <c r="H426" s="224"/>
    </row>
    <row r="427" spans="1:8">
      <c r="A427" s="477"/>
      <c r="B427" s="224"/>
      <c r="C427" s="224"/>
      <c r="D427" s="224"/>
      <c r="E427" s="224"/>
      <c r="F427" s="224"/>
      <c r="G427" s="224"/>
      <c r="H427" s="224"/>
    </row>
    <row r="428" spans="1:8">
      <c r="A428" s="477"/>
      <c r="B428" s="224"/>
      <c r="C428" s="224"/>
      <c r="D428" s="224"/>
      <c r="E428" s="224"/>
      <c r="F428" s="224"/>
      <c r="G428" s="224"/>
      <c r="H428" s="224"/>
    </row>
    <row r="429" spans="1:8">
      <c r="A429" s="477"/>
      <c r="B429" s="224"/>
      <c r="C429" s="224"/>
      <c r="D429" s="224"/>
      <c r="E429" s="224"/>
      <c r="F429" s="224"/>
      <c r="G429" s="224"/>
      <c r="H429" s="224"/>
    </row>
    <row r="430" spans="1:8">
      <c r="A430" s="477"/>
      <c r="B430" s="224"/>
      <c r="C430" s="224"/>
      <c r="D430" s="224"/>
      <c r="E430" s="224"/>
      <c r="F430" s="224"/>
      <c r="G430" s="224"/>
      <c r="H430" s="224"/>
    </row>
    <row r="431" spans="1:8">
      <c r="A431" s="477"/>
      <c r="B431" s="224"/>
      <c r="C431" s="224"/>
      <c r="D431" s="224"/>
      <c r="E431" s="224"/>
      <c r="F431" s="224"/>
      <c r="G431" s="224"/>
      <c r="H431" s="224"/>
    </row>
    <row r="432" spans="1:8">
      <c r="A432" s="477"/>
      <c r="B432" s="224"/>
      <c r="C432" s="224"/>
      <c r="D432" s="224"/>
      <c r="E432" s="224"/>
      <c r="F432" s="224"/>
      <c r="G432" s="224"/>
      <c r="H432" s="224"/>
    </row>
    <row r="433" spans="1:8">
      <c r="A433" s="477"/>
      <c r="B433" s="224"/>
      <c r="C433" s="224"/>
      <c r="D433" s="224"/>
      <c r="E433" s="224"/>
      <c r="F433" s="224"/>
      <c r="G433" s="224"/>
      <c r="H433" s="224"/>
    </row>
    <row r="434" spans="1:8">
      <c r="A434" s="477"/>
      <c r="B434" s="224"/>
      <c r="C434" s="224"/>
      <c r="D434" s="224"/>
      <c r="E434" s="224"/>
      <c r="F434" s="224"/>
      <c r="G434" s="224"/>
      <c r="H434" s="224"/>
    </row>
    <row r="435" spans="1:8">
      <c r="A435" s="477"/>
      <c r="B435" s="224"/>
      <c r="C435" s="224"/>
      <c r="D435" s="224"/>
      <c r="E435" s="224"/>
      <c r="F435" s="224"/>
      <c r="G435" s="224"/>
      <c r="H435" s="224"/>
    </row>
    <row r="436" spans="1:8">
      <c r="A436" s="477"/>
      <c r="B436" s="224"/>
      <c r="C436" s="224"/>
      <c r="D436" s="224"/>
      <c r="E436" s="224"/>
      <c r="F436" s="224"/>
      <c r="G436" s="224"/>
      <c r="H436" s="224"/>
    </row>
    <row r="437" spans="1:8">
      <c r="A437" s="477"/>
      <c r="B437" s="224"/>
      <c r="C437" s="224"/>
      <c r="D437" s="224"/>
      <c r="E437" s="224"/>
      <c r="F437" s="224"/>
      <c r="G437" s="224"/>
      <c r="H437" s="224"/>
    </row>
    <row r="438" spans="1:8">
      <c r="A438" s="477"/>
      <c r="B438" s="224"/>
      <c r="C438" s="224"/>
      <c r="D438" s="224"/>
      <c r="E438" s="224"/>
      <c r="F438" s="224"/>
      <c r="G438" s="224"/>
      <c r="H438" s="224"/>
    </row>
    <row r="439" spans="1:8">
      <c r="A439" s="477"/>
      <c r="B439" s="224"/>
      <c r="C439" s="224"/>
      <c r="D439" s="224"/>
      <c r="E439" s="224"/>
      <c r="F439" s="224"/>
      <c r="G439" s="224"/>
      <c r="H439" s="224"/>
    </row>
    <row r="440" spans="1:8">
      <c r="A440" s="477"/>
      <c r="B440" s="224"/>
      <c r="C440" s="224"/>
      <c r="D440" s="224"/>
      <c r="E440" s="224"/>
      <c r="F440" s="224"/>
      <c r="G440" s="224"/>
      <c r="H440" s="224"/>
    </row>
    <row r="441" spans="1:8">
      <c r="A441" s="477"/>
      <c r="B441" s="224"/>
      <c r="C441" s="224"/>
      <c r="D441" s="224"/>
      <c r="E441" s="224"/>
      <c r="F441" s="224"/>
      <c r="G441" s="224"/>
      <c r="H441" s="224"/>
    </row>
    <row r="442" spans="1:8">
      <c r="A442" s="477"/>
      <c r="B442" s="224"/>
      <c r="C442" s="224"/>
      <c r="D442" s="224"/>
      <c r="E442" s="224"/>
      <c r="F442" s="224"/>
      <c r="G442" s="224"/>
      <c r="H442" s="224"/>
    </row>
    <row r="443" spans="1:8">
      <c r="A443" s="477"/>
      <c r="B443" s="224"/>
      <c r="C443" s="224"/>
      <c r="D443" s="224"/>
      <c r="E443" s="224"/>
      <c r="F443" s="224"/>
      <c r="G443" s="224"/>
      <c r="H443" s="224"/>
    </row>
    <row r="444" spans="1:8">
      <c r="A444" s="477"/>
      <c r="B444" s="224"/>
      <c r="C444" s="224"/>
      <c r="D444" s="224"/>
      <c r="E444" s="224"/>
      <c r="F444" s="224"/>
      <c r="G444" s="224"/>
      <c r="H444" s="224"/>
    </row>
    <row r="445" spans="1:8">
      <c r="A445" s="477"/>
      <c r="B445" s="224"/>
      <c r="C445" s="224"/>
      <c r="D445" s="224"/>
      <c r="E445" s="224"/>
      <c r="F445" s="224"/>
      <c r="G445" s="224"/>
      <c r="H445" s="224"/>
    </row>
    <row r="446" spans="1:8">
      <c r="A446" s="477"/>
      <c r="B446" s="224"/>
      <c r="C446" s="224"/>
      <c r="D446" s="224"/>
      <c r="E446" s="224"/>
      <c r="F446" s="224"/>
      <c r="G446" s="224"/>
      <c r="H446" s="224"/>
    </row>
    <row r="447" spans="1:8">
      <c r="A447" s="477"/>
      <c r="B447" s="224"/>
      <c r="C447" s="224"/>
      <c r="D447" s="224"/>
      <c r="E447" s="224"/>
      <c r="F447" s="224"/>
      <c r="G447" s="224"/>
      <c r="H447" s="224"/>
    </row>
    <row r="448" spans="1:8">
      <c r="A448" s="477"/>
      <c r="B448" s="224"/>
      <c r="C448" s="224"/>
      <c r="D448" s="224"/>
      <c r="E448" s="224"/>
      <c r="F448" s="224"/>
      <c r="G448" s="224"/>
      <c r="H448" s="224"/>
    </row>
    <row r="449" spans="1:8">
      <c r="A449" s="477"/>
      <c r="B449" s="224"/>
      <c r="C449" s="224"/>
      <c r="D449" s="224"/>
      <c r="E449" s="224"/>
      <c r="F449" s="224"/>
      <c r="G449" s="224"/>
      <c r="H449" s="224"/>
    </row>
    <row r="450" spans="1:8">
      <c r="A450" s="477"/>
      <c r="B450" s="224"/>
      <c r="C450" s="224"/>
      <c r="D450" s="224"/>
      <c r="E450" s="224"/>
      <c r="F450" s="224"/>
      <c r="G450" s="224"/>
      <c r="H450" s="224"/>
    </row>
    <row r="451" spans="1:8">
      <c r="A451" s="477"/>
      <c r="B451" s="224"/>
      <c r="C451" s="224"/>
      <c r="D451" s="224"/>
      <c r="E451" s="224"/>
      <c r="F451" s="224"/>
      <c r="G451" s="224"/>
      <c r="H451" s="224"/>
    </row>
    <row r="452" spans="1:8">
      <c r="A452" s="477"/>
      <c r="B452" s="224"/>
      <c r="C452" s="224"/>
      <c r="D452" s="224"/>
      <c r="E452" s="224"/>
      <c r="F452" s="224"/>
      <c r="G452" s="224"/>
      <c r="H452" s="224"/>
    </row>
    <row r="453" spans="1:8">
      <c r="A453" s="477"/>
      <c r="B453" s="224"/>
      <c r="C453" s="224"/>
      <c r="D453" s="224"/>
      <c r="E453" s="224"/>
      <c r="F453" s="224"/>
      <c r="G453" s="224"/>
      <c r="H453" s="224"/>
    </row>
    <row r="454" spans="1:8">
      <c r="A454" s="477"/>
      <c r="B454" s="224"/>
      <c r="C454" s="224"/>
      <c r="D454" s="224"/>
      <c r="E454" s="224"/>
      <c r="F454" s="224"/>
      <c r="G454" s="224"/>
      <c r="H454" s="224"/>
    </row>
    <row r="455" spans="1:8">
      <c r="A455" s="477"/>
      <c r="B455" s="224"/>
      <c r="C455" s="224"/>
      <c r="D455" s="224"/>
      <c r="E455" s="224"/>
      <c r="F455" s="224"/>
      <c r="G455" s="224"/>
      <c r="H455" s="224"/>
    </row>
    <row r="456" spans="1:8">
      <c r="A456" s="477"/>
      <c r="B456" s="224"/>
      <c r="C456" s="224"/>
      <c r="D456" s="224"/>
      <c r="E456" s="224"/>
      <c r="F456" s="224"/>
      <c r="G456" s="224"/>
      <c r="H456" s="224"/>
    </row>
    <row r="457" spans="1:8">
      <c r="A457" s="477"/>
      <c r="B457" s="224"/>
      <c r="C457" s="224"/>
      <c r="D457" s="224"/>
      <c r="E457" s="224"/>
      <c r="F457" s="224"/>
      <c r="G457" s="224"/>
      <c r="H457" s="224"/>
    </row>
    <row r="458" spans="1:8">
      <c r="A458" s="477"/>
      <c r="B458" s="224"/>
      <c r="C458" s="224"/>
      <c r="D458" s="224"/>
      <c r="E458" s="224"/>
      <c r="F458" s="224"/>
      <c r="G458" s="224"/>
      <c r="H458" s="224"/>
    </row>
    <row r="459" spans="1:8">
      <c r="A459" s="477"/>
      <c r="B459" s="224"/>
      <c r="C459" s="224"/>
      <c r="D459" s="224"/>
      <c r="E459" s="224"/>
      <c r="F459" s="224"/>
      <c r="G459" s="224"/>
      <c r="H459" s="224"/>
    </row>
    <row r="460" spans="1:8">
      <c r="A460" s="477"/>
      <c r="B460" s="224"/>
      <c r="C460" s="224"/>
      <c r="D460" s="224"/>
      <c r="E460" s="224"/>
      <c r="F460" s="224"/>
      <c r="G460" s="224"/>
      <c r="H460" s="224"/>
    </row>
    <row r="461" spans="1:8">
      <c r="A461" s="477"/>
      <c r="B461" s="224"/>
      <c r="C461" s="224"/>
      <c r="D461" s="224"/>
      <c r="E461" s="224"/>
      <c r="F461" s="224"/>
      <c r="G461" s="224"/>
      <c r="H461" s="224"/>
    </row>
    <row r="462" spans="1:8">
      <c r="A462" s="477"/>
      <c r="B462" s="224"/>
      <c r="C462" s="224"/>
      <c r="D462" s="224"/>
      <c r="E462" s="224"/>
      <c r="F462" s="224"/>
      <c r="G462" s="224"/>
      <c r="H462" s="224"/>
    </row>
    <row r="463" spans="1:8">
      <c r="A463" s="477"/>
      <c r="B463" s="224"/>
      <c r="C463" s="224"/>
      <c r="D463" s="224"/>
      <c r="E463" s="224"/>
      <c r="F463" s="224"/>
      <c r="G463" s="224"/>
      <c r="H463" s="224"/>
    </row>
    <row r="464" spans="1:8">
      <c r="A464" s="477"/>
      <c r="B464" s="224"/>
      <c r="C464" s="224"/>
      <c r="D464" s="224"/>
      <c r="E464" s="224"/>
      <c r="F464" s="224"/>
      <c r="G464" s="224"/>
      <c r="H464" s="224"/>
    </row>
    <row r="465" spans="1:8">
      <c r="A465" s="477"/>
      <c r="B465" s="224"/>
      <c r="C465" s="224"/>
      <c r="D465" s="224"/>
      <c r="E465" s="224"/>
      <c r="F465" s="224"/>
      <c r="G465" s="224"/>
      <c r="H465" s="224"/>
    </row>
    <row r="466" spans="1:8">
      <c r="A466" s="477"/>
      <c r="B466" s="224"/>
      <c r="C466" s="224"/>
      <c r="D466" s="224"/>
      <c r="E466" s="224"/>
      <c r="F466" s="224"/>
      <c r="G466" s="224"/>
      <c r="H466" s="224"/>
    </row>
    <row r="467" spans="1:8">
      <c r="A467" s="477"/>
      <c r="B467" s="224"/>
      <c r="C467" s="224"/>
      <c r="D467" s="224"/>
      <c r="E467" s="224"/>
      <c r="F467" s="224"/>
      <c r="G467" s="224"/>
      <c r="H467" s="224"/>
    </row>
    <row r="468" spans="1:8">
      <c r="A468" s="477"/>
      <c r="B468" s="224"/>
      <c r="C468" s="224"/>
      <c r="D468" s="224"/>
      <c r="E468" s="224"/>
      <c r="F468" s="224"/>
      <c r="G468" s="224"/>
      <c r="H468" s="224"/>
    </row>
    <row r="469" spans="1:8">
      <c r="A469" s="477"/>
      <c r="B469" s="224"/>
      <c r="C469" s="224"/>
      <c r="D469" s="224"/>
      <c r="E469" s="224"/>
      <c r="F469" s="224"/>
      <c r="G469" s="224"/>
      <c r="H469" s="224"/>
    </row>
    <row r="470" spans="1:8">
      <c r="A470" s="477"/>
      <c r="B470" s="224"/>
      <c r="C470" s="224"/>
      <c r="D470" s="224"/>
      <c r="E470" s="224"/>
      <c r="F470" s="224"/>
      <c r="G470" s="224"/>
      <c r="H470" s="224"/>
    </row>
    <row r="471" spans="1:8">
      <c r="A471" s="477"/>
      <c r="B471" s="224"/>
      <c r="C471" s="224"/>
      <c r="D471" s="224"/>
      <c r="E471" s="224"/>
      <c r="F471" s="224"/>
      <c r="G471" s="224"/>
      <c r="H471" s="224"/>
    </row>
    <row r="472" spans="1:8">
      <c r="A472" s="477"/>
      <c r="B472" s="224"/>
      <c r="C472" s="224"/>
      <c r="D472" s="224"/>
      <c r="E472" s="224"/>
      <c r="F472" s="224"/>
      <c r="G472" s="224"/>
      <c r="H472" s="224"/>
    </row>
    <row r="473" spans="1:8">
      <c r="A473" s="477"/>
      <c r="B473" s="224"/>
      <c r="C473" s="224"/>
      <c r="D473" s="224"/>
      <c r="E473" s="224"/>
      <c r="F473" s="224"/>
      <c r="G473" s="224"/>
      <c r="H473" s="224"/>
    </row>
    <row r="474" spans="1:8">
      <c r="A474" s="477"/>
      <c r="B474" s="224"/>
      <c r="C474" s="224"/>
      <c r="D474" s="224"/>
      <c r="E474" s="224"/>
      <c r="F474" s="224"/>
      <c r="G474" s="224"/>
      <c r="H474" s="224"/>
    </row>
    <row r="475" spans="1:8">
      <c r="A475" s="477"/>
      <c r="B475" s="224"/>
      <c r="C475" s="224"/>
      <c r="D475" s="224"/>
      <c r="E475" s="224"/>
      <c r="F475" s="224"/>
      <c r="G475" s="224"/>
      <c r="H475" s="224"/>
    </row>
    <row r="476" spans="1:8">
      <c r="A476" s="477"/>
      <c r="B476" s="224"/>
      <c r="C476" s="224"/>
      <c r="D476" s="224"/>
      <c r="E476" s="224"/>
      <c r="F476" s="224"/>
      <c r="G476" s="224"/>
      <c r="H476" s="224"/>
    </row>
    <row r="477" spans="1:8">
      <c r="A477" s="477"/>
      <c r="B477" s="224"/>
      <c r="C477" s="224"/>
      <c r="D477" s="224"/>
      <c r="E477" s="224"/>
      <c r="F477" s="224"/>
      <c r="G477" s="224"/>
      <c r="H477" s="224"/>
    </row>
    <row r="478" spans="1:8">
      <c r="A478" s="477"/>
      <c r="B478" s="224"/>
      <c r="C478" s="224"/>
      <c r="D478" s="224"/>
      <c r="E478" s="224"/>
      <c r="F478" s="224"/>
      <c r="G478" s="224"/>
      <c r="H478" s="224"/>
    </row>
    <row r="479" spans="1:8">
      <c r="A479" s="477"/>
      <c r="B479" s="224"/>
      <c r="C479" s="224"/>
      <c r="D479" s="224"/>
      <c r="E479" s="224"/>
      <c r="F479" s="224"/>
      <c r="G479" s="224"/>
      <c r="H479" s="224"/>
    </row>
    <row r="480" spans="1:8">
      <c r="A480" s="477"/>
      <c r="B480" s="224"/>
      <c r="C480" s="224"/>
      <c r="D480" s="224"/>
      <c r="E480" s="224"/>
      <c r="F480" s="224"/>
      <c r="G480" s="224"/>
      <c r="H480" s="224"/>
    </row>
    <row r="481" spans="1:8">
      <c r="A481" s="477"/>
      <c r="B481" s="224"/>
      <c r="C481" s="224"/>
      <c r="D481" s="224"/>
      <c r="E481" s="224"/>
      <c r="F481" s="224"/>
      <c r="G481" s="224"/>
      <c r="H481" s="224"/>
    </row>
    <row r="482" spans="1:8">
      <c r="A482" s="477"/>
      <c r="B482" s="224"/>
      <c r="C482" s="224"/>
      <c r="D482" s="224"/>
      <c r="E482" s="224"/>
      <c r="F482" s="224"/>
      <c r="G482" s="224"/>
      <c r="H482" s="224"/>
    </row>
    <row r="483" spans="1:8">
      <c r="A483" s="477"/>
      <c r="B483" s="224"/>
      <c r="C483" s="224"/>
      <c r="D483" s="224"/>
      <c r="E483" s="224"/>
      <c r="F483" s="224"/>
      <c r="G483" s="224"/>
      <c r="H483" s="224"/>
    </row>
    <row r="484" spans="1:8">
      <c r="A484" s="477"/>
      <c r="B484" s="224"/>
      <c r="C484" s="224"/>
      <c r="D484" s="224"/>
      <c r="E484" s="224"/>
      <c r="F484" s="224"/>
      <c r="G484" s="224"/>
      <c r="H484" s="224"/>
    </row>
    <row r="485" spans="1:8">
      <c r="A485" s="477"/>
      <c r="B485" s="224"/>
      <c r="C485" s="224"/>
      <c r="D485" s="224"/>
      <c r="E485" s="224"/>
      <c r="F485" s="224"/>
      <c r="G485" s="224"/>
      <c r="H485" s="224"/>
    </row>
    <row r="486" spans="1:8">
      <c r="A486" s="477"/>
      <c r="B486" s="224"/>
      <c r="C486" s="224"/>
      <c r="D486" s="224"/>
      <c r="E486" s="224"/>
      <c r="F486" s="224"/>
      <c r="G486" s="224"/>
      <c r="H486" s="224"/>
    </row>
    <row r="487" spans="1:8">
      <c r="A487" s="477"/>
      <c r="B487" s="224"/>
      <c r="C487" s="224"/>
      <c r="D487" s="224"/>
      <c r="E487" s="224"/>
      <c r="F487" s="224"/>
      <c r="G487" s="224"/>
      <c r="H487" s="224"/>
    </row>
    <row r="488" spans="1:8">
      <c r="A488" s="477"/>
      <c r="B488" s="224"/>
      <c r="C488" s="224"/>
      <c r="D488" s="224"/>
      <c r="E488" s="224"/>
      <c r="F488" s="224"/>
      <c r="G488" s="224"/>
      <c r="H488" s="224"/>
    </row>
    <row r="489" spans="1:8">
      <c r="A489" s="477"/>
      <c r="B489" s="224"/>
      <c r="C489" s="224"/>
      <c r="D489" s="224"/>
      <c r="E489" s="224"/>
      <c r="F489" s="224"/>
      <c r="G489" s="224"/>
      <c r="H489" s="224"/>
    </row>
    <row r="490" spans="1:8">
      <c r="A490" s="477"/>
      <c r="B490" s="224"/>
      <c r="C490" s="224"/>
      <c r="D490" s="224"/>
      <c r="E490" s="224"/>
      <c r="F490" s="224"/>
      <c r="G490" s="224"/>
      <c r="H490" s="224"/>
    </row>
    <row r="491" spans="1:8">
      <c r="A491" s="477"/>
      <c r="B491" s="224"/>
      <c r="C491" s="224"/>
      <c r="D491" s="224"/>
      <c r="E491" s="224"/>
      <c r="F491" s="224"/>
      <c r="G491" s="224"/>
      <c r="H491" s="224"/>
    </row>
    <row r="492" spans="1:8">
      <c r="A492" s="477"/>
      <c r="B492" s="224"/>
      <c r="C492" s="224"/>
      <c r="D492" s="224"/>
      <c r="E492" s="224"/>
      <c r="F492" s="224"/>
      <c r="G492" s="224"/>
      <c r="H492" s="224"/>
    </row>
    <row r="493" spans="1:8">
      <c r="A493" s="477"/>
      <c r="B493" s="224"/>
      <c r="C493" s="224"/>
      <c r="D493" s="224"/>
      <c r="E493" s="224"/>
      <c r="F493" s="224"/>
      <c r="G493" s="224"/>
      <c r="H493" s="224"/>
    </row>
    <row r="494" spans="1:8">
      <c r="A494" s="477"/>
      <c r="B494" s="224"/>
      <c r="C494" s="224"/>
      <c r="D494" s="224"/>
      <c r="E494" s="224"/>
      <c r="F494" s="224"/>
      <c r="G494" s="224"/>
      <c r="H494" s="224"/>
    </row>
    <row r="495" spans="1:8">
      <c r="A495" s="477"/>
      <c r="B495" s="224"/>
      <c r="C495" s="224"/>
      <c r="D495" s="224"/>
      <c r="E495" s="224"/>
      <c r="F495" s="224"/>
      <c r="G495" s="224"/>
      <c r="H495" s="224"/>
    </row>
    <row r="496" spans="1:8">
      <c r="A496" s="477"/>
      <c r="B496" s="224"/>
      <c r="C496" s="224"/>
      <c r="D496" s="224"/>
      <c r="E496" s="224"/>
      <c r="F496" s="224"/>
      <c r="G496" s="224"/>
      <c r="H496" s="224"/>
    </row>
    <row r="497" spans="1:8">
      <c r="A497" s="477"/>
      <c r="B497" s="224"/>
      <c r="C497" s="224"/>
      <c r="D497" s="224"/>
      <c r="E497" s="224"/>
      <c r="F497" s="224"/>
      <c r="G497" s="224"/>
      <c r="H497" s="224"/>
    </row>
    <row r="498" spans="1:8">
      <c r="A498" s="477"/>
      <c r="B498" s="224"/>
      <c r="C498" s="224"/>
      <c r="D498" s="224"/>
      <c r="E498" s="224"/>
      <c r="F498" s="224"/>
      <c r="G498" s="224"/>
      <c r="H498" s="224"/>
    </row>
    <row r="499" spans="1:8">
      <c r="A499" s="477"/>
      <c r="B499" s="224"/>
      <c r="C499" s="224"/>
      <c r="D499" s="224"/>
      <c r="E499" s="224"/>
      <c r="F499" s="224"/>
      <c r="G499" s="224"/>
      <c r="H499" s="224"/>
    </row>
    <row r="500" spans="1:8">
      <c r="A500" s="477"/>
      <c r="B500" s="224"/>
      <c r="C500" s="224"/>
      <c r="D500" s="224"/>
      <c r="E500" s="224"/>
      <c r="F500" s="224"/>
      <c r="G500" s="224"/>
      <c r="H500" s="224"/>
    </row>
    <row r="501" spans="1:8">
      <c r="A501" s="477"/>
      <c r="B501" s="224"/>
      <c r="C501" s="224"/>
      <c r="D501" s="224"/>
      <c r="E501" s="224"/>
      <c r="F501" s="224"/>
      <c r="G501" s="224"/>
      <c r="H501" s="224"/>
    </row>
    <row r="502" spans="1:8">
      <c r="A502" s="477"/>
      <c r="B502" s="224"/>
      <c r="C502" s="224"/>
      <c r="D502" s="224"/>
      <c r="E502" s="224"/>
      <c r="F502" s="224"/>
      <c r="G502" s="224"/>
      <c r="H502" s="224"/>
    </row>
    <row r="503" spans="1:8">
      <c r="A503" s="477"/>
      <c r="B503" s="224"/>
      <c r="C503" s="224"/>
      <c r="D503" s="224"/>
      <c r="E503" s="224"/>
      <c r="F503" s="224"/>
      <c r="G503" s="224"/>
      <c r="H503" s="224"/>
    </row>
    <row r="504" spans="1:8">
      <c r="A504" s="477"/>
      <c r="B504" s="224"/>
      <c r="C504" s="224"/>
      <c r="D504" s="224"/>
      <c r="E504" s="224"/>
      <c r="F504" s="224"/>
      <c r="G504" s="224"/>
      <c r="H504" s="224"/>
    </row>
    <row r="505" spans="1:8">
      <c r="A505" s="477"/>
      <c r="B505" s="224"/>
      <c r="C505" s="224"/>
      <c r="D505" s="224"/>
      <c r="E505" s="224"/>
      <c r="F505" s="224"/>
      <c r="G505" s="224"/>
      <c r="H505" s="224"/>
    </row>
    <row r="506" spans="1:8">
      <c r="A506" s="477"/>
      <c r="B506" s="224"/>
      <c r="C506" s="224"/>
      <c r="D506" s="224"/>
      <c r="E506" s="224"/>
      <c r="F506" s="224"/>
      <c r="G506" s="224"/>
      <c r="H506" s="224"/>
    </row>
    <row r="507" spans="1:8">
      <c r="A507" s="477"/>
      <c r="B507" s="224"/>
      <c r="C507" s="224"/>
      <c r="D507" s="224"/>
      <c r="E507" s="224"/>
      <c r="F507" s="224"/>
      <c r="G507" s="224"/>
      <c r="H507" s="224"/>
    </row>
    <row r="508" spans="1:8">
      <c r="A508" s="477"/>
      <c r="B508" s="224"/>
      <c r="C508" s="224"/>
      <c r="D508" s="224"/>
      <c r="E508" s="224"/>
      <c r="F508" s="224"/>
      <c r="G508" s="224"/>
      <c r="H508" s="224"/>
    </row>
    <row r="509" spans="1:8">
      <c r="A509" s="477"/>
      <c r="B509" s="224"/>
      <c r="C509" s="224"/>
      <c r="D509" s="224"/>
      <c r="E509" s="224"/>
      <c r="F509" s="224"/>
      <c r="G509" s="224"/>
      <c r="H509" s="224"/>
    </row>
    <row r="510" spans="1:8">
      <c r="A510" s="477"/>
      <c r="B510" s="224"/>
      <c r="C510" s="224"/>
      <c r="D510" s="224"/>
      <c r="E510" s="224"/>
      <c r="F510" s="224"/>
      <c r="G510" s="224"/>
      <c r="H510" s="224"/>
    </row>
    <row r="511" spans="1:8">
      <c r="A511" s="477"/>
      <c r="B511" s="224"/>
      <c r="C511" s="224"/>
      <c r="D511" s="224"/>
      <c r="E511" s="224"/>
      <c r="F511" s="224"/>
      <c r="G511" s="224"/>
      <c r="H511" s="224"/>
    </row>
    <row r="512" spans="1:8">
      <c r="A512" s="477"/>
      <c r="B512" s="224"/>
      <c r="C512" s="224"/>
      <c r="D512" s="224"/>
      <c r="E512" s="224"/>
      <c r="F512" s="224"/>
      <c r="G512" s="224"/>
      <c r="H512" s="224"/>
    </row>
    <row r="513" spans="1:8">
      <c r="A513" s="477"/>
      <c r="B513" s="224"/>
      <c r="C513" s="224"/>
      <c r="D513" s="224"/>
      <c r="E513" s="224"/>
      <c r="F513" s="224"/>
      <c r="G513" s="224"/>
      <c r="H513" s="224"/>
    </row>
    <row r="514" spans="1:8">
      <c r="A514" s="477"/>
      <c r="B514" s="224"/>
      <c r="C514" s="224"/>
      <c r="D514" s="224"/>
      <c r="E514" s="224"/>
      <c r="F514" s="224"/>
      <c r="G514" s="224"/>
      <c r="H514" s="224"/>
    </row>
    <row r="515" spans="1:8">
      <c r="A515" s="477"/>
      <c r="B515" s="224"/>
      <c r="C515" s="224"/>
      <c r="D515" s="224"/>
      <c r="E515" s="224"/>
      <c r="F515" s="224"/>
      <c r="G515" s="224"/>
      <c r="H515" s="224"/>
    </row>
    <row r="516" spans="1:8">
      <c r="A516" s="477"/>
      <c r="B516" s="224"/>
      <c r="C516" s="224"/>
      <c r="D516" s="224"/>
      <c r="E516" s="224"/>
      <c r="F516" s="224"/>
      <c r="G516" s="224"/>
      <c r="H516" s="224"/>
    </row>
    <row r="517" spans="1:8">
      <c r="A517" s="477"/>
      <c r="B517" s="224"/>
      <c r="C517" s="224"/>
      <c r="D517" s="224"/>
      <c r="E517" s="224"/>
      <c r="F517" s="224"/>
      <c r="G517" s="224"/>
      <c r="H517" s="224"/>
    </row>
    <row r="518" spans="1:8">
      <c r="A518" s="477"/>
      <c r="B518" s="224"/>
      <c r="C518" s="224"/>
      <c r="D518" s="224"/>
      <c r="E518" s="224"/>
      <c r="F518" s="224"/>
      <c r="G518" s="224"/>
      <c r="H518" s="224"/>
    </row>
    <row r="519" spans="1:8">
      <c r="A519" s="477"/>
      <c r="B519" s="224"/>
      <c r="C519" s="224"/>
      <c r="D519" s="224"/>
      <c r="E519" s="224"/>
      <c r="F519" s="224"/>
      <c r="G519" s="224"/>
      <c r="H519" s="224"/>
    </row>
    <row r="520" spans="1:8">
      <c r="A520" s="477"/>
      <c r="B520" s="224"/>
      <c r="C520" s="224"/>
      <c r="D520" s="224"/>
      <c r="E520" s="224"/>
      <c r="F520" s="224"/>
      <c r="G520" s="224"/>
      <c r="H520" s="224"/>
    </row>
    <row r="521" spans="1:8">
      <c r="A521" s="477"/>
      <c r="B521" s="224"/>
      <c r="C521" s="224"/>
      <c r="D521" s="224"/>
      <c r="E521" s="224"/>
      <c r="F521" s="224"/>
      <c r="G521" s="224"/>
      <c r="H521" s="224"/>
    </row>
    <row r="522" spans="1:8">
      <c r="A522" s="477"/>
      <c r="B522" s="224"/>
      <c r="C522" s="224"/>
      <c r="D522" s="224"/>
      <c r="E522" s="224"/>
      <c r="F522" s="224"/>
      <c r="G522" s="224"/>
      <c r="H522" s="224"/>
    </row>
    <row r="523" spans="1:8">
      <c r="A523" s="477"/>
      <c r="B523" s="224"/>
      <c r="C523" s="224"/>
      <c r="D523" s="224"/>
      <c r="E523" s="224"/>
      <c r="F523" s="224"/>
      <c r="G523" s="224"/>
      <c r="H523" s="224"/>
    </row>
    <row r="524" spans="1:8">
      <c r="A524" s="477"/>
      <c r="B524" s="224"/>
      <c r="C524" s="224"/>
      <c r="D524" s="224"/>
      <c r="E524" s="224"/>
      <c r="F524" s="224"/>
      <c r="G524" s="224"/>
      <c r="H524" s="224"/>
    </row>
    <row r="525" spans="1:8">
      <c r="A525" s="477"/>
      <c r="B525" s="224"/>
      <c r="C525" s="224"/>
      <c r="D525" s="224"/>
      <c r="E525" s="224"/>
      <c r="F525" s="224"/>
      <c r="G525" s="224"/>
      <c r="H525" s="224"/>
    </row>
    <row r="526" spans="1:8">
      <c r="A526" s="477"/>
      <c r="B526" s="224"/>
      <c r="C526" s="224"/>
      <c r="D526" s="224"/>
      <c r="E526" s="224"/>
      <c r="F526" s="224"/>
      <c r="G526" s="224"/>
      <c r="H526" s="224"/>
    </row>
    <row r="527" spans="1:8">
      <c r="A527" s="477"/>
      <c r="B527" s="224"/>
      <c r="C527" s="224"/>
      <c r="D527" s="224"/>
      <c r="E527" s="224"/>
      <c r="F527" s="224"/>
      <c r="G527" s="224"/>
      <c r="H527" s="224"/>
    </row>
    <row r="528" spans="1:8">
      <c r="A528" s="477"/>
      <c r="B528" s="224"/>
      <c r="C528" s="224"/>
      <c r="D528" s="224"/>
      <c r="E528" s="224"/>
      <c r="F528" s="224"/>
      <c r="G528" s="224"/>
      <c r="H528" s="224"/>
    </row>
    <row r="529" spans="1:8">
      <c r="A529" s="477"/>
      <c r="B529" s="224"/>
      <c r="C529" s="224"/>
      <c r="D529" s="224"/>
      <c r="E529" s="224"/>
      <c r="F529" s="224"/>
      <c r="G529" s="224"/>
      <c r="H529" s="224"/>
    </row>
    <row r="530" spans="1:8">
      <c r="A530" s="477"/>
      <c r="B530" s="224"/>
      <c r="C530" s="224"/>
      <c r="D530" s="224"/>
      <c r="E530" s="224"/>
      <c r="F530" s="224"/>
      <c r="G530" s="224"/>
      <c r="H530" s="224"/>
    </row>
    <row r="531" spans="1:8">
      <c r="A531" s="477"/>
      <c r="B531" s="224"/>
      <c r="C531" s="224"/>
      <c r="D531" s="224"/>
      <c r="E531" s="224"/>
      <c r="F531" s="224"/>
      <c r="G531" s="224"/>
      <c r="H531" s="224"/>
    </row>
    <row r="532" spans="1:8">
      <c r="A532" s="477"/>
      <c r="B532" s="224"/>
      <c r="C532" s="224"/>
      <c r="D532" s="224"/>
      <c r="E532" s="224"/>
      <c r="F532" s="224"/>
      <c r="G532" s="224"/>
      <c r="H532" s="224"/>
    </row>
    <row r="533" spans="1:8">
      <c r="A533" s="477"/>
      <c r="B533" s="224"/>
      <c r="C533" s="224"/>
      <c r="D533" s="224"/>
      <c r="E533" s="224"/>
      <c r="F533" s="224"/>
      <c r="G533" s="224"/>
      <c r="H533" s="224"/>
    </row>
    <row r="534" spans="1:8">
      <c r="A534" s="477"/>
      <c r="B534" s="224"/>
      <c r="C534" s="224"/>
      <c r="D534" s="224"/>
      <c r="E534" s="224"/>
      <c r="F534" s="224"/>
      <c r="G534" s="224"/>
      <c r="H534" s="224"/>
    </row>
    <row r="535" spans="1:8">
      <c r="A535" s="477"/>
      <c r="B535" s="224"/>
      <c r="C535" s="224"/>
      <c r="D535" s="224"/>
      <c r="E535" s="224"/>
      <c r="F535" s="224"/>
      <c r="G535" s="224"/>
      <c r="H535" s="224"/>
    </row>
    <row r="536" spans="1:8">
      <c r="A536" s="477"/>
      <c r="B536" s="224"/>
      <c r="C536" s="224"/>
      <c r="D536" s="224"/>
      <c r="E536" s="224"/>
      <c r="F536" s="224"/>
      <c r="G536" s="224"/>
      <c r="H536" s="224"/>
    </row>
    <row r="537" spans="1:8">
      <c r="A537" s="477"/>
      <c r="B537" s="224"/>
      <c r="C537" s="224"/>
      <c r="D537" s="224"/>
      <c r="E537" s="224"/>
      <c r="F537" s="224"/>
      <c r="G537" s="224"/>
      <c r="H537" s="224"/>
    </row>
    <row r="538" spans="1:8">
      <c r="A538" s="477"/>
      <c r="B538" s="224"/>
      <c r="C538" s="224"/>
      <c r="D538" s="224"/>
      <c r="E538" s="224"/>
      <c r="F538" s="224"/>
      <c r="G538" s="224"/>
      <c r="H538" s="224"/>
    </row>
    <row r="539" spans="1:8">
      <c r="A539" s="477"/>
      <c r="B539" s="224"/>
      <c r="C539" s="224"/>
      <c r="D539" s="224"/>
      <c r="E539" s="224"/>
      <c r="F539" s="224"/>
      <c r="G539" s="224"/>
      <c r="H539" s="224"/>
    </row>
    <row r="540" spans="1:8">
      <c r="A540" s="477"/>
      <c r="B540" s="224"/>
      <c r="C540" s="224"/>
      <c r="D540" s="224"/>
      <c r="E540" s="224"/>
      <c r="F540" s="224"/>
      <c r="G540" s="224"/>
      <c r="H540" s="224"/>
    </row>
    <row r="541" spans="1:8">
      <c r="A541" s="477"/>
      <c r="B541" s="224"/>
      <c r="C541" s="224"/>
      <c r="D541" s="224"/>
      <c r="E541" s="224"/>
      <c r="F541" s="224"/>
      <c r="G541" s="224"/>
      <c r="H541" s="224"/>
    </row>
    <row r="542" spans="1:8">
      <c r="A542" s="477"/>
      <c r="B542" s="224"/>
      <c r="C542" s="224"/>
      <c r="D542" s="224"/>
      <c r="E542" s="224"/>
      <c r="F542" s="224"/>
      <c r="G542" s="224"/>
      <c r="H542" s="224"/>
    </row>
    <row r="543" spans="1:8">
      <c r="A543" s="477"/>
      <c r="B543" s="224"/>
      <c r="C543" s="224"/>
      <c r="D543" s="224"/>
      <c r="E543" s="224"/>
      <c r="F543" s="224"/>
      <c r="G543" s="224"/>
      <c r="H543" s="224"/>
    </row>
    <row r="544" spans="1:8">
      <c r="A544" s="477"/>
      <c r="B544" s="224"/>
      <c r="C544" s="224"/>
      <c r="D544" s="224"/>
      <c r="E544" s="224"/>
      <c r="F544" s="224"/>
      <c r="G544" s="224"/>
      <c r="H544" s="224"/>
    </row>
    <row r="545" spans="1:8">
      <c r="A545" s="477"/>
      <c r="B545" s="224"/>
      <c r="C545" s="224"/>
      <c r="D545" s="224"/>
      <c r="E545" s="224"/>
      <c r="F545" s="224"/>
      <c r="G545" s="224"/>
      <c r="H545" s="224"/>
    </row>
    <row r="546" spans="1:8">
      <c r="A546" s="477"/>
      <c r="B546" s="224"/>
      <c r="C546" s="224"/>
      <c r="D546" s="224"/>
      <c r="E546" s="224"/>
      <c r="F546" s="224"/>
      <c r="G546" s="224"/>
      <c r="H546" s="224"/>
    </row>
    <row r="547" spans="1:8">
      <c r="A547" s="477"/>
      <c r="B547" s="224"/>
      <c r="C547" s="224"/>
      <c r="D547" s="224"/>
      <c r="E547" s="224"/>
      <c r="F547" s="224"/>
      <c r="G547" s="224"/>
      <c r="H547" s="224"/>
    </row>
    <row r="548" spans="1:8">
      <c r="A548" s="477"/>
      <c r="B548" s="224"/>
      <c r="C548" s="224"/>
      <c r="D548" s="224"/>
      <c r="E548" s="224"/>
      <c r="F548" s="224"/>
      <c r="G548" s="224"/>
      <c r="H548" s="224"/>
    </row>
    <row r="549" spans="1:8">
      <c r="A549" s="477"/>
      <c r="B549" s="224"/>
      <c r="C549" s="224"/>
      <c r="D549" s="224"/>
      <c r="E549" s="224"/>
      <c r="F549" s="224"/>
      <c r="G549" s="224"/>
      <c r="H549" s="224"/>
    </row>
    <row r="550" spans="1:8">
      <c r="A550" s="477"/>
      <c r="B550" s="224"/>
      <c r="C550" s="224"/>
      <c r="D550" s="224"/>
      <c r="E550" s="224"/>
      <c r="F550" s="224"/>
      <c r="G550" s="224"/>
      <c r="H550" s="224"/>
    </row>
    <row r="551" spans="1:8">
      <c r="A551" s="477"/>
      <c r="B551" s="224"/>
      <c r="C551" s="224"/>
      <c r="D551" s="224"/>
      <c r="E551" s="224"/>
      <c r="F551" s="224"/>
      <c r="G551" s="224"/>
      <c r="H551" s="224"/>
    </row>
    <row r="552" spans="1:8">
      <c r="A552" s="477"/>
      <c r="B552" s="224"/>
      <c r="C552" s="224"/>
      <c r="D552" s="224"/>
      <c r="E552" s="224"/>
      <c r="F552" s="224"/>
      <c r="G552" s="224"/>
      <c r="H552" s="224"/>
    </row>
    <row r="553" spans="1:8">
      <c r="A553" s="477"/>
      <c r="B553" s="224"/>
      <c r="C553" s="224"/>
      <c r="D553" s="224"/>
      <c r="E553" s="224"/>
      <c r="F553" s="224"/>
      <c r="G553" s="224"/>
      <c r="H553" s="224"/>
    </row>
    <row r="554" spans="1:8">
      <c r="A554" s="477"/>
      <c r="B554" s="224"/>
      <c r="C554" s="224"/>
      <c r="D554" s="224"/>
      <c r="E554" s="224"/>
      <c r="F554" s="224"/>
      <c r="G554" s="224"/>
      <c r="H554" s="224"/>
    </row>
    <row r="555" spans="1:8">
      <c r="A555" s="477"/>
      <c r="B555" s="224"/>
      <c r="C555" s="224"/>
      <c r="D555" s="224"/>
      <c r="E555" s="224"/>
      <c r="F555" s="224"/>
      <c r="G555" s="224"/>
      <c r="H555" s="224"/>
    </row>
    <row r="556" spans="1:8">
      <c r="A556" s="477"/>
      <c r="B556" s="224"/>
      <c r="C556" s="224"/>
      <c r="D556" s="224"/>
      <c r="E556" s="224"/>
      <c r="F556" s="224"/>
      <c r="G556" s="224"/>
      <c r="H556" s="224"/>
    </row>
    <row r="557" spans="1:8">
      <c r="A557" s="477"/>
      <c r="B557" s="224"/>
      <c r="C557" s="224"/>
      <c r="D557" s="224"/>
      <c r="E557" s="224"/>
      <c r="F557" s="224"/>
      <c r="G557" s="224"/>
      <c r="H557" s="224"/>
    </row>
    <row r="558" spans="1:8">
      <c r="A558" s="477"/>
      <c r="B558" s="224"/>
      <c r="C558" s="224"/>
      <c r="D558" s="224"/>
      <c r="E558" s="224"/>
      <c r="F558" s="224"/>
      <c r="G558" s="224"/>
      <c r="H558" s="224"/>
    </row>
    <row r="559" spans="1:8">
      <c r="A559" s="477"/>
      <c r="B559" s="224"/>
      <c r="C559" s="224"/>
      <c r="D559" s="224"/>
      <c r="E559" s="224"/>
      <c r="F559" s="224"/>
      <c r="G559" s="224"/>
      <c r="H559" s="224"/>
    </row>
    <row r="560" spans="1:8">
      <c r="A560" s="477"/>
      <c r="B560" s="224"/>
      <c r="C560" s="224"/>
      <c r="D560" s="224"/>
      <c r="E560" s="224"/>
      <c r="F560" s="224"/>
      <c r="G560" s="224"/>
      <c r="H560" s="224"/>
    </row>
    <row r="561" spans="1:8">
      <c r="A561" s="477"/>
      <c r="B561" s="224"/>
      <c r="C561" s="224"/>
      <c r="D561" s="224"/>
      <c r="E561" s="224"/>
      <c r="F561" s="224"/>
      <c r="G561" s="224"/>
      <c r="H561" s="224"/>
    </row>
    <row r="562" spans="1:8">
      <c r="A562" s="477"/>
      <c r="B562" s="224"/>
      <c r="C562" s="224"/>
      <c r="D562" s="224"/>
      <c r="E562" s="224"/>
      <c r="F562" s="224"/>
      <c r="G562" s="224"/>
      <c r="H562" s="224"/>
    </row>
  </sheetData>
  <customSheetViews>
    <customSheetView guid="{416404B7-8533-4A12-ABD0-58CFDEB49D80}" scale="50" showPageBreaks="1" printArea="1">
      <selection sqref="A1:XFD1048576"/>
      <rowBreaks count="2" manualBreakCount="2">
        <brk id="73" max="16383" man="1"/>
        <brk id="132" max="16383" man="1"/>
      </rowBreaks>
      <pageMargins left="0.75" right="0.75" top="1" bottom="1" header="0.5" footer="0.5"/>
      <printOptions horizontalCentered="1"/>
      <pageSetup scale="30" orientation="landscape" r:id="rId1"/>
      <headerFooter alignWithMargins="0"/>
    </customSheetView>
  </customSheetViews>
  <mergeCells count="18">
    <mergeCell ref="A146:H146"/>
    <mergeCell ref="A60:H60"/>
    <mergeCell ref="A65:H65"/>
    <mergeCell ref="A71:H71"/>
    <mergeCell ref="A109:H109"/>
    <mergeCell ref="A68:H68"/>
    <mergeCell ref="A69:H69"/>
    <mergeCell ref="A98:H98"/>
    <mergeCell ref="A99:H99"/>
    <mergeCell ref="A100:H100"/>
    <mergeCell ref="A101:H101"/>
    <mergeCell ref="A102:H102"/>
    <mergeCell ref="A104:H104"/>
    <mergeCell ref="A1:H1"/>
    <mergeCell ref="A3:H3"/>
    <mergeCell ref="A2:H2"/>
    <mergeCell ref="A70:H70"/>
    <mergeCell ref="A108:H108"/>
  </mergeCells>
  <phoneticPr fontId="0" type="noConversion"/>
  <printOptions horizontalCentered="1"/>
  <pageMargins left="0.75" right="0.75" top="1" bottom="1" header="0.5" footer="0.5"/>
  <pageSetup scale="30" orientation="landscape" r:id="rId2"/>
  <headerFooter alignWithMargins="0"/>
  <rowBreaks count="2" manualBreakCount="2">
    <brk id="67" max="16383" man="1"/>
    <brk id="10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2A60F-7C1F-4CFC-BA67-9A001B1AF207}">
  <sheetPr>
    <pageSetUpPr fitToPage="1"/>
  </sheetPr>
  <dimension ref="A3:L104"/>
  <sheetViews>
    <sheetView showGridLines="0" zoomScale="90" zoomScaleNormal="90" workbookViewId="0"/>
  </sheetViews>
  <sheetFormatPr defaultColWidth="15.42578125" defaultRowHeight="14.25"/>
  <cols>
    <col min="1" max="1" width="11.42578125" style="1364" customWidth="1"/>
    <col min="2" max="2" width="10.5703125" style="1372" customWidth="1"/>
    <col min="3" max="3" width="7.42578125" style="1372" customWidth="1"/>
    <col min="4" max="4" width="22.42578125" style="1364" customWidth="1"/>
    <col min="5" max="5" width="18.5703125" style="1364" customWidth="1"/>
    <col min="6" max="6" width="15.28515625" style="1364" customWidth="1"/>
    <col min="7" max="7" width="20" style="1364" customWidth="1"/>
    <col min="8" max="8" width="25" style="1364" customWidth="1"/>
    <col min="9" max="9" width="16.7109375" style="1364" customWidth="1"/>
    <col min="10" max="10" width="8.42578125" style="1364" customWidth="1"/>
    <col min="11" max="11" width="16" style="1364" bestFit="1" customWidth="1"/>
    <col min="12" max="12" width="14.7109375" style="1364" customWidth="1"/>
    <col min="13" max="254" width="15.42578125" style="1364"/>
    <col min="255" max="255" width="8" style="1364" customWidth="1"/>
    <col min="256" max="256" width="10.5703125" style="1364" customWidth="1"/>
    <col min="257" max="257" width="7.42578125" style="1364" customWidth="1"/>
    <col min="258" max="258" width="19.7109375" style="1364" customWidth="1"/>
    <col min="259" max="259" width="15.42578125" style="1364" bestFit="1" customWidth="1"/>
    <col min="260" max="260" width="13.42578125" style="1364" customWidth="1"/>
    <col min="261" max="261" width="24.7109375" style="1364" bestFit="1" customWidth="1"/>
    <col min="262" max="262" width="25" style="1364" customWidth="1"/>
    <col min="263" max="263" width="16.7109375" style="1364" customWidth="1"/>
    <col min="264" max="264" width="8.42578125" style="1364" customWidth="1"/>
    <col min="265" max="265" width="16" style="1364" bestFit="1" customWidth="1"/>
    <col min="266" max="266" width="14.7109375" style="1364" customWidth="1"/>
    <col min="267" max="267" width="15.42578125" style="1364"/>
    <col min="268" max="268" width="19.42578125" style="1364" bestFit="1" customWidth="1"/>
    <col min="269" max="510" width="15.42578125" style="1364"/>
    <col min="511" max="511" width="8" style="1364" customWidth="1"/>
    <col min="512" max="512" width="10.5703125" style="1364" customWidth="1"/>
    <col min="513" max="513" width="7.42578125" style="1364" customWidth="1"/>
    <col min="514" max="514" width="19.7109375" style="1364" customWidth="1"/>
    <col min="515" max="515" width="15.42578125" style="1364" bestFit="1" customWidth="1"/>
    <col min="516" max="516" width="13.42578125" style="1364" customWidth="1"/>
    <col min="517" max="517" width="24.7109375" style="1364" bestFit="1" customWidth="1"/>
    <col min="518" max="518" width="25" style="1364" customWidth="1"/>
    <col min="519" max="519" width="16.7109375" style="1364" customWidth="1"/>
    <col min="520" max="520" width="8.42578125" style="1364" customWidth="1"/>
    <col min="521" max="521" width="16" style="1364" bestFit="1" customWidth="1"/>
    <col min="522" max="522" width="14.7109375" style="1364" customWidth="1"/>
    <col min="523" max="523" width="15.42578125" style="1364"/>
    <col min="524" max="524" width="19.42578125" style="1364" bestFit="1" customWidth="1"/>
    <col min="525" max="766" width="15.42578125" style="1364"/>
    <col min="767" max="767" width="8" style="1364" customWidth="1"/>
    <col min="768" max="768" width="10.5703125" style="1364" customWidth="1"/>
    <col min="769" max="769" width="7.42578125" style="1364" customWidth="1"/>
    <col min="770" max="770" width="19.7109375" style="1364" customWidth="1"/>
    <col min="771" max="771" width="15.42578125" style="1364" bestFit="1" customWidth="1"/>
    <col min="772" max="772" width="13.42578125" style="1364" customWidth="1"/>
    <col min="773" max="773" width="24.7109375" style="1364" bestFit="1" customWidth="1"/>
    <col min="774" max="774" width="25" style="1364" customWidth="1"/>
    <col min="775" max="775" width="16.7109375" style="1364" customWidth="1"/>
    <col min="776" max="776" width="8.42578125" style="1364" customWidth="1"/>
    <col min="777" max="777" width="16" style="1364" bestFit="1" customWidth="1"/>
    <col min="778" max="778" width="14.7109375" style="1364" customWidth="1"/>
    <col min="779" max="779" width="15.42578125" style="1364"/>
    <col min="780" max="780" width="19.42578125" style="1364" bestFit="1" customWidth="1"/>
    <col min="781" max="1022" width="15.42578125" style="1364"/>
    <col min="1023" max="1023" width="8" style="1364" customWidth="1"/>
    <col min="1024" max="1024" width="10.5703125" style="1364" customWidth="1"/>
    <col min="1025" max="1025" width="7.42578125" style="1364" customWidth="1"/>
    <col min="1026" max="1026" width="19.7109375" style="1364" customWidth="1"/>
    <col min="1027" max="1027" width="15.42578125" style="1364" bestFit="1" customWidth="1"/>
    <col min="1028" max="1028" width="13.42578125" style="1364" customWidth="1"/>
    <col min="1029" max="1029" width="24.7109375" style="1364" bestFit="1" customWidth="1"/>
    <col min="1030" max="1030" width="25" style="1364" customWidth="1"/>
    <col min="1031" max="1031" width="16.7109375" style="1364" customWidth="1"/>
    <col min="1032" max="1032" width="8.42578125" style="1364" customWidth="1"/>
    <col min="1033" max="1033" width="16" style="1364" bestFit="1" customWidth="1"/>
    <col min="1034" max="1034" width="14.7109375" style="1364" customWidth="1"/>
    <col min="1035" max="1035" width="15.42578125" style="1364"/>
    <col min="1036" max="1036" width="19.42578125" style="1364" bestFit="1" customWidth="1"/>
    <col min="1037" max="1278" width="15.42578125" style="1364"/>
    <col min="1279" max="1279" width="8" style="1364" customWidth="1"/>
    <col min="1280" max="1280" width="10.5703125" style="1364" customWidth="1"/>
    <col min="1281" max="1281" width="7.42578125" style="1364" customWidth="1"/>
    <col min="1282" max="1282" width="19.7109375" style="1364" customWidth="1"/>
    <col min="1283" max="1283" width="15.42578125" style="1364" bestFit="1" customWidth="1"/>
    <col min="1284" max="1284" width="13.42578125" style="1364" customWidth="1"/>
    <col min="1285" max="1285" width="24.7109375" style="1364" bestFit="1" customWidth="1"/>
    <col min="1286" max="1286" width="25" style="1364" customWidth="1"/>
    <col min="1287" max="1287" width="16.7109375" style="1364" customWidth="1"/>
    <col min="1288" max="1288" width="8.42578125" style="1364" customWidth="1"/>
    <col min="1289" max="1289" width="16" style="1364" bestFit="1" customWidth="1"/>
    <col min="1290" max="1290" width="14.7109375" style="1364" customWidth="1"/>
    <col min="1291" max="1291" width="15.42578125" style="1364"/>
    <col min="1292" max="1292" width="19.42578125" style="1364" bestFit="1" customWidth="1"/>
    <col min="1293" max="1534" width="15.42578125" style="1364"/>
    <col min="1535" max="1535" width="8" style="1364" customWidth="1"/>
    <col min="1536" max="1536" width="10.5703125" style="1364" customWidth="1"/>
    <col min="1537" max="1537" width="7.42578125" style="1364" customWidth="1"/>
    <col min="1538" max="1538" width="19.7109375" style="1364" customWidth="1"/>
    <col min="1539" max="1539" width="15.42578125" style="1364" bestFit="1" customWidth="1"/>
    <col min="1540" max="1540" width="13.42578125" style="1364" customWidth="1"/>
    <col min="1541" max="1541" width="24.7109375" style="1364" bestFit="1" customWidth="1"/>
    <col min="1542" max="1542" width="25" style="1364" customWidth="1"/>
    <col min="1543" max="1543" width="16.7109375" style="1364" customWidth="1"/>
    <col min="1544" max="1544" width="8.42578125" style="1364" customWidth="1"/>
    <col min="1545" max="1545" width="16" style="1364" bestFit="1" customWidth="1"/>
    <col min="1546" max="1546" width="14.7109375" style="1364" customWidth="1"/>
    <col min="1547" max="1547" width="15.42578125" style="1364"/>
    <col min="1548" max="1548" width="19.42578125" style="1364" bestFit="1" customWidth="1"/>
    <col min="1549" max="1790" width="15.42578125" style="1364"/>
    <col min="1791" max="1791" width="8" style="1364" customWidth="1"/>
    <col min="1792" max="1792" width="10.5703125" style="1364" customWidth="1"/>
    <col min="1793" max="1793" width="7.42578125" style="1364" customWidth="1"/>
    <col min="1794" max="1794" width="19.7109375" style="1364" customWidth="1"/>
    <col min="1795" max="1795" width="15.42578125" style="1364" bestFit="1" customWidth="1"/>
    <col min="1796" max="1796" width="13.42578125" style="1364" customWidth="1"/>
    <col min="1797" max="1797" width="24.7109375" style="1364" bestFit="1" customWidth="1"/>
    <col min="1798" max="1798" width="25" style="1364" customWidth="1"/>
    <col min="1799" max="1799" width="16.7109375" style="1364" customWidth="1"/>
    <col min="1800" max="1800" width="8.42578125" style="1364" customWidth="1"/>
    <col min="1801" max="1801" width="16" style="1364" bestFit="1" customWidth="1"/>
    <col min="1802" max="1802" width="14.7109375" style="1364" customWidth="1"/>
    <col min="1803" max="1803" width="15.42578125" style="1364"/>
    <col min="1804" max="1804" width="19.42578125" style="1364" bestFit="1" customWidth="1"/>
    <col min="1805" max="2046" width="15.42578125" style="1364"/>
    <col min="2047" max="2047" width="8" style="1364" customWidth="1"/>
    <col min="2048" max="2048" width="10.5703125" style="1364" customWidth="1"/>
    <col min="2049" max="2049" width="7.42578125" style="1364" customWidth="1"/>
    <col min="2050" max="2050" width="19.7109375" style="1364" customWidth="1"/>
    <col min="2051" max="2051" width="15.42578125" style="1364" bestFit="1" customWidth="1"/>
    <col min="2052" max="2052" width="13.42578125" style="1364" customWidth="1"/>
    <col min="2053" max="2053" width="24.7109375" style="1364" bestFit="1" customWidth="1"/>
    <col min="2054" max="2054" width="25" style="1364" customWidth="1"/>
    <col min="2055" max="2055" width="16.7109375" style="1364" customWidth="1"/>
    <col min="2056" max="2056" width="8.42578125" style="1364" customWidth="1"/>
    <col min="2057" max="2057" width="16" style="1364" bestFit="1" customWidth="1"/>
    <col min="2058" max="2058" width="14.7109375" style="1364" customWidth="1"/>
    <col min="2059" max="2059" width="15.42578125" style="1364"/>
    <col min="2060" max="2060" width="19.42578125" style="1364" bestFit="1" customWidth="1"/>
    <col min="2061" max="2302" width="15.42578125" style="1364"/>
    <col min="2303" max="2303" width="8" style="1364" customWidth="1"/>
    <col min="2304" max="2304" width="10.5703125" style="1364" customWidth="1"/>
    <col min="2305" max="2305" width="7.42578125" style="1364" customWidth="1"/>
    <col min="2306" max="2306" width="19.7109375" style="1364" customWidth="1"/>
    <col min="2307" max="2307" width="15.42578125" style="1364" bestFit="1" customWidth="1"/>
    <col min="2308" max="2308" width="13.42578125" style="1364" customWidth="1"/>
    <col min="2309" max="2309" width="24.7109375" style="1364" bestFit="1" customWidth="1"/>
    <col min="2310" max="2310" width="25" style="1364" customWidth="1"/>
    <col min="2311" max="2311" width="16.7109375" style="1364" customWidth="1"/>
    <col min="2312" max="2312" width="8.42578125" style="1364" customWidth="1"/>
    <col min="2313" max="2313" width="16" style="1364" bestFit="1" customWidth="1"/>
    <col min="2314" max="2314" width="14.7109375" style="1364" customWidth="1"/>
    <col min="2315" max="2315" width="15.42578125" style="1364"/>
    <col min="2316" max="2316" width="19.42578125" style="1364" bestFit="1" customWidth="1"/>
    <col min="2317" max="2558" width="15.42578125" style="1364"/>
    <col min="2559" max="2559" width="8" style="1364" customWidth="1"/>
    <col min="2560" max="2560" width="10.5703125" style="1364" customWidth="1"/>
    <col min="2561" max="2561" width="7.42578125" style="1364" customWidth="1"/>
    <col min="2562" max="2562" width="19.7109375" style="1364" customWidth="1"/>
    <col min="2563" max="2563" width="15.42578125" style="1364" bestFit="1" customWidth="1"/>
    <col min="2564" max="2564" width="13.42578125" style="1364" customWidth="1"/>
    <col min="2565" max="2565" width="24.7109375" style="1364" bestFit="1" customWidth="1"/>
    <col min="2566" max="2566" width="25" style="1364" customWidth="1"/>
    <col min="2567" max="2567" width="16.7109375" style="1364" customWidth="1"/>
    <col min="2568" max="2568" width="8.42578125" style="1364" customWidth="1"/>
    <col min="2569" max="2569" width="16" style="1364" bestFit="1" customWidth="1"/>
    <col min="2570" max="2570" width="14.7109375" style="1364" customWidth="1"/>
    <col min="2571" max="2571" width="15.42578125" style="1364"/>
    <col min="2572" max="2572" width="19.42578125" style="1364" bestFit="1" customWidth="1"/>
    <col min="2573" max="2814" width="15.42578125" style="1364"/>
    <col min="2815" max="2815" width="8" style="1364" customWidth="1"/>
    <col min="2816" max="2816" width="10.5703125" style="1364" customWidth="1"/>
    <col min="2817" max="2817" width="7.42578125" style="1364" customWidth="1"/>
    <col min="2818" max="2818" width="19.7109375" style="1364" customWidth="1"/>
    <col min="2819" max="2819" width="15.42578125" style="1364" bestFit="1" customWidth="1"/>
    <col min="2820" max="2820" width="13.42578125" style="1364" customWidth="1"/>
    <col min="2821" max="2821" width="24.7109375" style="1364" bestFit="1" customWidth="1"/>
    <col min="2822" max="2822" width="25" style="1364" customWidth="1"/>
    <col min="2823" max="2823" width="16.7109375" style="1364" customWidth="1"/>
    <col min="2824" max="2824" width="8.42578125" style="1364" customWidth="1"/>
    <col min="2825" max="2825" width="16" style="1364" bestFit="1" customWidth="1"/>
    <col min="2826" max="2826" width="14.7109375" style="1364" customWidth="1"/>
    <col min="2827" max="2827" width="15.42578125" style="1364"/>
    <col min="2828" max="2828" width="19.42578125" style="1364" bestFit="1" customWidth="1"/>
    <col min="2829" max="3070" width="15.42578125" style="1364"/>
    <col min="3071" max="3071" width="8" style="1364" customWidth="1"/>
    <col min="3072" max="3072" width="10.5703125" style="1364" customWidth="1"/>
    <col min="3073" max="3073" width="7.42578125" style="1364" customWidth="1"/>
    <col min="3074" max="3074" width="19.7109375" style="1364" customWidth="1"/>
    <col min="3075" max="3075" width="15.42578125" style="1364" bestFit="1" customWidth="1"/>
    <col min="3076" max="3076" width="13.42578125" style="1364" customWidth="1"/>
    <col min="3077" max="3077" width="24.7109375" style="1364" bestFit="1" customWidth="1"/>
    <col min="3078" max="3078" width="25" style="1364" customWidth="1"/>
    <col min="3079" max="3079" width="16.7109375" style="1364" customWidth="1"/>
    <col min="3080" max="3080" width="8.42578125" style="1364" customWidth="1"/>
    <col min="3081" max="3081" width="16" style="1364" bestFit="1" customWidth="1"/>
    <col min="3082" max="3082" width="14.7109375" style="1364" customWidth="1"/>
    <col min="3083" max="3083" width="15.42578125" style="1364"/>
    <col min="3084" max="3084" width="19.42578125" style="1364" bestFit="1" customWidth="1"/>
    <col min="3085" max="3326" width="15.42578125" style="1364"/>
    <col min="3327" max="3327" width="8" style="1364" customWidth="1"/>
    <col min="3328" max="3328" width="10.5703125" style="1364" customWidth="1"/>
    <col min="3329" max="3329" width="7.42578125" style="1364" customWidth="1"/>
    <col min="3330" max="3330" width="19.7109375" style="1364" customWidth="1"/>
    <col min="3331" max="3331" width="15.42578125" style="1364" bestFit="1" customWidth="1"/>
    <col min="3332" max="3332" width="13.42578125" style="1364" customWidth="1"/>
    <col min="3333" max="3333" width="24.7109375" style="1364" bestFit="1" customWidth="1"/>
    <col min="3334" max="3334" width="25" style="1364" customWidth="1"/>
    <col min="3335" max="3335" width="16.7109375" style="1364" customWidth="1"/>
    <col min="3336" max="3336" width="8.42578125" style="1364" customWidth="1"/>
    <col min="3337" max="3337" width="16" style="1364" bestFit="1" customWidth="1"/>
    <col min="3338" max="3338" width="14.7109375" style="1364" customWidth="1"/>
    <col min="3339" max="3339" width="15.42578125" style="1364"/>
    <col min="3340" max="3340" width="19.42578125" style="1364" bestFit="1" customWidth="1"/>
    <col min="3341" max="3582" width="15.42578125" style="1364"/>
    <col min="3583" max="3583" width="8" style="1364" customWidth="1"/>
    <col min="3584" max="3584" width="10.5703125" style="1364" customWidth="1"/>
    <col min="3585" max="3585" width="7.42578125" style="1364" customWidth="1"/>
    <col min="3586" max="3586" width="19.7109375" style="1364" customWidth="1"/>
    <col min="3587" max="3587" width="15.42578125" style="1364" bestFit="1" customWidth="1"/>
    <col min="3588" max="3588" width="13.42578125" style="1364" customWidth="1"/>
    <col min="3589" max="3589" width="24.7109375" style="1364" bestFit="1" customWidth="1"/>
    <col min="3590" max="3590" width="25" style="1364" customWidth="1"/>
    <col min="3591" max="3591" width="16.7109375" style="1364" customWidth="1"/>
    <col min="3592" max="3592" width="8.42578125" style="1364" customWidth="1"/>
    <col min="3593" max="3593" width="16" style="1364" bestFit="1" customWidth="1"/>
    <col min="3594" max="3594" width="14.7109375" style="1364" customWidth="1"/>
    <col min="3595" max="3595" width="15.42578125" style="1364"/>
    <col min="3596" max="3596" width="19.42578125" style="1364" bestFit="1" customWidth="1"/>
    <col min="3597" max="3838" width="15.42578125" style="1364"/>
    <col min="3839" max="3839" width="8" style="1364" customWidth="1"/>
    <col min="3840" max="3840" width="10.5703125" style="1364" customWidth="1"/>
    <col min="3841" max="3841" width="7.42578125" style="1364" customWidth="1"/>
    <col min="3842" max="3842" width="19.7109375" style="1364" customWidth="1"/>
    <col min="3843" max="3843" width="15.42578125" style="1364" bestFit="1" customWidth="1"/>
    <col min="3844" max="3844" width="13.42578125" style="1364" customWidth="1"/>
    <col min="3845" max="3845" width="24.7109375" style="1364" bestFit="1" customWidth="1"/>
    <col min="3846" max="3846" width="25" style="1364" customWidth="1"/>
    <col min="3847" max="3847" width="16.7109375" style="1364" customWidth="1"/>
    <col min="3848" max="3848" width="8.42578125" style="1364" customWidth="1"/>
    <col min="3849" max="3849" width="16" style="1364" bestFit="1" customWidth="1"/>
    <col min="3850" max="3850" width="14.7109375" style="1364" customWidth="1"/>
    <col min="3851" max="3851" width="15.42578125" style="1364"/>
    <col min="3852" max="3852" width="19.42578125" style="1364" bestFit="1" customWidth="1"/>
    <col min="3853" max="4094" width="15.42578125" style="1364"/>
    <col min="4095" max="4095" width="8" style="1364" customWidth="1"/>
    <col min="4096" max="4096" width="10.5703125" style="1364" customWidth="1"/>
    <col min="4097" max="4097" width="7.42578125" style="1364" customWidth="1"/>
    <col min="4098" max="4098" width="19.7109375" style="1364" customWidth="1"/>
    <col min="4099" max="4099" width="15.42578125" style="1364" bestFit="1" customWidth="1"/>
    <col min="4100" max="4100" width="13.42578125" style="1364" customWidth="1"/>
    <col min="4101" max="4101" width="24.7109375" style="1364" bestFit="1" customWidth="1"/>
    <col min="4102" max="4102" width="25" style="1364" customWidth="1"/>
    <col min="4103" max="4103" width="16.7109375" style="1364" customWidth="1"/>
    <col min="4104" max="4104" width="8.42578125" style="1364" customWidth="1"/>
    <col min="4105" max="4105" width="16" style="1364" bestFit="1" customWidth="1"/>
    <col min="4106" max="4106" width="14.7109375" style="1364" customWidth="1"/>
    <col min="4107" max="4107" width="15.42578125" style="1364"/>
    <col min="4108" max="4108" width="19.42578125" style="1364" bestFit="1" customWidth="1"/>
    <col min="4109" max="4350" width="15.42578125" style="1364"/>
    <col min="4351" max="4351" width="8" style="1364" customWidth="1"/>
    <col min="4352" max="4352" width="10.5703125" style="1364" customWidth="1"/>
    <col min="4353" max="4353" width="7.42578125" style="1364" customWidth="1"/>
    <col min="4354" max="4354" width="19.7109375" style="1364" customWidth="1"/>
    <col min="4355" max="4355" width="15.42578125" style="1364" bestFit="1" customWidth="1"/>
    <col min="4356" max="4356" width="13.42578125" style="1364" customWidth="1"/>
    <col min="4357" max="4357" width="24.7109375" style="1364" bestFit="1" customWidth="1"/>
    <col min="4358" max="4358" width="25" style="1364" customWidth="1"/>
    <col min="4359" max="4359" width="16.7109375" style="1364" customWidth="1"/>
    <col min="4360" max="4360" width="8.42578125" style="1364" customWidth="1"/>
    <col min="4361" max="4361" width="16" style="1364" bestFit="1" customWidth="1"/>
    <col min="4362" max="4362" width="14.7109375" style="1364" customWidth="1"/>
    <col min="4363" max="4363" width="15.42578125" style="1364"/>
    <col min="4364" max="4364" width="19.42578125" style="1364" bestFit="1" customWidth="1"/>
    <col min="4365" max="4606" width="15.42578125" style="1364"/>
    <col min="4607" max="4607" width="8" style="1364" customWidth="1"/>
    <col min="4608" max="4608" width="10.5703125" style="1364" customWidth="1"/>
    <col min="4609" max="4609" width="7.42578125" style="1364" customWidth="1"/>
    <col min="4610" max="4610" width="19.7109375" style="1364" customWidth="1"/>
    <col min="4611" max="4611" width="15.42578125" style="1364" bestFit="1" customWidth="1"/>
    <col min="4612" max="4612" width="13.42578125" style="1364" customWidth="1"/>
    <col min="4613" max="4613" width="24.7109375" style="1364" bestFit="1" customWidth="1"/>
    <col min="4614" max="4614" width="25" style="1364" customWidth="1"/>
    <col min="4615" max="4615" width="16.7109375" style="1364" customWidth="1"/>
    <col min="4616" max="4616" width="8.42578125" style="1364" customWidth="1"/>
    <col min="4617" max="4617" width="16" style="1364" bestFit="1" customWidth="1"/>
    <col min="4618" max="4618" width="14.7109375" style="1364" customWidth="1"/>
    <col min="4619" max="4619" width="15.42578125" style="1364"/>
    <col min="4620" max="4620" width="19.42578125" style="1364" bestFit="1" customWidth="1"/>
    <col min="4621" max="4862" width="15.42578125" style="1364"/>
    <col min="4863" max="4863" width="8" style="1364" customWidth="1"/>
    <col min="4864" max="4864" width="10.5703125" style="1364" customWidth="1"/>
    <col min="4865" max="4865" width="7.42578125" style="1364" customWidth="1"/>
    <col min="4866" max="4866" width="19.7109375" style="1364" customWidth="1"/>
    <col min="4867" max="4867" width="15.42578125" style="1364" bestFit="1" customWidth="1"/>
    <col min="4868" max="4868" width="13.42578125" style="1364" customWidth="1"/>
    <col min="4869" max="4869" width="24.7109375" style="1364" bestFit="1" customWidth="1"/>
    <col min="4870" max="4870" width="25" style="1364" customWidth="1"/>
    <col min="4871" max="4871" width="16.7109375" style="1364" customWidth="1"/>
    <col min="4872" max="4872" width="8.42578125" style="1364" customWidth="1"/>
    <col min="4873" max="4873" width="16" style="1364" bestFit="1" customWidth="1"/>
    <col min="4874" max="4874" width="14.7109375" style="1364" customWidth="1"/>
    <col min="4875" max="4875" width="15.42578125" style="1364"/>
    <col min="4876" max="4876" width="19.42578125" style="1364" bestFit="1" customWidth="1"/>
    <col min="4877" max="5118" width="15.42578125" style="1364"/>
    <col min="5119" max="5119" width="8" style="1364" customWidth="1"/>
    <col min="5120" max="5120" width="10.5703125" style="1364" customWidth="1"/>
    <col min="5121" max="5121" width="7.42578125" style="1364" customWidth="1"/>
    <col min="5122" max="5122" width="19.7109375" style="1364" customWidth="1"/>
    <col min="5123" max="5123" width="15.42578125" style="1364" bestFit="1" customWidth="1"/>
    <col min="5124" max="5124" width="13.42578125" style="1364" customWidth="1"/>
    <col min="5125" max="5125" width="24.7109375" style="1364" bestFit="1" customWidth="1"/>
    <col min="5126" max="5126" width="25" style="1364" customWidth="1"/>
    <col min="5127" max="5127" width="16.7109375" style="1364" customWidth="1"/>
    <col min="5128" max="5128" width="8.42578125" style="1364" customWidth="1"/>
    <col min="5129" max="5129" width="16" style="1364" bestFit="1" customWidth="1"/>
    <col min="5130" max="5130" width="14.7109375" style="1364" customWidth="1"/>
    <col min="5131" max="5131" width="15.42578125" style="1364"/>
    <col min="5132" max="5132" width="19.42578125" style="1364" bestFit="1" customWidth="1"/>
    <col min="5133" max="5374" width="15.42578125" style="1364"/>
    <col min="5375" max="5375" width="8" style="1364" customWidth="1"/>
    <col min="5376" max="5376" width="10.5703125" style="1364" customWidth="1"/>
    <col min="5377" max="5377" width="7.42578125" style="1364" customWidth="1"/>
    <col min="5378" max="5378" width="19.7109375" style="1364" customWidth="1"/>
    <col min="5379" max="5379" width="15.42578125" style="1364" bestFit="1" customWidth="1"/>
    <col min="5380" max="5380" width="13.42578125" style="1364" customWidth="1"/>
    <col min="5381" max="5381" width="24.7109375" style="1364" bestFit="1" customWidth="1"/>
    <col min="5382" max="5382" width="25" style="1364" customWidth="1"/>
    <col min="5383" max="5383" width="16.7109375" style="1364" customWidth="1"/>
    <col min="5384" max="5384" width="8.42578125" style="1364" customWidth="1"/>
    <col min="5385" max="5385" width="16" style="1364" bestFit="1" customWidth="1"/>
    <col min="5386" max="5386" width="14.7109375" style="1364" customWidth="1"/>
    <col min="5387" max="5387" width="15.42578125" style="1364"/>
    <col min="5388" max="5388" width="19.42578125" style="1364" bestFit="1" customWidth="1"/>
    <col min="5389" max="5630" width="15.42578125" style="1364"/>
    <col min="5631" max="5631" width="8" style="1364" customWidth="1"/>
    <col min="5632" max="5632" width="10.5703125" style="1364" customWidth="1"/>
    <col min="5633" max="5633" width="7.42578125" style="1364" customWidth="1"/>
    <col min="5634" max="5634" width="19.7109375" style="1364" customWidth="1"/>
    <col min="5635" max="5635" width="15.42578125" style="1364" bestFit="1" customWidth="1"/>
    <col min="5636" max="5636" width="13.42578125" style="1364" customWidth="1"/>
    <col min="5637" max="5637" width="24.7109375" style="1364" bestFit="1" customWidth="1"/>
    <col min="5638" max="5638" width="25" style="1364" customWidth="1"/>
    <col min="5639" max="5639" width="16.7109375" style="1364" customWidth="1"/>
    <col min="5640" max="5640" width="8.42578125" style="1364" customWidth="1"/>
    <col min="5641" max="5641" width="16" style="1364" bestFit="1" customWidth="1"/>
    <col min="5642" max="5642" width="14.7109375" style="1364" customWidth="1"/>
    <col min="5643" max="5643" width="15.42578125" style="1364"/>
    <col min="5644" max="5644" width="19.42578125" style="1364" bestFit="1" customWidth="1"/>
    <col min="5645" max="5886" width="15.42578125" style="1364"/>
    <col min="5887" max="5887" width="8" style="1364" customWidth="1"/>
    <col min="5888" max="5888" width="10.5703125" style="1364" customWidth="1"/>
    <col min="5889" max="5889" width="7.42578125" style="1364" customWidth="1"/>
    <col min="5890" max="5890" width="19.7109375" style="1364" customWidth="1"/>
    <col min="5891" max="5891" width="15.42578125" style="1364" bestFit="1" customWidth="1"/>
    <col min="5892" max="5892" width="13.42578125" style="1364" customWidth="1"/>
    <col min="5893" max="5893" width="24.7109375" style="1364" bestFit="1" customWidth="1"/>
    <col min="5894" max="5894" width="25" style="1364" customWidth="1"/>
    <col min="5895" max="5895" width="16.7109375" style="1364" customWidth="1"/>
    <col min="5896" max="5896" width="8.42578125" style="1364" customWidth="1"/>
    <col min="5897" max="5897" width="16" style="1364" bestFit="1" customWidth="1"/>
    <col min="5898" max="5898" width="14.7109375" style="1364" customWidth="1"/>
    <col min="5899" max="5899" width="15.42578125" style="1364"/>
    <col min="5900" max="5900" width="19.42578125" style="1364" bestFit="1" customWidth="1"/>
    <col min="5901" max="6142" width="15.42578125" style="1364"/>
    <col min="6143" max="6143" width="8" style="1364" customWidth="1"/>
    <col min="6144" max="6144" width="10.5703125" style="1364" customWidth="1"/>
    <col min="6145" max="6145" width="7.42578125" style="1364" customWidth="1"/>
    <col min="6146" max="6146" width="19.7109375" style="1364" customWidth="1"/>
    <col min="6147" max="6147" width="15.42578125" style="1364" bestFit="1" customWidth="1"/>
    <col min="6148" max="6148" width="13.42578125" style="1364" customWidth="1"/>
    <col min="6149" max="6149" width="24.7109375" style="1364" bestFit="1" customWidth="1"/>
    <col min="6150" max="6150" width="25" style="1364" customWidth="1"/>
    <col min="6151" max="6151" width="16.7109375" style="1364" customWidth="1"/>
    <col min="6152" max="6152" width="8.42578125" style="1364" customWidth="1"/>
    <col min="6153" max="6153" width="16" style="1364" bestFit="1" customWidth="1"/>
    <col min="6154" max="6154" width="14.7109375" style="1364" customWidth="1"/>
    <col min="6155" max="6155" width="15.42578125" style="1364"/>
    <col min="6156" max="6156" width="19.42578125" style="1364" bestFit="1" customWidth="1"/>
    <col min="6157" max="6398" width="15.42578125" style="1364"/>
    <col min="6399" max="6399" width="8" style="1364" customWidth="1"/>
    <col min="6400" max="6400" width="10.5703125" style="1364" customWidth="1"/>
    <col min="6401" max="6401" width="7.42578125" style="1364" customWidth="1"/>
    <col min="6402" max="6402" width="19.7109375" style="1364" customWidth="1"/>
    <col min="6403" max="6403" width="15.42578125" style="1364" bestFit="1" customWidth="1"/>
    <col min="6404" max="6404" width="13.42578125" style="1364" customWidth="1"/>
    <col min="6405" max="6405" width="24.7109375" style="1364" bestFit="1" customWidth="1"/>
    <col min="6406" max="6406" width="25" style="1364" customWidth="1"/>
    <col min="6407" max="6407" width="16.7109375" style="1364" customWidth="1"/>
    <col min="6408" max="6408" width="8.42578125" style="1364" customWidth="1"/>
    <col min="6409" max="6409" width="16" style="1364" bestFit="1" customWidth="1"/>
    <col min="6410" max="6410" width="14.7109375" style="1364" customWidth="1"/>
    <col min="6411" max="6411" width="15.42578125" style="1364"/>
    <col min="6412" max="6412" width="19.42578125" style="1364" bestFit="1" customWidth="1"/>
    <col min="6413" max="6654" width="15.42578125" style="1364"/>
    <col min="6655" max="6655" width="8" style="1364" customWidth="1"/>
    <col min="6656" max="6656" width="10.5703125" style="1364" customWidth="1"/>
    <col min="6657" max="6657" width="7.42578125" style="1364" customWidth="1"/>
    <col min="6658" max="6658" width="19.7109375" style="1364" customWidth="1"/>
    <col min="6659" max="6659" width="15.42578125" style="1364" bestFit="1" customWidth="1"/>
    <col min="6660" max="6660" width="13.42578125" style="1364" customWidth="1"/>
    <col min="6661" max="6661" width="24.7109375" style="1364" bestFit="1" customWidth="1"/>
    <col min="6662" max="6662" width="25" style="1364" customWidth="1"/>
    <col min="6663" max="6663" width="16.7109375" style="1364" customWidth="1"/>
    <col min="6664" max="6664" width="8.42578125" style="1364" customWidth="1"/>
    <col min="6665" max="6665" width="16" style="1364" bestFit="1" customWidth="1"/>
    <col min="6666" max="6666" width="14.7109375" style="1364" customWidth="1"/>
    <col min="6667" max="6667" width="15.42578125" style="1364"/>
    <col min="6668" max="6668" width="19.42578125" style="1364" bestFit="1" customWidth="1"/>
    <col min="6669" max="6910" width="15.42578125" style="1364"/>
    <col min="6911" max="6911" width="8" style="1364" customWidth="1"/>
    <col min="6912" max="6912" width="10.5703125" style="1364" customWidth="1"/>
    <col min="6913" max="6913" width="7.42578125" style="1364" customWidth="1"/>
    <col min="6914" max="6914" width="19.7109375" style="1364" customWidth="1"/>
    <col min="6915" max="6915" width="15.42578125" style="1364" bestFit="1" customWidth="1"/>
    <col min="6916" max="6916" width="13.42578125" style="1364" customWidth="1"/>
    <col min="6917" max="6917" width="24.7109375" style="1364" bestFit="1" customWidth="1"/>
    <col min="6918" max="6918" width="25" style="1364" customWidth="1"/>
    <col min="6919" max="6919" width="16.7109375" style="1364" customWidth="1"/>
    <col min="6920" max="6920" width="8.42578125" style="1364" customWidth="1"/>
    <col min="6921" max="6921" width="16" style="1364" bestFit="1" customWidth="1"/>
    <col min="6922" max="6922" width="14.7109375" style="1364" customWidth="1"/>
    <col min="6923" max="6923" width="15.42578125" style="1364"/>
    <col min="6924" max="6924" width="19.42578125" style="1364" bestFit="1" customWidth="1"/>
    <col min="6925" max="7166" width="15.42578125" style="1364"/>
    <col min="7167" max="7167" width="8" style="1364" customWidth="1"/>
    <col min="7168" max="7168" width="10.5703125" style="1364" customWidth="1"/>
    <col min="7169" max="7169" width="7.42578125" style="1364" customWidth="1"/>
    <col min="7170" max="7170" width="19.7109375" style="1364" customWidth="1"/>
    <col min="7171" max="7171" width="15.42578125" style="1364" bestFit="1" customWidth="1"/>
    <col min="7172" max="7172" width="13.42578125" style="1364" customWidth="1"/>
    <col min="7173" max="7173" width="24.7109375" style="1364" bestFit="1" customWidth="1"/>
    <col min="7174" max="7174" width="25" style="1364" customWidth="1"/>
    <col min="7175" max="7175" width="16.7109375" style="1364" customWidth="1"/>
    <col min="7176" max="7176" width="8.42578125" style="1364" customWidth="1"/>
    <col min="7177" max="7177" width="16" style="1364" bestFit="1" customWidth="1"/>
    <col min="7178" max="7178" width="14.7109375" style="1364" customWidth="1"/>
    <col min="7179" max="7179" width="15.42578125" style="1364"/>
    <col min="7180" max="7180" width="19.42578125" style="1364" bestFit="1" customWidth="1"/>
    <col min="7181" max="7422" width="15.42578125" style="1364"/>
    <col min="7423" max="7423" width="8" style="1364" customWidth="1"/>
    <col min="7424" max="7424" width="10.5703125" style="1364" customWidth="1"/>
    <col min="7425" max="7425" width="7.42578125" style="1364" customWidth="1"/>
    <col min="7426" max="7426" width="19.7109375" style="1364" customWidth="1"/>
    <col min="7427" max="7427" width="15.42578125" style="1364" bestFit="1" customWidth="1"/>
    <col min="7428" max="7428" width="13.42578125" style="1364" customWidth="1"/>
    <col min="7429" max="7429" width="24.7109375" style="1364" bestFit="1" customWidth="1"/>
    <col min="7430" max="7430" width="25" style="1364" customWidth="1"/>
    <col min="7431" max="7431" width="16.7109375" style="1364" customWidth="1"/>
    <col min="7432" max="7432" width="8.42578125" style="1364" customWidth="1"/>
    <col min="7433" max="7433" width="16" style="1364" bestFit="1" customWidth="1"/>
    <col min="7434" max="7434" width="14.7109375" style="1364" customWidth="1"/>
    <col min="7435" max="7435" width="15.42578125" style="1364"/>
    <col min="7436" max="7436" width="19.42578125" style="1364" bestFit="1" customWidth="1"/>
    <col min="7437" max="7678" width="15.42578125" style="1364"/>
    <col min="7679" max="7679" width="8" style="1364" customWidth="1"/>
    <col min="7680" max="7680" width="10.5703125" style="1364" customWidth="1"/>
    <col min="7681" max="7681" width="7.42578125" style="1364" customWidth="1"/>
    <col min="7682" max="7682" width="19.7109375" style="1364" customWidth="1"/>
    <col min="7683" max="7683" width="15.42578125" style="1364" bestFit="1" customWidth="1"/>
    <col min="7684" max="7684" width="13.42578125" style="1364" customWidth="1"/>
    <col min="7685" max="7685" width="24.7109375" style="1364" bestFit="1" customWidth="1"/>
    <col min="7686" max="7686" width="25" style="1364" customWidth="1"/>
    <col min="7687" max="7687" width="16.7109375" style="1364" customWidth="1"/>
    <col min="7688" max="7688" width="8.42578125" style="1364" customWidth="1"/>
    <col min="7689" max="7689" width="16" style="1364" bestFit="1" customWidth="1"/>
    <col min="7690" max="7690" width="14.7109375" style="1364" customWidth="1"/>
    <col min="7691" max="7691" width="15.42578125" style="1364"/>
    <col min="7692" max="7692" width="19.42578125" style="1364" bestFit="1" customWidth="1"/>
    <col min="7693" max="7934" width="15.42578125" style="1364"/>
    <col min="7935" max="7935" width="8" style="1364" customWidth="1"/>
    <col min="7936" max="7936" width="10.5703125" style="1364" customWidth="1"/>
    <col min="7937" max="7937" width="7.42578125" style="1364" customWidth="1"/>
    <col min="7938" max="7938" width="19.7109375" style="1364" customWidth="1"/>
    <col min="7939" max="7939" width="15.42578125" style="1364" bestFit="1" customWidth="1"/>
    <col min="7940" max="7940" width="13.42578125" style="1364" customWidth="1"/>
    <col min="7941" max="7941" width="24.7109375" style="1364" bestFit="1" customWidth="1"/>
    <col min="7942" max="7942" width="25" style="1364" customWidth="1"/>
    <col min="7943" max="7943" width="16.7109375" style="1364" customWidth="1"/>
    <col min="7944" max="7944" width="8.42578125" style="1364" customWidth="1"/>
    <col min="7945" max="7945" width="16" style="1364" bestFit="1" customWidth="1"/>
    <col min="7946" max="7946" width="14.7109375" style="1364" customWidth="1"/>
    <col min="7947" max="7947" width="15.42578125" style="1364"/>
    <col min="7948" max="7948" width="19.42578125" style="1364" bestFit="1" customWidth="1"/>
    <col min="7949" max="8190" width="15.42578125" style="1364"/>
    <col min="8191" max="8191" width="8" style="1364" customWidth="1"/>
    <col min="8192" max="8192" width="10.5703125" style="1364" customWidth="1"/>
    <col min="8193" max="8193" width="7.42578125" style="1364" customWidth="1"/>
    <col min="8194" max="8194" width="19.7109375" style="1364" customWidth="1"/>
    <col min="8195" max="8195" width="15.42578125" style="1364" bestFit="1" customWidth="1"/>
    <col min="8196" max="8196" width="13.42578125" style="1364" customWidth="1"/>
    <col min="8197" max="8197" width="24.7109375" style="1364" bestFit="1" customWidth="1"/>
    <col min="8198" max="8198" width="25" style="1364" customWidth="1"/>
    <col min="8199" max="8199" width="16.7109375" style="1364" customWidth="1"/>
    <col min="8200" max="8200" width="8.42578125" style="1364" customWidth="1"/>
    <col min="8201" max="8201" width="16" style="1364" bestFit="1" customWidth="1"/>
    <col min="8202" max="8202" width="14.7109375" style="1364" customWidth="1"/>
    <col min="8203" max="8203" width="15.42578125" style="1364"/>
    <col min="8204" max="8204" width="19.42578125" style="1364" bestFit="1" customWidth="1"/>
    <col min="8205" max="8446" width="15.42578125" style="1364"/>
    <col min="8447" max="8447" width="8" style="1364" customWidth="1"/>
    <col min="8448" max="8448" width="10.5703125" style="1364" customWidth="1"/>
    <col min="8449" max="8449" width="7.42578125" style="1364" customWidth="1"/>
    <col min="8450" max="8450" width="19.7109375" style="1364" customWidth="1"/>
    <col min="8451" max="8451" width="15.42578125" style="1364" bestFit="1" customWidth="1"/>
    <col min="8452" max="8452" width="13.42578125" style="1364" customWidth="1"/>
    <col min="8453" max="8453" width="24.7109375" style="1364" bestFit="1" customWidth="1"/>
    <col min="8454" max="8454" width="25" style="1364" customWidth="1"/>
    <col min="8455" max="8455" width="16.7109375" style="1364" customWidth="1"/>
    <col min="8456" max="8456" width="8.42578125" style="1364" customWidth="1"/>
    <col min="8457" max="8457" width="16" style="1364" bestFit="1" customWidth="1"/>
    <col min="8458" max="8458" width="14.7109375" style="1364" customWidth="1"/>
    <col min="8459" max="8459" width="15.42578125" style="1364"/>
    <col min="8460" max="8460" width="19.42578125" style="1364" bestFit="1" customWidth="1"/>
    <col min="8461" max="8702" width="15.42578125" style="1364"/>
    <col min="8703" max="8703" width="8" style="1364" customWidth="1"/>
    <col min="8704" max="8704" width="10.5703125" style="1364" customWidth="1"/>
    <col min="8705" max="8705" width="7.42578125" style="1364" customWidth="1"/>
    <col min="8706" max="8706" width="19.7109375" style="1364" customWidth="1"/>
    <col min="8707" max="8707" width="15.42578125" style="1364" bestFit="1" customWidth="1"/>
    <col min="8708" max="8708" width="13.42578125" style="1364" customWidth="1"/>
    <col min="8709" max="8709" width="24.7109375" style="1364" bestFit="1" customWidth="1"/>
    <col min="8710" max="8710" width="25" style="1364" customWidth="1"/>
    <col min="8711" max="8711" width="16.7109375" style="1364" customWidth="1"/>
    <col min="8712" max="8712" width="8.42578125" style="1364" customWidth="1"/>
    <col min="8713" max="8713" width="16" style="1364" bestFit="1" customWidth="1"/>
    <col min="8714" max="8714" width="14.7109375" style="1364" customWidth="1"/>
    <col min="8715" max="8715" width="15.42578125" style="1364"/>
    <col min="8716" max="8716" width="19.42578125" style="1364" bestFit="1" customWidth="1"/>
    <col min="8717" max="8958" width="15.42578125" style="1364"/>
    <col min="8959" max="8959" width="8" style="1364" customWidth="1"/>
    <col min="8960" max="8960" width="10.5703125" style="1364" customWidth="1"/>
    <col min="8961" max="8961" width="7.42578125" style="1364" customWidth="1"/>
    <col min="8962" max="8962" width="19.7109375" style="1364" customWidth="1"/>
    <col min="8963" max="8963" width="15.42578125" style="1364" bestFit="1" customWidth="1"/>
    <col min="8964" max="8964" width="13.42578125" style="1364" customWidth="1"/>
    <col min="8965" max="8965" width="24.7109375" style="1364" bestFit="1" customWidth="1"/>
    <col min="8966" max="8966" width="25" style="1364" customWidth="1"/>
    <col min="8967" max="8967" width="16.7109375" style="1364" customWidth="1"/>
    <col min="8968" max="8968" width="8.42578125" style="1364" customWidth="1"/>
    <col min="8969" max="8969" width="16" style="1364" bestFit="1" customWidth="1"/>
    <col min="8970" max="8970" width="14.7109375" style="1364" customWidth="1"/>
    <col min="8971" max="8971" width="15.42578125" style="1364"/>
    <col min="8972" max="8972" width="19.42578125" style="1364" bestFit="1" customWidth="1"/>
    <col min="8973" max="9214" width="15.42578125" style="1364"/>
    <col min="9215" max="9215" width="8" style="1364" customWidth="1"/>
    <col min="9216" max="9216" width="10.5703125" style="1364" customWidth="1"/>
    <col min="9217" max="9217" width="7.42578125" style="1364" customWidth="1"/>
    <col min="9218" max="9218" width="19.7109375" style="1364" customWidth="1"/>
    <col min="9219" max="9219" width="15.42578125" style="1364" bestFit="1" customWidth="1"/>
    <col min="9220" max="9220" width="13.42578125" style="1364" customWidth="1"/>
    <col min="9221" max="9221" width="24.7109375" style="1364" bestFit="1" customWidth="1"/>
    <col min="9222" max="9222" width="25" style="1364" customWidth="1"/>
    <col min="9223" max="9223" width="16.7109375" style="1364" customWidth="1"/>
    <col min="9224" max="9224" width="8.42578125" style="1364" customWidth="1"/>
    <col min="9225" max="9225" width="16" style="1364" bestFit="1" customWidth="1"/>
    <col min="9226" max="9226" width="14.7109375" style="1364" customWidth="1"/>
    <col min="9227" max="9227" width="15.42578125" style="1364"/>
    <col min="9228" max="9228" width="19.42578125" style="1364" bestFit="1" customWidth="1"/>
    <col min="9229" max="9470" width="15.42578125" style="1364"/>
    <col min="9471" max="9471" width="8" style="1364" customWidth="1"/>
    <col min="9472" max="9472" width="10.5703125" style="1364" customWidth="1"/>
    <col min="9473" max="9473" width="7.42578125" style="1364" customWidth="1"/>
    <col min="9474" max="9474" width="19.7109375" style="1364" customWidth="1"/>
    <col min="9475" max="9475" width="15.42578125" style="1364" bestFit="1" customWidth="1"/>
    <col min="9476" max="9476" width="13.42578125" style="1364" customWidth="1"/>
    <col min="9477" max="9477" width="24.7109375" style="1364" bestFit="1" customWidth="1"/>
    <col min="9478" max="9478" width="25" style="1364" customWidth="1"/>
    <col min="9479" max="9479" width="16.7109375" style="1364" customWidth="1"/>
    <col min="9480" max="9480" width="8.42578125" style="1364" customWidth="1"/>
    <col min="9481" max="9481" width="16" style="1364" bestFit="1" customWidth="1"/>
    <col min="9482" max="9482" width="14.7109375" style="1364" customWidth="1"/>
    <col min="9483" max="9483" width="15.42578125" style="1364"/>
    <col min="9484" max="9484" width="19.42578125" style="1364" bestFit="1" customWidth="1"/>
    <col min="9485" max="9726" width="15.42578125" style="1364"/>
    <col min="9727" max="9727" width="8" style="1364" customWidth="1"/>
    <col min="9728" max="9728" width="10.5703125" style="1364" customWidth="1"/>
    <col min="9729" max="9729" width="7.42578125" style="1364" customWidth="1"/>
    <col min="9730" max="9730" width="19.7109375" style="1364" customWidth="1"/>
    <col min="9731" max="9731" width="15.42578125" style="1364" bestFit="1" customWidth="1"/>
    <col min="9732" max="9732" width="13.42578125" style="1364" customWidth="1"/>
    <col min="9733" max="9733" width="24.7109375" style="1364" bestFit="1" customWidth="1"/>
    <col min="9734" max="9734" width="25" style="1364" customWidth="1"/>
    <col min="9735" max="9735" width="16.7109375" style="1364" customWidth="1"/>
    <col min="9736" max="9736" width="8.42578125" style="1364" customWidth="1"/>
    <col min="9737" max="9737" width="16" style="1364" bestFit="1" customWidth="1"/>
    <col min="9738" max="9738" width="14.7109375" style="1364" customWidth="1"/>
    <col min="9739" max="9739" width="15.42578125" style="1364"/>
    <col min="9740" max="9740" width="19.42578125" style="1364" bestFit="1" customWidth="1"/>
    <col min="9741" max="9982" width="15.42578125" style="1364"/>
    <col min="9983" max="9983" width="8" style="1364" customWidth="1"/>
    <col min="9984" max="9984" width="10.5703125" style="1364" customWidth="1"/>
    <col min="9985" max="9985" width="7.42578125" style="1364" customWidth="1"/>
    <col min="9986" max="9986" width="19.7109375" style="1364" customWidth="1"/>
    <col min="9987" max="9987" width="15.42578125" style="1364" bestFit="1" customWidth="1"/>
    <col min="9988" max="9988" width="13.42578125" style="1364" customWidth="1"/>
    <col min="9989" max="9989" width="24.7109375" style="1364" bestFit="1" customWidth="1"/>
    <col min="9990" max="9990" width="25" style="1364" customWidth="1"/>
    <col min="9991" max="9991" width="16.7109375" style="1364" customWidth="1"/>
    <col min="9992" max="9992" width="8.42578125" style="1364" customWidth="1"/>
    <col min="9993" max="9993" width="16" style="1364" bestFit="1" customWidth="1"/>
    <col min="9994" max="9994" width="14.7109375" style="1364" customWidth="1"/>
    <col min="9995" max="9995" width="15.42578125" style="1364"/>
    <col min="9996" max="9996" width="19.42578125" style="1364" bestFit="1" customWidth="1"/>
    <col min="9997" max="10238" width="15.42578125" style="1364"/>
    <col min="10239" max="10239" width="8" style="1364" customWidth="1"/>
    <col min="10240" max="10240" width="10.5703125" style="1364" customWidth="1"/>
    <col min="10241" max="10241" width="7.42578125" style="1364" customWidth="1"/>
    <col min="10242" max="10242" width="19.7109375" style="1364" customWidth="1"/>
    <col min="10243" max="10243" width="15.42578125" style="1364" bestFit="1" customWidth="1"/>
    <col min="10244" max="10244" width="13.42578125" style="1364" customWidth="1"/>
    <col min="10245" max="10245" width="24.7109375" style="1364" bestFit="1" customWidth="1"/>
    <col min="10246" max="10246" width="25" style="1364" customWidth="1"/>
    <col min="10247" max="10247" width="16.7109375" style="1364" customWidth="1"/>
    <col min="10248" max="10248" width="8.42578125" style="1364" customWidth="1"/>
    <col min="10249" max="10249" width="16" style="1364" bestFit="1" customWidth="1"/>
    <col min="10250" max="10250" width="14.7109375" style="1364" customWidth="1"/>
    <col min="10251" max="10251" width="15.42578125" style="1364"/>
    <col min="10252" max="10252" width="19.42578125" style="1364" bestFit="1" customWidth="1"/>
    <col min="10253" max="10494" width="15.42578125" style="1364"/>
    <col min="10495" max="10495" width="8" style="1364" customWidth="1"/>
    <col min="10496" max="10496" width="10.5703125" style="1364" customWidth="1"/>
    <col min="10497" max="10497" width="7.42578125" style="1364" customWidth="1"/>
    <col min="10498" max="10498" width="19.7109375" style="1364" customWidth="1"/>
    <col min="10499" max="10499" width="15.42578125" style="1364" bestFit="1" customWidth="1"/>
    <col min="10500" max="10500" width="13.42578125" style="1364" customWidth="1"/>
    <col min="10501" max="10501" width="24.7109375" style="1364" bestFit="1" customWidth="1"/>
    <col min="10502" max="10502" width="25" style="1364" customWidth="1"/>
    <col min="10503" max="10503" width="16.7109375" style="1364" customWidth="1"/>
    <col min="10504" max="10504" width="8.42578125" style="1364" customWidth="1"/>
    <col min="10505" max="10505" width="16" style="1364" bestFit="1" customWidth="1"/>
    <col min="10506" max="10506" width="14.7109375" style="1364" customWidth="1"/>
    <col min="10507" max="10507" width="15.42578125" style="1364"/>
    <col min="10508" max="10508" width="19.42578125" style="1364" bestFit="1" customWidth="1"/>
    <col min="10509" max="10750" width="15.42578125" style="1364"/>
    <col min="10751" max="10751" width="8" style="1364" customWidth="1"/>
    <col min="10752" max="10752" width="10.5703125" style="1364" customWidth="1"/>
    <col min="10753" max="10753" width="7.42578125" style="1364" customWidth="1"/>
    <col min="10754" max="10754" width="19.7109375" style="1364" customWidth="1"/>
    <col min="10755" max="10755" width="15.42578125" style="1364" bestFit="1" customWidth="1"/>
    <col min="10756" max="10756" width="13.42578125" style="1364" customWidth="1"/>
    <col min="10757" max="10757" width="24.7109375" style="1364" bestFit="1" customWidth="1"/>
    <col min="10758" max="10758" width="25" style="1364" customWidth="1"/>
    <col min="10759" max="10759" width="16.7109375" style="1364" customWidth="1"/>
    <col min="10760" max="10760" width="8.42578125" style="1364" customWidth="1"/>
    <col min="10761" max="10761" width="16" style="1364" bestFit="1" customWidth="1"/>
    <col min="10762" max="10762" width="14.7109375" style="1364" customWidth="1"/>
    <col min="10763" max="10763" width="15.42578125" style="1364"/>
    <col min="10764" max="10764" width="19.42578125" style="1364" bestFit="1" customWidth="1"/>
    <col min="10765" max="11006" width="15.42578125" style="1364"/>
    <col min="11007" max="11007" width="8" style="1364" customWidth="1"/>
    <col min="11008" max="11008" width="10.5703125" style="1364" customWidth="1"/>
    <col min="11009" max="11009" width="7.42578125" style="1364" customWidth="1"/>
    <col min="11010" max="11010" width="19.7109375" style="1364" customWidth="1"/>
    <col min="11011" max="11011" width="15.42578125" style="1364" bestFit="1" customWidth="1"/>
    <col min="11012" max="11012" width="13.42578125" style="1364" customWidth="1"/>
    <col min="11013" max="11013" width="24.7109375" style="1364" bestFit="1" customWidth="1"/>
    <col min="11014" max="11014" width="25" style="1364" customWidth="1"/>
    <col min="11015" max="11015" width="16.7109375" style="1364" customWidth="1"/>
    <col min="11016" max="11016" width="8.42578125" style="1364" customWidth="1"/>
    <col min="11017" max="11017" width="16" style="1364" bestFit="1" customWidth="1"/>
    <col min="11018" max="11018" width="14.7109375" style="1364" customWidth="1"/>
    <col min="11019" max="11019" width="15.42578125" style="1364"/>
    <col min="11020" max="11020" width="19.42578125" style="1364" bestFit="1" customWidth="1"/>
    <col min="11021" max="11262" width="15.42578125" style="1364"/>
    <col min="11263" max="11263" width="8" style="1364" customWidth="1"/>
    <col min="11264" max="11264" width="10.5703125" style="1364" customWidth="1"/>
    <col min="11265" max="11265" width="7.42578125" style="1364" customWidth="1"/>
    <col min="11266" max="11266" width="19.7109375" style="1364" customWidth="1"/>
    <col min="11267" max="11267" width="15.42578125" style="1364" bestFit="1" customWidth="1"/>
    <col min="11268" max="11268" width="13.42578125" style="1364" customWidth="1"/>
    <col min="11269" max="11269" width="24.7109375" style="1364" bestFit="1" customWidth="1"/>
    <col min="11270" max="11270" width="25" style="1364" customWidth="1"/>
    <col min="11271" max="11271" width="16.7109375" style="1364" customWidth="1"/>
    <col min="11272" max="11272" width="8.42578125" style="1364" customWidth="1"/>
    <col min="11273" max="11273" width="16" style="1364" bestFit="1" customWidth="1"/>
    <col min="11274" max="11274" width="14.7109375" style="1364" customWidth="1"/>
    <col min="11275" max="11275" width="15.42578125" style="1364"/>
    <col min="11276" max="11276" width="19.42578125" style="1364" bestFit="1" customWidth="1"/>
    <col min="11277" max="11518" width="15.42578125" style="1364"/>
    <col min="11519" max="11519" width="8" style="1364" customWidth="1"/>
    <col min="11520" max="11520" width="10.5703125" style="1364" customWidth="1"/>
    <col min="11521" max="11521" width="7.42578125" style="1364" customWidth="1"/>
    <col min="11522" max="11522" width="19.7109375" style="1364" customWidth="1"/>
    <col min="11523" max="11523" width="15.42578125" style="1364" bestFit="1" customWidth="1"/>
    <col min="11524" max="11524" width="13.42578125" style="1364" customWidth="1"/>
    <col min="11525" max="11525" width="24.7109375" style="1364" bestFit="1" customWidth="1"/>
    <col min="11526" max="11526" width="25" style="1364" customWidth="1"/>
    <col min="11527" max="11527" width="16.7109375" style="1364" customWidth="1"/>
    <col min="11528" max="11528" width="8.42578125" style="1364" customWidth="1"/>
    <col min="11529" max="11529" width="16" style="1364" bestFit="1" customWidth="1"/>
    <col min="11530" max="11530" width="14.7109375" style="1364" customWidth="1"/>
    <col min="11531" max="11531" width="15.42578125" style="1364"/>
    <col min="11532" max="11532" width="19.42578125" style="1364" bestFit="1" customWidth="1"/>
    <col min="11533" max="11774" width="15.42578125" style="1364"/>
    <col min="11775" max="11775" width="8" style="1364" customWidth="1"/>
    <col min="11776" max="11776" width="10.5703125" style="1364" customWidth="1"/>
    <col min="11777" max="11777" width="7.42578125" style="1364" customWidth="1"/>
    <col min="11778" max="11778" width="19.7109375" style="1364" customWidth="1"/>
    <col min="11779" max="11779" width="15.42578125" style="1364" bestFit="1" customWidth="1"/>
    <col min="11780" max="11780" width="13.42578125" style="1364" customWidth="1"/>
    <col min="11781" max="11781" width="24.7109375" style="1364" bestFit="1" customWidth="1"/>
    <col min="11782" max="11782" width="25" style="1364" customWidth="1"/>
    <col min="11783" max="11783" width="16.7109375" style="1364" customWidth="1"/>
    <col min="11784" max="11784" width="8.42578125" style="1364" customWidth="1"/>
    <col min="11785" max="11785" width="16" style="1364" bestFit="1" customWidth="1"/>
    <col min="11786" max="11786" width="14.7109375" style="1364" customWidth="1"/>
    <col min="11787" max="11787" width="15.42578125" style="1364"/>
    <col min="11788" max="11788" width="19.42578125" style="1364" bestFit="1" customWidth="1"/>
    <col min="11789" max="12030" width="15.42578125" style="1364"/>
    <col min="12031" max="12031" width="8" style="1364" customWidth="1"/>
    <col min="12032" max="12032" width="10.5703125" style="1364" customWidth="1"/>
    <col min="12033" max="12033" width="7.42578125" style="1364" customWidth="1"/>
    <col min="12034" max="12034" width="19.7109375" style="1364" customWidth="1"/>
    <col min="12035" max="12035" width="15.42578125" style="1364" bestFit="1" customWidth="1"/>
    <col min="12036" max="12036" width="13.42578125" style="1364" customWidth="1"/>
    <col min="12037" max="12037" width="24.7109375" style="1364" bestFit="1" customWidth="1"/>
    <col min="12038" max="12038" width="25" style="1364" customWidth="1"/>
    <col min="12039" max="12039" width="16.7109375" style="1364" customWidth="1"/>
    <col min="12040" max="12040" width="8.42578125" style="1364" customWidth="1"/>
    <col min="12041" max="12041" width="16" style="1364" bestFit="1" customWidth="1"/>
    <col min="12042" max="12042" width="14.7109375" style="1364" customWidth="1"/>
    <col min="12043" max="12043" width="15.42578125" style="1364"/>
    <col min="12044" max="12044" width="19.42578125" style="1364" bestFit="1" customWidth="1"/>
    <col min="12045" max="12286" width="15.42578125" style="1364"/>
    <col min="12287" max="12287" width="8" style="1364" customWidth="1"/>
    <col min="12288" max="12288" width="10.5703125" style="1364" customWidth="1"/>
    <col min="12289" max="12289" width="7.42578125" style="1364" customWidth="1"/>
    <col min="12290" max="12290" width="19.7109375" style="1364" customWidth="1"/>
    <col min="12291" max="12291" width="15.42578125" style="1364" bestFit="1" customWidth="1"/>
    <col min="12292" max="12292" width="13.42578125" style="1364" customWidth="1"/>
    <col min="12293" max="12293" width="24.7109375" style="1364" bestFit="1" customWidth="1"/>
    <col min="12294" max="12294" width="25" style="1364" customWidth="1"/>
    <col min="12295" max="12295" width="16.7109375" style="1364" customWidth="1"/>
    <col min="12296" max="12296" width="8.42578125" style="1364" customWidth="1"/>
    <col min="12297" max="12297" width="16" style="1364" bestFit="1" customWidth="1"/>
    <col min="12298" max="12298" width="14.7109375" style="1364" customWidth="1"/>
    <col min="12299" max="12299" width="15.42578125" style="1364"/>
    <col min="12300" max="12300" width="19.42578125" style="1364" bestFit="1" customWidth="1"/>
    <col min="12301" max="12542" width="15.42578125" style="1364"/>
    <col min="12543" max="12543" width="8" style="1364" customWidth="1"/>
    <col min="12544" max="12544" width="10.5703125" style="1364" customWidth="1"/>
    <col min="12545" max="12545" width="7.42578125" style="1364" customWidth="1"/>
    <col min="12546" max="12546" width="19.7109375" style="1364" customWidth="1"/>
    <col min="12547" max="12547" width="15.42578125" style="1364" bestFit="1" customWidth="1"/>
    <col min="12548" max="12548" width="13.42578125" style="1364" customWidth="1"/>
    <col min="12549" max="12549" width="24.7109375" style="1364" bestFit="1" customWidth="1"/>
    <col min="12550" max="12550" width="25" style="1364" customWidth="1"/>
    <col min="12551" max="12551" width="16.7109375" style="1364" customWidth="1"/>
    <col min="12552" max="12552" width="8.42578125" style="1364" customWidth="1"/>
    <col min="12553" max="12553" width="16" style="1364" bestFit="1" customWidth="1"/>
    <col min="12554" max="12554" width="14.7109375" style="1364" customWidth="1"/>
    <col min="12555" max="12555" width="15.42578125" style="1364"/>
    <col min="12556" max="12556" width="19.42578125" style="1364" bestFit="1" customWidth="1"/>
    <col min="12557" max="12798" width="15.42578125" style="1364"/>
    <col min="12799" max="12799" width="8" style="1364" customWidth="1"/>
    <col min="12800" max="12800" width="10.5703125" style="1364" customWidth="1"/>
    <col min="12801" max="12801" width="7.42578125" style="1364" customWidth="1"/>
    <col min="12802" max="12802" width="19.7109375" style="1364" customWidth="1"/>
    <col min="12803" max="12803" width="15.42578125" style="1364" bestFit="1" customWidth="1"/>
    <col min="12804" max="12804" width="13.42578125" style="1364" customWidth="1"/>
    <col min="12805" max="12805" width="24.7109375" style="1364" bestFit="1" customWidth="1"/>
    <col min="12806" max="12806" width="25" style="1364" customWidth="1"/>
    <col min="12807" max="12807" width="16.7109375" style="1364" customWidth="1"/>
    <col min="12808" max="12808" width="8.42578125" style="1364" customWidth="1"/>
    <col min="12809" max="12809" width="16" style="1364" bestFit="1" customWidth="1"/>
    <col min="12810" max="12810" width="14.7109375" style="1364" customWidth="1"/>
    <col min="12811" max="12811" width="15.42578125" style="1364"/>
    <col min="12812" max="12812" width="19.42578125" style="1364" bestFit="1" customWidth="1"/>
    <col min="12813" max="13054" width="15.42578125" style="1364"/>
    <col min="13055" max="13055" width="8" style="1364" customWidth="1"/>
    <col min="13056" max="13056" width="10.5703125" style="1364" customWidth="1"/>
    <col min="13057" max="13057" width="7.42578125" style="1364" customWidth="1"/>
    <col min="13058" max="13058" width="19.7109375" style="1364" customWidth="1"/>
    <col min="13059" max="13059" width="15.42578125" style="1364" bestFit="1" customWidth="1"/>
    <col min="13060" max="13060" width="13.42578125" style="1364" customWidth="1"/>
    <col min="13061" max="13061" width="24.7109375" style="1364" bestFit="1" customWidth="1"/>
    <col min="13062" max="13062" width="25" style="1364" customWidth="1"/>
    <col min="13063" max="13063" width="16.7109375" style="1364" customWidth="1"/>
    <col min="13064" max="13064" width="8.42578125" style="1364" customWidth="1"/>
    <col min="13065" max="13065" width="16" style="1364" bestFit="1" customWidth="1"/>
    <col min="13066" max="13066" width="14.7109375" style="1364" customWidth="1"/>
    <col min="13067" max="13067" width="15.42578125" style="1364"/>
    <col min="13068" max="13068" width="19.42578125" style="1364" bestFit="1" customWidth="1"/>
    <col min="13069" max="13310" width="15.42578125" style="1364"/>
    <col min="13311" max="13311" width="8" style="1364" customWidth="1"/>
    <col min="13312" max="13312" width="10.5703125" style="1364" customWidth="1"/>
    <col min="13313" max="13313" width="7.42578125" style="1364" customWidth="1"/>
    <col min="13314" max="13314" width="19.7109375" style="1364" customWidth="1"/>
    <col min="13315" max="13315" width="15.42578125" style="1364" bestFit="1" customWidth="1"/>
    <col min="13316" max="13316" width="13.42578125" style="1364" customWidth="1"/>
    <col min="13317" max="13317" width="24.7109375" style="1364" bestFit="1" customWidth="1"/>
    <col min="13318" max="13318" width="25" style="1364" customWidth="1"/>
    <col min="13319" max="13319" width="16.7109375" style="1364" customWidth="1"/>
    <col min="13320" max="13320" width="8.42578125" style="1364" customWidth="1"/>
    <col min="13321" max="13321" width="16" style="1364" bestFit="1" customWidth="1"/>
    <col min="13322" max="13322" width="14.7109375" style="1364" customWidth="1"/>
    <col min="13323" max="13323" width="15.42578125" style="1364"/>
    <col min="13324" max="13324" width="19.42578125" style="1364" bestFit="1" customWidth="1"/>
    <col min="13325" max="13566" width="15.42578125" style="1364"/>
    <col min="13567" max="13567" width="8" style="1364" customWidth="1"/>
    <col min="13568" max="13568" width="10.5703125" style="1364" customWidth="1"/>
    <col min="13569" max="13569" width="7.42578125" style="1364" customWidth="1"/>
    <col min="13570" max="13570" width="19.7109375" style="1364" customWidth="1"/>
    <col min="13571" max="13571" width="15.42578125" style="1364" bestFit="1" customWidth="1"/>
    <col min="13572" max="13572" width="13.42578125" style="1364" customWidth="1"/>
    <col min="13573" max="13573" width="24.7109375" style="1364" bestFit="1" customWidth="1"/>
    <col min="13574" max="13574" width="25" style="1364" customWidth="1"/>
    <col min="13575" max="13575" width="16.7109375" style="1364" customWidth="1"/>
    <col min="13576" max="13576" width="8.42578125" style="1364" customWidth="1"/>
    <col min="13577" max="13577" width="16" style="1364" bestFit="1" customWidth="1"/>
    <col min="13578" max="13578" width="14.7109375" style="1364" customWidth="1"/>
    <col min="13579" max="13579" width="15.42578125" style="1364"/>
    <col min="13580" max="13580" width="19.42578125" style="1364" bestFit="1" customWidth="1"/>
    <col min="13581" max="13822" width="15.42578125" style="1364"/>
    <col min="13823" max="13823" width="8" style="1364" customWidth="1"/>
    <col min="13824" max="13824" width="10.5703125" style="1364" customWidth="1"/>
    <col min="13825" max="13825" width="7.42578125" style="1364" customWidth="1"/>
    <col min="13826" max="13826" width="19.7109375" style="1364" customWidth="1"/>
    <col min="13827" max="13827" width="15.42578125" style="1364" bestFit="1" customWidth="1"/>
    <col min="13828" max="13828" width="13.42578125" style="1364" customWidth="1"/>
    <col min="13829" max="13829" width="24.7109375" style="1364" bestFit="1" customWidth="1"/>
    <col min="13830" max="13830" width="25" style="1364" customWidth="1"/>
    <col min="13831" max="13831" width="16.7109375" style="1364" customWidth="1"/>
    <col min="13832" max="13832" width="8.42578125" style="1364" customWidth="1"/>
    <col min="13833" max="13833" width="16" style="1364" bestFit="1" customWidth="1"/>
    <col min="13834" max="13834" width="14.7109375" style="1364" customWidth="1"/>
    <col min="13835" max="13835" width="15.42578125" style="1364"/>
    <col min="13836" max="13836" width="19.42578125" style="1364" bestFit="1" customWidth="1"/>
    <col min="13837" max="14078" width="15.42578125" style="1364"/>
    <col min="14079" max="14079" width="8" style="1364" customWidth="1"/>
    <col min="14080" max="14080" width="10.5703125" style="1364" customWidth="1"/>
    <col min="14081" max="14081" width="7.42578125" style="1364" customWidth="1"/>
    <col min="14082" max="14082" width="19.7109375" style="1364" customWidth="1"/>
    <col min="14083" max="14083" width="15.42578125" style="1364" bestFit="1" customWidth="1"/>
    <col min="14084" max="14084" width="13.42578125" style="1364" customWidth="1"/>
    <col min="14085" max="14085" width="24.7109375" style="1364" bestFit="1" customWidth="1"/>
    <col min="14086" max="14086" width="25" style="1364" customWidth="1"/>
    <col min="14087" max="14087" width="16.7109375" style="1364" customWidth="1"/>
    <col min="14088" max="14088" width="8.42578125" style="1364" customWidth="1"/>
    <col min="14089" max="14089" width="16" style="1364" bestFit="1" customWidth="1"/>
    <col min="14090" max="14090" width="14.7109375" style="1364" customWidth="1"/>
    <col min="14091" max="14091" width="15.42578125" style="1364"/>
    <col min="14092" max="14092" width="19.42578125" style="1364" bestFit="1" customWidth="1"/>
    <col min="14093" max="14334" width="15.42578125" style="1364"/>
    <col min="14335" max="14335" width="8" style="1364" customWidth="1"/>
    <col min="14336" max="14336" width="10.5703125" style="1364" customWidth="1"/>
    <col min="14337" max="14337" width="7.42578125" style="1364" customWidth="1"/>
    <col min="14338" max="14338" width="19.7109375" style="1364" customWidth="1"/>
    <col min="14339" max="14339" width="15.42578125" style="1364" bestFit="1" customWidth="1"/>
    <col min="14340" max="14340" width="13.42578125" style="1364" customWidth="1"/>
    <col min="14341" max="14341" width="24.7109375" style="1364" bestFit="1" customWidth="1"/>
    <col min="14342" max="14342" width="25" style="1364" customWidth="1"/>
    <col min="14343" max="14343" width="16.7109375" style="1364" customWidth="1"/>
    <col min="14344" max="14344" width="8.42578125" style="1364" customWidth="1"/>
    <col min="14345" max="14345" width="16" style="1364" bestFit="1" customWidth="1"/>
    <col min="14346" max="14346" width="14.7109375" style="1364" customWidth="1"/>
    <col min="14347" max="14347" width="15.42578125" style="1364"/>
    <col min="14348" max="14348" width="19.42578125" style="1364" bestFit="1" customWidth="1"/>
    <col min="14349" max="14590" width="15.42578125" style="1364"/>
    <col min="14591" max="14591" width="8" style="1364" customWidth="1"/>
    <col min="14592" max="14592" width="10.5703125" style="1364" customWidth="1"/>
    <col min="14593" max="14593" width="7.42578125" style="1364" customWidth="1"/>
    <col min="14594" max="14594" width="19.7109375" style="1364" customWidth="1"/>
    <col min="14595" max="14595" width="15.42578125" style="1364" bestFit="1" customWidth="1"/>
    <col min="14596" max="14596" width="13.42578125" style="1364" customWidth="1"/>
    <col min="14597" max="14597" width="24.7109375" style="1364" bestFit="1" customWidth="1"/>
    <col min="14598" max="14598" width="25" style="1364" customWidth="1"/>
    <col min="14599" max="14599" width="16.7109375" style="1364" customWidth="1"/>
    <col min="14600" max="14600" width="8.42578125" style="1364" customWidth="1"/>
    <col min="14601" max="14601" width="16" style="1364" bestFit="1" customWidth="1"/>
    <col min="14602" max="14602" width="14.7109375" style="1364" customWidth="1"/>
    <col min="14603" max="14603" width="15.42578125" style="1364"/>
    <col min="14604" max="14604" width="19.42578125" style="1364" bestFit="1" customWidth="1"/>
    <col min="14605" max="14846" width="15.42578125" style="1364"/>
    <col min="14847" max="14847" width="8" style="1364" customWidth="1"/>
    <col min="14848" max="14848" width="10.5703125" style="1364" customWidth="1"/>
    <col min="14849" max="14849" width="7.42578125" style="1364" customWidth="1"/>
    <col min="14850" max="14850" width="19.7109375" style="1364" customWidth="1"/>
    <col min="14851" max="14851" width="15.42578125" style="1364" bestFit="1" customWidth="1"/>
    <col min="14852" max="14852" width="13.42578125" style="1364" customWidth="1"/>
    <col min="14853" max="14853" width="24.7109375" style="1364" bestFit="1" customWidth="1"/>
    <col min="14854" max="14854" width="25" style="1364" customWidth="1"/>
    <col min="14855" max="14855" width="16.7109375" style="1364" customWidth="1"/>
    <col min="14856" max="14856" width="8.42578125" style="1364" customWidth="1"/>
    <col min="14857" max="14857" width="16" style="1364" bestFit="1" customWidth="1"/>
    <col min="14858" max="14858" width="14.7109375" style="1364" customWidth="1"/>
    <col min="14859" max="14859" width="15.42578125" style="1364"/>
    <col min="14860" max="14860" width="19.42578125" style="1364" bestFit="1" customWidth="1"/>
    <col min="14861" max="15102" width="15.42578125" style="1364"/>
    <col min="15103" max="15103" width="8" style="1364" customWidth="1"/>
    <col min="15104" max="15104" width="10.5703125" style="1364" customWidth="1"/>
    <col min="15105" max="15105" width="7.42578125" style="1364" customWidth="1"/>
    <col min="15106" max="15106" width="19.7109375" style="1364" customWidth="1"/>
    <col min="15107" max="15107" width="15.42578125" style="1364" bestFit="1" customWidth="1"/>
    <col min="15108" max="15108" width="13.42578125" style="1364" customWidth="1"/>
    <col min="15109" max="15109" width="24.7109375" style="1364" bestFit="1" customWidth="1"/>
    <col min="15110" max="15110" width="25" style="1364" customWidth="1"/>
    <col min="15111" max="15111" width="16.7109375" style="1364" customWidth="1"/>
    <col min="15112" max="15112" width="8.42578125" style="1364" customWidth="1"/>
    <col min="15113" max="15113" width="16" style="1364" bestFit="1" customWidth="1"/>
    <col min="15114" max="15114" width="14.7109375" style="1364" customWidth="1"/>
    <col min="15115" max="15115" width="15.42578125" style="1364"/>
    <col min="15116" max="15116" width="19.42578125" style="1364" bestFit="1" customWidth="1"/>
    <col min="15117" max="15358" width="15.42578125" style="1364"/>
    <col min="15359" max="15359" width="8" style="1364" customWidth="1"/>
    <col min="15360" max="15360" width="10.5703125" style="1364" customWidth="1"/>
    <col min="15361" max="15361" width="7.42578125" style="1364" customWidth="1"/>
    <col min="15362" max="15362" width="19.7109375" style="1364" customWidth="1"/>
    <col min="15363" max="15363" width="15.42578125" style="1364" bestFit="1" customWidth="1"/>
    <col min="15364" max="15364" width="13.42578125" style="1364" customWidth="1"/>
    <col min="15365" max="15365" width="24.7109375" style="1364" bestFit="1" customWidth="1"/>
    <col min="15366" max="15366" width="25" style="1364" customWidth="1"/>
    <col min="15367" max="15367" width="16.7109375" style="1364" customWidth="1"/>
    <col min="15368" max="15368" width="8.42578125" style="1364" customWidth="1"/>
    <col min="15369" max="15369" width="16" style="1364" bestFit="1" customWidth="1"/>
    <col min="15370" max="15370" width="14.7109375" style="1364" customWidth="1"/>
    <col min="15371" max="15371" width="15.42578125" style="1364"/>
    <col min="15372" max="15372" width="19.42578125" style="1364" bestFit="1" customWidth="1"/>
    <col min="15373" max="15614" width="15.42578125" style="1364"/>
    <col min="15615" max="15615" width="8" style="1364" customWidth="1"/>
    <col min="15616" max="15616" width="10.5703125" style="1364" customWidth="1"/>
    <col min="15617" max="15617" width="7.42578125" style="1364" customWidth="1"/>
    <col min="15618" max="15618" width="19.7109375" style="1364" customWidth="1"/>
    <col min="15619" max="15619" width="15.42578125" style="1364" bestFit="1" customWidth="1"/>
    <col min="15620" max="15620" width="13.42578125" style="1364" customWidth="1"/>
    <col min="15621" max="15621" width="24.7109375" style="1364" bestFit="1" customWidth="1"/>
    <col min="15622" max="15622" width="25" style="1364" customWidth="1"/>
    <col min="15623" max="15623" width="16.7109375" style="1364" customWidth="1"/>
    <col min="15624" max="15624" width="8.42578125" style="1364" customWidth="1"/>
    <col min="15625" max="15625" width="16" style="1364" bestFit="1" customWidth="1"/>
    <col min="15626" max="15626" width="14.7109375" style="1364" customWidth="1"/>
    <col min="15627" max="15627" width="15.42578125" style="1364"/>
    <col min="15628" max="15628" width="19.42578125" style="1364" bestFit="1" customWidth="1"/>
    <col min="15629" max="15870" width="15.42578125" style="1364"/>
    <col min="15871" max="15871" width="8" style="1364" customWidth="1"/>
    <col min="15872" max="15872" width="10.5703125" style="1364" customWidth="1"/>
    <col min="15873" max="15873" width="7.42578125" style="1364" customWidth="1"/>
    <col min="15874" max="15874" width="19.7109375" style="1364" customWidth="1"/>
    <col min="15875" max="15875" width="15.42578125" style="1364" bestFit="1" customWidth="1"/>
    <col min="15876" max="15876" width="13.42578125" style="1364" customWidth="1"/>
    <col min="15877" max="15877" width="24.7109375" style="1364" bestFit="1" customWidth="1"/>
    <col min="15878" max="15878" width="25" style="1364" customWidth="1"/>
    <col min="15879" max="15879" width="16.7109375" style="1364" customWidth="1"/>
    <col min="15880" max="15880" width="8.42578125" style="1364" customWidth="1"/>
    <col min="15881" max="15881" width="16" style="1364" bestFit="1" customWidth="1"/>
    <col min="15882" max="15882" width="14.7109375" style="1364" customWidth="1"/>
    <col min="15883" max="15883" width="15.42578125" style="1364"/>
    <col min="15884" max="15884" width="19.42578125" style="1364" bestFit="1" customWidth="1"/>
    <col min="15885" max="16126" width="15.42578125" style="1364"/>
    <col min="16127" max="16127" width="8" style="1364" customWidth="1"/>
    <col min="16128" max="16128" width="10.5703125" style="1364" customWidth="1"/>
    <col min="16129" max="16129" width="7.42578125" style="1364" customWidth="1"/>
    <col min="16130" max="16130" width="19.7109375" style="1364" customWidth="1"/>
    <col min="16131" max="16131" width="15.42578125" style="1364" bestFit="1" customWidth="1"/>
    <col min="16132" max="16132" width="13.42578125" style="1364" customWidth="1"/>
    <col min="16133" max="16133" width="24.7109375" style="1364" bestFit="1" customWidth="1"/>
    <col min="16134" max="16134" width="25" style="1364" customWidth="1"/>
    <col min="16135" max="16135" width="16.7109375" style="1364" customWidth="1"/>
    <col min="16136" max="16136" width="8.42578125" style="1364" customWidth="1"/>
    <col min="16137" max="16137" width="16" style="1364" bestFit="1" customWidth="1"/>
    <col min="16138" max="16138" width="14.7109375" style="1364" customWidth="1"/>
    <col min="16139" max="16139" width="15.42578125" style="1364"/>
    <col min="16140" max="16140" width="19.42578125" style="1364" bestFit="1" customWidth="1"/>
    <col min="16141" max="16384" width="15.42578125" style="1364"/>
  </cols>
  <sheetData>
    <row r="3" spans="1:10" s="1360" customFormat="1" ht="15.75">
      <c r="A3" s="1622" t="s">
        <v>256</v>
      </c>
      <c r="B3" s="1641"/>
      <c r="C3" s="1641"/>
      <c r="D3" s="1641"/>
      <c r="E3" s="1641"/>
      <c r="F3" s="1641"/>
      <c r="G3" s="1641"/>
      <c r="H3" s="1641"/>
      <c r="I3" s="1641"/>
      <c r="J3" s="1641"/>
    </row>
    <row r="4" spans="1:10" s="1360" customFormat="1" ht="16.149999999999999" customHeight="1">
      <c r="A4" s="1622" t="s">
        <v>257</v>
      </c>
      <c r="B4" s="1622"/>
      <c r="C4" s="1622"/>
      <c r="D4" s="1622"/>
      <c r="E4" s="1622"/>
      <c r="F4" s="1622"/>
      <c r="G4" s="1622"/>
      <c r="H4" s="1622"/>
      <c r="I4" s="1622"/>
      <c r="J4" s="1622"/>
    </row>
    <row r="5" spans="1:10" s="1360" customFormat="1" ht="16.149999999999999" customHeight="1">
      <c r="A5" s="1622" t="s">
        <v>1355</v>
      </c>
      <c r="B5" s="1641"/>
      <c r="C5" s="1641"/>
      <c r="D5" s="1641"/>
      <c r="E5" s="1641"/>
      <c r="F5" s="1641"/>
      <c r="G5" s="1641"/>
      <c r="H5" s="1641"/>
      <c r="I5" s="1641"/>
      <c r="J5" s="1641"/>
    </row>
    <row r="6" spans="1:10" s="1360" customFormat="1" ht="16.149999999999999" customHeight="1">
      <c r="A6" s="1361"/>
    </row>
    <row r="7" spans="1:10" ht="16.149999999999999" customHeight="1" thickBot="1">
      <c r="A7" s="1362"/>
      <c r="B7" s="1363" t="s">
        <v>1526</v>
      </c>
      <c r="C7" s="1360"/>
      <c r="D7" s="1360"/>
      <c r="E7" s="1388"/>
      <c r="F7" s="1360"/>
      <c r="G7" s="1360"/>
      <c r="H7" s="1360"/>
      <c r="I7" s="1360"/>
    </row>
    <row r="8" spans="1:10" ht="16.149999999999999" customHeight="1" thickBot="1">
      <c r="A8" s="1360"/>
      <c r="B8" s="1365" t="s">
        <v>1275</v>
      </c>
      <c r="C8" s="1367"/>
      <c r="D8" s="1368"/>
      <c r="E8" s="1368"/>
      <c r="F8" s="1366"/>
      <c r="G8" s="1369">
        <f>I36</f>
        <v>664254735</v>
      </c>
      <c r="H8" s="1370" t="s">
        <v>54</v>
      </c>
      <c r="I8" s="1360"/>
      <c r="J8" s="1360"/>
    </row>
    <row r="9" spans="1:10" ht="15" customHeight="1">
      <c r="A9" s="1360"/>
      <c r="B9" s="1360"/>
      <c r="C9" s="1360"/>
      <c r="D9" s="1360"/>
      <c r="E9" s="1360"/>
      <c r="F9" s="1360"/>
      <c r="G9" s="1360"/>
      <c r="H9" s="1360"/>
      <c r="I9" s="1360"/>
      <c r="J9" s="1360"/>
    </row>
    <row r="10" spans="1:10" ht="15" customHeight="1">
      <c r="A10" s="1401" t="s">
        <v>1276</v>
      </c>
      <c r="B10" s="1402"/>
      <c r="C10" s="1403"/>
      <c r="D10" s="1404" t="s">
        <v>1356</v>
      </c>
      <c r="E10" s="1405">
        <v>2026</v>
      </c>
      <c r="F10" s="1406"/>
      <c r="G10" s="1406"/>
      <c r="H10" s="1400"/>
      <c r="I10" s="1360"/>
      <c r="J10" s="1360"/>
    </row>
    <row r="11" spans="1:10" ht="15" customHeight="1">
      <c r="A11" s="1401" t="s">
        <v>1278</v>
      </c>
      <c r="B11" s="1402"/>
      <c r="C11" s="1403"/>
      <c r="D11" s="1404" t="s">
        <v>1279</v>
      </c>
      <c r="E11" s="1405">
        <v>365</v>
      </c>
      <c r="F11" s="1406" t="s">
        <v>1280</v>
      </c>
      <c r="G11" s="1403"/>
      <c r="H11" s="1400"/>
      <c r="I11" s="1360"/>
      <c r="J11" s="1360"/>
    </row>
    <row r="12" spans="1:10" ht="15" customHeight="1" thickBot="1">
      <c r="A12" s="1359" t="s">
        <v>565</v>
      </c>
      <c r="B12" s="1360"/>
      <c r="C12" s="1360"/>
      <c r="D12" s="1360"/>
      <c r="E12" s="1360"/>
      <c r="F12" s="1360"/>
      <c r="G12" s="1360"/>
      <c r="H12" s="1360"/>
      <c r="I12" s="1360"/>
      <c r="J12" s="1360"/>
    </row>
    <row r="13" spans="1:10" ht="15" customHeight="1" thickBot="1">
      <c r="A13" s="1371" t="s">
        <v>574</v>
      </c>
      <c r="B13" s="1359" t="s">
        <v>1357</v>
      </c>
      <c r="C13" s="1360"/>
      <c r="D13" s="1360"/>
      <c r="E13" s="1360"/>
      <c r="F13" s="1360"/>
      <c r="G13" s="1360"/>
      <c r="H13" s="1360"/>
      <c r="I13" s="1360"/>
      <c r="J13" s="1360"/>
    </row>
    <row r="14" spans="1:10" ht="15" customHeight="1"/>
    <row r="15" spans="1:10" ht="15" customHeight="1">
      <c r="B15" s="1373" t="s">
        <v>577</v>
      </c>
      <c r="C15" s="1373" t="s">
        <v>575</v>
      </c>
      <c r="D15" s="1373" t="s">
        <v>1000</v>
      </c>
      <c r="E15" s="1373" t="s">
        <v>1001</v>
      </c>
      <c r="F15" s="1373" t="s">
        <v>1241</v>
      </c>
      <c r="G15" s="1373" t="s">
        <v>1282</v>
      </c>
      <c r="H15" s="1373" t="s">
        <v>1283</v>
      </c>
      <c r="I15" s="1373" t="s">
        <v>1284</v>
      </c>
      <c r="J15" s="1373"/>
    </row>
    <row r="16" spans="1:10" ht="9" customHeight="1">
      <c r="B16" s="1373"/>
      <c r="C16" s="1373"/>
      <c r="I16" s="1372"/>
    </row>
    <row r="17" spans="1:12" ht="43.5" customHeight="1" thickBot="1">
      <c r="A17" s="1375" t="s">
        <v>1244</v>
      </c>
      <c r="B17" s="1375" t="s">
        <v>436</v>
      </c>
      <c r="C17" s="1375" t="s">
        <v>435</v>
      </c>
      <c r="D17" s="1377" t="s">
        <v>1358</v>
      </c>
      <c r="E17" s="1377" t="s">
        <v>1295</v>
      </c>
      <c r="F17" s="1377" t="s">
        <v>1301</v>
      </c>
      <c r="G17" s="1377" t="s">
        <v>1359</v>
      </c>
      <c r="H17" s="1377" t="s">
        <v>1360</v>
      </c>
      <c r="I17" s="1377" t="s">
        <v>1361</v>
      </c>
    </row>
    <row r="18" spans="1:12" ht="15" customHeight="1"/>
    <row r="19" spans="1:12" ht="15" customHeight="1">
      <c r="A19" s="1372">
        <v>3</v>
      </c>
      <c r="B19" s="1378">
        <v>2025</v>
      </c>
      <c r="C19" s="1372" t="s">
        <v>447</v>
      </c>
      <c r="E19" s="1434"/>
      <c r="I19" s="1416">
        <v>665342630</v>
      </c>
    </row>
    <row r="20" spans="1:12" ht="15" customHeight="1">
      <c r="A20" s="1372"/>
      <c r="B20" s="1379"/>
      <c r="E20" s="1434"/>
      <c r="L20" s="1435"/>
    </row>
    <row r="21" spans="1:12" ht="15" customHeight="1">
      <c r="A21" s="1372">
        <f>+A19+1</f>
        <v>4</v>
      </c>
      <c r="B21" s="1379">
        <f>IF($B$19=0," ",$B$19+1)</f>
        <v>2026</v>
      </c>
      <c r="C21" s="1372" t="s">
        <v>378</v>
      </c>
      <c r="D21" s="1416">
        <v>-195702.94560833357</v>
      </c>
      <c r="E21" s="1434">
        <f>IF($E$11=0,"-",E11-31+1)</f>
        <v>335</v>
      </c>
      <c r="F21" s="1436">
        <f>+E21/$E$11</f>
        <v>0.9178082191780822</v>
      </c>
      <c r="G21" s="1364">
        <f>ROUND(D21*F21,0)</f>
        <v>-179618</v>
      </c>
      <c r="H21" s="1364">
        <f>I19+G21</f>
        <v>665163012</v>
      </c>
      <c r="K21" s="1437"/>
      <c r="L21" s="1435"/>
    </row>
    <row r="22" spans="1:12" ht="15" customHeight="1">
      <c r="A22" s="1372">
        <f>+A21+1</f>
        <v>5</v>
      </c>
      <c r="B22" s="1379">
        <f t="shared" ref="B22:B32" si="0">IF($B$19=0," ",$B$19+1)</f>
        <v>2026</v>
      </c>
      <c r="C22" s="1372" t="s">
        <v>438</v>
      </c>
      <c r="D22" s="1416">
        <v>-195702.94560833357</v>
      </c>
      <c r="E22" s="1434">
        <v>307</v>
      </c>
      <c r="F22" s="1436">
        <f t="shared" ref="F22:F32" si="1">+E22/$E$11</f>
        <v>0.84109589041095889</v>
      </c>
      <c r="G22" s="1364">
        <f t="shared" ref="G22:G31" si="2">ROUND(D22*F22,0)</f>
        <v>-164605</v>
      </c>
      <c r="H22" s="1364">
        <f>H21+G22</f>
        <v>664998407</v>
      </c>
      <c r="K22" s="1437"/>
      <c r="L22" s="1438"/>
    </row>
    <row r="23" spans="1:12" ht="15" customHeight="1">
      <c r="A23" s="1372">
        <f t="shared" ref="A23:A32" si="3">+A22+1</f>
        <v>6</v>
      </c>
      <c r="B23" s="1379">
        <f t="shared" si="0"/>
        <v>2026</v>
      </c>
      <c r="C23" s="1372" t="s">
        <v>439</v>
      </c>
      <c r="D23" s="1416">
        <v>-195702.94560833357</v>
      </c>
      <c r="E23" s="1434">
        <v>276</v>
      </c>
      <c r="F23" s="1436">
        <f t="shared" si="1"/>
        <v>0.75616438356164384</v>
      </c>
      <c r="G23" s="1364">
        <f t="shared" si="2"/>
        <v>-147984</v>
      </c>
      <c r="H23" s="1364">
        <f t="shared" ref="H23:H31" si="4">H22+G23</f>
        <v>664850423</v>
      </c>
      <c r="K23" s="1437"/>
      <c r="L23" s="1435"/>
    </row>
    <row r="24" spans="1:12" ht="15" customHeight="1">
      <c r="A24" s="1372">
        <f t="shared" si="3"/>
        <v>7</v>
      </c>
      <c r="B24" s="1379">
        <f t="shared" si="0"/>
        <v>2026</v>
      </c>
      <c r="C24" s="1372" t="s">
        <v>440</v>
      </c>
      <c r="D24" s="1416">
        <v>-195702.94560833357</v>
      </c>
      <c r="E24" s="1434">
        <v>246</v>
      </c>
      <c r="F24" s="1436">
        <f t="shared" si="1"/>
        <v>0.67397260273972603</v>
      </c>
      <c r="G24" s="1364">
        <f t="shared" si="2"/>
        <v>-131898</v>
      </c>
      <c r="H24" s="1364">
        <f t="shared" si="4"/>
        <v>664718525</v>
      </c>
      <c r="K24" s="1437"/>
      <c r="L24" s="1435"/>
    </row>
    <row r="25" spans="1:12" ht="15" customHeight="1">
      <c r="A25" s="1372">
        <f t="shared" si="3"/>
        <v>8</v>
      </c>
      <c r="B25" s="1379">
        <f t="shared" si="0"/>
        <v>2026</v>
      </c>
      <c r="C25" s="1372" t="s">
        <v>437</v>
      </c>
      <c r="D25" s="1416">
        <v>-195702.94560833357</v>
      </c>
      <c r="E25" s="1434">
        <v>215</v>
      </c>
      <c r="F25" s="1436">
        <f t="shared" si="1"/>
        <v>0.58904109589041098</v>
      </c>
      <c r="G25" s="1364">
        <f t="shared" si="2"/>
        <v>-115277</v>
      </c>
      <c r="H25" s="1364">
        <f t="shared" si="4"/>
        <v>664603248</v>
      </c>
      <c r="K25" s="1437"/>
      <c r="L25" s="1435"/>
    </row>
    <row r="26" spans="1:12" ht="15" customHeight="1">
      <c r="A26" s="1372">
        <f t="shared" si="3"/>
        <v>9</v>
      </c>
      <c r="B26" s="1379">
        <f t="shared" si="0"/>
        <v>2026</v>
      </c>
      <c r="C26" s="1372" t="s">
        <v>441</v>
      </c>
      <c r="D26" s="1416">
        <v>-195702.94560833357</v>
      </c>
      <c r="E26" s="1434">
        <v>185</v>
      </c>
      <c r="F26" s="1436">
        <f t="shared" si="1"/>
        <v>0.50684931506849318</v>
      </c>
      <c r="G26" s="1364">
        <f t="shared" si="2"/>
        <v>-99192</v>
      </c>
      <c r="H26" s="1364">
        <f t="shared" si="4"/>
        <v>664504056</v>
      </c>
      <c r="J26" s="1382"/>
      <c r="K26" s="1437"/>
      <c r="L26" s="1435"/>
    </row>
    <row r="27" spans="1:12" ht="15" customHeight="1">
      <c r="A27" s="1372">
        <f t="shared" si="3"/>
        <v>10</v>
      </c>
      <c r="B27" s="1379">
        <f t="shared" si="0"/>
        <v>2026</v>
      </c>
      <c r="C27" s="1372" t="s">
        <v>442</v>
      </c>
      <c r="D27" s="1416">
        <v>-195702.94560833357</v>
      </c>
      <c r="E27" s="1434">
        <v>154</v>
      </c>
      <c r="F27" s="1436">
        <f t="shared" si="1"/>
        <v>0.42191780821917807</v>
      </c>
      <c r="G27" s="1364">
        <f t="shared" si="2"/>
        <v>-82571</v>
      </c>
      <c r="H27" s="1364">
        <f t="shared" si="4"/>
        <v>664421485</v>
      </c>
      <c r="K27" s="1437"/>
      <c r="L27" s="1435"/>
    </row>
    <row r="28" spans="1:12" ht="15" customHeight="1">
      <c r="A28" s="1372">
        <f t="shared" si="3"/>
        <v>11</v>
      </c>
      <c r="B28" s="1379">
        <f t="shared" si="0"/>
        <v>2026</v>
      </c>
      <c r="C28" s="1372" t="s">
        <v>443</v>
      </c>
      <c r="D28" s="1416">
        <v>-195702.94560833357</v>
      </c>
      <c r="E28" s="1434">
        <v>123</v>
      </c>
      <c r="F28" s="1436">
        <f t="shared" si="1"/>
        <v>0.33698630136986302</v>
      </c>
      <c r="G28" s="1364">
        <f t="shared" si="2"/>
        <v>-65949</v>
      </c>
      <c r="H28" s="1364">
        <f t="shared" si="4"/>
        <v>664355536</v>
      </c>
      <c r="K28" s="1437"/>
      <c r="L28" s="1435"/>
    </row>
    <row r="29" spans="1:12" ht="15" customHeight="1">
      <c r="A29" s="1372">
        <f t="shared" si="3"/>
        <v>12</v>
      </c>
      <c r="B29" s="1379">
        <f t="shared" si="0"/>
        <v>2026</v>
      </c>
      <c r="C29" s="1372" t="s">
        <v>444</v>
      </c>
      <c r="D29" s="1416">
        <v>-195702.94560833357</v>
      </c>
      <c r="E29" s="1434">
        <v>93</v>
      </c>
      <c r="F29" s="1436">
        <f t="shared" si="1"/>
        <v>0.25479452054794521</v>
      </c>
      <c r="G29" s="1364">
        <f t="shared" si="2"/>
        <v>-49864</v>
      </c>
      <c r="H29" s="1364">
        <f t="shared" si="4"/>
        <v>664305672</v>
      </c>
      <c r="K29" s="1437"/>
      <c r="L29" s="1435"/>
    </row>
    <row r="30" spans="1:12" ht="15" customHeight="1">
      <c r="A30" s="1372">
        <f t="shared" si="3"/>
        <v>13</v>
      </c>
      <c r="B30" s="1379">
        <f t="shared" si="0"/>
        <v>2026</v>
      </c>
      <c r="C30" s="1372" t="s">
        <v>445</v>
      </c>
      <c r="D30" s="1416">
        <v>-195702.94560833357</v>
      </c>
      <c r="E30" s="1434">
        <v>62</v>
      </c>
      <c r="F30" s="1436">
        <f t="shared" si="1"/>
        <v>0.16986301369863013</v>
      </c>
      <c r="G30" s="1364">
        <f t="shared" si="2"/>
        <v>-33243</v>
      </c>
      <c r="H30" s="1364">
        <f t="shared" si="4"/>
        <v>664272429</v>
      </c>
      <c r="K30" s="1437"/>
      <c r="L30" s="1435"/>
    </row>
    <row r="31" spans="1:12" ht="15" customHeight="1">
      <c r="A31" s="1372">
        <f t="shared" si="3"/>
        <v>14</v>
      </c>
      <c r="B31" s="1379">
        <f t="shared" si="0"/>
        <v>2026</v>
      </c>
      <c r="C31" s="1372" t="s">
        <v>446</v>
      </c>
      <c r="D31" s="1416">
        <v>-195702.94560833357</v>
      </c>
      <c r="E31" s="1434">
        <v>32</v>
      </c>
      <c r="F31" s="1436">
        <f t="shared" si="1"/>
        <v>8.7671232876712329E-2</v>
      </c>
      <c r="G31" s="1364">
        <f t="shared" si="2"/>
        <v>-17158</v>
      </c>
      <c r="H31" s="1364">
        <f t="shared" si="4"/>
        <v>664255271</v>
      </c>
      <c r="K31" s="1437"/>
      <c r="L31" s="1435"/>
    </row>
    <row r="32" spans="1:12" ht="15" customHeight="1">
      <c r="A32" s="1372">
        <f t="shared" si="3"/>
        <v>15</v>
      </c>
      <c r="B32" s="1379">
        <f t="shared" si="0"/>
        <v>2026</v>
      </c>
      <c r="C32" s="1372" t="s">
        <v>447</v>
      </c>
      <c r="D32" s="1416">
        <v>-195702.94560833357</v>
      </c>
      <c r="E32" s="1434">
        <v>1</v>
      </c>
      <c r="F32" s="1436">
        <f t="shared" si="1"/>
        <v>2.7397260273972603E-3</v>
      </c>
      <c r="G32" s="1364">
        <f>ROUND(D32*F32,0)</f>
        <v>-536</v>
      </c>
      <c r="H32" s="1364">
        <f>H31+G32</f>
        <v>664254735</v>
      </c>
      <c r="K32" s="1437"/>
      <c r="L32" s="1435"/>
    </row>
    <row r="33" spans="1:11" ht="15" customHeight="1" thickBot="1">
      <c r="A33" s="1372"/>
      <c r="C33" s="1372" t="s">
        <v>157</v>
      </c>
      <c r="D33" s="1384">
        <f>SUM(D21:D32)</f>
        <v>-2348435.3473000033</v>
      </c>
      <c r="G33" s="1384">
        <f>SUM(G21:G32)</f>
        <v>-1087895</v>
      </c>
      <c r="K33" s="1437"/>
    </row>
    <row r="34" spans="1:11" ht="15" customHeight="1" thickTop="1">
      <c r="A34" s="1372"/>
    </row>
    <row r="35" spans="1:11" ht="15" customHeight="1">
      <c r="A35" s="1372">
        <f>+A32+1</f>
        <v>16</v>
      </c>
      <c r="C35" s="1385" t="s">
        <v>1362</v>
      </c>
      <c r="I35" s="1364">
        <f>G33</f>
        <v>-1087895</v>
      </c>
    </row>
    <row r="36" spans="1:11" ht="15" customHeight="1" thickBot="1">
      <c r="A36" s="1372">
        <f>+A35+1</f>
        <v>17</v>
      </c>
      <c r="C36" s="1364" t="s">
        <v>1363</v>
      </c>
      <c r="I36" s="1384">
        <f>I19+I35</f>
        <v>664254735</v>
      </c>
      <c r="J36" s="1364" t="s">
        <v>54</v>
      </c>
    </row>
    <row r="37" spans="1:11" ht="15" customHeight="1" thickTop="1">
      <c r="A37" s="1372"/>
    </row>
    <row r="38" spans="1:11" ht="15" customHeight="1">
      <c r="A38" s="1386" t="s">
        <v>1248</v>
      </c>
      <c r="C38" s="1385"/>
    </row>
    <row r="39" spans="1:11" ht="15" customHeight="1">
      <c r="A39" s="1639" t="s">
        <v>1364</v>
      </c>
      <c r="B39" s="1640"/>
      <c r="C39" s="1642" t="s">
        <v>1373</v>
      </c>
      <c r="D39" s="1642"/>
      <c r="E39" s="1642"/>
      <c r="F39" s="1642"/>
      <c r="G39" s="1642"/>
      <c r="H39" s="1642"/>
      <c r="I39" s="1642"/>
    </row>
    <row r="40" spans="1:11" ht="15" customHeight="1">
      <c r="A40" s="1639" t="s">
        <v>1308</v>
      </c>
      <c r="B40" s="1640"/>
      <c r="C40" s="1385" t="s">
        <v>1365</v>
      </c>
      <c r="D40" s="1385"/>
      <c r="E40" s="1385"/>
      <c r="F40" s="1385"/>
      <c r="G40" s="1385"/>
      <c r="H40" s="1385"/>
      <c r="I40" s="1385"/>
    </row>
    <row r="41" spans="1:11">
      <c r="A41" s="1639" t="s">
        <v>1253</v>
      </c>
      <c r="B41" s="1640"/>
      <c r="C41" s="1643" t="s">
        <v>1311</v>
      </c>
      <c r="D41" s="1643"/>
      <c r="E41" s="1643"/>
      <c r="F41" s="1643"/>
      <c r="G41" s="1643"/>
      <c r="H41" s="1643"/>
      <c r="I41" s="1643"/>
    </row>
    <row r="42" spans="1:11" ht="15" customHeight="1">
      <c r="A42" s="1639" t="s">
        <v>1255</v>
      </c>
      <c r="B42" s="1640"/>
      <c r="C42" s="1620" t="s">
        <v>1317</v>
      </c>
      <c r="D42" s="1620"/>
      <c r="E42" s="1620"/>
      <c r="F42" s="1620"/>
      <c r="G42" s="1620"/>
      <c r="H42" s="1620"/>
      <c r="I42" s="1620"/>
    </row>
    <row r="43" spans="1:11" ht="15" customHeight="1">
      <c r="A43" s="1639" t="s">
        <v>1312</v>
      </c>
      <c r="B43" s="1640"/>
      <c r="C43" s="1620" t="s">
        <v>1366</v>
      </c>
      <c r="D43" s="1620"/>
      <c r="E43" s="1620"/>
      <c r="F43" s="1620"/>
      <c r="G43" s="1620"/>
      <c r="H43" s="1620"/>
      <c r="I43" s="1620"/>
      <c r="J43" s="1385"/>
    </row>
    <row r="44" spans="1:11" ht="15" customHeight="1">
      <c r="A44" s="1639" t="s">
        <v>1314</v>
      </c>
      <c r="B44" s="1640" t="s">
        <v>1315</v>
      </c>
      <c r="C44" s="1620" t="s">
        <v>1367</v>
      </c>
      <c r="D44" s="1620"/>
      <c r="E44" s="1620"/>
      <c r="F44" s="1620"/>
      <c r="G44" s="1620"/>
      <c r="H44" s="1620"/>
      <c r="I44" s="1620"/>
    </row>
    <row r="45" spans="1:11" ht="15" customHeight="1">
      <c r="A45" s="1639" t="s">
        <v>1315</v>
      </c>
      <c r="B45" s="1639"/>
      <c r="C45" s="1620" t="s">
        <v>1368</v>
      </c>
      <c r="D45" s="1620"/>
      <c r="E45" s="1620"/>
      <c r="F45" s="1620"/>
      <c r="G45" s="1620"/>
      <c r="H45" s="1620"/>
      <c r="I45" s="1620"/>
    </row>
    <row r="46" spans="1:11" ht="15" customHeight="1">
      <c r="A46" s="1639" t="s">
        <v>1369</v>
      </c>
      <c r="B46" s="1640"/>
      <c r="C46" s="1620" t="s">
        <v>1370</v>
      </c>
      <c r="D46" s="1620"/>
      <c r="E46" s="1620"/>
      <c r="F46" s="1620"/>
      <c r="G46" s="1620"/>
      <c r="H46" s="1620"/>
      <c r="I46" s="1620"/>
      <c r="J46" s="1385"/>
    </row>
    <row r="47" spans="1:11" ht="15" customHeight="1">
      <c r="A47" s="1639" t="s">
        <v>1371</v>
      </c>
      <c r="B47" s="1640"/>
      <c r="C47" s="1620" t="s">
        <v>1372</v>
      </c>
      <c r="D47" s="1620"/>
      <c r="E47" s="1620"/>
      <c r="F47" s="1620"/>
      <c r="G47" s="1620"/>
      <c r="H47" s="1620"/>
      <c r="I47" s="1620"/>
    </row>
    <row r="48" spans="1:11" ht="15" customHeight="1">
      <c r="I48" s="1387"/>
    </row>
    <row r="49" spans="1:10" ht="15" customHeight="1">
      <c r="A49" s="1626"/>
      <c r="B49" s="1621"/>
      <c r="C49" s="1621"/>
      <c r="D49" s="1621"/>
      <c r="E49" s="1621"/>
      <c r="F49" s="1621"/>
      <c r="G49" s="1621"/>
      <c r="H49" s="1621"/>
      <c r="I49" s="1621"/>
      <c r="J49" s="1621"/>
    </row>
    <row r="50" spans="1:10" ht="15" customHeight="1">
      <c r="A50" s="1627"/>
      <c r="B50" s="1628"/>
      <c r="C50" s="1628"/>
      <c r="D50" s="1628"/>
      <c r="E50" s="1628"/>
      <c r="F50" s="1628"/>
      <c r="G50" s="1628"/>
      <c r="H50" s="1628"/>
      <c r="I50" s="1628"/>
      <c r="J50" s="1628"/>
    </row>
    <row r="51" spans="1:10" ht="15" customHeight="1">
      <c r="A51" s="1388"/>
      <c r="J51" s="1389"/>
    </row>
    <row r="52" spans="1:10" ht="15" customHeight="1">
      <c r="A52" s="1388"/>
      <c r="J52" s="1389"/>
    </row>
    <row r="53" spans="1:10" ht="15" customHeight="1">
      <c r="A53" s="1360"/>
      <c r="J53" s="1389"/>
    </row>
    <row r="56" spans="1:10" s="1360" customFormat="1" ht="15.75">
      <c r="A56" s="1622" t="s">
        <v>256</v>
      </c>
      <c r="B56" s="1641"/>
      <c r="C56" s="1641"/>
      <c r="D56" s="1641"/>
      <c r="E56" s="1641"/>
      <c r="F56" s="1641"/>
      <c r="G56" s="1641"/>
      <c r="H56" s="1641"/>
      <c r="I56" s="1641"/>
      <c r="J56" s="1641"/>
    </row>
    <row r="57" spans="1:10" s="1360" customFormat="1" ht="16.149999999999999" customHeight="1">
      <c r="A57" s="1622" t="s">
        <v>257</v>
      </c>
      <c r="B57" s="1622"/>
      <c r="C57" s="1622"/>
      <c r="D57" s="1622"/>
      <c r="E57" s="1622"/>
      <c r="F57" s="1622"/>
      <c r="G57" s="1622"/>
      <c r="H57" s="1622"/>
      <c r="I57" s="1622"/>
      <c r="J57" s="1622"/>
    </row>
    <row r="58" spans="1:10" s="1360" customFormat="1" ht="16.149999999999999" customHeight="1">
      <c r="A58" s="1622" t="s">
        <v>1355</v>
      </c>
      <c r="B58" s="1641"/>
      <c r="C58" s="1641"/>
      <c r="D58" s="1641"/>
      <c r="E58" s="1641"/>
      <c r="F58" s="1641"/>
      <c r="G58" s="1641"/>
      <c r="H58" s="1641"/>
      <c r="I58" s="1641"/>
      <c r="J58" s="1641"/>
    </row>
    <row r="59" spans="1:10" s="1360" customFormat="1" ht="16.149999999999999" customHeight="1">
      <c r="A59" s="1361"/>
    </row>
    <row r="60" spans="1:10" ht="15" customHeight="1">
      <c r="A60" s="1360"/>
      <c r="B60" s="1360"/>
      <c r="C60" s="1360"/>
      <c r="D60" s="1360"/>
      <c r="E60" s="1360"/>
      <c r="F60" s="1360"/>
      <c r="G60" s="1360"/>
      <c r="H60" s="1360"/>
      <c r="I60" s="1360"/>
      <c r="J60" s="1360"/>
    </row>
    <row r="61" spans="1:10" ht="15" customHeight="1">
      <c r="A61" s="1401" t="s">
        <v>1276</v>
      </c>
      <c r="B61" s="1402"/>
      <c r="C61" s="1403"/>
      <c r="D61" s="1404" t="s">
        <v>1356</v>
      </c>
      <c r="E61" s="1405"/>
      <c r="F61" s="1406"/>
      <c r="G61" s="1406"/>
      <c r="H61" s="1400"/>
      <c r="I61" s="1360"/>
      <c r="J61" s="1360"/>
    </row>
    <row r="62" spans="1:10" ht="15" customHeight="1">
      <c r="A62" s="1401" t="s">
        <v>1278</v>
      </c>
      <c r="B62" s="1402"/>
      <c r="C62" s="1403"/>
      <c r="D62" s="1404" t="s">
        <v>1279</v>
      </c>
      <c r="E62" s="1405">
        <v>366</v>
      </c>
      <c r="F62" s="1406" t="s">
        <v>1280</v>
      </c>
      <c r="G62" s="1403"/>
      <c r="H62" s="1400"/>
      <c r="I62" s="1360"/>
      <c r="J62" s="1360"/>
    </row>
    <row r="63" spans="1:10" ht="15" customHeight="1" thickBot="1">
      <c r="A63" s="1359" t="s">
        <v>565</v>
      </c>
      <c r="B63" s="1360"/>
      <c r="C63" s="1360"/>
      <c r="D63" s="1360"/>
      <c r="E63" s="1360"/>
      <c r="F63" s="1360"/>
      <c r="G63" s="1360"/>
      <c r="H63" s="1360"/>
      <c r="I63" s="1360"/>
      <c r="J63" s="1360"/>
    </row>
    <row r="64" spans="1:10" ht="15" customHeight="1" thickBot="1">
      <c r="A64" s="1371" t="s">
        <v>766</v>
      </c>
      <c r="B64" s="1359" t="s">
        <v>1357</v>
      </c>
      <c r="C64" s="1360"/>
      <c r="D64" s="1360"/>
      <c r="E64" s="1360"/>
      <c r="F64" s="1360"/>
      <c r="G64" s="1360"/>
      <c r="H64" s="1360"/>
      <c r="I64" s="1360"/>
      <c r="J64" s="1360"/>
    </row>
    <row r="65" spans="1:12" ht="15" customHeight="1"/>
    <row r="66" spans="1:12" ht="15" customHeight="1">
      <c r="B66" s="1373" t="s">
        <v>577</v>
      </c>
      <c r="C66" s="1373" t="s">
        <v>575</v>
      </c>
      <c r="D66" s="1373" t="s">
        <v>1000</v>
      </c>
      <c r="E66" s="1373" t="s">
        <v>1001</v>
      </c>
      <c r="F66" s="1373" t="s">
        <v>1241</v>
      </c>
      <c r="G66" s="1373" t="s">
        <v>1282</v>
      </c>
      <c r="H66" s="1373" t="s">
        <v>1283</v>
      </c>
      <c r="I66" s="1373" t="s">
        <v>1284</v>
      </c>
      <c r="J66" s="1373"/>
    </row>
    <row r="67" spans="1:12" ht="9" customHeight="1">
      <c r="B67" s="1373"/>
      <c r="C67" s="1373"/>
      <c r="I67" s="1372"/>
    </row>
    <row r="68" spans="1:12" ht="43.5" customHeight="1" thickBot="1">
      <c r="A68" s="1375" t="s">
        <v>1244</v>
      </c>
      <c r="B68" s="1375" t="s">
        <v>436</v>
      </c>
      <c r="C68" s="1375" t="s">
        <v>435</v>
      </c>
      <c r="D68" s="1377" t="s">
        <v>1358</v>
      </c>
      <c r="E68" s="1377" t="s">
        <v>1295</v>
      </c>
      <c r="F68" s="1377" t="s">
        <v>1301</v>
      </c>
      <c r="G68" s="1377" t="s">
        <v>1359</v>
      </c>
      <c r="H68" s="1377" t="s">
        <v>1360</v>
      </c>
      <c r="I68" s="1377" t="s">
        <v>1361</v>
      </c>
    </row>
    <row r="69" spans="1:12" ht="15" customHeight="1"/>
    <row r="70" spans="1:12" ht="15" customHeight="1">
      <c r="A70" s="1372">
        <v>3</v>
      </c>
      <c r="B70" s="1439"/>
      <c r="C70" s="1372" t="s">
        <v>447</v>
      </c>
      <c r="E70" s="1434"/>
      <c r="I70" s="1416"/>
    </row>
    <row r="71" spans="1:12" ht="15" customHeight="1">
      <c r="A71" s="1372"/>
      <c r="B71" s="1379"/>
      <c r="E71" s="1434"/>
      <c r="L71" s="1435"/>
    </row>
    <row r="72" spans="1:12" ht="15" customHeight="1">
      <c r="A72" s="1372">
        <f>+A70+1</f>
        <v>4</v>
      </c>
      <c r="B72" s="1379" t="str">
        <f>IF($B$70=0," ",$B$70+1)</f>
        <v xml:space="preserve"> </v>
      </c>
      <c r="C72" s="1372" t="s">
        <v>378</v>
      </c>
      <c r="D72" s="1380"/>
      <c r="E72" s="1434">
        <f>IF($E$62=0,"-",E62-31+1)</f>
        <v>336</v>
      </c>
      <c r="F72" s="1436">
        <f>+E72/$E$62</f>
        <v>0.91803278688524592</v>
      </c>
      <c r="G72" s="1364">
        <f>ROUND(D72*F72,0)</f>
        <v>0</v>
      </c>
      <c r="H72" s="1364">
        <f>I70+G72</f>
        <v>0</v>
      </c>
      <c r="K72" s="1437"/>
      <c r="L72" s="1435"/>
    </row>
    <row r="73" spans="1:12" ht="15" customHeight="1">
      <c r="A73" s="1372">
        <f>+A72+1</f>
        <v>5</v>
      </c>
      <c r="B73" s="1379" t="str">
        <f t="shared" ref="B73:B83" si="5">IF($B$70=0," ",$B$70+1)</f>
        <v xml:space="preserve"> </v>
      </c>
      <c r="C73" s="1372" t="s">
        <v>438</v>
      </c>
      <c r="D73" s="1380"/>
      <c r="E73" s="1434">
        <v>307</v>
      </c>
      <c r="F73" s="1436">
        <f t="shared" ref="F73:F83" si="6">+E73/$E$62</f>
        <v>0.83879781420765032</v>
      </c>
      <c r="G73" s="1364">
        <f t="shared" ref="G73:G82" si="7">ROUND(D73*F73,0)</f>
        <v>0</v>
      </c>
      <c r="H73" s="1364">
        <f>H72+G73</f>
        <v>0</v>
      </c>
      <c r="K73" s="1437"/>
      <c r="L73" s="1438"/>
    </row>
    <row r="74" spans="1:12" ht="15" customHeight="1">
      <c r="A74" s="1372">
        <f t="shared" ref="A74:A83" si="8">+A73+1</f>
        <v>6</v>
      </c>
      <c r="B74" s="1379" t="str">
        <f t="shared" si="5"/>
        <v xml:space="preserve"> </v>
      </c>
      <c r="C74" s="1372" t="s">
        <v>439</v>
      </c>
      <c r="D74" s="1380"/>
      <c r="E74" s="1434">
        <v>276</v>
      </c>
      <c r="F74" s="1436">
        <f t="shared" si="6"/>
        <v>0.75409836065573765</v>
      </c>
      <c r="G74" s="1364">
        <f t="shared" si="7"/>
        <v>0</v>
      </c>
      <c r="H74" s="1364">
        <f t="shared" ref="H74:H82" si="9">H73+G74</f>
        <v>0</v>
      </c>
      <c r="K74" s="1437"/>
      <c r="L74" s="1435"/>
    </row>
    <row r="75" spans="1:12" ht="15" customHeight="1">
      <c r="A75" s="1372">
        <f t="shared" si="8"/>
        <v>7</v>
      </c>
      <c r="B75" s="1379" t="str">
        <f t="shared" si="5"/>
        <v xml:space="preserve"> </v>
      </c>
      <c r="C75" s="1372" t="s">
        <v>440</v>
      </c>
      <c r="D75" s="1380"/>
      <c r="E75" s="1434">
        <v>246</v>
      </c>
      <c r="F75" s="1436">
        <f t="shared" si="6"/>
        <v>0.67213114754098358</v>
      </c>
      <c r="G75" s="1364">
        <f t="shared" si="7"/>
        <v>0</v>
      </c>
      <c r="H75" s="1364">
        <f t="shared" si="9"/>
        <v>0</v>
      </c>
      <c r="K75" s="1437"/>
      <c r="L75" s="1435"/>
    </row>
    <row r="76" spans="1:12" ht="15" customHeight="1">
      <c r="A76" s="1372">
        <f t="shared" si="8"/>
        <v>8</v>
      </c>
      <c r="B76" s="1379" t="str">
        <f t="shared" si="5"/>
        <v xml:space="preserve"> </v>
      </c>
      <c r="C76" s="1372" t="s">
        <v>437</v>
      </c>
      <c r="D76" s="1380"/>
      <c r="E76" s="1434">
        <v>215</v>
      </c>
      <c r="F76" s="1436">
        <f t="shared" si="6"/>
        <v>0.58743169398907102</v>
      </c>
      <c r="G76" s="1364">
        <f t="shared" si="7"/>
        <v>0</v>
      </c>
      <c r="H76" s="1364">
        <f t="shared" si="9"/>
        <v>0</v>
      </c>
      <c r="K76" s="1437"/>
      <c r="L76" s="1435"/>
    </row>
    <row r="77" spans="1:12" ht="15" customHeight="1">
      <c r="A77" s="1372">
        <f t="shared" si="8"/>
        <v>9</v>
      </c>
      <c r="B77" s="1379" t="str">
        <f t="shared" si="5"/>
        <v xml:space="preserve"> </v>
      </c>
      <c r="C77" s="1372" t="s">
        <v>441</v>
      </c>
      <c r="D77" s="1380"/>
      <c r="E77" s="1434">
        <v>185</v>
      </c>
      <c r="F77" s="1436">
        <f t="shared" si="6"/>
        <v>0.50546448087431695</v>
      </c>
      <c r="G77" s="1364">
        <f t="shared" si="7"/>
        <v>0</v>
      </c>
      <c r="H77" s="1364">
        <f t="shared" si="9"/>
        <v>0</v>
      </c>
      <c r="J77" s="1382"/>
      <c r="K77" s="1437"/>
      <c r="L77" s="1435"/>
    </row>
    <row r="78" spans="1:12" ht="15" customHeight="1">
      <c r="A78" s="1372">
        <f t="shared" si="8"/>
        <v>10</v>
      </c>
      <c r="B78" s="1379" t="str">
        <f t="shared" si="5"/>
        <v xml:space="preserve"> </v>
      </c>
      <c r="C78" s="1372" t="s">
        <v>442</v>
      </c>
      <c r="D78" s="1380"/>
      <c r="E78" s="1434">
        <v>154</v>
      </c>
      <c r="F78" s="1436">
        <f t="shared" si="6"/>
        <v>0.42076502732240439</v>
      </c>
      <c r="G78" s="1364">
        <f t="shared" si="7"/>
        <v>0</v>
      </c>
      <c r="H78" s="1364">
        <f t="shared" si="9"/>
        <v>0</v>
      </c>
      <c r="K78" s="1437"/>
      <c r="L78" s="1435"/>
    </row>
    <row r="79" spans="1:12" ht="15" customHeight="1">
      <c r="A79" s="1372">
        <f t="shared" si="8"/>
        <v>11</v>
      </c>
      <c r="B79" s="1379" t="str">
        <f t="shared" si="5"/>
        <v xml:space="preserve"> </v>
      </c>
      <c r="C79" s="1372" t="s">
        <v>443</v>
      </c>
      <c r="D79" s="1380"/>
      <c r="E79" s="1434">
        <v>123</v>
      </c>
      <c r="F79" s="1436">
        <f t="shared" si="6"/>
        <v>0.33606557377049179</v>
      </c>
      <c r="G79" s="1364">
        <f t="shared" si="7"/>
        <v>0</v>
      </c>
      <c r="H79" s="1364">
        <f t="shared" si="9"/>
        <v>0</v>
      </c>
      <c r="K79" s="1437"/>
      <c r="L79" s="1435"/>
    </row>
    <row r="80" spans="1:12" ht="15" customHeight="1">
      <c r="A80" s="1372">
        <f t="shared" si="8"/>
        <v>12</v>
      </c>
      <c r="B80" s="1379" t="str">
        <f t="shared" si="5"/>
        <v xml:space="preserve"> </v>
      </c>
      <c r="C80" s="1372" t="s">
        <v>444</v>
      </c>
      <c r="D80" s="1380"/>
      <c r="E80" s="1434">
        <v>93</v>
      </c>
      <c r="F80" s="1436">
        <f t="shared" si="6"/>
        <v>0.25409836065573771</v>
      </c>
      <c r="G80" s="1364">
        <f t="shared" si="7"/>
        <v>0</v>
      </c>
      <c r="H80" s="1364">
        <f t="shared" si="9"/>
        <v>0</v>
      </c>
      <c r="K80" s="1437"/>
      <c r="L80" s="1435"/>
    </row>
    <row r="81" spans="1:12" ht="15" customHeight="1">
      <c r="A81" s="1372">
        <f t="shared" si="8"/>
        <v>13</v>
      </c>
      <c r="B81" s="1379" t="str">
        <f t="shared" si="5"/>
        <v xml:space="preserve"> </v>
      </c>
      <c r="C81" s="1372" t="s">
        <v>445</v>
      </c>
      <c r="D81" s="1380"/>
      <c r="E81" s="1434">
        <v>62</v>
      </c>
      <c r="F81" s="1436">
        <f t="shared" si="6"/>
        <v>0.16939890710382513</v>
      </c>
      <c r="G81" s="1364">
        <f t="shared" si="7"/>
        <v>0</v>
      </c>
      <c r="H81" s="1364">
        <f t="shared" si="9"/>
        <v>0</v>
      </c>
      <c r="K81" s="1437"/>
      <c r="L81" s="1435"/>
    </row>
    <row r="82" spans="1:12" ht="15" customHeight="1">
      <c r="A82" s="1372">
        <f t="shared" si="8"/>
        <v>14</v>
      </c>
      <c r="B82" s="1379" t="str">
        <f t="shared" si="5"/>
        <v xml:space="preserve"> </v>
      </c>
      <c r="C82" s="1372" t="s">
        <v>446</v>
      </c>
      <c r="D82" s="1380"/>
      <c r="E82" s="1434">
        <v>32</v>
      </c>
      <c r="F82" s="1436">
        <f t="shared" si="6"/>
        <v>8.7431693989071038E-2</v>
      </c>
      <c r="G82" s="1364">
        <f t="shared" si="7"/>
        <v>0</v>
      </c>
      <c r="H82" s="1364">
        <f t="shared" si="9"/>
        <v>0</v>
      </c>
      <c r="K82" s="1437"/>
      <c r="L82" s="1435"/>
    </row>
    <row r="83" spans="1:12" ht="15" customHeight="1">
      <c r="A83" s="1372">
        <f t="shared" si="8"/>
        <v>15</v>
      </c>
      <c r="B83" s="1379" t="str">
        <f t="shared" si="5"/>
        <v xml:space="preserve"> </v>
      </c>
      <c r="C83" s="1372" t="s">
        <v>447</v>
      </c>
      <c r="D83" s="1380"/>
      <c r="E83" s="1434">
        <v>1</v>
      </c>
      <c r="F83" s="1436">
        <f t="shared" si="6"/>
        <v>2.7322404371584699E-3</v>
      </c>
      <c r="G83" s="1364">
        <f>ROUND(D83*F83,0)</f>
        <v>0</v>
      </c>
      <c r="H83" s="1364">
        <f>H82+G83</f>
        <v>0</v>
      </c>
      <c r="K83" s="1437"/>
      <c r="L83" s="1435"/>
    </row>
    <row r="84" spans="1:12" ht="15" customHeight="1" thickBot="1">
      <c r="A84" s="1372"/>
      <c r="C84" s="1372" t="s">
        <v>157</v>
      </c>
      <c r="D84" s="1384">
        <f>SUM(D72:D83)</f>
        <v>0</v>
      </c>
      <c r="G84" s="1384">
        <f>SUM(G72:G83)</f>
        <v>0</v>
      </c>
      <c r="K84" s="1437"/>
    </row>
    <row r="85" spans="1:12" ht="15" customHeight="1" thickTop="1">
      <c r="A85" s="1372"/>
    </row>
    <row r="86" spans="1:12" ht="15" customHeight="1">
      <c r="A86" s="1372">
        <f>+A83+1</f>
        <v>16</v>
      </c>
      <c r="C86" s="1385" t="s">
        <v>1362</v>
      </c>
      <c r="I86" s="1364">
        <f>G84</f>
        <v>0</v>
      </c>
    </row>
    <row r="87" spans="1:12" ht="15" customHeight="1" thickBot="1">
      <c r="A87" s="1372">
        <f>+A86+1</f>
        <v>17</v>
      </c>
      <c r="C87" s="1364" t="s">
        <v>1363</v>
      </c>
      <c r="I87" s="1384">
        <f>I70+I86</f>
        <v>0</v>
      </c>
      <c r="J87" s="1380" t="s">
        <v>766</v>
      </c>
    </row>
    <row r="88" spans="1:12" ht="15" customHeight="1" thickTop="1">
      <c r="A88" s="1372"/>
    </row>
    <row r="89" spans="1:12" ht="15" customHeight="1">
      <c r="A89" s="1386" t="s">
        <v>1248</v>
      </c>
      <c r="C89" s="1385"/>
    </row>
    <row r="90" spans="1:12" ht="15" customHeight="1">
      <c r="A90" s="1639" t="s">
        <v>1364</v>
      </c>
      <c r="B90" s="1640"/>
      <c r="C90" s="1642" t="s">
        <v>1373</v>
      </c>
      <c r="D90" s="1642"/>
      <c r="E90" s="1642"/>
      <c r="F90" s="1642"/>
      <c r="G90" s="1642"/>
      <c r="H90" s="1642"/>
      <c r="I90" s="1642"/>
    </row>
    <row r="91" spans="1:12" ht="15" customHeight="1">
      <c r="A91" s="1639" t="s">
        <v>1308</v>
      </c>
      <c r="B91" s="1640"/>
      <c r="C91" s="1385" t="s">
        <v>1365</v>
      </c>
      <c r="D91" s="1385"/>
      <c r="E91" s="1385"/>
      <c r="F91" s="1385"/>
      <c r="G91" s="1385"/>
      <c r="H91" s="1385"/>
      <c r="I91" s="1385"/>
    </row>
    <row r="92" spans="1:12">
      <c r="A92" s="1639" t="s">
        <v>1253</v>
      </c>
      <c r="B92" s="1640"/>
      <c r="C92" s="1643" t="s">
        <v>1311</v>
      </c>
      <c r="D92" s="1643"/>
      <c r="E92" s="1643"/>
      <c r="F92" s="1643"/>
      <c r="G92" s="1643"/>
      <c r="H92" s="1643"/>
      <c r="I92" s="1643"/>
    </row>
    <row r="93" spans="1:12" ht="15" customHeight="1">
      <c r="A93" s="1639" t="s">
        <v>1255</v>
      </c>
      <c r="B93" s="1640"/>
      <c r="C93" s="1620" t="s">
        <v>1317</v>
      </c>
      <c r="D93" s="1620"/>
      <c r="E93" s="1620"/>
      <c r="F93" s="1620"/>
      <c r="G93" s="1620"/>
      <c r="H93" s="1620"/>
      <c r="I93" s="1620"/>
    </row>
    <row r="94" spans="1:12" ht="15" customHeight="1">
      <c r="A94" s="1639" t="s">
        <v>1312</v>
      </c>
      <c r="B94" s="1640"/>
      <c r="C94" s="1620" t="s">
        <v>1366</v>
      </c>
      <c r="D94" s="1620"/>
      <c r="E94" s="1620"/>
      <c r="F94" s="1620"/>
      <c r="G94" s="1620"/>
      <c r="H94" s="1620"/>
      <c r="I94" s="1620"/>
      <c r="J94" s="1385"/>
    </row>
    <row r="95" spans="1:12" ht="15" customHeight="1">
      <c r="A95" s="1639" t="s">
        <v>1314</v>
      </c>
      <c r="B95" s="1640" t="s">
        <v>1315</v>
      </c>
      <c r="C95" s="1620" t="s">
        <v>1367</v>
      </c>
      <c r="D95" s="1620"/>
      <c r="E95" s="1620"/>
      <c r="F95" s="1620"/>
      <c r="G95" s="1620"/>
      <c r="H95" s="1620"/>
      <c r="I95" s="1620"/>
    </row>
    <row r="96" spans="1:12" ht="15" customHeight="1">
      <c r="A96" s="1639" t="s">
        <v>1315</v>
      </c>
      <c r="B96" s="1639"/>
      <c r="C96" s="1620" t="s">
        <v>1368</v>
      </c>
      <c r="D96" s="1620"/>
      <c r="E96" s="1620"/>
      <c r="F96" s="1620"/>
      <c r="G96" s="1620"/>
      <c r="H96" s="1620"/>
      <c r="I96" s="1620"/>
    </row>
    <row r="97" spans="1:10" ht="15" customHeight="1">
      <c r="A97" s="1639" t="s">
        <v>1369</v>
      </c>
      <c r="B97" s="1640"/>
      <c r="C97" s="1620" t="s">
        <v>1370</v>
      </c>
      <c r="D97" s="1620"/>
      <c r="E97" s="1620"/>
      <c r="F97" s="1620"/>
      <c r="G97" s="1620"/>
      <c r="H97" s="1620"/>
      <c r="I97" s="1620"/>
      <c r="J97" s="1385"/>
    </row>
    <row r="98" spans="1:10" ht="15" customHeight="1">
      <c r="A98" s="1639" t="s">
        <v>1371</v>
      </c>
      <c r="B98" s="1640"/>
      <c r="C98" s="1620" t="s">
        <v>1372</v>
      </c>
      <c r="D98" s="1620"/>
      <c r="E98" s="1620"/>
      <c r="F98" s="1620"/>
      <c r="G98" s="1620"/>
      <c r="H98" s="1620"/>
      <c r="I98" s="1620"/>
    </row>
    <row r="99" spans="1:10" ht="15" customHeight="1">
      <c r="B99" s="1364"/>
      <c r="C99" s="1364"/>
    </row>
    <row r="100" spans="1:10" ht="15" customHeight="1">
      <c r="B100" s="1364"/>
      <c r="C100" s="1364"/>
    </row>
    <row r="101" spans="1:10" ht="15" customHeight="1">
      <c r="B101" s="1364"/>
      <c r="C101" s="1364"/>
    </row>
    <row r="102" spans="1:10" ht="15" customHeight="1">
      <c r="B102" s="1364"/>
      <c r="C102" s="1364"/>
    </row>
    <row r="103" spans="1:10" ht="15" customHeight="1">
      <c r="B103" s="1364"/>
      <c r="C103" s="1364"/>
    </row>
    <row r="104" spans="1:10" ht="15" customHeight="1">
      <c r="B104" s="1364"/>
      <c r="C104" s="1364"/>
    </row>
  </sheetData>
  <mergeCells count="42">
    <mergeCell ref="A40:B40"/>
    <mergeCell ref="A3:J3"/>
    <mergeCell ref="A4:J4"/>
    <mergeCell ref="A5:J5"/>
    <mergeCell ref="A39:B39"/>
    <mergeCell ref="C39:I39"/>
    <mergeCell ref="A41:B41"/>
    <mergeCell ref="C41:I41"/>
    <mergeCell ref="A42:B42"/>
    <mergeCell ref="C42:I42"/>
    <mergeCell ref="A43:B43"/>
    <mergeCell ref="C43:I43"/>
    <mergeCell ref="A57:J57"/>
    <mergeCell ref="A44:B44"/>
    <mergeCell ref="C44:I44"/>
    <mergeCell ref="A45:B45"/>
    <mergeCell ref="C45:I45"/>
    <mergeCell ref="A46:B46"/>
    <mergeCell ref="C46:I46"/>
    <mergeCell ref="A47:B47"/>
    <mergeCell ref="C47:I47"/>
    <mergeCell ref="A49:J49"/>
    <mergeCell ref="A50:J50"/>
    <mergeCell ref="A56:J56"/>
    <mergeCell ref="A58:J58"/>
    <mergeCell ref="A90:B90"/>
    <mergeCell ref="C90:I90"/>
    <mergeCell ref="A91:B91"/>
    <mergeCell ref="A92:B92"/>
    <mergeCell ref="C92:I92"/>
    <mergeCell ref="A93:B93"/>
    <mergeCell ref="C93:I93"/>
    <mergeCell ref="A94:B94"/>
    <mergeCell ref="C94:I94"/>
    <mergeCell ref="A95:B95"/>
    <mergeCell ref="C95:I95"/>
    <mergeCell ref="A96:B96"/>
    <mergeCell ref="C96:I96"/>
    <mergeCell ref="A97:B97"/>
    <mergeCell ref="C97:I97"/>
    <mergeCell ref="A98:B98"/>
    <mergeCell ref="C98:I98"/>
  </mergeCells>
  <printOptions horizontalCentered="1"/>
  <pageMargins left="0.7" right="0.7" top="0.75" bottom="0.75" header="0.3" footer="0.3"/>
  <pageSetup orientation="portrait" r:id="rId1"/>
  <ignoredErrors>
    <ignoredError sqref="B15:I15 B66:I66"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37AA2-ADCD-4FC5-AE71-C57634390C3B}">
  <sheetPr>
    <pageSetUpPr fitToPage="1"/>
  </sheetPr>
  <dimension ref="A1:N523"/>
  <sheetViews>
    <sheetView showGridLines="0" zoomScale="90" zoomScaleNormal="90" zoomScaleSheetLayoutView="85" workbookViewId="0"/>
  </sheetViews>
  <sheetFormatPr defaultColWidth="15.42578125" defaultRowHeight="12.75" customHeight="1"/>
  <cols>
    <col min="1" max="1" width="11.42578125" style="1364" customWidth="1"/>
    <col min="2" max="2" width="10.5703125" style="1372" customWidth="1"/>
    <col min="3" max="3" width="7.42578125" style="1372" customWidth="1"/>
    <col min="4" max="4" width="22.42578125" style="1364" customWidth="1"/>
    <col min="5" max="5" width="18.5703125" style="1364" customWidth="1"/>
    <col min="6" max="6" width="15.28515625" style="1364" customWidth="1"/>
    <col min="7" max="7" width="20" style="1364" customWidth="1"/>
    <col min="8" max="8" width="25" style="1364" customWidth="1"/>
    <col min="9" max="9" width="16.7109375" style="1364" customWidth="1"/>
    <col min="10" max="10" width="8.42578125" style="1364" customWidth="1"/>
    <col min="11" max="11" width="16" style="1364" bestFit="1" customWidth="1"/>
    <col min="12" max="12" width="14.7109375" style="1364" customWidth="1"/>
    <col min="13" max="13" width="15.42578125" style="1364"/>
    <col min="14" max="14" width="19.42578125" style="1364" bestFit="1" customWidth="1"/>
    <col min="15" max="256" width="15.42578125" style="1364"/>
    <col min="257" max="257" width="8" style="1364" customWidth="1"/>
    <col min="258" max="258" width="10.5703125" style="1364" customWidth="1"/>
    <col min="259" max="259" width="7.42578125" style="1364" customWidth="1"/>
    <col min="260" max="260" width="19.7109375" style="1364" customWidth="1"/>
    <col min="261" max="261" width="15.42578125" style="1364" bestFit="1" customWidth="1"/>
    <col min="262" max="262" width="13.42578125" style="1364" customWidth="1"/>
    <col min="263" max="263" width="24.7109375" style="1364" bestFit="1" customWidth="1"/>
    <col min="264" max="264" width="25" style="1364" customWidth="1"/>
    <col min="265" max="265" width="16.7109375" style="1364" customWidth="1"/>
    <col min="266" max="266" width="8.42578125" style="1364" customWidth="1"/>
    <col min="267" max="267" width="16" style="1364" bestFit="1" customWidth="1"/>
    <col min="268" max="268" width="14.7109375" style="1364" customWidth="1"/>
    <col min="269" max="269" width="15.42578125" style="1364"/>
    <col min="270" max="270" width="19.42578125" style="1364" bestFit="1" customWidth="1"/>
    <col min="271" max="512" width="15.42578125" style="1364"/>
    <col min="513" max="513" width="8" style="1364" customWidth="1"/>
    <col min="514" max="514" width="10.5703125" style="1364" customWidth="1"/>
    <col min="515" max="515" width="7.42578125" style="1364" customWidth="1"/>
    <col min="516" max="516" width="19.7109375" style="1364" customWidth="1"/>
    <col min="517" max="517" width="15.42578125" style="1364" bestFit="1" customWidth="1"/>
    <col min="518" max="518" width="13.42578125" style="1364" customWidth="1"/>
    <col min="519" max="519" width="24.7109375" style="1364" bestFit="1" customWidth="1"/>
    <col min="520" max="520" width="25" style="1364" customWidth="1"/>
    <col min="521" max="521" width="16.7109375" style="1364" customWidth="1"/>
    <col min="522" max="522" width="8.42578125" style="1364" customWidth="1"/>
    <col min="523" max="523" width="16" style="1364" bestFit="1" customWidth="1"/>
    <col min="524" max="524" width="14.7109375" style="1364" customWidth="1"/>
    <col min="525" max="525" width="15.42578125" style="1364"/>
    <col min="526" max="526" width="19.42578125" style="1364" bestFit="1" customWidth="1"/>
    <col min="527" max="768" width="15.42578125" style="1364"/>
    <col min="769" max="769" width="8" style="1364" customWidth="1"/>
    <col min="770" max="770" width="10.5703125" style="1364" customWidth="1"/>
    <col min="771" max="771" width="7.42578125" style="1364" customWidth="1"/>
    <col min="772" max="772" width="19.7109375" style="1364" customWidth="1"/>
    <col min="773" max="773" width="15.42578125" style="1364" bestFit="1" customWidth="1"/>
    <col min="774" max="774" width="13.42578125" style="1364" customWidth="1"/>
    <col min="775" max="775" width="24.7109375" style="1364" bestFit="1" customWidth="1"/>
    <col min="776" max="776" width="25" style="1364" customWidth="1"/>
    <col min="777" max="777" width="16.7109375" style="1364" customWidth="1"/>
    <col min="778" max="778" width="8.42578125" style="1364" customWidth="1"/>
    <col min="779" max="779" width="16" style="1364" bestFit="1" customWidth="1"/>
    <col min="780" max="780" width="14.7109375" style="1364" customWidth="1"/>
    <col min="781" max="781" width="15.42578125" style="1364"/>
    <col min="782" max="782" width="19.42578125" style="1364" bestFit="1" customWidth="1"/>
    <col min="783" max="1024" width="15.42578125" style="1364"/>
    <col min="1025" max="1025" width="8" style="1364" customWidth="1"/>
    <col min="1026" max="1026" width="10.5703125" style="1364" customWidth="1"/>
    <col min="1027" max="1027" width="7.42578125" style="1364" customWidth="1"/>
    <col min="1028" max="1028" width="19.7109375" style="1364" customWidth="1"/>
    <col min="1029" max="1029" width="15.42578125" style="1364" bestFit="1" customWidth="1"/>
    <col min="1030" max="1030" width="13.42578125" style="1364" customWidth="1"/>
    <col min="1031" max="1031" width="24.7109375" style="1364" bestFit="1" customWidth="1"/>
    <col min="1032" max="1032" width="25" style="1364" customWidth="1"/>
    <col min="1033" max="1033" width="16.7109375" style="1364" customWidth="1"/>
    <col min="1034" max="1034" width="8.42578125" style="1364" customWidth="1"/>
    <col min="1035" max="1035" width="16" style="1364" bestFit="1" customWidth="1"/>
    <col min="1036" max="1036" width="14.7109375" style="1364" customWidth="1"/>
    <col min="1037" max="1037" width="15.42578125" style="1364"/>
    <col min="1038" max="1038" width="19.42578125" style="1364" bestFit="1" customWidth="1"/>
    <col min="1039" max="1280" width="15.42578125" style="1364"/>
    <col min="1281" max="1281" width="8" style="1364" customWidth="1"/>
    <col min="1282" max="1282" width="10.5703125" style="1364" customWidth="1"/>
    <col min="1283" max="1283" width="7.42578125" style="1364" customWidth="1"/>
    <col min="1284" max="1284" width="19.7109375" style="1364" customWidth="1"/>
    <col min="1285" max="1285" width="15.42578125" style="1364" bestFit="1" customWidth="1"/>
    <col min="1286" max="1286" width="13.42578125" style="1364" customWidth="1"/>
    <col min="1287" max="1287" width="24.7109375" style="1364" bestFit="1" customWidth="1"/>
    <col min="1288" max="1288" width="25" style="1364" customWidth="1"/>
    <col min="1289" max="1289" width="16.7109375" style="1364" customWidth="1"/>
    <col min="1290" max="1290" width="8.42578125" style="1364" customWidth="1"/>
    <col min="1291" max="1291" width="16" style="1364" bestFit="1" customWidth="1"/>
    <col min="1292" max="1292" width="14.7109375" style="1364" customWidth="1"/>
    <col min="1293" max="1293" width="15.42578125" style="1364"/>
    <col min="1294" max="1294" width="19.42578125" style="1364" bestFit="1" customWidth="1"/>
    <col min="1295" max="1536" width="15.42578125" style="1364"/>
    <col min="1537" max="1537" width="8" style="1364" customWidth="1"/>
    <col min="1538" max="1538" width="10.5703125" style="1364" customWidth="1"/>
    <col min="1539" max="1539" width="7.42578125" style="1364" customWidth="1"/>
    <col min="1540" max="1540" width="19.7109375" style="1364" customWidth="1"/>
    <col min="1541" max="1541" width="15.42578125" style="1364" bestFit="1" customWidth="1"/>
    <col min="1542" max="1542" width="13.42578125" style="1364" customWidth="1"/>
    <col min="1543" max="1543" width="24.7109375" style="1364" bestFit="1" customWidth="1"/>
    <col min="1544" max="1544" width="25" style="1364" customWidth="1"/>
    <col min="1545" max="1545" width="16.7109375" style="1364" customWidth="1"/>
    <col min="1546" max="1546" width="8.42578125" style="1364" customWidth="1"/>
    <col min="1547" max="1547" width="16" style="1364" bestFit="1" customWidth="1"/>
    <col min="1548" max="1548" width="14.7109375" style="1364" customWidth="1"/>
    <col min="1549" max="1549" width="15.42578125" style="1364"/>
    <col min="1550" max="1550" width="19.42578125" style="1364" bestFit="1" customWidth="1"/>
    <col min="1551" max="1792" width="15.42578125" style="1364"/>
    <col min="1793" max="1793" width="8" style="1364" customWidth="1"/>
    <col min="1794" max="1794" width="10.5703125" style="1364" customWidth="1"/>
    <col min="1795" max="1795" width="7.42578125" style="1364" customWidth="1"/>
    <col min="1796" max="1796" width="19.7109375" style="1364" customWidth="1"/>
    <col min="1797" max="1797" width="15.42578125" style="1364" bestFit="1" customWidth="1"/>
    <col min="1798" max="1798" width="13.42578125" style="1364" customWidth="1"/>
    <col min="1799" max="1799" width="24.7109375" style="1364" bestFit="1" customWidth="1"/>
    <col min="1800" max="1800" width="25" style="1364" customWidth="1"/>
    <col min="1801" max="1801" width="16.7109375" style="1364" customWidth="1"/>
    <col min="1802" max="1802" width="8.42578125" style="1364" customWidth="1"/>
    <col min="1803" max="1803" width="16" style="1364" bestFit="1" customWidth="1"/>
    <col min="1804" max="1804" width="14.7109375" style="1364" customWidth="1"/>
    <col min="1805" max="1805" width="15.42578125" style="1364"/>
    <col min="1806" max="1806" width="19.42578125" style="1364" bestFit="1" customWidth="1"/>
    <col min="1807" max="2048" width="15.42578125" style="1364"/>
    <col min="2049" max="2049" width="8" style="1364" customWidth="1"/>
    <col min="2050" max="2050" width="10.5703125" style="1364" customWidth="1"/>
    <col min="2051" max="2051" width="7.42578125" style="1364" customWidth="1"/>
    <col min="2052" max="2052" width="19.7109375" style="1364" customWidth="1"/>
    <col min="2053" max="2053" width="15.42578125" style="1364" bestFit="1" customWidth="1"/>
    <col min="2054" max="2054" width="13.42578125" style="1364" customWidth="1"/>
    <col min="2055" max="2055" width="24.7109375" style="1364" bestFit="1" customWidth="1"/>
    <col min="2056" max="2056" width="25" style="1364" customWidth="1"/>
    <col min="2057" max="2057" width="16.7109375" style="1364" customWidth="1"/>
    <col min="2058" max="2058" width="8.42578125" style="1364" customWidth="1"/>
    <col min="2059" max="2059" width="16" style="1364" bestFit="1" customWidth="1"/>
    <col min="2060" max="2060" width="14.7109375" style="1364" customWidth="1"/>
    <col min="2061" max="2061" width="15.42578125" style="1364"/>
    <col min="2062" max="2062" width="19.42578125" style="1364" bestFit="1" customWidth="1"/>
    <col min="2063" max="2304" width="15.42578125" style="1364"/>
    <col min="2305" max="2305" width="8" style="1364" customWidth="1"/>
    <col min="2306" max="2306" width="10.5703125" style="1364" customWidth="1"/>
    <col min="2307" max="2307" width="7.42578125" style="1364" customWidth="1"/>
    <col min="2308" max="2308" width="19.7109375" style="1364" customWidth="1"/>
    <col min="2309" max="2309" width="15.42578125" style="1364" bestFit="1" customWidth="1"/>
    <col min="2310" max="2310" width="13.42578125" style="1364" customWidth="1"/>
    <col min="2311" max="2311" width="24.7109375" style="1364" bestFit="1" customWidth="1"/>
    <col min="2312" max="2312" width="25" style="1364" customWidth="1"/>
    <col min="2313" max="2313" width="16.7109375" style="1364" customWidth="1"/>
    <col min="2314" max="2314" width="8.42578125" style="1364" customWidth="1"/>
    <col min="2315" max="2315" width="16" style="1364" bestFit="1" customWidth="1"/>
    <col min="2316" max="2316" width="14.7109375" style="1364" customWidth="1"/>
    <col min="2317" max="2317" width="15.42578125" style="1364"/>
    <col min="2318" max="2318" width="19.42578125" style="1364" bestFit="1" customWidth="1"/>
    <col min="2319" max="2560" width="15.42578125" style="1364"/>
    <col min="2561" max="2561" width="8" style="1364" customWidth="1"/>
    <col min="2562" max="2562" width="10.5703125" style="1364" customWidth="1"/>
    <col min="2563" max="2563" width="7.42578125" style="1364" customWidth="1"/>
    <col min="2564" max="2564" width="19.7109375" style="1364" customWidth="1"/>
    <col min="2565" max="2565" width="15.42578125" style="1364" bestFit="1" customWidth="1"/>
    <col min="2566" max="2566" width="13.42578125" style="1364" customWidth="1"/>
    <col min="2567" max="2567" width="24.7109375" style="1364" bestFit="1" customWidth="1"/>
    <col min="2568" max="2568" width="25" style="1364" customWidth="1"/>
    <col min="2569" max="2569" width="16.7109375" style="1364" customWidth="1"/>
    <col min="2570" max="2570" width="8.42578125" style="1364" customWidth="1"/>
    <col min="2571" max="2571" width="16" style="1364" bestFit="1" customWidth="1"/>
    <col min="2572" max="2572" width="14.7109375" style="1364" customWidth="1"/>
    <col min="2573" max="2573" width="15.42578125" style="1364"/>
    <col min="2574" max="2574" width="19.42578125" style="1364" bestFit="1" customWidth="1"/>
    <col min="2575" max="2816" width="15.42578125" style="1364"/>
    <col min="2817" max="2817" width="8" style="1364" customWidth="1"/>
    <col min="2818" max="2818" width="10.5703125" style="1364" customWidth="1"/>
    <col min="2819" max="2819" width="7.42578125" style="1364" customWidth="1"/>
    <col min="2820" max="2820" width="19.7109375" style="1364" customWidth="1"/>
    <col min="2821" max="2821" width="15.42578125" style="1364" bestFit="1" customWidth="1"/>
    <col min="2822" max="2822" width="13.42578125" style="1364" customWidth="1"/>
    <col min="2823" max="2823" width="24.7109375" style="1364" bestFit="1" customWidth="1"/>
    <col min="2824" max="2824" width="25" style="1364" customWidth="1"/>
    <col min="2825" max="2825" width="16.7109375" style="1364" customWidth="1"/>
    <col min="2826" max="2826" width="8.42578125" style="1364" customWidth="1"/>
    <col min="2827" max="2827" width="16" style="1364" bestFit="1" customWidth="1"/>
    <col min="2828" max="2828" width="14.7109375" style="1364" customWidth="1"/>
    <col min="2829" max="2829" width="15.42578125" style="1364"/>
    <col min="2830" max="2830" width="19.42578125" style="1364" bestFit="1" customWidth="1"/>
    <col min="2831" max="3072" width="15.42578125" style="1364"/>
    <col min="3073" max="3073" width="8" style="1364" customWidth="1"/>
    <col min="3074" max="3074" width="10.5703125" style="1364" customWidth="1"/>
    <col min="3075" max="3075" width="7.42578125" style="1364" customWidth="1"/>
    <col min="3076" max="3076" width="19.7109375" style="1364" customWidth="1"/>
    <col min="3077" max="3077" width="15.42578125" style="1364" bestFit="1" customWidth="1"/>
    <col min="3078" max="3078" width="13.42578125" style="1364" customWidth="1"/>
    <col min="3079" max="3079" width="24.7109375" style="1364" bestFit="1" customWidth="1"/>
    <col min="3080" max="3080" width="25" style="1364" customWidth="1"/>
    <col min="3081" max="3081" width="16.7109375" style="1364" customWidth="1"/>
    <col min="3082" max="3082" width="8.42578125" style="1364" customWidth="1"/>
    <col min="3083" max="3083" width="16" style="1364" bestFit="1" customWidth="1"/>
    <col min="3084" max="3084" width="14.7109375" style="1364" customWidth="1"/>
    <col min="3085" max="3085" width="15.42578125" style="1364"/>
    <col min="3086" max="3086" width="19.42578125" style="1364" bestFit="1" customWidth="1"/>
    <col min="3087" max="3328" width="15.42578125" style="1364"/>
    <col min="3329" max="3329" width="8" style="1364" customWidth="1"/>
    <col min="3330" max="3330" width="10.5703125" style="1364" customWidth="1"/>
    <col min="3331" max="3331" width="7.42578125" style="1364" customWidth="1"/>
    <col min="3332" max="3332" width="19.7109375" style="1364" customWidth="1"/>
    <col min="3333" max="3333" width="15.42578125" style="1364" bestFit="1" customWidth="1"/>
    <col min="3334" max="3334" width="13.42578125" style="1364" customWidth="1"/>
    <col min="3335" max="3335" width="24.7109375" style="1364" bestFit="1" customWidth="1"/>
    <col min="3336" max="3336" width="25" style="1364" customWidth="1"/>
    <col min="3337" max="3337" width="16.7109375" style="1364" customWidth="1"/>
    <col min="3338" max="3338" width="8.42578125" style="1364" customWidth="1"/>
    <col min="3339" max="3339" width="16" style="1364" bestFit="1" customWidth="1"/>
    <col min="3340" max="3340" width="14.7109375" style="1364" customWidth="1"/>
    <col min="3341" max="3341" width="15.42578125" style="1364"/>
    <col min="3342" max="3342" width="19.42578125" style="1364" bestFit="1" customWidth="1"/>
    <col min="3343" max="3584" width="15.42578125" style="1364"/>
    <col min="3585" max="3585" width="8" style="1364" customWidth="1"/>
    <col min="3586" max="3586" width="10.5703125" style="1364" customWidth="1"/>
    <col min="3587" max="3587" width="7.42578125" style="1364" customWidth="1"/>
    <col min="3588" max="3588" width="19.7109375" style="1364" customWidth="1"/>
    <col min="3589" max="3589" width="15.42578125" style="1364" bestFit="1" customWidth="1"/>
    <col min="3590" max="3590" width="13.42578125" style="1364" customWidth="1"/>
    <col min="3591" max="3591" width="24.7109375" style="1364" bestFit="1" customWidth="1"/>
    <col min="3592" max="3592" width="25" style="1364" customWidth="1"/>
    <col min="3593" max="3593" width="16.7109375" style="1364" customWidth="1"/>
    <col min="3594" max="3594" width="8.42578125" style="1364" customWidth="1"/>
    <col min="3595" max="3595" width="16" style="1364" bestFit="1" customWidth="1"/>
    <col min="3596" max="3596" width="14.7109375" style="1364" customWidth="1"/>
    <col min="3597" max="3597" width="15.42578125" style="1364"/>
    <col min="3598" max="3598" width="19.42578125" style="1364" bestFit="1" customWidth="1"/>
    <col min="3599" max="3840" width="15.42578125" style="1364"/>
    <col min="3841" max="3841" width="8" style="1364" customWidth="1"/>
    <col min="3842" max="3842" width="10.5703125" style="1364" customWidth="1"/>
    <col min="3843" max="3843" width="7.42578125" style="1364" customWidth="1"/>
    <col min="3844" max="3844" width="19.7109375" style="1364" customWidth="1"/>
    <col min="3845" max="3845" width="15.42578125" style="1364" bestFit="1" customWidth="1"/>
    <col min="3846" max="3846" width="13.42578125" style="1364" customWidth="1"/>
    <col min="3847" max="3847" width="24.7109375" style="1364" bestFit="1" customWidth="1"/>
    <col min="3848" max="3848" width="25" style="1364" customWidth="1"/>
    <col min="3849" max="3849" width="16.7109375" style="1364" customWidth="1"/>
    <col min="3850" max="3850" width="8.42578125" style="1364" customWidth="1"/>
    <col min="3851" max="3851" width="16" style="1364" bestFit="1" customWidth="1"/>
    <col min="3852" max="3852" width="14.7109375" style="1364" customWidth="1"/>
    <col min="3853" max="3853" width="15.42578125" style="1364"/>
    <col min="3854" max="3854" width="19.42578125" style="1364" bestFit="1" customWidth="1"/>
    <col min="3855" max="4096" width="15.42578125" style="1364"/>
    <col min="4097" max="4097" width="8" style="1364" customWidth="1"/>
    <col min="4098" max="4098" width="10.5703125" style="1364" customWidth="1"/>
    <col min="4099" max="4099" width="7.42578125" style="1364" customWidth="1"/>
    <col min="4100" max="4100" width="19.7109375" style="1364" customWidth="1"/>
    <col min="4101" max="4101" width="15.42578125" style="1364" bestFit="1" customWidth="1"/>
    <col min="4102" max="4102" width="13.42578125" style="1364" customWidth="1"/>
    <col min="4103" max="4103" width="24.7109375" style="1364" bestFit="1" customWidth="1"/>
    <col min="4104" max="4104" width="25" style="1364" customWidth="1"/>
    <col min="4105" max="4105" width="16.7109375" style="1364" customWidth="1"/>
    <col min="4106" max="4106" width="8.42578125" style="1364" customWidth="1"/>
    <col min="4107" max="4107" width="16" style="1364" bestFit="1" customWidth="1"/>
    <col min="4108" max="4108" width="14.7109375" style="1364" customWidth="1"/>
    <col min="4109" max="4109" width="15.42578125" style="1364"/>
    <col min="4110" max="4110" width="19.42578125" style="1364" bestFit="1" customWidth="1"/>
    <col min="4111" max="4352" width="15.42578125" style="1364"/>
    <col min="4353" max="4353" width="8" style="1364" customWidth="1"/>
    <col min="4354" max="4354" width="10.5703125" style="1364" customWidth="1"/>
    <col min="4355" max="4355" width="7.42578125" style="1364" customWidth="1"/>
    <col min="4356" max="4356" width="19.7109375" style="1364" customWidth="1"/>
    <col min="4357" max="4357" width="15.42578125" style="1364" bestFit="1" customWidth="1"/>
    <col min="4358" max="4358" width="13.42578125" style="1364" customWidth="1"/>
    <col min="4359" max="4359" width="24.7109375" style="1364" bestFit="1" customWidth="1"/>
    <col min="4360" max="4360" width="25" style="1364" customWidth="1"/>
    <col min="4361" max="4361" width="16.7109375" style="1364" customWidth="1"/>
    <col min="4362" max="4362" width="8.42578125" style="1364" customWidth="1"/>
    <col min="4363" max="4363" width="16" style="1364" bestFit="1" customWidth="1"/>
    <col min="4364" max="4364" width="14.7109375" style="1364" customWidth="1"/>
    <col min="4365" max="4365" width="15.42578125" style="1364"/>
    <col min="4366" max="4366" width="19.42578125" style="1364" bestFit="1" customWidth="1"/>
    <col min="4367" max="4608" width="15.42578125" style="1364"/>
    <col min="4609" max="4609" width="8" style="1364" customWidth="1"/>
    <col min="4610" max="4610" width="10.5703125" style="1364" customWidth="1"/>
    <col min="4611" max="4611" width="7.42578125" style="1364" customWidth="1"/>
    <col min="4612" max="4612" width="19.7109375" style="1364" customWidth="1"/>
    <col min="4613" max="4613" width="15.42578125" style="1364" bestFit="1" customWidth="1"/>
    <col min="4614" max="4614" width="13.42578125" style="1364" customWidth="1"/>
    <col min="4615" max="4615" width="24.7109375" style="1364" bestFit="1" customWidth="1"/>
    <col min="4616" max="4616" width="25" style="1364" customWidth="1"/>
    <col min="4617" max="4617" width="16.7109375" style="1364" customWidth="1"/>
    <col min="4618" max="4618" width="8.42578125" style="1364" customWidth="1"/>
    <col min="4619" max="4619" width="16" style="1364" bestFit="1" customWidth="1"/>
    <col min="4620" max="4620" width="14.7109375" style="1364" customWidth="1"/>
    <col min="4621" max="4621" width="15.42578125" style="1364"/>
    <col min="4622" max="4622" width="19.42578125" style="1364" bestFit="1" customWidth="1"/>
    <col min="4623" max="4864" width="15.42578125" style="1364"/>
    <col min="4865" max="4865" width="8" style="1364" customWidth="1"/>
    <col min="4866" max="4866" width="10.5703125" style="1364" customWidth="1"/>
    <col min="4867" max="4867" width="7.42578125" style="1364" customWidth="1"/>
    <col min="4868" max="4868" width="19.7109375" style="1364" customWidth="1"/>
    <col min="4869" max="4869" width="15.42578125" style="1364" bestFit="1" customWidth="1"/>
    <col min="4870" max="4870" width="13.42578125" style="1364" customWidth="1"/>
    <col min="4871" max="4871" width="24.7109375" style="1364" bestFit="1" customWidth="1"/>
    <col min="4872" max="4872" width="25" style="1364" customWidth="1"/>
    <col min="4873" max="4873" width="16.7109375" style="1364" customWidth="1"/>
    <col min="4874" max="4874" width="8.42578125" style="1364" customWidth="1"/>
    <col min="4875" max="4875" width="16" style="1364" bestFit="1" customWidth="1"/>
    <col min="4876" max="4876" width="14.7109375" style="1364" customWidth="1"/>
    <col min="4877" max="4877" width="15.42578125" style="1364"/>
    <col min="4878" max="4878" width="19.42578125" style="1364" bestFit="1" customWidth="1"/>
    <col min="4879" max="5120" width="15.42578125" style="1364"/>
    <col min="5121" max="5121" width="8" style="1364" customWidth="1"/>
    <col min="5122" max="5122" width="10.5703125" style="1364" customWidth="1"/>
    <col min="5123" max="5123" width="7.42578125" style="1364" customWidth="1"/>
    <col min="5124" max="5124" width="19.7109375" style="1364" customWidth="1"/>
    <col min="5125" max="5125" width="15.42578125" style="1364" bestFit="1" customWidth="1"/>
    <col min="5126" max="5126" width="13.42578125" style="1364" customWidth="1"/>
    <col min="5127" max="5127" width="24.7109375" style="1364" bestFit="1" customWidth="1"/>
    <col min="5128" max="5128" width="25" style="1364" customWidth="1"/>
    <col min="5129" max="5129" width="16.7109375" style="1364" customWidth="1"/>
    <col min="5130" max="5130" width="8.42578125" style="1364" customWidth="1"/>
    <col min="5131" max="5131" width="16" style="1364" bestFit="1" customWidth="1"/>
    <col min="5132" max="5132" width="14.7109375" style="1364" customWidth="1"/>
    <col min="5133" max="5133" width="15.42578125" style="1364"/>
    <col min="5134" max="5134" width="19.42578125" style="1364" bestFit="1" customWidth="1"/>
    <col min="5135" max="5376" width="15.42578125" style="1364"/>
    <col min="5377" max="5377" width="8" style="1364" customWidth="1"/>
    <col min="5378" max="5378" width="10.5703125" style="1364" customWidth="1"/>
    <col min="5379" max="5379" width="7.42578125" style="1364" customWidth="1"/>
    <col min="5380" max="5380" width="19.7109375" style="1364" customWidth="1"/>
    <col min="5381" max="5381" width="15.42578125" style="1364" bestFit="1" customWidth="1"/>
    <col min="5382" max="5382" width="13.42578125" style="1364" customWidth="1"/>
    <col min="5383" max="5383" width="24.7109375" style="1364" bestFit="1" customWidth="1"/>
    <col min="5384" max="5384" width="25" style="1364" customWidth="1"/>
    <col min="5385" max="5385" width="16.7109375" style="1364" customWidth="1"/>
    <col min="5386" max="5386" width="8.42578125" style="1364" customWidth="1"/>
    <col min="5387" max="5387" width="16" style="1364" bestFit="1" customWidth="1"/>
    <col min="5388" max="5388" width="14.7109375" style="1364" customWidth="1"/>
    <col min="5389" max="5389" width="15.42578125" style="1364"/>
    <col min="5390" max="5390" width="19.42578125" style="1364" bestFit="1" customWidth="1"/>
    <col min="5391" max="5632" width="15.42578125" style="1364"/>
    <col min="5633" max="5633" width="8" style="1364" customWidth="1"/>
    <col min="5634" max="5634" width="10.5703125" style="1364" customWidth="1"/>
    <col min="5635" max="5635" width="7.42578125" style="1364" customWidth="1"/>
    <col min="5636" max="5636" width="19.7109375" style="1364" customWidth="1"/>
    <col min="5637" max="5637" width="15.42578125" style="1364" bestFit="1" customWidth="1"/>
    <col min="5638" max="5638" width="13.42578125" style="1364" customWidth="1"/>
    <col min="5639" max="5639" width="24.7109375" style="1364" bestFit="1" customWidth="1"/>
    <col min="5640" max="5640" width="25" style="1364" customWidth="1"/>
    <col min="5641" max="5641" width="16.7109375" style="1364" customWidth="1"/>
    <col min="5642" max="5642" width="8.42578125" style="1364" customWidth="1"/>
    <col min="5643" max="5643" width="16" style="1364" bestFit="1" customWidth="1"/>
    <col min="5644" max="5644" width="14.7109375" style="1364" customWidth="1"/>
    <col min="5645" max="5645" width="15.42578125" style="1364"/>
    <col min="5646" max="5646" width="19.42578125" style="1364" bestFit="1" customWidth="1"/>
    <col min="5647" max="5888" width="15.42578125" style="1364"/>
    <col min="5889" max="5889" width="8" style="1364" customWidth="1"/>
    <col min="5890" max="5890" width="10.5703125" style="1364" customWidth="1"/>
    <col min="5891" max="5891" width="7.42578125" style="1364" customWidth="1"/>
    <col min="5892" max="5892" width="19.7109375" style="1364" customWidth="1"/>
    <col min="5893" max="5893" width="15.42578125" style="1364" bestFit="1" customWidth="1"/>
    <col min="5894" max="5894" width="13.42578125" style="1364" customWidth="1"/>
    <col min="5895" max="5895" width="24.7109375" style="1364" bestFit="1" customWidth="1"/>
    <col min="5896" max="5896" width="25" style="1364" customWidth="1"/>
    <col min="5897" max="5897" width="16.7109375" style="1364" customWidth="1"/>
    <col min="5898" max="5898" width="8.42578125" style="1364" customWidth="1"/>
    <col min="5899" max="5899" width="16" style="1364" bestFit="1" customWidth="1"/>
    <col min="5900" max="5900" width="14.7109375" style="1364" customWidth="1"/>
    <col min="5901" max="5901" width="15.42578125" style="1364"/>
    <col min="5902" max="5902" width="19.42578125" style="1364" bestFit="1" customWidth="1"/>
    <col min="5903" max="6144" width="15.42578125" style="1364"/>
    <col min="6145" max="6145" width="8" style="1364" customWidth="1"/>
    <col min="6146" max="6146" width="10.5703125" style="1364" customWidth="1"/>
    <col min="6147" max="6147" width="7.42578125" style="1364" customWidth="1"/>
    <col min="6148" max="6148" width="19.7109375" style="1364" customWidth="1"/>
    <col min="6149" max="6149" width="15.42578125" style="1364" bestFit="1" customWidth="1"/>
    <col min="6150" max="6150" width="13.42578125" style="1364" customWidth="1"/>
    <col min="6151" max="6151" width="24.7109375" style="1364" bestFit="1" customWidth="1"/>
    <col min="6152" max="6152" width="25" style="1364" customWidth="1"/>
    <col min="6153" max="6153" width="16.7109375" style="1364" customWidth="1"/>
    <col min="6154" max="6154" width="8.42578125" style="1364" customWidth="1"/>
    <col min="6155" max="6155" width="16" style="1364" bestFit="1" customWidth="1"/>
    <col min="6156" max="6156" width="14.7109375" style="1364" customWidth="1"/>
    <col min="6157" max="6157" width="15.42578125" style="1364"/>
    <col min="6158" max="6158" width="19.42578125" style="1364" bestFit="1" customWidth="1"/>
    <col min="6159" max="6400" width="15.42578125" style="1364"/>
    <col min="6401" max="6401" width="8" style="1364" customWidth="1"/>
    <col min="6402" max="6402" width="10.5703125" style="1364" customWidth="1"/>
    <col min="6403" max="6403" width="7.42578125" style="1364" customWidth="1"/>
    <col min="6404" max="6404" width="19.7109375" style="1364" customWidth="1"/>
    <col min="6405" max="6405" width="15.42578125" style="1364" bestFit="1" customWidth="1"/>
    <col min="6406" max="6406" width="13.42578125" style="1364" customWidth="1"/>
    <col min="6407" max="6407" width="24.7109375" style="1364" bestFit="1" customWidth="1"/>
    <col min="6408" max="6408" width="25" style="1364" customWidth="1"/>
    <col min="6409" max="6409" width="16.7109375" style="1364" customWidth="1"/>
    <col min="6410" max="6410" width="8.42578125" style="1364" customWidth="1"/>
    <col min="6411" max="6411" width="16" style="1364" bestFit="1" customWidth="1"/>
    <col min="6412" max="6412" width="14.7109375" style="1364" customWidth="1"/>
    <col min="6413" max="6413" width="15.42578125" style="1364"/>
    <col min="6414" max="6414" width="19.42578125" style="1364" bestFit="1" customWidth="1"/>
    <col min="6415" max="6656" width="15.42578125" style="1364"/>
    <col min="6657" max="6657" width="8" style="1364" customWidth="1"/>
    <col min="6658" max="6658" width="10.5703125" style="1364" customWidth="1"/>
    <col min="6659" max="6659" width="7.42578125" style="1364" customWidth="1"/>
    <col min="6660" max="6660" width="19.7109375" style="1364" customWidth="1"/>
    <col min="6661" max="6661" width="15.42578125" style="1364" bestFit="1" customWidth="1"/>
    <col min="6662" max="6662" width="13.42578125" style="1364" customWidth="1"/>
    <col min="6663" max="6663" width="24.7109375" style="1364" bestFit="1" customWidth="1"/>
    <col min="6664" max="6664" width="25" style="1364" customWidth="1"/>
    <col min="6665" max="6665" width="16.7109375" style="1364" customWidth="1"/>
    <col min="6666" max="6666" width="8.42578125" style="1364" customWidth="1"/>
    <col min="6667" max="6667" width="16" style="1364" bestFit="1" customWidth="1"/>
    <col min="6668" max="6668" width="14.7109375" style="1364" customWidth="1"/>
    <col min="6669" max="6669" width="15.42578125" style="1364"/>
    <col min="6670" max="6670" width="19.42578125" style="1364" bestFit="1" customWidth="1"/>
    <col min="6671" max="6912" width="15.42578125" style="1364"/>
    <col min="6913" max="6913" width="8" style="1364" customWidth="1"/>
    <col min="6914" max="6914" width="10.5703125" style="1364" customWidth="1"/>
    <col min="6915" max="6915" width="7.42578125" style="1364" customWidth="1"/>
    <col min="6916" max="6916" width="19.7109375" style="1364" customWidth="1"/>
    <col min="6917" max="6917" width="15.42578125" style="1364" bestFit="1" customWidth="1"/>
    <col min="6918" max="6918" width="13.42578125" style="1364" customWidth="1"/>
    <col min="6919" max="6919" width="24.7109375" style="1364" bestFit="1" customWidth="1"/>
    <col min="6920" max="6920" width="25" style="1364" customWidth="1"/>
    <col min="6921" max="6921" width="16.7109375" style="1364" customWidth="1"/>
    <col min="6922" max="6922" width="8.42578125" style="1364" customWidth="1"/>
    <col min="6923" max="6923" width="16" style="1364" bestFit="1" customWidth="1"/>
    <col min="6924" max="6924" width="14.7109375" style="1364" customWidth="1"/>
    <col min="6925" max="6925" width="15.42578125" style="1364"/>
    <col min="6926" max="6926" width="19.42578125" style="1364" bestFit="1" customWidth="1"/>
    <col min="6927" max="7168" width="15.42578125" style="1364"/>
    <col min="7169" max="7169" width="8" style="1364" customWidth="1"/>
    <col min="7170" max="7170" width="10.5703125" style="1364" customWidth="1"/>
    <col min="7171" max="7171" width="7.42578125" style="1364" customWidth="1"/>
    <col min="7172" max="7172" width="19.7109375" style="1364" customWidth="1"/>
    <col min="7173" max="7173" width="15.42578125" style="1364" bestFit="1" customWidth="1"/>
    <col min="7174" max="7174" width="13.42578125" style="1364" customWidth="1"/>
    <col min="7175" max="7175" width="24.7109375" style="1364" bestFit="1" customWidth="1"/>
    <col min="7176" max="7176" width="25" style="1364" customWidth="1"/>
    <col min="7177" max="7177" width="16.7109375" style="1364" customWidth="1"/>
    <col min="7178" max="7178" width="8.42578125" style="1364" customWidth="1"/>
    <col min="7179" max="7179" width="16" style="1364" bestFit="1" customWidth="1"/>
    <col min="7180" max="7180" width="14.7109375" style="1364" customWidth="1"/>
    <col min="7181" max="7181" width="15.42578125" style="1364"/>
    <col min="7182" max="7182" width="19.42578125" style="1364" bestFit="1" customWidth="1"/>
    <col min="7183" max="7424" width="15.42578125" style="1364"/>
    <col min="7425" max="7425" width="8" style="1364" customWidth="1"/>
    <col min="7426" max="7426" width="10.5703125" style="1364" customWidth="1"/>
    <col min="7427" max="7427" width="7.42578125" style="1364" customWidth="1"/>
    <col min="7428" max="7428" width="19.7109375" style="1364" customWidth="1"/>
    <col min="7429" max="7429" width="15.42578125" style="1364" bestFit="1" customWidth="1"/>
    <col min="7430" max="7430" width="13.42578125" style="1364" customWidth="1"/>
    <col min="7431" max="7431" width="24.7109375" style="1364" bestFit="1" customWidth="1"/>
    <col min="7432" max="7432" width="25" style="1364" customWidth="1"/>
    <col min="7433" max="7433" width="16.7109375" style="1364" customWidth="1"/>
    <col min="7434" max="7434" width="8.42578125" style="1364" customWidth="1"/>
    <col min="7435" max="7435" width="16" style="1364" bestFit="1" customWidth="1"/>
    <col min="7436" max="7436" width="14.7109375" style="1364" customWidth="1"/>
    <col min="7437" max="7437" width="15.42578125" style="1364"/>
    <col min="7438" max="7438" width="19.42578125" style="1364" bestFit="1" customWidth="1"/>
    <col min="7439" max="7680" width="15.42578125" style="1364"/>
    <col min="7681" max="7681" width="8" style="1364" customWidth="1"/>
    <col min="7682" max="7682" width="10.5703125" style="1364" customWidth="1"/>
    <col min="7683" max="7683" width="7.42578125" style="1364" customWidth="1"/>
    <col min="7684" max="7684" width="19.7109375" style="1364" customWidth="1"/>
    <col min="7685" max="7685" width="15.42578125" style="1364" bestFit="1" customWidth="1"/>
    <col min="7686" max="7686" width="13.42578125" style="1364" customWidth="1"/>
    <col min="7687" max="7687" width="24.7109375" style="1364" bestFit="1" customWidth="1"/>
    <col min="7688" max="7688" width="25" style="1364" customWidth="1"/>
    <col min="7689" max="7689" width="16.7109375" style="1364" customWidth="1"/>
    <col min="7690" max="7690" width="8.42578125" style="1364" customWidth="1"/>
    <col min="7691" max="7691" width="16" style="1364" bestFit="1" customWidth="1"/>
    <col min="7692" max="7692" width="14.7109375" style="1364" customWidth="1"/>
    <col min="7693" max="7693" width="15.42578125" style="1364"/>
    <col min="7694" max="7694" width="19.42578125" style="1364" bestFit="1" customWidth="1"/>
    <col min="7695" max="7936" width="15.42578125" style="1364"/>
    <col min="7937" max="7937" width="8" style="1364" customWidth="1"/>
    <col min="7938" max="7938" width="10.5703125" style="1364" customWidth="1"/>
    <col min="7939" max="7939" width="7.42578125" style="1364" customWidth="1"/>
    <col min="7940" max="7940" width="19.7109375" style="1364" customWidth="1"/>
    <col min="7941" max="7941" width="15.42578125" style="1364" bestFit="1" customWidth="1"/>
    <col min="7942" max="7942" width="13.42578125" style="1364" customWidth="1"/>
    <col min="7943" max="7943" width="24.7109375" style="1364" bestFit="1" customWidth="1"/>
    <col min="7944" max="7944" width="25" style="1364" customWidth="1"/>
    <col min="7945" max="7945" width="16.7109375" style="1364" customWidth="1"/>
    <col min="7946" max="7946" width="8.42578125" style="1364" customWidth="1"/>
    <col min="7947" max="7947" width="16" style="1364" bestFit="1" customWidth="1"/>
    <col min="7948" max="7948" width="14.7109375" style="1364" customWidth="1"/>
    <col min="7949" max="7949" width="15.42578125" style="1364"/>
    <col min="7950" max="7950" width="19.42578125" style="1364" bestFit="1" customWidth="1"/>
    <col min="7951" max="8192" width="15.42578125" style="1364"/>
    <col min="8193" max="8193" width="8" style="1364" customWidth="1"/>
    <col min="8194" max="8194" width="10.5703125" style="1364" customWidth="1"/>
    <col min="8195" max="8195" width="7.42578125" style="1364" customWidth="1"/>
    <col min="8196" max="8196" width="19.7109375" style="1364" customWidth="1"/>
    <col min="8197" max="8197" width="15.42578125" style="1364" bestFit="1" customWidth="1"/>
    <col min="8198" max="8198" width="13.42578125" style="1364" customWidth="1"/>
    <col min="8199" max="8199" width="24.7109375" style="1364" bestFit="1" customWidth="1"/>
    <col min="8200" max="8200" width="25" style="1364" customWidth="1"/>
    <col min="8201" max="8201" width="16.7109375" style="1364" customWidth="1"/>
    <col min="8202" max="8202" width="8.42578125" style="1364" customWidth="1"/>
    <col min="8203" max="8203" width="16" style="1364" bestFit="1" customWidth="1"/>
    <col min="8204" max="8204" width="14.7109375" style="1364" customWidth="1"/>
    <col min="8205" max="8205" width="15.42578125" style="1364"/>
    <col min="8206" max="8206" width="19.42578125" style="1364" bestFit="1" customWidth="1"/>
    <col min="8207" max="8448" width="15.42578125" style="1364"/>
    <col min="8449" max="8449" width="8" style="1364" customWidth="1"/>
    <col min="8450" max="8450" width="10.5703125" style="1364" customWidth="1"/>
    <col min="8451" max="8451" width="7.42578125" style="1364" customWidth="1"/>
    <col min="8452" max="8452" width="19.7109375" style="1364" customWidth="1"/>
    <col min="8453" max="8453" width="15.42578125" style="1364" bestFit="1" customWidth="1"/>
    <col min="8454" max="8454" width="13.42578125" style="1364" customWidth="1"/>
    <col min="8455" max="8455" width="24.7109375" style="1364" bestFit="1" customWidth="1"/>
    <col min="8456" max="8456" width="25" style="1364" customWidth="1"/>
    <col min="8457" max="8457" width="16.7109375" style="1364" customWidth="1"/>
    <col min="8458" max="8458" width="8.42578125" style="1364" customWidth="1"/>
    <col min="8459" max="8459" width="16" style="1364" bestFit="1" customWidth="1"/>
    <col min="8460" max="8460" width="14.7109375" style="1364" customWidth="1"/>
    <col min="8461" max="8461" width="15.42578125" style="1364"/>
    <col min="8462" max="8462" width="19.42578125" style="1364" bestFit="1" customWidth="1"/>
    <col min="8463" max="8704" width="15.42578125" style="1364"/>
    <col min="8705" max="8705" width="8" style="1364" customWidth="1"/>
    <col min="8706" max="8706" width="10.5703125" style="1364" customWidth="1"/>
    <col min="8707" max="8707" width="7.42578125" style="1364" customWidth="1"/>
    <col min="8708" max="8708" width="19.7109375" style="1364" customWidth="1"/>
    <col min="8709" max="8709" width="15.42578125" style="1364" bestFit="1" customWidth="1"/>
    <col min="8710" max="8710" width="13.42578125" style="1364" customWidth="1"/>
    <col min="8711" max="8711" width="24.7109375" style="1364" bestFit="1" customWidth="1"/>
    <col min="8712" max="8712" width="25" style="1364" customWidth="1"/>
    <col min="8713" max="8713" width="16.7109375" style="1364" customWidth="1"/>
    <col min="8714" max="8714" width="8.42578125" style="1364" customWidth="1"/>
    <col min="8715" max="8715" width="16" style="1364" bestFit="1" customWidth="1"/>
    <col min="8716" max="8716" width="14.7109375" style="1364" customWidth="1"/>
    <col min="8717" max="8717" width="15.42578125" style="1364"/>
    <col min="8718" max="8718" width="19.42578125" style="1364" bestFit="1" customWidth="1"/>
    <col min="8719" max="8960" width="15.42578125" style="1364"/>
    <col min="8961" max="8961" width="8" style="1364" customWidth="1"/>
    <col min="8962" max="8962" width="10.5703125" style="1364" customWidth="1"/>
    <col min="8963" max="8963" width="7.42578125" style="1364" customWidth="1"/>
    <col min="8964" max="8964" width="19.7109375" style="1364" customWidth="1"/>
    <col min="8965" max="8965" width="15.42578125" style="1364" bestFit="1" customWidth="1"/>
    <col min="8966" max="8966" width="13.42578125" style="1364" customWidth="1"/>
    <col min="8967" max="8967" width="24.7109375" style="1364" bestFit="1" customWidth="1"/>
    <col min="8968" max="8968" width="25" style="1364" customWidth="1"/>
    <col min="8969" max="8969" width="16.7109375" style="1364" customWidth="1"/>
    <col min="8970" max="8970" width="8.42578125" style="1364" customWidth="1"/>
    <col min="8971" max="8971" width="16" style="1364" bestFit="1" customWidth="1"/>
    <col min="8972" max="8972" width="14.7109375" style="1364" customWidth="1"/>
    <col min="8973" max="8973" width="15.42578125" style="1364"/>
    <col min="8974" max="8974" width="19.42578125" style="1364" bestFit="1" customWidth="1"/>
    <col min="8975" max="9216" width="15.42578125" style="1364"/>
    <col min="9217" max="9217" width="8" style="1364" customWidth="1"/>
    <col min="9218" max="9218" width="10.5703125" style="1364" customWidth="1"/>
    <col min="9219" max="9219" width="7.42578125" style="1364" customWidth="1"/>
    <col min="9220" max="9220" width="19.7109375" style="1364" customWidth="1"/>
    <col min="9221" max="9221" width="15.42578125" style="1364" bestFit="1" customWidth="1"/>
    <col min="9222" max="9222" width="13.42578125" style="1364" customWidth="1"/>
    <col min="9223" max="9223" width="24.7109375" style="1364" bestFit="1" customWidth="1"/>
    <col min="9224" max="9224" width="25" style="1364" customWidth="1"/>
    <col min="9225" max="9225" width="16.7109375" style="1364" customWidth="1"/>
    <col min="9226" max="9226" width="8.42578125" style="1364" customWidth="1"/>
    <col min="9227" max="9227" width="16" style="1364" bestFit="1" customWidth="1"/>
    <col min="9228" max="9228" width="14.7109375" style="1364" customWidth="1"/>
    <col min="9229" max="9229" width="15.42578125" style="1364"/>
    <col min="9230" max="9230" width="19.42578125" style="1364" bestFit="1" customWidth="1"/>
    <col min="9231" max="9472" width="15.42578125" style="1364"/>
    <col min="9473" max="9473" width="8" style="1364" customWidth="1"/>
    <col min="9474" max="9474" width="10.5703125" style="1364" customWidth="1"/>
    <col min="9475" max="9475" width="7.42578125" style="1364" customWidth="1"/>
    <col min="9476" max="9476" width="19.7109375" style="1364" customWidth="1"/>
    <col min="9477" max="9477" width="15.42578125" style="1364" bestFit="1" customWidth="1"/>
    <col min="9478" max="9478" width="13.42578125" style="1364" customWidth="1"/>
    <col min="9479" max="9479" width="24.7109375" style="1364" bestFit="1" customWidth="1"/>
    <col min="9480" max="9480" width="25" style="1364" customWidth="1"/>
    <col min="9481" max="9481" width="16.7109375" style="1364" customWidth="1"/>
    <col min="9482" max="9482" width="8.42578125" style="1364" customWidth="1"/>
    <col min="9483" max="9483" width="16" style="1364" bestFit="1" customWidth="1"/>
    <col min="9484" max="9484" width="14.7109375" style="1364" customWidth="1"/>
    <col min="9485" max="9485" width="15.42578125" style="1364"/>
    <col min="9486" max="9486" width="19.42578125" style="1364" bestFit="1" customWidth="1"/>
    <col min="9487" max="9728" width="15.42578125" style="1364"/>
    <col min="9729" max="9729" width="8" style="1364" customWidth="1"/>
    <col min="9730" max="9730" width="10.5703125" style="1364" customWidth="1"/>
    <col min="9731" max="9731" width="7.42578125" style="1364" customWidth="1"/>
    <col min="9732" max="9732" width="19.7109375" style="1364" customWidth="1"/>
    <col min="9733" max="9733" width="15.42578125" style="1364" bestFit="1" customWidth="1"/>
    <col min="9734" max="9734" width="13.42578125" style="1364" customWidth="1"/>
    <col min="9735" max="9735" width="24.7109375" style="1364" bestFit="1" customWidth="1"/>
    <col min="9736" max="9736" width="25" style="1364" customWidth="1"/>
    <col min="9737" max="9737" width="16.7109375" style="1364" customWidth="1"/>
    <col min="9738" max="9738" width="8.42578125" style="1364" customWidth="1"/>
    <col min="9739" max="9739" width="16" style="1364" bestFit="1" customWidth="1"/>
    <col min="9740" max="9740" width="14.7109375" style="1364" customWidth="1"/>
    <col min="9741" max="9741" width="15.42578125" style="1364"/>
    <col min="9742" max="9742" width="19.42578125" style="1364" bestFit="1" customWidth="1"/>
    <col min="9743" max="9984" width="15.42578125" style="1364"/>
    <col min="9985" max="9985" width="8" style="1364" customWidth="1"/>
    <col min="9986" max="9986" width="10.5703125" style="1364" customWidth="1"/>
    <col min="9987" max="9987" width="7.42578125" style="1364" customWidth="1"/>
    <col min="9988" max="9988" width="19.7109375" style="1364" customWidth="1"/>
    <col min="9989" max="9989" width="15.42578125" style="1364" bestFit="1" customWidth="1"/>
    <col min="9990" max="9990" width="13.42578125" style="1364" customWidth="1"/>
    <col min="9991" max="9991" width="24.7109375" style="1364" bestFit="1" customWidth="1"/>
    <col min="9992" max="9992" width="25" style="1364" customWidth="1"/>
    <col min="9993" max="9993" width="16.7109375" style="1364" customWidth="1"/>
    <col min="9994" max="9994" width="8.42578125" style="1364" customWidth="1"/>
    <col min="9995" max="9995" width="16" style="1364" bestFit="1" customWidth="1"/>
    <col min="9996" max="9996" width="14.7109375" style="1364" customWidth="1"/>
    <col min="9997" max="9997" width="15.42578125" style="1364"/>
    <col min="9998" max="9998" width="19.42578125" style="1364" bestFit="1" customWidth="1"/>
    <col min="9999" max="10240" width="15.42578125" style="1364"/>
    <col min="10241" max="10241" width="8" style="1364" customWidth="1"/>
    <col min="10242" max="10242" width="10.5703125" style="1364" customWidth="1"/>
    <col min="10243" max="10243" width="7.42578125" style="1364" customWidth="1"/>
    <col min="10244" max="10244" width="19.7109375" style="1364" customWidth="1"/>
    <col min="10245" max="10245" width="15.42578125" style="1364" bestFit="1" customWidth="1"/>
    <col min="10246" max="10246" width="13.42578125" style="1364" customWidth="1"/>
    <col min="10247" max="10247" width="24.7109375" style="1364" bestFit="1" customWidth="1"/>
    <col min="10248" max="10248" width="25" style="1364" customWidth="1"/>
    <col min="10249" max="10249" width="16.7109375" style="1364" customWidth="1"/>
    <col min="10250" max="10250" width="8.42578125" style="1364" customWidth="1"/>
    <col min="10251" max="10251" width="16" style="1364" bestFit="1" customWidth="1"/>
    <col min="10252" max="10252" width="14.7109375" style="1364" customWidth="1"/>
    <col min="10253" max="10253" width="15.42578125" style="1364"/>
    <col min="10254" max="10254" width="19.42578125" style="1364" bestFit="1" customWidth="1"/>
    <col min="10255" max="10496" width="15.42578125" style="1364"/>
    <col min="10497" max="10497" width="8" style="1364" customWidth="1"/>
    <col min="10498" max="10498" width="10.5703125" style="1364" customWidth="1"/>
    <col min="10499" max="10499" width="7.42578125" style="1364" customWidth="1"/>
    <col min="10500" max="10500" width="19.7109375" style="1364" customWidth="1"/>
    <col min="10501" max="10501" width="15.42578125" style="1364" bestFit="1" customWidth="1"/>
    <col min="10502" max="10502" width="13.42578125" style="1364" customWidth="1"/>
    <col min="10503" max="10503" width="24.7109375" style="1364" bestFit="1" customWidth="1"/>
    <col min="10504" max="10504" width="25" style="1364" customWidth="1"/>
    <col min="10505" max="10505" width="16.7109375" style="1364" customWidth="1"/>
    <col min="10506" max="10506" width="8.42578125" style="1364" customWidth="1"/>
    <col min="10507" max="10507" width="16" style="1364" bestFit="1" customWidth="1"/>
    <col min="10508" max="10508" width="14.7109375" style="1364" customWidth="1"/>
    <col min="10509" max="10509" width="15.42578125" style="1364"/>
    <col min="10510" max="10510" width="19.42578125" style="1364" bestFit="1" customWidth="1"/>
    <col min="10511" max="10752" width="15.42578125" style="1364"/>
    <col min="10753" max="10753" width="8" style="1364" customWidth="1"/>
    <col min="10754" max="10754" width="10.5703125" style="1364" customWidth="1"/>
    <col min="10755" max="10755" width="7.42578125" style="1364" customWidth="1"/>
    <col min="10756" max="10756" width="19.7109375" style="1364" customWidth="1"/>
    <col min="10757" max="10757" width="15.42578125" style="1364" bestFit="1" customWidth="1"/>
    <col min="10758" max="10758" width="13.42578125" style="1364" customWidth="1"/>
    <col min="10759" max="10759" width="24.7109375" style="1364" bestFit="1" customWidth="1"/>
    <col min="10760" max="10760" width="25" style="1364" customWidth="1"/>
    <col min="10761" max="10761" width="16.7109375" style="1364" customWidth="1"/>
    <col min="10762" max="10762" width="8.42578125" style="1364" customWidth="1"/>
    <col min="10763" max="10763" width="16" style="1364" bestFit="1" customWidth="1"/>
    <col min="10764" max="10764" width="14.7109375" style="1364" customWidth="1"/>
    <col min="10765" max="10765" width="15.42578125" style="1364"/>
    <col min="10766" max="10766" width="19.42578125" style="1364" bestFit="1" customWidth="1"/>
    <col min="10767" max="11008" width="15.42578125" style="1364"/>
    <col min="11009" max="11009" width="8" style="1364" customWidth="1"/>
    <col min="11010" max="11010" width="10.5703125" style="1364" customWidth="1"/>
    <col min="11011" max="11011" width="7.42578125" style="1364" customWidth="1"/>
    <col min="11012" max="11012" width="19.7109375" style="1364" customWidth="1"/>
    <col min="11013" max="11013" width="15.42578125" style="1364" bestFit="1" customWidth="1"/>
    <col min="11014" max="11014" width="13.42578125" style="1364" customWidth="1"/>
    <col min="11015" max="11015" width="24.7109375" style="1364" bestFit="1" customWidth="1"/>
    <col min="11016" max="11016" width="25" style="1364" customWidth="1"/>
    <col min="11017" max="11017" width="16.7109375" style="1364" customWidth="1"/>
    <col min="11018" max="11018" width="8.42578125" style="1364" customWidth="1"/>
    <col min="11019" max="11019" width="16" style="1364" bestFit="1" customWidth="1"/>
    <col min="11020" max="11020" width="14.7109375" style="1364" customWidth="1"/>
    <col min="11021" max="11021" width="15.42578125" style="1364"/>
    <col min="11022" max="11022" width="19.42578125" style="1364" bestFit="1" customWidth="1"/>
    <col min="11023" max="11264" width="15.42578125" style="1364"/>
    <col min="11265" max="11265" width="8" style="1364" customWidth="1"/>
    <col min="11266" max="11266" width="10.5703125" style="1364" customWidth="1"/>
    <col min="11267" max="11267" width="7.42578125" style="1364" customWidth="1"/>
    <col min="11268" max="11268" width="19.7109375" style="1364" customWidth="1"/>
    <col min="11269" max="11269" width="15.42578125" style="1364" bestFit="1" customWidth="1"/>
    <col min="11270" max="11270" width="13.42578125" style="1364" customWidth="1"/>
    <col min="11271" max="11271" width="24.7109375" style="1364" bestFit="1" customWidth="1"/>
    <col min="11272" max="11272" width="25" style="1364" customWidth="1"/>
    <col min="11273" max="11273" width="16.7109375" style="1364" customWidth="1"/>
    <col min="11274" max="11274" width="8.42578125" style="1364" customWidth="1"/>
    <col min="11275" max="11275" width="16" style="1364" bestFit="1" customWidth="1"/>
    <col min="11276" max="11276" width="14.7109375" style="1364" customWidth="1"/>
    <col min="11277" max="11277" width="15.42578125" style="1364"/>
    <col min="11278" max="11278" width="19.42578125" style="1364" bestFit="1" customWidth="1"/>
    <col min="11279" max="11520" width="15.42578125" style="1364"/>
    <col min="11521" max="11521" width="8" style="1364" customWidth="1"/>
    <col min="11522" max="11522" width="10.5703125" style="1364" customWidth="1"/>
    <col min="11523" max="11523" width="7.42578125" style="1364" customWidth="1"/>
    <col min="11524" max="11524" width="19.7109375" style="1364" customWidth="1"/>
    <col min="11525" max="11525" width="15.42578125" style="1364" bestFit="1" customWidth="1"/>
    <col min="11526" max="11526" width="13.42578125" style="1364" customWidth="1"/>
    <col min="11527" max="11527" width="24.7109375" style="1364" bestFit="1" customWidth="1"/>
    <col min="11528" max="11528" width="25" style="1364" customWidth="1"/>
    <col min="11529" max="11529" width="16.7109375" style="1364" customWidth="1"/>
    <col min="11530" max="11530" width="8.42578125" style="1364" customWidth="1"/>
    <col min="11531" max="11531" width="16" style="1364" bestFit="1" customWidth="1"/>
    <col min="11532" max="11532" width="14.7109375" style="1364" customWidth="1"/>
    <col min="11533" max="11533" width="15.42578125" style="1364"/>
    <col min="11534" max="11534" width="19.42578125" style="1364" bestFit="1" customWidth="1"/>
    <col min="11535" max="11776" width="15.42578125" style="1364"/>
    <col min="11777" max="11777" width="8" style="1364" customWidth="1"/>
    <col min="11778" max="11778" width="10.5703125" style="1364" customWidth="1"/>
    <col min="11779" max="11779" width="7.42578125" style="1364" customWidth="1"/>
    <col min="11780" max="11780" width="19.7109375" style="1364" customWidth="1"/>
    <col min="11781" max="11781" width="15.42578125" style="1364" bestFit="1" customWidth="1"/>
    <col min="11782" max="11782" width="13.42578125" style="1364" customWidth="1"/>
    <col min="11783" max="11783" width="24.7109375" style="1364" bestFit="1" customWidth="1"/>
    <col min="11784" max="11784" width="25" style="1364" customWidth="1"/>
    <col min="11785" max="11785" width="16.7109375" style="1364" customWidth="1"/>
    <col min="11786" max="11786" width="8.42578125" style="1364" customWidth="1"/>
    <col min="11787" max="11787" width="16" style="1364" bestFit="1" customWidth="1"/>
    <col min="11788" max="11788" width="14.7109375" style="1364" customWidth="1"/>
    <col min="11789" max="11789" width="15.42578125" style="1364"/>
    <col min="11790" max="11790" width="19.42578125" style="1364" bestFit="1" customWidth="1"/>
    <col min="11791" max="12032" width="15.42578125" style="1364"/>
    <col min="12033" max="12033" width="8" style="1364" customWidth="1"/>
    <col min="12034" max="12034" width="10.5703125" style="1364" customWidth="1"/>
    <col min="12035" max="12035" width="7.42578125" style="1364" customWidth="1"/>
    <col min="12036" max="12036" width="19.7109375" style="1364" customWidth="1"/>
    <col min="12037" max="12037" width="15.42578125" style="1364" bestFit="1" customWidth="1"/>
    <col min="12038" max="12038" width="13.42578125" style="1364" customWidth="1"/>
    <col min="12039" max="12039" width="24.7109375" style="1364" bestFit="1" customWidth="1"/>
    <col min="12040" max="12040" width="25" style="1364" customWidth="1"/>
    <col min="12041" max="12041" width="16.7109375" style="1364" customWidth="1"/>
    <col min="12042" max="12042" width="8.42578125" style="1364" customWidth="1"/>
    <col min="12043" max="12043" width="16" style="1364" bestFit="1" customWidth="1"/>
    <col min="12044" max="12044" width="14.7109375" style="1364" customWidth="1"/>
    <col min="12045" max="12045" width="15.42578125" style="1364"/>
    <col min="12046" max="12046" width="19.42578125" style="1364" bestFit="1" customWidth="1"/>
    <col min="12047" max="12288" width="15.42578125" style="1364"/>
    <col min="12289" max="12289" width="8" style="1364" customWidth="1"/>
    <col min="12290" max="12290" width="10.5703125" style="1364" customWidth="1"/>
    <col min="12291" max="12291" width="7.42578125" style="1364" customWidth="1"/>
    <col min="12292" max="12292" width="19.7109375" style="1364" customWidth="1"/>
    <col min="12293" max="12293" width="15.42578125" style="1364" bestFit="1" customWidth="1"/>
    <col min="12294" max="12294" width="13.42578125" style="1364" customWidth="1"/>
    <col min="12295" max="12295" width="24.7109375" style="1364" bestFit="1" customWidth="1"/>
    <col min="12296" max="12296" width="25" style="1364" customWidth="1"/>
    <col min="12297" max="12297" width="16.7109375" style="1364" customWidth="1"/>
    <col min="12298" max="12298" width="8.42578125" style="1364" customWidth="1"/>
    <col min="12299" max="12299" width="16" style="1364" bestFit="1" customWidth="1"/>
    <col min="12300" max="12300" width="14.7109375" style="1364" customWidth="1"/>
    <col min="12301" max="12301" width="15.42578125" style="1364"/>
    <col min="12302" max="12302" width="19.42578125" style="1364" bestFit="1" customWidth="1"/>
    <col min="12303" max="12544" width="15.42578125" style="1364"/>
    <col min="12545" max="12545" width="8" style="1364" customWidth="1"/>
    <col min="12546" max="12546" width="10.5703125" style="1364" customWidth="1"/>
    <col min="12547" max="12547" width="7.42578125" style="1364" customWidth="1"/>
    <col min="12548" max="12548" width="19.7109375" style="1364" customWidth="1"/>
    <col min="12549" max="12549" width="15.42578125" style="1364" bestFit="1" customWidth="1"/>
    <col min="12550" max="12550" width="13.42578125" style="1364" customWidth="1"/>
    <col min="12551" max="12551" width="24.7109375" style="1364" bestFit="1" customWidth="1"/>
    <col min="12552" max="12552" width="25" style="1364" customWidth="1"/>
    <col min="12553" max="12553" width="16.7109375" style="1364" customWidth="1"/>
    <col min="12554" max="12554" width="8.42578125" style="1364" customWidth="1"/>
    <col min="12555" max="12555" width="16" style="1364" bestFit="1" customWidth="1"/>
    <col min="12556" max="12556" width="14.7109375" style="1364" customWidth="1"/>
    <col min="12557" max="12557" width="15.42578125" style="1364"/>
    <col min="12558" max="12558" width="19.42578125" style="1364" bestFit="1" customWidth="1"/>
    <col min="12559" max="12800" width="15.42578125" style="1364"/>
    <col min="12801" max="12801" width="8" style="1364" customWidth="1"/>
    <col min="12802" max="12802" width="10.5703125" style="1364" customWidth="1"/>
    <col min="12803" max="12803" width="7.42578125" style="1364" customWidth="1"/>
    <col min="12804" max="12804" width="19.7109375" style="1364" customWidth="1"/>
    <col min="12805" max="12805" width="15.42578125" style="1364" bestFit="1" customWidth="1"/>
    <col min="12806" max="12806" width="13.42578125" style="1364" customWidth="1"/>
    <col min="12807" max="12807" width="24.7109375" style="1364" bestFit="1" customWidth="1"/>
    <col min="12808" max="12808" width="25" style="1364" customWidth="1"/>
    <col min="12809" max="12809" width="16.7109375" style="1364" customWidth="1"/>
    <col min="12810" max="12810" width="8.42578125" style="1364" customWidth="1"/>
    <col min="12811" max="12811" width="16" style="1364" bestFit="1" customWidth="1"/>
    <col min="12812" max="12812" width="14.7109375" style="1364" customWidth="1"/>
    <col min="12813" max="12813" width="15.42578125" style="1364"/>
    <col min="12814" max="12814" width="19.42578125" style="1364" bestFit="1" customWidth="1"/>
    <col min="12815" max="13056" width="15.42578125" style="1364"/>
    <col min="13057" max="13057" width="8" style="1364" customWidth="1"/>
    <col min="13058" max="13058" width="10.5703125" style="1364" customWidth="1"/>
    <col min="13059" max="13059" width="7.42578125" style="1364" customWidth="1"/>
    <col min="13060" max="13060" width="19.7109375" style="1364" customWidth="1"/>
    <col min="13061" max="13061" width="15.42578125" style="1364" bestFit="1" customWidth="1"/>
    <col min="13062" max="13062" width="13.42578125" style="1364" customWidth="1"/>
    <col min="13063" max="13063" width="24.7109375" style="1364" bestFit="1" customWidth="1"/>
    <col min="13064" max="13064" width="25" style="1364" customWidth="1"/>
    <col min="13065" max="13065" width="16.7109375" style="1364" customWidth="1"/>
    <col min="13066" max="13066" width="8.42578125" style="1364" customWidth="1"/>
    <col min="13067" max="13067" width="16" style="1364" bestFit="1" customWidth="1"/>
    <col min="13068" max="13068" width="14.7109375" style="1364" customWidth="1"/>
    <col min="13069" max="13069" width="15.42578125" style="1364"/>
    <col min="13070" max="13070" width="19.42578125" style="1364" bestFit="1" customWidth="1"/>
    <col min="13071" max="13312" width="15.42578125" style="1364"/>
    <col min="13313" max="13313" width="8" style="1364" customWidth="1"/>
    <col min="13314" max="13314" width="10.5703125" style="1364" customWidth="1"/>
    <col min="13315" max="13315" width="7.42578125" style="1364" customWidth="1"/>
    <col min="13316" max="13316" width="19.7109375" style="1364" customWidth="1"/>
    <col min="13317" max="13317" width="15.42578125" style="1364" bestFit="1" customWidth="1"/>
    <col min="13318" max="13318" width="13.42578125" style="1364" customWidth="1"/>
    <col min="13319" max="13319" width="24.7109375" style="1364" bestFit="1" customWidth="1"/>
    <col min="13320" max="13320" width="25" style="1364" customWidth="1"/>
    <col min="13321" max="13321" width="16.7109375" style="1364" customWidth="1"/>
    <col min="13322" max="13322" width="8.42578125" style="1364" customWidth="1"/>
    <col min="13323" max="13323" width="16" style="1364" bestFit="1" customWidth="1"/>
    <col min="13324" max="13324" width="14.7109375" style="1364" customWidth="1"/>
    <col min="13325" max="13325" width="15.42578125" style="1364"/>
    <col min="13326" max="13326" width="19.42578125" style="1364" bestFit="1" customWidth="1"/>
    <col min="13327" max="13568" width="15.42578125" style="1364"/>
    <col min="13569" max="13569" width="8" style="1364" customWidth="1"/>
    <col min="13570" max="13570" width="10.5703125" style="1364" customWidth="1"/>
    <col min="13571" max="13571" width="7.42578125" style="1364" customWidth="1"/>
    <col min="13572" max="13572" width="19.7109375" style="1364" customWidth="1"/>
    <col min="13573" max="13573" width="15.42578125" style="1364" bestFit="1" customWidth="1"/>
    <col min="13574" max="13574" width="13.42578125" style="1364" customWidth="1"/>
    <col min="13575" max="13575" width="24.7109375" style="1364" bestFit="1" customWidth="1"/>
    <col min="13576" max="13576" width="25" style="1364" customWidth="1"/>
    <col min="13577" max="13577" width="16.7109375" style="1364" customWidth="1"/>
    <col min="13578" max="13578" width="8.42578125" style="1364" customWidth="1"/>
    <col min="13579" max="13579" width="16" style="1364" bestFit="1" customWidth="1"/>
    <col min="13580" max="13580" width="14.7109375" style="1364" customWidth="1"/>
    <col min="13581" max="13581" width="15.42578125" style="1364"/>
    <col min="13582" max="13582" width="19.42578125" style="1364" bestFit="1" customWidth="1"/>
    <col min="13583" max="13824" width="15.42578125" style="1364"/>
    <col min="13825" max="13825" width="8" style="1364" customWidth="1"/>
    <col min="13826" max="13826" width="10.5703125" style="1364" customWidth="1"/>
    <col min="13827" max="13827" width="7.42578125" style="1364" customWidth="1"/>
    <col min="13828" max="13828" width="19.7109375" style="1364" customWidth="1"/>
    <col min="13829" max="13829" width="15.42578125" style="1364" bestFit="1" customWidth="1"/>
    <col min="13830" max="13830" width="13.42578125" style="1364" customWidth="1"/>
    <col min="13831" max="13831" width="24.7109375" style="1364" bestFit="1" customWidth="1"/>
    <col min="13832" max="13832" width="25" style="1364" customWidth="1"/>
    <col min="13833" max="13833" width="16.7109375" style="1364" customWidth="1"/>
    <col min="13834" max="13834" width="8.42578125" style="1364" customWidth="1"/>
    <col min="13835" max="13835" width="16" style="1364" bestFit="1" customWidth="1"/>
    <col min="13836" max="13836" width="14.7109375" style="1364" customWidth="1"/>
    <col min="13837" max="13837" width="15.42578125" style="1364"/>
    <col min="13838" max="13838" width="19.42578125" style="1364" bestFit="1" customWidth="1"/>
    <col min="13839" max="14080" width="15.42578125" style="1364"/>
    <col min="14081" max="14081" width="8" style="1364" customWidth="1"/>
    <col min="14082" max="14082" width="10.5703125" style="1364" customWidth="1"/>
    <col min="14083" max="14083" width="7.42578125" style="1364" customWidth="1"/>
    <col min="14084" max="14084" width="19.7109375" style="1364" customWidth="1"/>
    <col min="14085" max="14085" width="15.42578125" style="1364" bestFit="1" customWidth="1"/>
    <col min="14086" max="14086" width="13.42578125" style="1364" customWidth="1"/>
    <col min="14087" max="14087" width="24.7109375" style="1364" bestFit="1" customWidth="1"/>
    <col min="14088" max="14088" width="25" style="1364" customWidth="1"/>
    <col min="14089" max="14089" width="16.7109375" style="1364" customWidth="1"/>
    <col min="14090" max="14090" width="8.42578125" style="1364" customWidth="1"/>
    <col min="14091" max="14091" width="16" style="1364" bestFit="1" customWidth="1"/>
    <col min="14092" max="14092" width="14.7109375" style="1364" customWidth="1"/>
    <col min="14093" max="14093" width="15.42578125" style="1364"/>
    <col min="14094" max="14094" width="19.42578125" style="1364" bestFit="1" customWidth="1"/>
    <col min="14095" max="14336" width="15.42578125" style="1364"/>
    <col min="14337" max="14337" width="8" style="1364" customWidth="1"/>
    <col min="14338" max="14338" width="10.5703125" style="1364" customWidth="1"/>
    <col min="14339" max="14339" width="7.42578125" style="1364" customWidth="1"/>
    <col min="14340" max="14340" width="19.7109375" style="1364" customWidth="1"/>
    <col min="14341" max="14341" width="15.42578125" style="1364" bestFit="1" customWidth="1"/>
    <col min="14342" max="14342" width="13.42578125" style="1364" customWidth="1"/>
    <col min="14343" max="14343" width="24.7109375" style="1364" bestFit="1" customWidth="1"/>
    <col min="14344" max="14344" width="25" style="1364" customWidth="1"/>
    <col min="14345" max="14345" width="16.7109375" style="1364" customWidth="1"/>
    <col min="14346" max="14346" width="8.42578125" style="1364" customWidth="1"/>
    <col min="14347" max="14347" width="16" style="1364" bestFit="1" customWidth="1"/>
    <col min="14348" max="14348" width="14.7109375" style="1364" customWidth="1"/>
    <col min="14349" max="14349" width="15.42578125" style="1364"/>
    <col min="14350" max="14350" width="19.42578125" style="1364" bestFit="1" customWidth="1"/>
    <col min="14351" max="14592" width="15.42578125" style="1364"/>
    <col min="14593" max="14593" width="8" style="1364" customWidth="1"/>
    <col min="14594" max="14594" width="10.5703125" style="1364" customWidth="1"/>
    <col min="14595" max="14595" width="7.42578125" style="1364" customWidth="1"/>
    <col min="14596" max="14596" width="19.7109375" style="1364" customWidth="1"/>
    <col min="14597" max="14597" width="15.42578125" style="1364" bestFit="1" customWidth="1"/>
    <col min="14598" max="14598" width="13.42578125" style="1364" customWidth="1"/>
    <col min="14599" max="14599" width="24.7109375" style="1364" bestFit="1" customWidth="1"/>
    <col min="14600" max="14600" width="25" style="1364" customWidth="1"/>
    <col min="14601" max="14601" width="16.7109375" style="1364" customWidth="1"/>
    <col min="14602" max="14602" width="8.42578125" style="1364" customWidth="1"/>
    <col min="14603" max="14603" width="16" style="1364" bestFit="1" customWidth="1"/>
    <col min="14604" max="14604" width="14.7109375" style="1364" customWidth="1"/>
    <col min="14605" max="14605" width="15.42578125" style="1364"/>
    <col min="14606" max="14606" width="19.42578125" style="1364" bestFit="1" customWidth="1"/>
    <col min="14607" max="14848" width="15.42578125" style="1364"/>
    <col min="14849" max="14849" width="8" style="1364" customWidth="1"/>
    <col min="14850" max="14850" width="10.5703125" style="1364" customWidth="1"/>
    <col min="14851" max="14851" width="7.42578125" style="1364" customWidth="1"/>
    <col min="14852" max="14852" width="19.7109375" style="1364" customWidth="1"/>
    <col min="14853" max="14853" width="15.42578125" style="1364" bestFit="1" customWidth="1"/>
    <col min="14854" max="14854" width="13.42578125" style="1364" customWidth="1"/>
    <col min="14855" max="14855" width="24.7109375" style="1364" bestFit="1" customWidth="1"/>
    <col min="14856" max="14856" width="25" style="1364" customWidth="1"/>
    <col min="14857" max="14857" width="16.7109375" style="1364" customWidth="1"/>
    <col min="14858" max="14858" width="8.42578125" style="1364" customWidth="1"/>
    <col min="14859" max="14859" width="16" style="1364" bestFit="1" customWidth="1"/>
    <col min="14860" max="14860" width="14.7109375" style="1364" customWidth="1"/>
    <col min="14861" max="14861" width="15.42578125" style="1364"/>
    <col min="14862" max="14862" width="19.42578125" style="1364" bestFit="1" customWidth="1"/>
    <col min="14863" max="15104" width="15.42578125" style="1364"/>
    <col min="15105" max="15105" width="8" style="1364" customWidth="1"/>
    <col min="15106" max="15106" width="10.5703125" style="1364" customWidth="1"/>
    <col min="15107" max="15107" width="7.42578125" style="1364" customWidth="1"/>
    <col min="15108" max="15108" width="19.7109375" style="1364" customWidth="1"/>
    <col min="15109" max="15109" width="15.42578125" style="1364" bestFit="1" customWidth="1"/>
    <col min="15110" max="15110" width="13.42578125" style="1364" customWidth="1"/>
    <col min="15111" max="15111" width="24.7109375" style="1364" bestFit="1" customWidth="1"/>
    <col min="15112" max="15112" width="25" style="1364" customWidth="1"/>
    <col min="15113" max="15113" width="16.7109375" style="1364" customWidth="1"/>
    <col min="15114" max="15114" width="8.42578125" style="1364" customWidth="1"/>
    <col min="15115" max="15115" width="16" style="1364" bestFit="1" customWidth="1"/>
    <col min="15116" max="15116" width="14.7109375" style="1364" customWidth="1"/>
    <col min="15117" max="15117" width="15.42578125" style="1364"/>
    <col min="15118" max="15118" width="19.42578125" style="1364" bestFit="1" customWidth="1"/>
    <col min="15119" max="15360" width="15.42578125" style="1364"/>
    <col min="15361" max="15361" width="8" style="1364" customWidth="1"/>
    <col min="15362" max="15362" width="10.5703125" style="1364" customWidth="1"/>
    <col min="15363" max="15363" width="7.42578125" style="1364" customWidth="1"/>
    <col min="15364" max="15364" width="19.7109375" style="1364" customWidth="1"/>
    <col min="15365" max="15365" width="15.42578125" style="1364" bestFit="1" customWidth="1"/>
    <col min="15366" max="15366" width="13.42578125" style="1364" customWidth="1"/>
    <col min="15367" max="15367" width="24.7109375" style="1364" bestFit="1" customWidth="1"/>
    <col min="15368" max="15368" width="25" style="1364" customWidth="1"/>
    <col min="15369" max="15369" width="16.7109375" style="1364" customWidth="1"/>
    <col min="15370" max="15370" width="8.42578125" style="1364" customWidth="1"/>
    <col min="15371" max="15371" width="16" style="1364" bestFit="1" customWidth="1"/>
    <col min="15372" max="15372" width="14.7109375" style="1364" customWidth="1"/>
    <col min="15373" max="15373" width="15.42578125" style="1364"/>
    <col min="15374" max="15374" width="19.42578125" style="1364" bestFit="1" customWidth="1"/>
    <col min="15375" max="15616" width="15.42578125" style="1364"/>
    <col min="15617" max="15617" width="8" style="1364" customWidth="1"/>
    <col min="15618" max="15618" width="10.5703125" style="1364" customWidth="1"/>
    <col min="15619" max="15619" width="7.42578125" style="1364" customWidth="1"/>
    <col min="15620" max="15620" width="19.7109375" style="1364" customWidth="1"/>
    <col min="15621" max="15621" width="15.42578125" style="1364" bestFit="1" customWidth="1"/>
    <col min="15622" max="15622" width="13.42578125" style="1364" customWidth="1"/>
    <col min="15623" max="15623" width="24.7109375" style="1364" bestFit="1" customWidth="1"/>
    <col min="15624" max="15624" width="25" style="1364" customWidth="1"/>
    <col min="15625" max="15625" width="16.7109375" style="1364" customWidth="1"/>
    <col min="15626" max="15626" width="8.42578125" style="1364" customWidth="1"/>
    <col min="15627" max="15627" width="16" style="1364" bestFit="1" customWidth="1"/>
    <col min="15628" max="15628" width="14.7109375" style="1364" customWidth="1"/>
    <col min="15629" max="15629" width="15.42578125" style="1364"/>
    <col min="15630" max="15630" width="19.42578125" style="1364" bestFit="1" customWidth="1"/>
    <col min="15631" max="15872" width="15.42578125" style="1364"/>
    <col min="15873" max="15873" width="8" style="1364" customWidth="1"/>
    <col min="15874" max="15874" width="10.5703125" style="1364" customWidth="1"/>
    <col min="15875" max="15875" width="7.42578125" style="1364" customWidth="1"/>
    <col min="15876" max="15876" width="19.7109375" style="1364" customWidth="1"/>
    <col min="15877" max="15877" width="15.42578125" style="1364" bestFit="1" customWidth="1"/>
    <col min="15878" max="15878" width="13.42578125" style="1364" customWidth="1"/>
    <col min="15879" max="15879" width="24.7109375" style="1364" bestFit="1" customWidth="1"/>
    <col min="15880" max="15880" width="25" style="1364" customWidth="1"/>
    <col min="15881" max="15881" width="16.7109375" style="1364" customWidth="1"/>
    <col min="15882" max="15882" width="8.42578125" style="1364" customWidth="1"/>
    <col min="15883" max="15883" width="16" style="1364" bestFit="1" customWidth="1"/>
    <col min="15884" max="15884" width="14.7109375" style="1364" customWidth="1"/>
    <col min="15885" max="15885" width="15.42578125" style="1364"/>
    <col min="15886" max="15886" width="19.42578125" style="1364" bestFit="1" customWidth="1"/>
    <col min="15887" max="16128" width="15.42578125" style="1364"/>
    <col min="16129" max="16129" width="8" style="1364" customWidth="1"/>
    <col min="16130" max="16130" width="10.5703125" style="1364" customWidth="1"/>
    <col min="16131" max="16131" width="7.42578125" style="1364" customWidth="1"/>
    <col min="16132" max="16132" width="19.7109375" style="1364" customWidth="1"/>
    <col min="16133" max="16133" width="15.42578125" style="1364" bestFit="1" customWidth="1"/>
    <col min="16134" max="16134" width="13.42578125" style="1364" customWidth="1"/>
    <col min="16135" max="16135" width="24.7109375" style="1364" bestFit="1" customWidth="1"/>
    <col min="16136" max="16136" width="25" style="1364" customWidth="1"/>
    <col min="16137" max="16137" width="16.7109375" style="1364" customWidth="1"/>
    <col min="16138" max="16138" width="8.42578125" style="1364" customWidth="1"/>
    <col min="16139" max="16139" width="16" style="1364" bestFit="1" customWidth="1"/>
    <col min="16140" max="16140" width="14.7109375" style="1364" customWidth="1"/>
    <col min="16141" max="16141" width="15.42578125" style="1364"/>
    <col min="16142" max="16142" width="19.42578125" style="1364" bestFit="1" customWidth="1"/>
    <col min="16143" max="16384" width="15.42578125" style="1364"/>
  </cols>
  <sheetData>
    <row r="1" spans="1:10" ht="14.25"/>
    <row r="2" spans="1:10" ht="14.25"/>
    <row r="3" spans="1:10" s="1360" customFormat="1" ht="15.75">
      <c r="A3" s="1622" t="s">
        <v>256</v>
      </c>
      <c r="B3" s="1641"/>
      <c r="C3" s="1641"/>
      <c r="D3" s="1641"/>
      <c r="E3" s="1641"/>
      <c r="F3" s="1641"/>
      <c r="G3" s="1641"/>
      <c r="H3" s="1641"/>
      <c r="I3" s="1641"/>
      <c r="J3" s="1641"/>
    </row>
    <row r="4" spans="1:10" s="1360" customFormat="1" ht="16.149999999999999" customHeight="1">
      <c r="A4" s="1622" t="s">
        <v>257</v>
      </c>
      <c r="B4" s="1622"/>
      <c r="C4" s="1622"/>
      <c r="D4" s="1622"/>
      <c r="E4" s="1622"/>
      <c r="F4" s="1622"/>
      <c r="G4" s="1622"/>
      <c r="H4" s="1622"/>
      <c r="I4" s="1622"/>
      <c r="J4" s="1622"/>
    </row>
    <row r="5" spans="1:10" s="1360" customFormat="1" ht="16.149999999999999" customHeight="1">
      <c r="A5" s="1622" t="s">
        <v>1374</v>
      </c>
      <c r="B5" s="1641"/>
      <c r="C5" s="1641"/>
      <c r="D5" s="1641"/>
      <c r="E5" s="1641"/>
      <c r="F5" s="1641"/>
      <c r="G5" s="1641"/>
      <c r="H5" s="1641"/>
      <c r="I5" s="1641"/>
      <c r="J5" s="1641"/>
    </row>
    <row r="6" spans="1:10" s="1360" customFormat="1" ht="16.149999999999999" customHeight="1">
      <c r="A6" s="1361"/>
    </row>
    <row r="7" spans="1:10" ht="16.149999999999999" customHeight="1" thickBot="1">
      <c r="A7" s="1362"/>
      <c r="B7" s="1363" t="s">
        <v>1527</v>
      </c>
      <c r="C7" s="1360"/>
      <c r="D7" s="1360"/>
      <c r="E7" s="1388"/>
      <c r="F7" s="1360"/>
      <c r="G7" s="1360"/>
      <c r="H7" s="1360"/>
      <c r="I7" s="1360"/>
    </row>
    <row r="8" spans="1:10" ht="16.149999999999999" customHeight="1" thickBot="1">
      <c r="A8" s="1360"/>
      <c r="B8" s="1365" t="s">
        <v>1335</v>
      </c>
      <c r="C8" s="1367"/>
      <c r="D8" s="1368"/>
      <c r="E8" s="1368"/>
      <c r="F8" s="1366"/>
      <c r="G8" s="1369">
        <f>I36</f>
        <v>0</v>
      </c>
      <c r="H8" s="1370" t="s">
        <v>54</v>
      </c>
      <c r="I8" s="1360"/>
      <c r="J8" s="1360"/>
    </row>
    <row r="9" spans="1:10" ht="15" customHeight="1">
      <c r="A9" s="1360"/>
      <c r="B9" s="1360"/>
      <c r="C9" s="1360"/>
      <c r="D9" s="1360"/>
      <c r="E9" s="1360"/>
      <c r="F9" s="1360"/>
      <c r="G9" s="1360"/>
      <c r="H9" s="1360"/>
      <c r="I9" s="1360"/>
      <c r="J9" s="1360"/>
    </row>
    <row r="10" spans="1:10" ht="15" customHeight="1">
      <c r="A10" s="1401" t="s">
        <v>1276</v>
      </c>
      <c r="B10" s="1402"/>
      <c r="C10" s="1403"/>
      <c r="D10" s="1404" t="s">
        <v>1356</v>
      </c>
      <c r="E10" s="1405">
        <v>2026</v>
      </c>
      <c r="F10" s="1406"/>
      <c r="G10" s="1406"/>
      <c r="H10" s="1400"/>
      <c r="I10" s="1360"/>
      <c r="J10" s="1360"/>
    </row>
    <row r="11" spans="1:10" ht="15" customHeight="1">
      <c r="A11" s="1401" t="s">
        <v>1278</v>
      </c>
      <c r="B11" s="1402"/>
      <c r="C11" s="1403"/>
      <c r="D11" s="1404" t="s">
        <v>1279</v>
      </c>
      <c r="E11" s="1405">
        <v>365</v>
      </c>
      <c r="F11" s="1406" t="s">
        <v>1280</v>
      </c>
      <c r="G11" s="1403"/>
      <c r="H11" s="1400"/>
      <c r="I11" s="1360"/>
      <c r="J11" s="1360"/>
    </row>
    <row r="12" spans="1:10" ht="15" customHeight="1" thickBot="1">
      <c r="A12" s="1359" t="s">
        <v>565</v>
      </c>
      <c r="B12" s="1360"/>
      <c r="C12" s="1360"/>
      <c r="D12" s="1360"/>
      <c r="E12" s="1360"/>
      <c r="F12" s="1360"/>
      <c r="G12" s="1360"/>
      <c r="H12" s="1360"/>
      <c r="I12" s="1360"/>
      <c r="J12" s="1360"/>
    </row>
    <row r="13" spans="1:10" ht="15" customHeight="1" thickBot="1">
      <c r="A13" s="1371" t="s">
        <v>574</v>
      </c>
      <c r="B13" s="1359" t="s">
        <v>1375</v>
      </c>
      <c r="C13" s="1360"/>
      <c r="D13" s="1360"/>
      <c r="E13" s="1360"/>
      <c r="F13" s="1360"/>
      <c r="G13" s="1360"/>
      <c r="H13" s="1360"/>
      <c r="I13" s="1360"/>
      <c r="J13" s="1360"/>
    </row>
    <row r="14" spans="1:10" ht="15" customHeight="1"/>
    <row r="15" spans="1:10" ht="15" customHeight="1">
      <c r="B15" s="1373" t="s">
        <v>577</v>
      </c>
      <c r="C15" s="1373" t="s">
        <v>575</v>
      </c>
      <c r="D15" s="1373" t="s">
        <v>1000</v>
      </c>
      <c r="E15" s="1373" t="s">
        <v>1001</v>
      </c>
      <c r="F15" s="1373" t="s">
        <v>1241</v>
      </c>
      <c r="G15" s="1373" t="s">
        <v>1282</v>
      </c>
      <c r="H15" s="1373" t="s">
        <v>1283</v>
      </c>
      <c r="I15" s="1373" t="s">
        <v>1284</v>
      </c>
      <c r="J15" s="1373"/>
    </row>
    <row r="16" spans="1:10" ht="9" customHeight="1">
      <c r="B16" s="1373"/>
      <c r="C16" s="1373"/>
      <c r="I16" s="1372"/>
    </row>
    <row r="17" spans="1:14" ht="43.5" customHeight="1" thickBot="1">
      <c r="A17" s="1375" t="s">
        <v>1244</v>
      </c>
      <c r="B17" s="1375" t="s">
        <v>436</v>
      </c>
      <c r="C17" s="1375" t="s">
        <v>435</v>
      </c>
      <c r="D17" s="1377" t="s">
        <v>1376</v>
      </c>
      <c r="E17" s="1377" t="s">
        <v>1295</v>
      </c>
      <c r="F17" s="1377" t="s">
        <v>1301</v>
      </c>
      <c r="G17" s="1377" t="s">
        <v>1359</v>
      </c>
      <c r="H17" s="1377" t="s">
        <v>1377</v>
      </c>
      <c r="I17" s="1377" t="s">
        <v>1378</v>
      </c>
    </row>
    <row r="18" spans="1:14" ht="15" customHeight="1"/>
    <row r="19" spans="1:14" ht="15" customHeight="1">
      <c r="A19" s="1372">
        <v>3</v>
      </c>
      <c r="B19" s="1378">
        <v>2025</v>
      </c>
      <c r="C19" s="1372" t="s">
        <v>447</v>
      </c>
      <c r="E19" s="1434"/>
      <c r="I19" s="1416">
        <v>0</v>
      </c>
    </row>
    <row r="20" spans="1:14" ht="15" customHeight="1">
      <c r="A20" s="1372"/>
      <c r="B20" s="1379"/>
      <c r="E20" s="1434"/>
      <c r="L20" s="1435"/>
      <c r="M20" s="1438"/>
      <c r="N20" s="1440"/>
    </row>
    <row r="21" spans="1:14" ht="15" customHeight="1">
      <c r="A21" s="1372">
        <f>+A19+1</f>
        <v>4</v>
      </c>
      <c r="B21" s="1379">
        <f>IF($B$19=0," ",$B$19+1)</f>
        <v>2026</v>
      </c>
      <c r="C21" s="1372" t="s">
        <v>378</v>
      </c>
      <c r="D21" s="1380">
        <v>0</v>
      </c>
      <c r="E21" s="1434">
        <f>IF($E$11=0,"-",E11-31+1)</f>
        <v>335</v>
      </c>
      <c r="F21" s="1436">
        <f>+E21/$E$11</f>
        <v>0.9178082191780822</v>
      </c>
      <c r="G21" s="1364">
        <f t="shared" ref="G21:G32" si="0">ROUND(D21*F21,0)</f>
        <v>0</v>
      </c>
      <c r="H21" s="1364">
        <f>I19+G21</f>
        <v>0</v>
      </c>
      <c r="K21" s="1437"/>
      <c r="L21" s="1435"/>
      <c r="M21" s="1438"/>
      <c r="N21" s="1440"/>
    </row>
    <row r="22" spans="1:14" ht="15" customHeight="1">
      <c r="A22" s="1372">
        <f>+A21+1</f>
        <v>5</v>
      </c>
      <c r="B22" s="1379">
        <f t="shared" ref="B22:B32" si="1">IF($B$19=0," ",$B$19+1)</f>
        <v>2026</v>
      </c>
      <c r="C22" s="1372" t="s">
        <v>438</v>
      </c>
      <c r="D22" s="1380">
        <v>0</v>
      </c>
      <c r="E22" s="1434">
        <v>307</v>
      </c>
      <c r="F22" s="1436">
        <f t="shared" ref="F22:F32" si="2">+E22/$E$11</f>
        <v>0.84109589041095889</v>
      </c>
      <c r="G22" s="1364">
        <f t="shared" si="0"/>
        <v>0</v>
      </c>
      <c r="H22" s="1364">
        <f>H21+G22</f>
        <v>0</v>
      </c>
      <c r="K22" s="1437"/>
      <c r="L22" s="1438"/>
      <c r="M22" s="1438"/>
      <c r="N22" s="1440"/>
    </row>
    <row r="23" spans="1:14" ht="15" customHeight="1">
      <c r="A23" s="1372">
        <f t="shared" ref="A23:A32" si="3">+A22+1</f>
        <v>6</v>
      </c>
      <c r="B23" s="1379">
        <f t="shared" si="1"/>
        <v>2026</v>
      </c>
      <c r="C23" s="1372" t="s">
        <v>439</v>
      </c>
      <c r="D23" s="1380">
        <v>0</v>
      </c>
      <c r="E23" s="1434">
        <v>276</v>
      </c>
      <c r="F23" s="1436">
        <f t="shared" si="2"/>
        <v>0.75616438356164384</v>
      </c>
      <c r="G23" s="1364">
        <f t="shared" si="0"/>
        <v>0</v>
      </c>
      <c r="H23" s="1364">
        <f t="shared" ref="H23:H31" si="4">H22+G23</f>
        <v>0</v>
      </c>
      <c r="K23" s="1437"/>
      <c r="L23" s="1435"/>
      <c r="M23" s="1438"/>
      <c r="N23" s="1440"/>
    </row>
    <row r="24" spans="1:14" ht="15" customHeight="1">
      <c r="A24" s="1372">
        <f t="shared" si="3"/>
        <v>7</v>
      </c>
      <c r="B24" s="1379">
        <f t="shared" si="1"/>
        <v>2026</v>
      </c>
      <c r="C24" s="1372" t="s">
        <v>440</v>
      </c>
      <c r="D24" s="1380">
        <v>0</v>
      </c>
      <c r="E24" s="1434">
        <v>246</v>
      </c>
      <c r="F24" s="1436">
        <f t="shared" si="2"/>
        <v>0.67397260273972603</v>
      </c>
      <c r="G24" s="1364">
        <f t="shared" si="0"/>
        <v>0</v>
      </c>
      <c r="H24" s="1364">
        <f t="shared" si="4"/>
        <v>0</v>
      </c>
      <c r="K24" s="1437"/>
      <c r="L24" s="1435"/>
      <c r="M24" s="1438"/>
      <c r="N24" s="1440"/>
    </row>
    <row r="25" spans="1:14" ht="15" customHeight="1">
      <c r="A25" s="1372">
        <f t="shared" si="3"/>
        <v>8</v>
      </c>
      <c r="B25" s="1379">
        <f t="shared" si="1"/>
        <v>2026</v>
      </c>
      <c r="C25" s="1372" t="s">
        <v>437</v>
      </c>
      <c r="D25" s="1380">
        <v>0</v>
      </c>
      <c r="E25" s="1434">
        <v>215</v>
      </c>
      <c r="F25" s="1436">
        <f t="shared" si="2"/>
        <v>0.58904109589041098</v>
      </c>
      <c r="G25" s="1364">
        <f t="shared" si="0"/>
        <v>0</v>
      </c>
      <c r="H25" s="1364">
        <f t="shared" si="4"/>
        <v>0</v>
      </c>
      <c r="K25" s="1437"/>
      <c r="L25" s="1435"/>
      <c r="M25" s="1438"/>
      <c r="N25" s="1440"/>
    </row>
    <row r="26" spans="1:14" ht="15" customHeight="1">
      <c r="A26" s="1372">
        <f t="shared" si="3"/>
        <v>9</v>
      </c>
      <c r="B26" s="1379">
        <f t="shared" si="1"/>
        <v>2026</v>
      </c>
      <c r="C26" s="1372" t="s">
        <v>441</v>
      </c>
      <c r="D26" s="1380">
        <v>0</v>
      </c>
      <c r="E26" s="1434">
        <v>185</v>
      </c>
      <c r="F26" s="1436">
        <f t="shared" si="2"/>
        <v>0.50684931506849318</v>
      </c>
      <c r="G26" s="1364">
        <f t="shared" si="0"/>
        <v>0</v>
      </c>
      <c r="H26" s="1364">
        <f t="shared" si="4"/>
        <v>0</v>
      </c>
      <c r="J26" s="1382"/>
      <c r="K26" s="1437"/>
      <c r="L26" s="1435"/>
      <c r="M26" s="1438"/>
      <c r="N26" s="1440"/>
    </row>
    <row r="27" spans="1:14" ht="15" customHeight="1">
      <c r="A27" s="1372">
        <f t="shared" si="3"/>
        <v>10</v>
      </c>
      <c r="B27" s="1379">
        <f t="shared" si="1"/>
        <v>2026</v>
      </c>
      <c r="C27" s="1372" t="s">
        <v>442</v>
      </c>
      <c r="D27" s="1380">
        <v>0</v>
      </c>
      <c r="E27" s="1434">
        <v>154</v>
      </c>
      <c r="F27" s="1436">
        <f t="shared" si="2"/>
        <v>0.42191780821917807</v>
      </c>
      <c r="G27" s="1364">
        <f t="shared" si="0"/>
        <v>0</v>
      </c>
      <c r="H27" s="1364">
        <f t="shared" si="4"/>
        <v>0</v>
      </c>
      <c r="K27" s="1437"/>
      <c r="L27" s="1435"/>
      <c r="M27" s="1438"/>
      <c r="N27" s="1440"/>
    </row>
    <row r="28" spans="1:14" ht="15" customHeight="1">
      <c r="A28" s="1372">
        <f t="shared" si="3"/>
        <v>11</v>
      </c>
      <c r="B28" s="1379">
        <f t="shared" si="1"/>
        <v>2026</v>
      </c>
      <c r="C28" s="1372" t="s">
        <v>443</v>
      </c>
      <c r="D28" s="1380">
        <v>0</v>
      </c>
      <c r="E28" s="1434">
        <v>123</v>
      </c>
      <c r="F28" s="1436">
        <f t="shared" si="2"/>
        <v>0.33698630136986302</v>
      </c>
      <c r="G28" s="1364">
        <f t="shared" si="0"/>
        <v>0</v>
      </c>
      <c r="H28" s="1364">
        <f t="shared" si="4"/>
        <v>0</v>
      </c>
      <c r="K28" s="1437"/>
      <c r="L28" s="1435"/>
      <c r="M28" s="1438"/>
      <c r="N28" s="1440"/>
    </row>
    <row r="29" spans="1:14" ht="15" customHeight="1">
      <c r="A29" s="1372">
        <f t="shared" si="3"/>
        <v>12</v>
      </c>
      <c r="B29" s="1379">
        <f t="shared" si="1"/>
        <v>2026</v>
      </c>
      <c r="C29" s="1372" t="s">
        <v>444</v>
      </c>
      <c r="D29" s="1380">
        <v>0</v>
      </c>
      <c r="E29" s="1434">
        <v>93</v>
      </c>
      <c r="F29" s="1436">
        <f t="shared" si="2"/>
        <v>0.25479452054794521</v>
      </c>
      <c r="G29" s="1364">
        <f t="shared" si="0"/>
        <v>0</v>
      </c>
      <c r="H29" s="1364">
        <f t="shared" si="4"/>
        <v>0</v>
      </c>
      <c r="K29" s="1437"/>
      <c r="L29" s="1435"/>
      <c r="M29" s="1438"/>
      <c r="N29" s="1440"/>
    </row>
    <row r="30" spans="1:14" ht="15" customHeight="1">
      <c r="A30" s="1372">
        <f t="shared" si="3"/>
        <v>13</v>
      </c>
      <c r="B30" s="1379">
        <f t="shared" si="1"/>
        <v>2026</v>
      </c>
      <c r="C30" s="1372" t="s">
        <v>445</v>
      </c>
      <c r="D30" s="1380">
        <v>0</v>
      </c>
      <c r="E30" s="1434">
        <v>62</v>
      </c>
      <c r="F30" s="1436">
        <f t="shared" si="2"/>
        <v>0.16986301369863013</v>
      </c>
      <c r="G30" s="1364">
        <f t="shared" si="0"/>
        <v>0</v>
      </c>
      <c r="H30" s="1364">
        <f t="shared" si="4"/>
        <v>0</v>
      </c>
      <c r="K30" s="1437"/>
      <c r="L30" s="1435"/>
      <c r="M30" s="1438"/>
      <c r="N30" s="1440"/>
    </row>
    <row r="31" spans="1:14" ht="15" customHeight="1">
      <c r="A31" s="1372">
        <f t="shared" si="3"/>
        <v>14</v>
      </c>
      <c r="B31" s="1379">
        <f t="shared" si="1"/>
        <v>2026</v>
      </c>
      <c r="C31" s="1372" t="s">
        <v>446</v>
      </c>
      <c r="D31" s="1380">
        <v>0</v>
      </c>
      <c r="E31" s="1434">
        <v>32</v>
      </c>
      <c r="F31" s="1436">
        <f t="shared" si="2"/>
        <v>8.7671232876712329E-2</v>
      </c>
      <c r="G31" s="1364">
        <f t="shared" si="0"/>
        <v>0</v>
      </c>
      <c r="H31" s="1364">
        <f t="shared" si="4"/>
        <v>0</v>
      </c>
      <c r="K31" s="1437"/>
      <c r="L31" s="1435"/>
      <c r="M31" s="1438"/>
      <c r="N31" s="1440"/>
    </row>
    <row r="32" spans="1:14" ht="15" customHeight="1">
      <c r="A32" s="1372">
        <f t="shared" si="3"/>
        <v>15</v>
      </c>
      <c r="B32" s="1379">
        <f t="shared" si="1"/>
        <v>2026</v>
      </c>
      <c r="C32" s="1372" t="s">
        <v>447</v>
      </c>
      <c r="D32" s="1380">
        <v>0</v>
      </c>
      <c r="E32" s="1434">
        <v>1</v>
      </c>
      <c r="F32" s="1436">
        <f t="shared" si="2"/>
        <v>2.7397260273972603E-3</v>
      </c>
      <c r="G32" s="1364">
        <f t="shared" si="0"/>
        <v>0</v>
      </c>
      <c r="H32" s="1364">
        <f>H31+G32</f>
        <v>0</v>
      </c>
      <c r="K32" s="1437"/>
      <c r="L32" s="1435"/>
      <c r="M32" s="1438"/>
      <c r="N32" s="1440"/>
    </row>
    <row r="33" spans="1:14" ht="15" customHeight="1" thickBot="1">
      <c r="A33" s="1372"/>
      <c r="C33" s="1372" t="s">
        <v>157</v>
      </c>
      <c r="D33" s="1384">
        <f>SUM(D21:D32)</f>
        <v>0</v>
      </c>
      <c r="G33" s="1384">
        <f>SUM(G21:G32)</f>
        <v>0</v>
      </c>
      <c r="K33" s="1437"/>
    </row>
    <row r="34" spans="1:14" ht="15" customHeight="1" thickTop="1">
      <c r="A34" s="1372"/>
    </row>
    <row r="35" spans="1:14" ht="15" customHeight="1">
      <c r="A35" s="1372">
        <f>+A32+1</f>
        <v>16</v>
      </c>
      <c r="C35" s="1385" t="s">
        <v>1379</v>
      </c>
      <c r="I35" s="1364">
        <f>G33</f>
        <v>0</v>
      </c>
      <c r="N35" s="1441"/>
    </row>
    <row r="36" spans="1:14" ht="15" customHeight="1" thickBot="1">
      <c r="A36" s="1372">
        <f>+A35+1</f>
        <v>17</v>
      </c>
      <c r="C36" s="1364" t="s">
        <v>1380</v>
      </c>
      <c r="I36" s="1384">
        <f>I19+I35</f>
        <v>0</v>
      </c>
      <c r="J36" s="1364" t="s">
        <v>54</v>
      </c>
      <c r="N36" s="1441"/>
    </row>
    <row r="37" spans="1:14" ht="15" customHeight="1" thickTop="1">
      <c r="A37" s="1372"/>
      <c r="N37" s="1441"/>
    </row>
    <row r="38" spans="1:14" ht="15" customHeight="1">
      <c r="A38" s="1386" t="s">
        <v>1248</v>
      </c>
      <c r="C38" s="1385"/>
      <c r="N38" s="1442"/>
    </row>
    <row r="39" spans="1:14" ht="15" customHeight="1">
      <c r="A39" s="1639" t="s">
        <v>1364</v>
      </c>
      <c r="B39" s="1640"/>
      <c r="C39" s="1642" t="s">
        <v>1384</v>
      </c>
      <c r="D39" s="1642"/>
      <c r="E39" s="1642"/>
      <c r="F39" s="1642"/>
      <c r="G39" s="1642"/>
      <c r="H39" s="1642"/>
      <c r="I39" s="1642"/>
    </row>
    <row r="40" spans="1:14" ht="15" customHeight="1">
      <c r="A40" s="1639" t="s">
        <v>1308</v>
      </c>
      <c r="B40" s="1640"/>
      <c r="C40" s="1385" t="s">
        <v>1365</v>
      </c>
      <c r="D40" s="1385"/>
      <c r="E40" s="1385"/>
      <c r="F40" s="1385"/>
      <c r="G40" s="1385"/>
      <c r="H40" s="1385"/>
      <c r="I40" s="1385"/>
    </row>
    <row r="41" spans="1:14" ht="14.25">
      <c r="A41" s="1639" t="s">
        <v>1253</v>
      </c>
      <c r="B41" s="1640"/>
      <c r="C41" s="1643" t="s">
        <v>1348</v>
      </c>
      <c r="D41" s="1643"/>
      <c r="E41" s="1643"/>
      <c r="F41" s="1643"/>
      <c r="G41" s="1643"/>
      <c r="H41" s="1643"/>
      <c r="I41" s="1643"/>
    </row>
    <row r="42" spans="1:14" ht="15" customHeight="1">
      <c r="A42" s="1639" t="s">
        <v>1255</v>
      </c>
      <c r="B42" s="1640"/>
      <c r="C42" s="1620" t="s">
        <v>1317</v>
      </c>
      <c r="D42" s="1620"/>
      <c r="E42" s="1620"/>
      <c r="F42" s="1620"/>
      <c r="G42" s="1620"/>
      <c r="H42" s="1620"/>
      <c r="I42" s="1620"/>
    </row>
    <row r="43" spans="1:14" ht="15" customHeight="1">
      <c r="A43" s="1639" t="s">
        <v>1312</v>
      </c>
      <c r="B43" s="1640"/>
      <c r="C43" s="1620" t="s">
        <v>1366</v>
      </c>
      <c r="D43" s="1620"/>
      <c r="E43" s="1620"/>
      <c r="F43" s="1620"/>
      <c r="G43" s="1620"/>
      <c r="H43" s="1620"/>
      <c r="I43" s="1620"/>
      <c r="J43" s="1385"/>
    </row>
    <row r="44" spans="1:14" ht="15" customHeight="1">
      <c r="A44" s="1639" t="s">
        <v>1314</v>
      </c>
      <c r="B44" s="1640" t="s">
        <v>1315</v>
      </c>
      <c r="C44" s="1620" t="s">
        <v>1367</v>
      </c>
      <c r="D44" s="1620"/>
      <c r="E44" s="1620"/>
      <c r="F44" s="1620"/>
      <c r="G44" s="1620"/>
      <c r="H44" s="1620"/>
      <c r="I44" s="1620"/>
    </row>
    <row r="45" spans="1:14" ht="15" customHeight="1">
      <c r="A45" s="1639" t="s">
        <v>1315</v>
      </c>
      <c r="B45" s="1639"/>
      <c r="C45" s="1620" t="s">
        <v>1381</v>
      </c>
      <c r="D45" s="1620"/>
      <c r="E45" s="1620"/>
      <c r="F45" s="1620"/>
      <c r="G45" s="1620"/>
      <c r="H45" s="1620"/>
      <c r="I45" s="1620"/>
    </row>
    <row r="46" spans="1:14" ht="15" customHeight="1">
      <c r="A46" s="1639" t="s">
        <v>1369</v>
      </c>
      <c r="B46" s="1640"/>
      <c r="C46" s="1620" t="s">
        <v>1382</v>
      </c>
      <c r="D46" s="1620"/>
      <c r="E46" s="1620"/>
      <c r="F46" s="1620"/>
      <c r="G46" s="1620"/>
      <c r="H46" s="1620"/>
      <c r="I46" s="1620"/>
      <c r="J46" s="1385"/>
    </row>
    <row r="47" spans="1:14" ht="15" customHeight="1">
      <c r="A47" s="1639" t="s">
        <v>1371</v>
      </c>
      <c r="B47" s="1640"/>
      <c r="C47" s="1620" t="s">
        <v>1383</v>
      </c>
      <c r="D47" s="1620"/>
      <c r="E47" s="1620"/>
      <c r="F47" s="1620"/>
      <c r="G47" s="1620"/>
      <c r="H47" s="1620"/>
      <c r="I47" s="1620"/>
    </row>
    <row r="48" spans="1:14" ht="15" customHeight="1">
      <c r="I48" s="1387"/>
    </row>
    <row r="49" spans="1:10" ht="15" customHeight="1">
      <c r="A49" s="1626"/>
      <c r="B49" s="1621"/>
      <c r="C49" s="1621"/>
      <c r="D49" s="1621"/>
      <c r="E49" s="1621"/>
      <c r="F49" s="1621"/>
      <c r="G49" s="1621"/>
      <c r="H49" s="1621"/>
      <c r="I49" s="1621"/>
      <c r="J49" s="1621"/>
    </row>
    <row r="50" spans="1:10" ht="15" customHeight="1">
      <c r="A50" s="1627"/>
      <c r="B50" s="1628"/>
      <c r="C50" s="1628"/>
      <c r="D50" s="1628"/>
      <c r="E50" s="1628"/>
      <c r="F50" s="1628"/>
      <c r="G50" s="1628"/>
      <c r="H50" s="1628"/>
      <c r="I50" s="1628"/>
      <c r="J50" s="1628"/>
    </row>
    <row r="51" spans="1:10" ht="15" customHeight="1">
      <c r="A51" s="1388"/>
      <c r="J51" s="1389"/>
    </row>
    <row r="52" spans="1:10" ht="15" customHeight="1">
      <c r="A52" s="1388"/>
      <c r="J52" s="1389"/>
    </row>
    <row r="53" spans="1:10" ht="15" customHeight="1">
      <c r="A53" s="1360"/>
      <c r="J53" s="1389"/>
    </row>
    <row r="54" spans="1:10" ht="14.25"/>
    <row r="55" spans="1:10" ht="14.25"/>
    <row r="56" spans="1:10" s="1360" customFormat="1" ht="15.75">
      <c r="A56" s="1622" t="s">
        <v>256</v>
      </c>
      <c r="B56" s="1641"/>
      <c r="C56" s="1641"/>
      <c r="D56" s="1641"/>
      <c r="E56" s="1641"/>
      <c r="F56" s="1641"/>
      <c r="G56" s="1641"/>
      <c r="H56" s="1641"/>
      <c r="I56" s="1641"/>
      <c r="J56" s="1641"/>
    </row>
    <row r="57" spans="1:10" s="1360" customFormat="1" ht="16.149999999999999" customHeight="1">
      <c r="A57" s="1622" t="s">
        <v>257</v>
      </c>
      <c r="B57" s="1622"/>
      <c r="C57" s="1622"/>
      <c r="D57" s="1622"/>
      <c r="E57" s="1622"/>
      <c r="F57" s="1622"/>
      <c r="G57" s="1622"/>
      <c r="H57" s="1622"/>
      <c r="I57" s="1622"/>
      <c r="J57" s="1622"/>
    </row>
    <row r="58" spans="1:10" s="1360" customFormat="1" ht="16.149999999999999" customHeight="1">
      <c r="A58" s="1622" t="s">
        <v>1374</v>
      </c>
      <c r="B58" s="1641"/>
      <c r="C58" s="1641"/>
      <c r="D58" s="1641"/>
      <c r="E58" s="1641"/>
      <c r="F58" s="1641"/>
      <c r="G58" s="1641"/>
      <c r="H58" s="1641"/>
      <c r="I58" s="1641"/>
      <c r="J58" s="1641"/>
    </row>
    <row r="59" spans="1:10" s="1360" customFormat="1" ht="16.149999999999999" customHeight="1">
      <c r="A59" s="1361"/>
    </row>
    <row r="60" spans="1:10" ht="15" customHeight="1">
      <c r="A60" s="1360"/>
      <c r="B60" s="1360"/>
      <c r="C60" s="1360"/>
      <c r="D60" s="1360"/>
      <c r="E60" s="1360"/>
      <c r="F60" s="1360"/>
      <c r="G60" s="1360"/>
      <c r="H60" s="1360"/>
      <c r="I60" s="1360"/>
      <c r="J60" s="1360"/>
    </row>
    <row r="61" spans="1:10" ht="15" customHeight="1">
      <c r="A61" s="1401" t="s">
        <v>1276</v>
      </c>
      <c r="B61" s="1402"/>
      <c r="C61" s="1403"/>
      <c r="D61" s="1404" t="s">
        <v>1356</v>
      </c>
      <c r="E61" s="1405"/>
      <c r="F61" s="1406"/>
      <c r="G61" s="1406"/>
      <c r="H61" s="1400"/>
      <c r="I61" s="1360"/>
      <c r="J61" s="1360"/>
    </row>
    <row r="62" spans="1:10" ht="15" customHeight="1">
      <c r="A62" s="1401" t="s">
        <v>1278</v>
      </c>
      <c r="B62" s="1402"/>
      <c r="C62" s="1403"/>
      <c r="D62" s="1404" t="s">
        <v>1279</v>
      </c>
      <c r="E62" s="1405">
        <v>366</v>
      </c>
      <c r="F62" s="1406" t="s">
        <v>1280</v>
      </c>
      <c r="G62" s="1403"/>
      <c r="H62" s="1400"/>
      <c r="I62" s="1360"/>
      <c r="J62" s="1360"/>
    </row>
    <row r="63" spans="1:10" ht="15" customHeight="1" thickBot="1">
      <c r="A63" s="1359" t="s">
        <v>565</v>
      </c>
      <c r="B63" s="1360"/>
      <c r="C63" s="1360"/>
      <c r="D63" s="1360"/>
      <c r="E63" s="1360"/>
      <c r="F63" s="1360"/>
      <c r="G63" s="1360"/>
      <c r="H63" s="1360"/>
      <c r="I63" s="1360"/>
      <c r="J63" s="1360"/>
    </row>
    <row r="64" spans="1:10" ht="15" customHeight="1" thickBot="1">
      <c r="A64" s="1371" t="s">
        <v>766</v>
      </c>
      <c r="B64" s="1359" t="s">
        <v>1375</v>
      </c>
      <c r="C64" s="1360"/>
      <c r="D64" s="1360"/>
      <c r="E64" s="1360"/>
      <c r="F64" s="1360"/>
      <c r="G64" s="1360"/>
      <c r="H64" s="1360"/>
      <c r="I64" s="1360"/>
      <c r="J64" s="1360"/>
    </row>
    <row r="65" spans="1:14" ht="15" customHeight="1"/>
    <row r="66" spans="1:14" ht="15" customHeight="1">
      <c r="B66" s="1373" t="s">
        <v>577</v>
      </c>
      <c r="C66" s="1373" t="s">
        <v>575</v>
      </c>
      <c r="D66" s="1373" t="s">
        <v>1000</v>
      </c>
      <c r="E66" s="1373" t="s">
        <v>1001</v>
      </c>
      <c r="F66" s="1373" t="s">
        <v>1241</v>
      </c>
      <c r="G66" s="1373" t="s">
        <v>1282</v>
      </c>
      <c r="H66" s="1373" t="s">
        <v>1283</v>
      </c>
      <c r="I66" s="1373" t="s">
        <v>1284</v>
      </c>
      <c r="J66" s="1373"/>
    </row>
    <row r="67" spans="1:14" ht="9" customHeight="1">
      <c r="B67" s="1373"/>
      <c r="C67" s="1373"/>
      <c r="I67" s="1372"/>
    </row>
    <row r="68" spans="1:14" ht="43.5" customHeight="1" thickBot="1">
      <c r="A68" s="1375" t="s">
        <v>1244</v>
      </c>
      <c r="B68" s="1375" t="s">
        <v>436</v>
      </c>
      <c r="C68" s="1375" t="s">
        <v>435</v>
      </c>
      <c r="D68" s="1377" t="s">
        <v>1376</v>
      </c>
      <c r="E68" s="1377" t="s">
        <v>1295</v>
      </c>
      <c r="F68" s="1377" t="s">
        <v>1301</v>
      </c>
      <c r="G68" s="1377" t="s">
        <v>1359</v>
      </c>
      <c r="H68" s="1377" t="s">
        <v>1377</v>
      </c>
      <c r="I68" s="1377" t="s">
        <v>1378</v>
      </c>
    </row>
    <row r="69" spans="1:14" ht="15" customHeight="1"/>
    <row r="70" spans="1:14" ht="15" customHeight="1">
      <c r="A70" s="1372">
        <v>3</v>
      </c>
      <c r="B70" s="1378"/>
      <c r="C70" s="1372" t="s">
        <v>447</v>
      </c>
      <c r="E70" s="1434"/>
      <c r="I70" s="1416"/>
    </row>
    <row r="71" spans="1:14" ht="15" customHeight="1">
      <c r="A71" s="1372"/>
      <c r="B71" s="1379"/>
      <c r="E71" s="1434"/>
      <c r="L71" s="1435"/>
      <c r="M71" s="1438"/>
      <c r="N71" s="1440"/>
    </row>
    <row r="72" spans="1:14" ht="15" customHeight="1">
      <c r="A72" s="1372">
        <f>+A70+1</f>
        <v>4</v>
      </c>
      <c r="B72" s="1379" t="str">
        <f>IF($B$70=0," ",$B$70+1)</f>
        <v xml:space="preserve"> </v>
      </c>
      <c r="C72" s="1372" t="s">
        <v>378</v>
      </c>
      <c r="D72" s="1380"/>
      <c r="E72" s="1434">
        <f>IF($E$62=0,"-",E62-31+1)</f>
        <v>336</v>
      </c>
      <c r="F72" s="1436">
        <f>+E72/$E$62</f>
        <v>0.91803278688524592</v>
      </c>
      <c r="G72" s="1364">
        <f>ROUND(D72*F72,0)</f>
        <v>0</v>
      </c>
      <c r="H72" s="1364">
        <f>I70+G72</f>
        <v>0</v>
      </c>
      <c r="K72" s="1437"/>
      <c r="L72" s="1435"/>
      <c r="M72" s="1438"/>
      <c r="N72" s="1440"/>
    </row>
    <row r="73" spans="1:14" ht="15" customHeight="1">
      <c r="A73" s="1372">
        <f>+A72+1</f>
        <v>5</v>
      </c>
      <c r="B73" s="1379" t="str">
        <f t="shared" ref="B73:B83" si="5">IF($B$70=0," ",$B$70+1)</f>
        <v xml:space="preserve"> </v>
      </c>
      <c r="C73" s="1372" t="s">
        <v>438</v>
      </c>
      <c r="D73" s="1380"/>
      <c r="E73" s="1434">
        <v>307</v>
      </c>
      <c r="F73" s="1436">
        <f t="shared" ref="F73:F83" si="6">+E73/$E$62</f>
        <v>0.83879781420765032</v>
      </c>
      <c r="G73" s="1364">
        <f t="shared" ref="G73:G82" si="7">ROUND(D73*F73,0)</f>
        <v>0</v>
      </c>
      <c r="H73" s="1364">
        <f>H72+G73</f>
        <v>0</v>
      </c>
      <c r="K73" s="1437"/>
      <c r="L73" s="1438"/>
      <c r="M73" s="1438"/>
      <c r="N73" s="1440"/>
    </row>
    <row r="74" spans="1:14" ht="15" customHeight="1">
      <c r="A74" s="1372">
        <f t="shared" ref="A74:A83" si="8">+A73+1</f>
        <v>6</v>
      </c>
      <c r="B74" s="1379" t="str">
        <f t="shared" si="5"/>
        <v xml:space="preserve"> </v>
      </c>
      <c r="C74" s="1372" t="s">
        <v>439</v>
      </c>
      <c r="D74" s="1380"/>
      <c r="E74" s="1434">
        <v>276</v>
      </c>
      <c r="F74" s="1436">
        <f t="shared" si="6"/>
        <v>0.75409836065573765</v>
      </c>
      <c r="G74" s="1364">
        <f t="shared" si="7"/>
        <v>0</v>
      </c>
      <c r="H74" s="1364">
        <f t="shared" ref="H74:H82" si="9">H73+G74</f>
        <v>0</v>
      </c>
      <c r="K74" s="1437"/>
      <c r="L74" s="1435"/>
      <c r="M74" s="1438"/>
      <c r="N74" s="1440"/>
    </row>
    <row r="75" spans="1:14" ht="15" customHeight="1">
      <c r="A75" s="1372">
        <f t="shared" si="8"/>
        <v>7</v>
      </c>
      <c r="B75" s="1379" t="str">
        <f t="shared" si="5"/>
        <v xml:space="preserve"> </v>
      </c>
      <c r="C75" s="1372" t="s">
        <v>440</v>
      </c>
      <c r="D75" s="1380"/>
      <c r="E75" s="1434">
        <v>246</v>
      </c>
      <c r="F75" s="1436">
        <f t="shared" si="6"/>
        <v>0.67213114754098358</v>
      </c>
      <c r="G75" s="1364">
        <f t="shared" si="7"/>
        <v>0</v>
      </c>
      <c r="H75" s="1364">
        <f t="shared" si="9"/>
        <v>0</v>
      </c>
      <c r="K75" s="1437"/>
      <c r="L75" s="1435"/>
      <c r="M75" s="1438"/>
      <c r="N75" s="1440"/>
    </row>
    <row r="76" spans="1:14" ht="15" customHeight="1">
      <c r="A76" s="1372">
        <f t="shared" si="8"/>
        <v>8</v>
      </c>
      <c r="B76" s="1379" t="str">
        <f t="shared" si="5"/>
        <v xml:space="preserve"> </v>
      </c>
      <c r="C76" s="1372" t="s">
        <v>437</v>
      </c>
      <c r="D76" s="1380"/>
      <c r="E76" s="1434">
        <v>215</v>
      </c>
      <c r="F76" s="1436">
        <f t="shared" si="6"/>
        <v>0.58743169398907102</v>
      </c>
      <c r="G76" s="1364">
        <f t="shared" si="7"/>
        <v>0</v>
      </c>
      <c r="H76" s="1364">
        <f t="shared" si="9"/>
        <v>0</v>
      </c>
      <c r="K76" s="1437"/>
      <c r="L76" s="1435"/>
      <c r="M76" s="1438"/>
      <c r="N76" s="1440"/>
    </row>
    <row r="77" spans="1:14" ht="15" customHeight="1">
      <c r="A77" s="1372">
        <f t="shared" si="8"/>
        <v>9</v>
      </c>
      <c r="B77" s="1379" t="str">
        <f t="shared" si="5"/>
        <v xml:space="preserve"> </v>
      </c>
      <c r="C77" s="1372" t="s">
        <v>441</v>
      </c>
      <c r="D77" s="1380"/>
      <c r="E77" s="1434">
        <v>185</v>
      </c>
      <c r="F77" s="1436">
        <f t="shared" si="6"/>
        <v>0.50546448087431695</v>
      </c>
      <c r="G77" s="1364">
        <f t="shared" si="7"/>
        <v>0</v>
      </c>
      <c r="H77" s="1364">
        <f t="shared" si="9"/>
        <v>0</v>
      </c>
      <c r="J77" s="1382"/>
      <c r="K77" s="1437"/>
      <c r="L77" s="1435"/>
      <c r="M77" s="1438"/>
      <c r="N77" s="1440"/>
    </row>
    <row r="78" spans="1:14" ht="15" customHeight="1">
      <c r="A78" s="1372">
        <f t="shared" si="8"/>
        <v>10</v>
      </c>
      <c r="B78" s="1379" t="str">
        <f t="shared" si="5"/>
        <v xml:space="preserve"> </v>
      </c>
      <c r="C78" s="1372" t="s">
        <v>442</v>
      </c>
      <c r="D78" s="1380"/>
      <c r="E78" s="1434">
        <v>154</v>
      </c>
      <c r="F78" s="1436">
        <f t="shared" si="6"/>
        <v>0.42076502732240439</v>
      </c>
      <c r="G78" s="1364">
        <f t="shared" si="7"/>
        <v>0</v>
      </c>
      <c r="H78" s="1364">
        <f t="shared" si="9"/>
        <v>0</v>
      </c>
      <c r="K78" s="1437"/>
      <c r="L78" s="1435"/>
      <c r="M78" s="1438"/>
      <c r="N78" s="1440"/>
    </row>
    <row r="79" spans="1:14" ht="15" customHeight="1">
      <c r="A79" s="1372">
        <f t="shared" si="8"/>
        <v>11</v>
      </c>
      <c r="B79" s="1379" t="str">
        <f t="shared" si="5"/>
        <v xml:space="preserve"> </v>
      </c>
      <c r="C79" s="1372" t="s">
        <v>443</v>
      </c>
      <c r="D79" s="1380"/>
      <c r="E79" s="1434">
        <v>123</v>
      </c>
      <c r="F79" s="1436">
        <f t="shared" si="6"/>
        <v>0.33606557377049179</v>
      </c>
      <c r="G79" s="1364">
        <f t="shared" si="7"/>
        <v>0</v>
      </c>
      <c r="H79" s="1364">
        <f t="shared" si="9"/>
        <v>0</v>
      </c>
      <c r="K79" s="1437"/>
      <c r="L79" s="1435"/>
      <c r="M79" s="1438"/>
      <c r="N79" s="1440"/>
    </row>
    <row r="80" spans="1:14" ht="15" customHeight="1">
      <c r="A80" s="1372">
        <f t="shared" si="8"/>
        <v>12</v>
      </c>
      <c r="B80" s="1379" t="str">
        <f t="shared" si="5"/>
        <v xml:space="preserve"> </v>
      </c>
      <c r="C80" s="1372" t="s">
        <v>444</v>
      </c>
      <c r="D80" s="1380"/>
      <c r="E80" s="1434">
        <v>93</v>
      </c>
      <c r="F80" s="1436">
        <f t="shared" si="6"/>
        <v>0.25409836065573771</v>
      </c>
      <c r="G80" s="1364">
        <f t="shared" si="7"/>
        <v>0</v>
      </c>
      <c r="H80" s="1364">
        <f t="shared" si="9"/>
        <v>0</v>
      </c>
      <c r="K80" s="1437"/>
      <c r="L80" s="1435"/>
      <c r="M80" s="1438"/>
      <c r="N80" s="1440"/>
    </row>
    <row r="81" spans="1:14" ht="15" customHeight="1">
      <c r="A81" s="1372">
        <f t="shared" si="8"/>
        <v>13</v>
      </c>
      <c r="B81" s="1379" t="str">
        <f t="shared" si="5"/>
        <v xml:space="preserve"> </v>
      </c>
      <c r="C81" s="1372" t="s">
        <v>445</v>
      </c>
      <c r="D81" s="1380"/>
      <c r="E81" s="1434">
        <v>62</v>
      </c>
      <c r="F81" s="1436">
        <f t="shared" si="6"/>
        <v>0.16939890710382513</v>
      </c>
      <c r="G81" s="1364">
        <f t="shared" si="7"/>
        <v>0</v>
      </c>
      <c r="H81" s="1364">
        <f t="shared" si="9"/>
        <v>0</v>
      </c>
      <c r="K81" s="1437"/>
      <c r="L81" s="1435"/>
      <c r="M81" s="1438"/>
      <c r="N81" s="1440"/>
    </row>
    <row r="82" spans="1:14" ht="15" customHeight="1">
      <c r="A82" s="1372">
        <f t="shared" si="8"/>
        <v>14</v>
      </c>
      <c r="B82" s="1379" t="str">
        <f t="shared" si="5"/>
        <v xml:space="preserve"> </v>
      </c>
      <c r="C82" s="1372" t="s">
        <v>446</v>
      </c>
      <c r="D82" s="1380"/>
      <c r="E82" s="1434">
        <v>32</v>
      </c>
      <c r="F82" s="1436">
        <f t="shared" si="6"/>
        <v>8.7431693989071038E-2</v>
      </c>
      <c r="G82" s="1364">
        <f t="shared" si="7"/>
        <v>0</v>
      </c>
      <c r="H82" s="1364">
        <f t="shared" si="9"/>
        <v>0</v>
      </c>
      <c r="K82" s="1437"/>
      <c r="L82" s="1435"/>
      <c r="M82" s="1438"/>
      <c r="N82" s="1440"/>
    </row>
    <row r="83" spans="1:14" ht="15" customHeight="1">
      <c r="A83" s="1372">
        <f t="shared" si="8"/>
        <v>15</v>
      </c>
      <c r="B83" s="1379" t="str">
        <f t="shared" si="5"/>
        <v xml:space="preserve"> </v>
      </c>
      <c r="C83" s="1372" t="s">
        <v>447</v>
      </c>
      <c r="D83" s="1380"/>
      <c r="E83" s="1434">
        <v>1</v>
      </c>
      <c r="F83" s="1436">
        <f t="shared" si="6"/>
        <v>2.7322404371584699E-3</v>
      </c>
      <c r="G83" s="1364">
        <f>ROUND(D83*F83,0)</f>
        <v>0</v>
      </c>
      <c r="H83" s="1364">
        <f>H82+G83</f>
        <v>0</v>
      </c>
      <c r="K83" s="1437"/>
      <c r="L83" s="1435"/>
      <c r="M83" s="1438"/>
      <c r="N83" s="1440"/>
    </row>
    <row r="84" spans="1:14" ht="15" customHeight="1" thickBot="1">
      <c r="A84" s="1372"/>
      <c r="C84" s="1372" t="s">
        <v>157</v>
      </c>
      <c r="D84" s="1384">
        <f>SUM(D72:D83)</f>
        <v>0</v>
      </c>
      <c r="G84" s="1384">
        <f>SUM(G72:G83)</f>
        <v>0</v>
      </c>
      <c r="K84" s="1437"/>
    </row>
    <row r="85" spans="1:14" ht="15" customHeight="1" thickTop="1">
      <c r="A85" s="1372"/>
    </row>
    <row r="86" spans="1:14" ht="15" customHeight="1">
      <c r="A86" s="1372">
        <f>+A83+1</f>
        <v>16</v>
      </c>
      <c r="C86" s="1385" t="s">
        <v>1379</v>
      </c>
      <c r="I86" s="1364">
        <f>G84</f>
        <v>0</v>
      </c>
      <c r="N86" s="1441"/>
    </row>
    <row r="87" spans="1:14" ht="15" customHeight="1" thickBot="1">
      <c r="A87" s="1372">
        <f>+A86+1</f>
        <v>17</v>
      </c>
      <c r="C87" s="1364" t="s">
        <v>1380</v>
      </c>
      <c r="I87" s="1384">
        <f>I70+I86</f>
        <v>0</v>
      </c>
      <c r="J87" s="1380" t="s">
        <v>766</v>
      </c>
      <c r="N87" s="1441"/>
    </row>
    <row r="88" spans="1:14" ht="15" customHeight="1" thickTop="1">
      <c r="A88" s="1372"/>
      <c r="N88" s="1441"/>
    </row>
    <row r="89" spans="1:14" ht="15" customHeight="1">
      <c r="A89" s="1386" t="s">
        <v>1248</v>
      </c>
      <c r="C89" s="1385"/>
      <c r="N89" s="1442"/>
    </row>
    <row r="90" spans="1:14" ht="15" customHeight="1">
      <c r="A90" s="1639" t="s">
        <v>1364</v>
      </c>
      <c r="B90" s="1640"/>
      <c r="C90" s="1642" t="s">
        <v>1384</v>
      </c>
      <c r="D90" s="1642"/>
      <c r="E90" s="1642"/>
      <c r="F90" s="1642"/>
      <c r="G90" s="1642"/>
      <c r="H90" s="1642"/>
      <c r="I90" s="1642"/>
    </row>
    <row r="91" spans="1:14" ht="15" customHeight="1">
      <c r="A91" s="1639" t="s">
        <v>1308</v>
      </c>
      <c r="B91" s="1640"/>
      <c r="C91" s="1385" t="s">
        <v>1365</v>
      </c>
      <c r="D91" s="1385"/>
      <c r="E91" s="1385"/>
      <c r="F91" s="1385"/>
      <c r="G91" s="1385"/>
      <c r="H91" s="1385"/>
      <c r="I91" s="1385"/>
    </row>
    <row r="92" spans="1:14" ht="14.25">
      <c r="A92" s="1639" t="s">
        <v>1253</v>
      </c>
      <c r="B92" s="1640"/>
      <c r="C92" s="1643" t="s">
        <v>1348</v>
      </c>
      <c r="D92" s="1643"/>
      <c r="E92" s="1643"/>
      <c r="F92" s="1643"/>
      <c r="G92" s="1643"/>
      <c r="H92" s="1643"/>
      <c r="I92" s="1643"/>
    </row>
    <row r="93" spans="1:14" ht="15" customHeight="1">
      <c r="A93" s="1639" t="s">
        <v>1255</v>
      </c>
      <c r="B93" s="1640"/>
      <c r="C93" s="1620" t="s">
        <v>1317</v>
      </c>
      <c r="D93" s="1620"/>
      <c r="E93" s="1620"/>
      <c r="F93" s="1620"/>
      <c r="G93" s="1620"/>
      <c r="H93" s="1620"/>
      <c r="I93" s="1620"/>
    </row>
    <row r="94" spans="1:14" ht="15" customHeight="1">
      <c r="A94" s="1639" t="s">
        <v>1312</v>
      </c>
      <c r="B94" s="1640"/>
      <c r="C94" s="1620" t="s">
        <v>1366</v>
      </c>
      <c r="D94" s="1620"/>
      <c r="E94" s="1620"/>
      <c r="F94" s="1620"/>
      <c r="G94" s="1620"/>
      <c r="H94" s="1620"/>
      <c r="I94" s="1620"/>
      <c r="J94" s="1385"/>
    </row>
    <row r="95" spans="1:14" ht="15" customHeight="1">
      <c r="A95" s="1639" t="s">
        <v>1314</v>
      </c>
      <c r="B95" s="1640" t="s">
        <v>1315</v>
      </c>
      <c r="C95" s="1620" t="s">
        <v>1367</v>
      </c>
      <c r="D95" s="1620"/>
      <c r="E95" s="1620"/>
      <c r="F95" s="1620"/>
      <c r="G95" s="1620"/>
      <c r="H95" s="1620"/>
      <c r="I95" s="1620"/>
    </row>
    <row r="96" spans="1:14" ht="15" customHeight="1">
      <c r="A96" s="1639" t="s">
        <v>1315</v>
      </c>
      <c r="B96" s="1639"/>
      <c r="C96" s="1620" t="s">
        <v>1381</v>
      </c>
      <c r="D96" s="1620"/>
      <c r="E96" s="1620"/>
      <c r="F96" s="1620"/>
      <c r="G96" s="1620"/>
      <c r="H96" s="1620"/>
      <c r="I96" s="1620"/>
    </row>
    <row r="97" spans="1:10" ht="15" customHeight="1">
      <c r="A97" s="1639" t="s">
        <v>1369</v>
      </c>
      <c r="B97" s="1640"/>
      <c r="C97" s="1620" t="s">
        <v>1382</v>
      </c>
      <c r="D97" s="1620"/>
      <c r="E97" s="1620"/>
      <c r="F97" s="1620"/>
      <c r="G97" s="1620"/>
      <c r="H97" s="1620"/>
      <c r="I97" s="1620"/>
      <c r="J97" s="1385"/>
    </row>
    <row r="98" spans="1:10" ht="15" customHeight="1">
      <c r="A98" s="1639" t="s">
        <v>1371</v>
      </c>
      <c r="B98" s="1640"/>
      <c r="C98" s="1620" t="s">
        <v>1383</v>
      </c>
      <c r="D98" s="1620"/>
      <c r="E98" s="1620"/>
      <c r="F98" s="1620"/>
      <c r="G98" s="1620"/>
      <c r="H98" s="1620"/>
      <c r="I98" s="1620"/>
    </row>
    <row r="99" spans="1:10" ht="15" customHeight="1">
      <c r="B99" s="1364"/>
      <c r="C99" s="1364"/>
    </row>
    <row r="100" spans="1:10" ht="15" customHeight="1">
      <c r="B100" s="1364"/>
      <c r="C100" s="1364"/>
    </row>
    <row r="101" spans="1:10" ht="15" customHeight="1">
      <c r="B101" s="1364"/>
      <c r="C101" s="1364"/>
    </row>
    <row r="102" spans="1:10" ht="15" customHeight="1">
      <c r="B102" s="1364"/>
      <c r="C102" s="1364"/>
    </row>
    <row r="103" spans="1:10" ht="15" customHeight="1">
      <c r="B103" s="1364"/>
      <c r="C103" s="1364"/>
    </row>
    <row r="104" spans="1:10" ht="15" customHeight="1">
      <c r="B104" s="1364"/>
      <c r="C104" s="1364"/>
    </row>
    <row r="105" spans="1:10" ht="15" customHeight="1">
      <c r="B105" s="1364"/>
      <c r="C105" s="1364"/>
    </row>
    <row r="106" spans="1:10" ht="15" customHeight="1">
      <c r="B106" s="1364"/>
      <c r="C106" s="1364"/>
    </row>
    <row r="107" spans="1:10" ht="15" customHeight="1">
      <c r="B107" s="1364"/>
      <c r="C107" s="1364"/>
    </row>
    <row r="108" spans="1:10" ht="15" customHeight="1">
      <c r="B108" s="1364"/>
      <c r="C108" s="1364"/>
    </row>
    <row r="109" spans="1:10" ht="15" customHeight="1">
      <c r="B109" s="1364"/>
      <c r="C109" s="1364"/>
    </row>
    <row r="110" spans="1:10" ht="15" customHeight="1">
      <c r="B110" s="1364"/>
      <c r="C110" s="1364"/>
    </row>
    <row r="111" spans="1:10" ht="15" customHeight="1">
      <c r="B111" s="1364"/>
      <c r="C111" s="1364"/>
    </row>
    <row r="112" spans="1:10" ht="15" customHeight="1">
      <c r="B112" s="1364"/>
      <c r="C112" s="1364"/>
    </row>
    <row r="113" s="1364" customFormat="1" ht="15" customHeight="1"/>
    <row r="114" s="1364" customFormat="1" ht="15" customHeight="1"/>
    <row r="115" s="1364" customFormat="1" ht="15" customHeight="1"/>
    <row r="116" s="1364" customFormat="1" ht="15" customHeight="1"/>
    <row r="117" s="1364" customFormat="1" ht="15" customHeight="1"/>
    <row r="118" s="1364" customFormat="1" ht="15" customHeight="1"/>
    <row r="119" s="1364" customFormat="1" ht="15" customHeight="1"/>
    <row r="120" s="1364" customFormat="1" ht="15" customHeight="1"/>
    <row r="121" s="1364" customFormat="1" ht="15" customHeight="1"/>
    <row r="122" s="1364" customFormat="1" ht="15" customHeight="1"/>
    <row r="123" s="1364" customFormat="1" ht="15" customHeight="1"/>
    <row r="124" s="1364" customFormat="1" ht="15" customHeight="1"/>
    <row r="125" s="1364" customFormat="1" ht="15" customHeight="1"/>
    <row r="126" s="1364" customFormat="1" ht="15" customHeight="1"/>
    <row r="127" s="1364" customFormat="1" ht="15" customHeight="1"/>
    <row r="128" s="1364" customFormat="1" ht="15" customHeight="1"/>
    <row r="129" s="1364" customFormat="1" ht="15" customHeight="1"/>
    <row r="130" s="1364" customFormat="1" ht="15" customHeight="1"/>
    <row r="131" s="1364" customFormat="1" ht="15" customHeight="1"/>
    <row r="132" s="1364" customFormat="1" ht="15" customHeight="1"/>
    <row r="133" s="1364" customFormat="1" ht="15" customHeight="1"/>
    <row r="134" s="1364" customFormat="1" ht="15" customHeight="1"/>
    <row r="135" s="1364" customFormat="1" ht="15" customHeight="1"/>
    <row r="136" s="1364" customFormat="1" ht="15" customHeight="1"/>
    <row r="137" s="1364" customFormat="1" ht="15" customHeight="1"/>
    <row r="138" s="1364" customFormat="1" ht="15" customHeight="1"/>
    <row r="139" s="1364" customFormat="1" ht="15" customHeight="1"/>
    <row r="140" s="1364" customFormat="1" ht="15" customHeight="1"/>
    <row r="141" s="1364" customFormat="1" ht="15" customHeight="1"/>
    <row r="142" s="1364" customFormat="1" ht="15" customHeight="1"/>
    <row r="143" s="1364" customFormat="1" ht="15" customHeight="1"/>
    <row r="144" s="1364" customFormat="1" ht="15" customHeight="1"/>
    <row r="145" s="1364" customFormat="1" ht="15" customHeight="1"/>
    <row r="146" s="1364" customFormat="1" ht="15" customHeight="1"/>
    <row r="147" s="1364" customFormat="1" ht="15" customHeight="1"/>
    <row r="148" s="1364" customFormat="1" ht="15" customHeight="1"/>
    <row r="149" s="1364" customFormat="1" ht="15" customHeight="1"/>
    <row r="150" s="1364" customFormat="1" ht="15" customHeight="1"/>
    <row r="151" s="1364" customFormat="1" ht="15" customHeight="1"/>
    <row r="152" s="1364" customFormat="1" ht="15" customHeight="1"/>
    <row r="153" s="1364" customFormat="1" ht="15" customHeight="1"/>
    <row r="154" s="1364" customFormat="1" ht="15" customHeight="1"/>
    <row r="155" s="1364" customFormat="1" ht="15" customHeight="1"/>
    <row r="156" s="1364" customFormat="1" ht="15" customHeight="1"/>
    <row r="157" s="1364" customFormat="1" ht="15" customHeight="1"/>
    <row r="158" s="1364" customFormat="1" ht="15" customHeight="1"/>
    <row r="159" s="1364" customFormat="1" ht="15" customHeight="1"/>
    <row r="160" s="1364" customFormat="1" ht="15" customHeight="1"/>
    <row r="161" s="1364" customFormat="1" ht="15" customHeight="1"/>
    <row r="162" s="1364" customFormat="1" ht="15" customHeight="1"/>
    <row r="163" s="1364" customFormat="1" ht="15" customHeight="1"/>
    <row r="164" s="1364" customFormat="1" ht="15" customHeight="1"/>
    <row r="165" s="1364" customFormat="1" ht="15" customHeight="1"/>
    <row r="166" s="1364" customFormat="1" ht="15" customHeight="1"/>
    <row r="167" s="1364" customFormat="1" ht="15" customHeight="1"/>
    <row r="168" s="1364" customFormat="1" ht="15" customHeight="1"/>
    <row r="169" s="1364" customFormat="1" ht="15" customHeight="1"/>
    <row r="170" s="1364" customFormat="1" ht="15" customHeight="1"/>
    <row r="171" s="1364" customFormat="1" ht="15" customHeight="1"/>
    <row r="172" s="1364" customFormat="1" ht="15" customHeight="1"/>
    <row r="173" s="1364" customFormat="1" ht="15" customHeight="1"/>
    <row r="174" s="1364" customFormat="1" ht="15" customHeight="1"/>
    <row r="175" s="1364" customFormat="1" ht="15" customHeight="1"/>
    <row r="176" s="1364" customFormat="1" ht="15" customHeight="1"/>
    <row r="177" s="1364" customFormat="1" ht="15" customHeight="1"/>
    <row r="178" s="1364" customFormat="1" ht="15" customHeight="1"/>
    <row r="179" s="1364" customFormat="1" ht="15" customHeight="1"/>
    <row r="180" s="1364" customFormat="1" ht="15" customHeight="1"/>
    <row r="181" s="1364" customFormat="1" ht="15" customHeight="1"/>
    <row r="182" s="1364" customFormat="1" ht="15" customHeight="1"/>
    <row r="183" s="1364" customFormat="1" ht="15" customHeight="1"/>
    <row r="184" s="1364" customFormat="1" ht="15" customHeight="1"/>
    <row r="185" s="1364" customFormat="1" ht="15" customHeight="1"/>
    <row r="186" s="1364" customFormat="1" ht="15" customHeight="1"/>
    <row r="187" s="1364" customFormat="1" ht="15" customHeight="1"/>
    <row r="188" s="1364" customFormat="1" ht="15" customHeight="1"/>
    <row r="189" s="1364" customFormat="1" ht="15" customHeight="1"/>
    <row r="190" s="1364" customFormat="1" ht="15" customHeight="1"/>
    <row r="191" s="1364" customFormat="1" ht="15" customHeight="1"/>
    <row r="192" s="1364" customFormat="1" ht="15" customHeight="1"/>
    <row r="193" s="1364" customFormat="1" ht="15" customHeight="1"/>
    <row r="194" s="1364" customFormat="1" ht="15" customHeight="1"/>
    <row r="195" s="1364" customFormat="1" ht="15" customHeight="1"/>
    <row r="196" s="1364" customFormat="1" ht="15" customHeight="1"/>
    <row r="197" s="1364" customFormat="1" ht="15" customHeight="1"/>
    <row r="198" s="1364" customFormat="1" ht="15" customHeight="1"/>
    <row r="199" s="1364" customFormat="1" ht="15" customHeight="1"/>
    <row r="200" s="1364" customFormat="1" ht="15" customHeight="1"/>
    <row r="201" s="1364" customFormat="1" ht="15" customHeight="1"/>
    <row r="202" s="1364" customFormat="1" ht="15" customHeight="1"/>
    <row r="203" s="1364" customFormat="1" ht="15" customHeight="1"/>
    <row r="204" s="1364" customFormat="1" ht="15" customHeight="1"/>
    <row r="205" s="1364" customFormat="1" ht="15" customHeight="1"/>
    <row r="206" s="1364" customFormat="1" ht="15" customHeight="1"/>
    <row r="207" s="1364" customFormat="1" ht="15" customHeight="1"/>
    <row r="208" s="1364" customFormat="1" ht="15" customHeight="1"/>
    <row r="209" s="1364" customFormat="1" ht="15" customHeight="1"/>
    <row r="210" s="1364" customFormat="1" ht="15" customHeight="1"/>
    <row r="211" s="1364" customFormat="1" ht="15" customHeight="1"/>
    <row r="212" s="1364" customFormat="1" ht="15" customHeight="1"/>
    <row r="213" s="1364" customFormat="1" ht="15" customHeight="1"/>
    <row r="214" s="1364" customFormat="1" ht="15" customHeight="1"/>
    <row r="215" s="1364" customFormat="1" ht="15" customHeight="1"/>
    <row r="216" s="1364" customFormat="1" ht="15" customHeight="1"/>
    <row r="217" s="1364" customFormat="1" ht="15" customHeight="1"/>
    <row r="218" s="1364" customFormat="1" ht="15" customHeight="1"/>
    <row r="219" s="1364" customFormat="1" ht="15" customHeight="1"/>
    <row r="220" s="1364" customFormat="1" ht="15" customHeight="1"/>
    <row r="221" s="1364" customFormat="1" ht="15" customHeight="1"/>
    <row r="222" s="1364" customFormat="1" ht="15" customHeight="1"/>
    <row r="223" s="1364" customFormat="1" ht="15" customHeight="1"/>
    <row r="224" s="1364" customFormat="1" ht="15" customHeight="1"/>
    <row r="225" s="1364" customFormat="1" ht="15" customHeight="1"/>
    <row r="226" s="1364" customFormat="1" ht="15" customHeight="1"/>
    <row r="227" s="1364" customFormat="1" ht="15" customHeight="1"/>
    <row r="228" s="1364" customFormat="1" ht="15" customHeight="1"/>
    <row r="229" s="1364" customFormat="1" ht="15" customHeight="1"/>
    <row r="230" s="1364" customFormat="1" ht="15" customHeight="1"/>
    <row r="231" s="1364" customFormat="1" ht="15" customHeight="1"/>
    <row r="232" s="1364" customFormat="1" ht="15" customHeight="1"/>
    <row r="233" s="1364" customFormat="1" ht="15" customHeight="1"/>
    <row r="234" s="1364" customFormat="1" ht="15" customHeight="1"/>
    <row r="235" s="1364" customFormat="1" ht="15" customHeight="1"/>
    <row r="236" s="1364" customFormat="1" ht="15" customHeight="1"/>
    <row r="237" s="1364" customFormat="1" ht="15" customHeight="1"/>
    <row r="238" s="1364" customFormat="1" ht="15" customHeight="1"/>
    <row r="239" s="1364" customFormat="1" ht="15" customHeight="1"/>
    <row r="240" s="1364" customFormat="1" ht="15" customHeight="1"/>
    <row r="241" s="1364" customFormat="1" ht="15" customHeight="1"/>
    <row r="242" s="1364" customFormat="1" ht="15" customHeight="1"/>
    <row r="243" s="1364" customFormat="1" ht="15" customHeight="1"/>
    <row r="244" s="1364" customFormat="1" ht="15" customHeight="1"/>
    <row r="245" s="1364" customFormat="1" ht="15" customHeight="1"/>
    <row r="246" s="1364" customFormat="1" ht="15" customHeight="1"/>
    <row r="247" s="1364" customFormat="1" ht="15" customHeight="1"/>
    <row r="248" s="1364" customFormat="1" ht="15" customHeight="1"/>
    <row r="249" s="1364" customFormat="1" ht="15" customHeight="1"/>
    <row r="250" s="1364" customFormat="1" ht="15" customHeight="1"/>
    <row r="251" s="1364" customFormat="1" ht="15" customHeight="1"/>
    <row r="252" s="1364" customFormat="1" ht="15" customHeight="1"/>
    <row r="253" s="1364" customFormat="1" ht="15" customHeight="1"/>
    <row r="254" s="1364" customFormat="1" ht="15" customHeight="1"/>
    <row r="255" s="1364" customFormat="1" ht="15" customHeight="1"/>
    <row r="256" s="1364" customFormat="1" ht="15" customHeight="1"/>
    <row r="257" s="1364" customFormat="1" ht="15" customHeight="1"/>
    <row r="258" s="1364" customFormat="1" ht="15" customHeight="1"/>
    <row r="259" s="1364" customFormat="1" ht="15" customHeight="1"/>
    <row r="260" s="1364" customFormat="1" ht="15" customHeight="1"/>
    <row r="261" s="1364" customFormat="1" ht="15" customHeight="1"/>
    <row r="262" s="1364" customFormat="1" ht="15" customHeight="1"/>
    <row r="263" s="1364" customFormat="1" ht="15" customHeight="1"/>
    <row r="264" s="1364" customFormat="1" ht="15" customHeight="1"/>
    <row r="265" s="1364" customFormat="1" ht="15" customHeight="1"/>
    <row r="266" s="1364" customFormat="1" ht="15" customHeight="1"/>
    <row r="267" s="1364" customFormat="1" ht="15" customHeight="1"/>
    <row r="268" s="1364" customFormat="1" ht="15" customHeight="1"/>
    <row r="269" s="1364" customFormat="1" ht="15" customHeight="1"/>
    <row r="270" s="1364" customFormat="1" ht="15" customHeight="1"/>
    <row r="271" s="1364" customFormat="1" ht="15" customHeight="1"/>
    <row r="272" s="1364" customFormat="1" ht="15" customHeight="1"/>
    <row r="273" s="1364" customFormat="1" ht="15" customHeight="1"/>
    <row r="274" s="1364" customFormat="1" ht="15" customHeight="1"/>
    <row r="275" s="1364" customFormat="1" ht="15" customHeight="1"/>
    <row r="276" s="1364" customFormat="1" ht="15" customHeight="1"/>
    <row r="277" s="1364" customFormat="1" ht="15" customHeight="1"/>
    <row r="278" s="1364" customFormat="1" ht="15" customHeight="1"/>
    <row r="279" s="1364" customFormat="1" ht="15" customHeight="1"/>
    <row r="280" s="1364" customFormat="1" ht="15" customHeight="1"/>
    <row r="281" s="1364" customFormat="1" ht="15" customHeight="1"/>
    <row r="282" s="1364" customFormat="1" ht="15" customHeight="1"/>
    <row r="283" s="1364" customFormat="1" ht="15" customHeight="1"/>
    <row r="284" s="1364" customFormat="1" ht="15" customHeight="1"/>
    <row r="285" s="1364" customFormat="1" ht="15" customHeight="1"/>
    <row r="286" s="1364" customFormat="1" ht="15" customHeight="1"/>
    <row r="287" s="1364" customFormat="1" ht="15" customHeight="1"/>
    <row r="288" s="1364" customFormat="1" ht="15" customHeight="1"/>
    <row r="289" s="1364" customFormat="1" ht="15" customHeight="1"/>
    <row r="290" s="1364" customFormat="1" ht="15" customHeight="1"/>
    <row r="291" s="1364" customFormat="1" ht="15" customHeight="1"/>
    <row r="292" s="1364" customFormat="1" ht="15" customHeight="1"/>
    <row r="293" s="1364" customFormat="1" ht="15" customHeight="1"/>
    <row r="294" s="1364" customFormat="1" ht="15" customHeight="1"/>
    <row r="295" s="1364" customFormat="1" ht="15" customHeight="1"/>
    <row r="296" s="1364" customFormat="1" ht="15" customHeight="1"/>
    <row r="297" s="1364" customFormat="1" ht="15" customHeight="1"/>
    <row r="298" s="1364" customFormat="1" ht="15" customHeight="1"/>
    <row r="299" s="1364" customFormat="1" ht="15" customHeight="1"/>
    <row r="300" s="1364" customFormat="1" ht="15" customHeight="1"/>
    <row r="301" s="1364" customFormat="1" ht="15" customHeight="1"/>
    <row r="302" s="1364" customFormat="1" ht="15" customHeight="1"/>
    <row r="303" s="1364" customFormat="1" ht="15" customHeight="1"/>
    <row r="304" s="1364" customFormat="1" ht="15" customHeight="1"/>
    <row r="305" s="1364" customFormat="1" ht="15" customHeight="1"/>
    <row r="306" s="1364" customFormat="1" ht="15" customHeight="1"/>
    <row r="307" s="1364" customFormat="1" ht="15" customHeight="1"/>
    <row r="308" s="1364" customFormat="1" ht="15" customHeight="1"/>
    <row r="309" s="1364" customFormat="1" ht="15" customHeight="1"/>
    <row r="310" s="1364" customFormat="1" ht="15" customHeight="1"/>
    <row r="311" s="1364" customFormat="1" ht="15" customHeight="1"/>
    <row r="312" s="1364" customFormat="1" ht="15" customHeight="1"/>
    <row r="313" s="1364" customFormat="1" ht="15" customHeight="1"/>
    <row r="314" s="1364" customFormat="1" ht="15" customHeight="1"/>
    <row r="315" s="1364" customFormat="1" ht="15" customHeight="1"/>
    <row r="316" s="1364" customFormat="1" ht="15" customHeight="1"/>
    <row r="317" s="1364" customFormat="1" ht="15" customHeight="1"/>
    <row r="318" s="1364" customFormat="1" ht="15" customHeight="1"/>
    <row r="319" s="1364" customFormat="1" ht="15" customHeight="1"/>
    <row r="320" s="1364" customFormat="1" ht="15" customHeight="1"/>
    <row r="321" s="1364" customFormat="1" ht="15" customHeight="1"/>
    <row r="322" s="1364" customFormat="1" ht="15" customHeight="1"/>
    <row r="323" s="1364" customFormat="1" ht="15" customHeight="1"/>
    <row r="324" s="1364" customFormat="1" ht="15" customHeight="1"/>
    <row r="325" s="1364" customFormat="1" ht="15" customHeight="1"/>
    <row r="326" s="1364" customFormat="1" ht="15" customHeight="1"/>
    <row r="327" s="1364" customFormat="1" ht="15" customHeight="1"/>
    <row r="328" s="1364" customFormat="1" ht="15" customHeight="1"/>
    <row r="329" s="1364" customFormat="1" ht="15" customHeight="1"/>
    <row r="330" s="1364" customFormat="1" ht="15" customHeight="1"/>
    <row r="331" s="1364" customFormat="1" ht="15" customHeight="1"/>
    <row r="332" s="1364" customFormat="1" ht="15" customHeight="1"/>
    <row r="333" s="1364" customFormat="1" ht="15" customHeight="1"/>
    <row r="334" s="1364" customFormat="1" ht="15" customHeight="1"/>
    <row r="335" s="1364" customFormat="1" ht="15" customHeight="1"/>
    <row r="336" s="1364" customFormat="1" ht="15" customHeight="1"/>
    <row r="337" s="1364" customFormat="1" ht="15" customHeight="1"/>
    <row r="338" s="1364" customFormat="1" ht="15" customHeight="1"/>
    <row r="339" s="1364" customFormat="1" ht="15" customHeight="1"/>
    <row r="340" s="1364" customFormat="1" ht="15" customHeight="1"/>
    <row r="341" s="1364" customFormat="1" ht="15" customHeight="1"/>
    <row r="342" s="1364" customFormat="1" ht="15" customHeight="1"/>
    <row r="343" s="1364" customFormat="1" ht="15" customHeight="1"/>
    <row r="344" s="1364" customFormat="1" ht="15" customHeight="1"/>
    <row r="345" s="1364" customFormat="1" ht="15" customHeight="1"/>
    <row r="346" s="1364" customFormat="1" ht="15" customHeight="1"/>
    <row r="347" s="1364" customFormat="1" ht="15" customHeight="1"/>
    <row r="348" s="1364" customFormat="1" ht="15" customHeight="1"/>
    <row r="349" s="1364" customFormat="1" ht="15" customHeight="1"/>
    <row r="350" s="1364" customFormat="1" ht="15" customHeight="1"/>
    <row r="351" s="1364" customFormat="1" ht="15" customHeight="1"/>
    <row r="352" s="1364" customFormat="1" ht="15" customHeight="1"/>
    <row r="353" s="1364" customFormat="1" ht="15" customHeight="1"/>
    <row r="354" s="1364" customFormat="1" ht="15" customHeight="1"/>
    <row r="355" s="1364" customFormat="1" ht="15" customHeight="1"/>
    <row r="356" s="1364" customFormat="1" ht="15" customHeight="1"/>
    <row r="357" s="1364" customFormat="1" ht="15" customHeight="1"/>
    <row r="358" s="1364" customFormat="1" ht="15" customHeight="1"/>
    <row r="359" s="1364" customFormat="1" ht="15" customHeight="1"/>
    <row r="360" s="1364" customFormat="1" ht="15" customHeight="1"/>
    <row r="361" s="1364" customFormat="1" ht="15" customHeight="1"/>
    <row r="362" s="1364" customFormat="1" ht="15" customHeight="1"/>
    <row r="363" s="1364" customFormat="1" ht="15" customHeight="1"/>
    <row r="364" s="1364" customFormat="1" ht="15" customHeight="1"/>
    <row r="365" s="1364" customFormat="1" ht="15" customHeight="1"/>
    <row r="366" s="1364" customFormat="1" ht="15" customHeight="1"/>
    <row r="367" s="1364" customFormat="1" ht="15" customHeight="1"/>
    <row r="368" s="1364" customFormat="1" ht="15" customHeight="1"/>
    <row r="369" s="1364" customFormat="1" ht="15" customHeight="1"/>
    <row r="370" s="1364" customFormat="1" ht="15" customHeight="1"/>
    <row r="371" s="1364" customFormat="1" ht="15" customHeight="1"/>
    <row r="372" s="1364" customFormat="1" ht="15" customHeight="1"/>
    <row r="373" s="1364" customFormat="1" ht="15" customHeight="1"/>
    <row r="374" s="1364" customFormat="1" ht="15" customHeight="1"/>
    <row r="375" s="1364" customFormat="1" ht="15" customHeight="1"/>
    <row r="376" s="1364" customFormat="1" ht="15" customHeight="1"/>
    <row r="377" s="1364" customFormat="1" ht="15" customHeight="1"/>
    <row r="378" s="1364" customFormat="1" ht="15" customHeight="1"/>
    <row r="379" s="1364" customFormat="1" ht="15" customHeight="1"/>
    <row r="380" s="1364" customFormat="1" ht="15" customHeight="1"/>
    <row r="381" s="1364" customFormat="1" ht="15" customHeight="1"/>
    <row r="382" s="1364" customFormat="1" ht="15" customHeight="1"/>
    <row r="383" s="1364" customFormat="1" ht="15" customHeight="1"/>
    <row r="384" s="1364" customFormat="1" ht="15" customHeight="1"/>
    <row r="385" s="1364" customFormat="1" ht="15" customHeight="1"/>
    <row r="386" s="1364" customFormat="1" ht="15" customHeight="1"/>
    <row r="387" s="1364" customFormat="1" ht="15" customHeight="1"/>
    <row r="388" s="1364" customFormat="1" ht="15" customHeight="1"/>
    <row r="389" s="1364" customFormat="1" ht="15" customHeight="1"/>
    <row r="390" s="1364" customFormat="1" ht="15" customHeight="1"/>
    <row r="391" s="1364" customFormat="1" ht="15" customHeight="1"/>
    <row r="392" s="1364" customFormat="1" ht="15" customHeight="1"/>
    <row r="393" s="1364" customFormat="1" ht="15" customHeight="1"/>
    <row r="394" s="1364" customFormat="1" ht="15" customHeight="1"/>
    <row r="395" s="1364" customFormat="1" ht="15" customHeight="1"/>
    <row r="396" s="1364" customFormat="1" ht="15" customHeight="1"/>
    <row r="397" s="1364" customFormat="1" ht="15" customHeight="1"/>
    <row r="398" s="1364" customFormat="1" ht="15" customHeight="1"/>
    <row r="399" s="1364" customFormat="1" ht="15" customHeight="1"/>
    <row r="400" s="1364" customFormat="1" ht="15" customHeight="1"/>
    <row r="401" s="1364" customFormat="1" ht="15" customHeight="1"/>
    <row r="402" s="1364" customFormat="1" ht="15" customHeight="1"/>
    <row r="403" s="1364" customFormat="1" ht="15" customHeight="1"/>
    <row r="404" s="1364" customFormat="1" ht="15" customHeight="1"/>
    <row r="405" s="1364" customFormat="1" ht="15" customHeight="1"/>
    <row r="406" s="1364" customFormat="1" ht="15" customHeight="1"/>
    <row r="407" s="1364" customFormat="1" ht="15" customHeight="1"/>
    <row r="408" s="1364" customFormat="1" ht="15" customHeight="1"/>
    <row r="409" s="1364" customFormat="1" ht="15" customHeight="1"/>
    <row r="410" s="1364" customFormat="1" ht="15" customHeight="1"/>
    <row r="411" s="1364" customFormat="1" ht="15" customHeight="1"/>
    <row r="412" s="1364" customFormat="1" ht="15" customHeight="1"/>
    <row r="413" s="1364" customFormat="1" ht="15" customHeight="1"/>
    <row r="414" s="1364" customFormat="1" ht="15" customHeight="1"/>
    <row r="415" s="1364" customFormat="1" ht="15" customHeight="1"/>
    <row r="416" s="1364" customFormat="1" ht="15" customHeight="1"/>
    <row r="417" s="1364" customFormat="1" ht="15" customHeight="1"/>
    <row r="418" s="1364" customFormat="1" ht="15" customHeight="1"/>
    <row r="419" s="1364" customFormat="1" ht="15" customHeight="1"/>
    <row r="420" s="1364" customFormat="1" ht="15" customHeight="1"/>
    <row r="421" s="1364" customFormat="1" ht="15" customHeight="1"/>
    <row r="422" s="1364" customFormat="1" ht="15" customHeight="1"/>
    <row r="423" s="1364" customFormat="1" ht="15" customHeight="1"/>
    <row r="424" s="1364" customFormat="1" ht="15" customHeight="1"/>
    <row r="425" s="1364" customFormat="1" ht="15" customHeight="1"/>
    <row r="426" s="1364" customFormat="1" ht="15" customHeight="1"/>
    <row r="427" s="1364" customFormat="1" ht="15" customHeight="1"/>
    <row r="428" s="1364" customFormat="1" ht="15" customHeight="1"/>
    <row r="429" s="1364" customFormat="1" ht="15" customHeight="1"/>
    <row r="430" s="1364" customFormat="1" ht="15" customHeight="1"/>
    <row r="431" s="1364" customFormat="1" ht="15" customHeight="1"/>
    <row r="432" s="1364" customFormat="1" ht="15" customHeight="1"/>
    <row r="433" s="1364" customFormat="1" ht="15" customHeight="1"/>
    <row r="434" s="1364" customFormat="1" ht="15" customHeight="1"/>
    <row r="435" s="1364" customFormat="1" ht="15" customHeight="1"/>
    <row r="436" s="1364" customFormat="1" ht="15" customHeight="1"/>
    <row r="437" s="1364" customFormat="1" ht="15" customHeight="1"/>
    <row r="438" s="1364" customFormat="1" ht="15" customHeight="1"/>
    <row r="439" s="1364" customFormat="1" ht="15" customHeight="1"/>
    <row r="440" s="1364" customFormat="1" ht="15" customHeight="1"/>
    <row r="441" s="1364" customFormat="1" ht="15" customHeight="1"/>
    <row r="442" s="1364" customFormat="1" ht="15" customHeight="1"/>
    <row r="443" s="1364" customFormat="1" ht="15" customHeight="1"/>
    <row r="444" s="1364" customFormat="1" ht="15" customHeight="1"/>
    <row r="445" s="1364" customFormat="1" ht="15" customHeight="1"/>
    <row r="446" s="1364" customFormat="1" ht="15" customHeight="1"/>
    <row r="447" s="1364" customFormat="1" ht="15" customHeight="1"/>
    <row r="448" s="1364" customFormat="1" ht="15" customHeight="1"/>
    <row r="449" s="1364" customFormat="1" ht="15" customHeight="1"/>
    <row r="450" s="1364" customFormat="1" ht="15" customHeight="1"/>
    <row r="451" s="1364" customFormat="1" ht="15" customHeight="1"/>
    <row r="452" s="1364" customFormat="1" ht="15" customHeight="1"/>
    <row r="453" s="1364" customFormat="1" ht="15" customHeight="1"/>
    <row r="454" s="1364" customFormat="1" ht="15" customHeight="1"/>
    <row r="455" s="1364" customFormat="1" ht="15" customHeight="1"/>
    <row r="456" s="1364" customFormat="1" ht="15" customHeight="1"/>
    <row r="457" s="1364" customFormat="1" ht="15" customHeight="1"/>
    <row r="458" s="1364" customFormat="1" ht="15" customHeight="1"/>
    <row r="459" s="1364" customFormat="1" ht="15" customHeight="1"/>
    <row r="460" s="1364" customFormat="1" ht="15" customHeight="1"/>
    <row r="461" s="1364" customFormat="1" ht="15" customHeight="1"/>
    <row r="462" s="1364" customFormat="1" ht="15" customHeight="1"/>
    <row r="463" s="1364" customFormat="1" ht="15" customHeight="1"/>
    <row r="464" s="1364" customFormat="1" ht="15" customHeight="1"/>
    <row r="465" s="1364" customFormat="1" ht="15" customHeight="1"/>
    <row r="466" s="1364" customFormat="1" ht="15" customHeight="1"/>
    <row r="467" s="1364" customFormat="1" ht="15" customHeight="1"/>
    <row r="468" s="1364" customFormat="1" ht="15" customHeight="1"/>
    <row r="469" s="1364" customFormat="1" ht="15" customHeight="1"/>
    <row r="470" s="1364" customFormat="1" ht="15" customHeight="1"/>
    <row r="471" s="1364" customFormat="1" ht="15" customHeight="1"/>
    <row r="472" s="1364" customFormat="1" ht="15" customHeight="1"/>
    <row r="473" s="1364" customFormat="1" ht="15" customHeight="1"/>
    <row r="474" s="1364" customFormat="1" ht="15" customHeight="1"/>
    <row r="475" s="1364" customFormat="1" ht="15" customHeight="1"/>
    <row r="476" s="1364" customFormat="1" ht="15" customHeight="1"/>
    <row r="477" s="1364" customFormat="1" ht="15" customHeight="1"/>
    <row r="478" s="1364" customFormat="1" ht="15" customHeight="1"/>
    <row r="479" s="1364" customFormat="1" ht="15" customHeight="1"/>
    <row r="480" s="1364" customFormat="1" ht="15" customHeight="1"/>
    <row r="481" s="1364" customFormat="1" ht="15" customHeight="1"/>
    <row r="482" s="1364" customFormat="1" ht="15" customHeight="1"/>
    <row r="483" s="1364" customFormat="1" ht="15" customHeight="1"/>
    <row r="484" s="1364" customFormat="1" ht="15" customHeight="1"/>
    <row r="485" s="1364" customFormat="1" ht="15" customHeight="1"/>
    <row r="486" s="1364" customFormat="1" ht="15" customHeight="1"/>
    <row r="487" s="1364" customFormat="1" ht="15" customHeight="1"/>
    <row r="488" s="1364" customFormat="1" ht="15" customHeight="1"/>
    <row r="489" s="1364" customFormat="1" ht="15" customHeight="1"/>
    <row r="490" s="1364" customFormat="1" ht="15" customHeight="1"/>
    <row r="491" s="1364" customFormat="1" ht="15" customHeight="1"/>
    <row r="492" s="1364" customFormat="1" ht="15" customHeight="1"/>
    <row r="493" s="1364" customFormat="1" ht="15" customHeight="1"/>
    <row r="494" s="1364" customFormat="1" ht="15" customHeight="1"/>
    <row r="495" s="1364" customFormat="1" ht="15" customHeight="1"/>
    <row r="496" s="1364" customFormat="1" ht="15" customHeight="1"/>
    <row r="497" s="1364" customFormat="1" ht="15" customHeight="1"/>
    <row r="498" s="1364" customFormat="1" ht="15" customHeight="1"/>
    <row r="499" s="1364" customFormat="1" ht="15" customHeight="1"/>
    <row r="500" s="1364" customFormat="1" ht="15" customHeight="1"/>
    <row r="501" s="1364" customFormat="1" ht="15" customHeight="1"/>
    <row r="502" s="1364" customFormat="1" ht="15" customHeight="1"/>
    <row r="503" s="1364" customFormat="1" ht="15" customHeight="1"/>
    <row r="504" s="1364" customFormat="1" ht="15" customHeight="1"/>
    <row r="505" s="1364" customFormat="1" ht="15" customHeight="1"/>
    <row r="506" s="1364" customFormat="1" ht="15" customHeight="1"/>
    <row r="507" s="1364" customFormat="1" ht="15" customHeight="1"/>
    <row r="508" s="1364" customFormat="1" ht="15" customHeight="1"/>
    <row r="509" s="1364" customFormat="1" ht="15" customHeight="1"/>
    <row r="510" s="1364" customFormat="1" ht="15" customHeight="1"/>
    <row r="511" s="1364" customFormat="1" ht="15" customHeight="1"/>
    <row r="512" s="1364" customFormat="1" ht="15" customHeight="1"/>
    <row r="513" s="1364" customFormat="1" ht="15" customHeight="1"/>
    <row r="514" s="1364" customFormat="1" ht="15" customHeight="1"/>
    <row r="515" s="1364" customFormat="1" ht="15" customHeight="1"/>
    <row r="516" s="1364" customFormat="1" ht="15" customHeight="1"/>
    <row r="517" s="1364" customFormat="1" ht="15" customHeight="1"/>
    <row r="518" s="1364" customFormat="1" ht="15" customHeight="1"/>
    <row r="519" s="1364" customFormat="1" ht="15" customHeight="1"/>
    <row r="520" s="1364" customFormat="1" ht="15" customHeight="1"/>
    <row r="521" s="1364" customFormat="1" ht="15" customHeight="1"/>
    <row r="522" s="1364" customFormat="1" ht="15" customHeight="1"/>
    <row r="523" s="1364" customFormat="1" ht="15" customHeight="1"/>
  </sheetData>
  <mergeCells count="42">
    <mergeCell ref="A40:B40"/>
    <mergeCell ref="A3:J3"/>
    <mergeCell ref="A4:J4"/>
    <mergeCell ref="A5:J5"/>
    <mergeCell ref="A39:B39"/>
    <mergeCell ref="C39:I39"/>
    <mergeCell ref="A41:B41"/>
    <mergeCell ref="C41:I41"/>
    <mergeCell ref="A42:B42"/>
    <mergeCell ref="C42:I42"/>
    <mergeCell ref="A43:B43"/>
    <mergeCell ref="C43:I43"/>
    <mergeCell ref="A57:J57"/>
    <mergeCell ref="A44:B44"/>
    <mergeCell ref="C44:I44"/>
    <mergeCell ref="A45:B45"/>
    <mergeCell ref="C45:I45"/>
    <mergeCell ref="A46:B46"/>
    <mergeCell ref="C46:I46"/>
    <mergeCell ref="A47:B47"/>
    <mergeCell ref="C47:I47"/>
    <mergeCell ref="A49:J49"/>
    <mergeCell ref="A50:J50"/>
    <mergeCell ref="A56:J56"/>
    <mergeCell ref="A58:J58"/>
    <mergeCell ref="A90:B90"/>
    <mergeCell ref="C90:I90"/>
    <mergeCell ref="A91:B91"/>
    <mergeCell ref="A92:B92"/>
    <mergeCell ref="C92:I92"/>
    <mergeCell ref="A93:B93"/>
    <mergeCell ref="C93:I93"/>
    <mergeCell ref="A94:B94"/>
    <mergeCell ref="C94:I94"/>
    <mergeCell ref="A95:B95"/>
    <mergeCell ref="C95:I95"/>
    <mergeCell ref="A96:B96"/>
    <mergeCell ref="C96:I96"/>
    <mergeCell ref="A97:B97"/>
    <mergeCell ref="C97:I97"/>
    <mergeCell ref="A98:B98"/>
    <mergeCell ref="C98:I98"/>
  </mergeCells>
  <printOptions horizontalCentered="1"/>
  <pageMargins left="0.5" right="0.5" top="0.75" bottom="0.5" header="0.5" footer="0.5"/>
  <pageSetup scale="47" orientation="portrait" r:id="rId1"/>
  <headerFooter alignWithMargins="0">
    <oddHeader>&amp;RExhibit VI</oddHeader>
  </headerFooter>
  <ignoredErrors>
    <ignoredError sqref="B15:I15 B66:I66"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39A87-D401-4AD8-A06C-27C2BBB49AC0}">
  <dimension ref="A1:D159"/>
  <sheetViews>
    <sheetView showGridLines="0" zoomScaleNormal="100" workbookViewId="0"/>
  </sheetViews>
  <sheetFormatPr defaultColWidth="9.28515625" defaultRowHeight="12.75"/>
  <cols>
    <col min="1" max="1" width="18" style="1470" customWidth="1"/>
    <col min="2" max="2" width="80.28515625" style="1470" customWidth="1"/>
    <col min="3" max="3" width="23.28515625" style="1508" bestFit="1" customWidth="1"/>
    <col min="4" max="4" width="17.5703125" style="1508" bestFit="1" customWidth="1"/>
    <col min="5" max="16384" width="9.28515625" style="1506"/>
  </cols>
  <sheetData>
    <row r="1" spans="1:4">
      <c r="A1" s="256" t="s">
        <v>256</v>
      </c>
      <c r="C1" s="1470"/>
      <c r="D1" s="1470"/>
    </row>
    <row r="2" spans="1:4">
      <c r="A2" s="256" t="s">
        <v>1626</v>
      </c>
    </row>
    <row r="3" spans="1:4">
      <c r="A3" s="256" t="s">
        <v>1876</v>
      </c>
    </row>
    <row r="4" spans="1:4">
      <c r="A4" s="256"/>
    </row>
    <row r="5" spans="1:4" ht="13.5" thickBot="1">
      <c r="A5" s="256" t="s">
        <v>1627</v>
      </c>
      <c r="B5" s="256"/>
      <c r="C5" s="1509"/>
      <c r="D5" s="1509"/>
    </row>
    <row r="6" spans="1:4" ht="39" customHeight="1" thickBot="1">
      <c r="A6" s="1510" t="s">
        <v>1628</v>
      </c>
      <c r="B6" s="1511" t="s">
        <v>1629</v>
      </c>
      <c r="C6" s="1512" t="s">
        <v>1875</v>
      </c>
      <c r="D6" s="1512" t="s">
        <v>1630</v>
      </c>
    </row>
    <row r="7" spans="1:4" ht="13.5" customHeight="1">
      <c r="A7" s="1513" t="s">
        <v>1631</v>
      </c>
      <c r="B7" s="1514" t="s">
        <v>1632</v>
      </c>
      <c r="C7" s="1515">
        <f>'7 -TEC'!E$35</f>
        <v>20614101.609999996</v>
      </c>
      <c r="D7" s="1516">
        <v>38718</v>
      </c>
    </row>
    <row r="8" spans="1:4" ht="13.5" customHeight="1">
      <c r="A8" s="1513" t="s">
        <v>1633</v>
      </c>
      <c r="B8" s="1514" t="s">
        <v>1634</v>
      </c>
      <c r="C8" s="1515">
        <f>'7 -TEC'!H$35</f>
        <v>8069022.0199999996</v>
      </c>
      <c r="D8" s="1516">
        <v>39295</v>
      </c>
    </row>
    <row r="9" spans="1:4" ht="13.5" customHeight="1">
      <c r="A9" s="1513" t="s">
        <v>1635</v>
      </c>
      <c r="B9" s="1514" t="s">
        <v>1636</v>
      </c>
      <c r="C9" s="1515">
        <f>'7 -TEC'!K$35</f>
        <v>86467720.890000001</v>
      </c>
      <c r="D9" s="1516">
        <v>39295</v>
      </c>
    </row>
    <row r="10" spans="1:4" ht="13.5" customHeight="1">
      <c r="A10" s="1513" t="s">
        <v>1637</v>
      </c>
      <c r="B10" s="1514" t="s">
        <v>1638</v>
      </c>
      <c r="C10" s="1515">
        <f>'7 -TEC'!T$35</f>
        <v>25654455.359999999</v>
      </c>
      <c r="D10" s="1516">
        <v>40118</v>
      </c>
    </row>
    <row r="11" spans="1:4" ht="25.5" customHeight="1">
      <c r="A11" s="1513" t="s">
        <v>1639</v>
      </c>
      <c r="B11" s="1514" t="s">
        <v>1640</v>
      </c>
      <c r="C11" s="1515">
        <f>'7 -TEC'!W$35</f>
        <v>15731554.18</v>
      </c>
      <c r="D11" s="1516">
        <v>39941</v>
      </c>
    </row>
    <row r="12" spans="1:4" ht="13.5" customHeight="1">
      <c r="A12" s="1513" t="s">
        <v>1641</v>
      </c>
      <c r="B12" s="1514" t="s">
        <v>1642</v>
      </c>
      <c r="C12" s="1515">
        <f>'7 -TEC'!Z$35</f>
        <v>6961495</v>
      </c>
      <c r="D12" s="1516">
        <v>39569</v>
      </c>
    </row>
    <row r="13" spans="1:4" ht="13.5" customHeight="1">
      <c r="A13" s="1513" t="s">
        <v>1643</v>
      </c>
      <c r="B13" s="1514" t="s">
        <v>1644</v>
      </c>
      <c r="C13" s="1515">
        <f>'7 -TEC'!AF$35</f>
        <v>27988.35</v>
      </c>
      <c r="D13" s="1516">
        <v>39479</v>
      </c>
    </row>
    <row r="14" spans="1:4" ht="13.5" customHeight="1">
      <c r="A14" s="1513" t="s">
        <v>1645</v>
      </c>
      <c r="B14" s="1514" t="s">
        <v>1646</v>
      </c>
      <c r="C14" s="1515">
        <f>'7 -TEC'!AC$35</f>
        <v>20945332.776666667</v>
      </c>
      <c r="D14" s="1516">
        <v>39934</v>
      </c>
    </row>
    <row r="15" spans="1:4" ht="13.5" customHeight="1">
      <c r="A15" s="1513" t="s">
        <v>1647</v>
      </c>
      <c r="B15" s="1514" t="s">
        <v>1648</v>
      </c>
      <c r="C15" s="1515">
        <f>'7 -TEC'!AR$35</f>
        <v>77234029.520000011</v>
      </c>
      <c r="D15" s="1516">
        <v>41214</v>
      </c>
    </row>
    <row r="16" spans="1:4" ht="13.5" customHeight="1">
      <c r="A16" s="1513" t="s">
        <v>1649</v>
      </c>
      <c r="B16" s="1514" t="s">
        <v>1650</v>
      </c>
      <c r="C16" s="1515">
        <f>'7 -TEC'!FN$35</f>
        <v>1108057.68</v>
      </c>
      <c r="D16" s="1516">
        <v>42430</v>
      </c>
    </row>
    <row r="17" spans="1:4" ht="13.5" customHeight="1">
      <c r="A17" s="1513" t="s">
        <v>1651</v>
      </c>
      <c r="B17" s="1514" t="s">
        <v>1652</v>
      </c>
      <c r="C17" s="1515">
        <f>'7 -TEC'!N$35</f>
        <v>22188863.09</v>
      </c>
      <c r="D17" s="1516">
        <v>39203</v>
      </c>
    </row>
    <row r="18" spans="1:4" ht="13.5" customHeight="1">
      <c r="A18" s="1513" t="s">
        <v>1653</v>
      </c>
      <c r="B18" s="1514" t="s">
        <v>1654</v>
      </c>
      <c r="C18" s="1515">
        <f>'7 -TEC'!Q$35</f>
        <v>27005248.349999998</v>
      </c>
      <c r="D18" s="1516">
        <v>39569</v>
      </c>
    </row>
    <row r="19" spans="1:4" ht="13.5" customHeight="1">
      <c r="A19" s="1513" t="s">
        <v>1655</v>
      </c>
      <c r="B19" s="1514" t="s">
        <v>1656</v>
      </c>
      <c r="C19" s="1515">
        <f>'7 -TEC'!AU$35</f>
        <v>14404841.620000001</v>
      </c>
      <c r="D19" s="1516">
        <v>41214</v>
      </c>
    </row>
    <row r="20" spans="1:4" ht="13.5" customHeight="1">
      <c r="A20" s="1513" t="s">
        <v>1657</v>
      </c>
      <c r="B20" s="1514" t="s">
        <v>1658</v>
      </c>
      <c r="C20" s="1515">
        <f>'7 -TEC'!BV$35</f>
        <v>3960136</v>
      </c>
      <c r="D20" s="1516">
        <v>40330</v>
      </c>
    </row>
    <row r="21" spans="1:4" ht="25.5" customHeight="1">
      <c r="A21" s="1513" t="s">
        <v>1659</v>
      </c>
      <c r="B21" s="1514" t="s">
        <v>1660</v>
      </c>
      <c r="C21" s="1515">
        <f>'7 -TEC'!BY$35</f>
        <v>40538248</v>
      </c>
      <c r="D21" s="1516">
        <v>40848</v>
      </c>
    </row>
    <row r="22" spans="1:4" ht="25.5" customHeight="1">
      <c r="A22" s="1513" t="s">
        <v>1661</v>
      </c>
      <c r="B22" s="1514" t="s">
        <v>1662</v>
      </c>
      <c r="C22" s="1515">
        <f>'7 -TEC'!CB$35</f>
        <v>727476047.47415888</v>
      </c>
      <c r="D22" s="1516">
        <v>40983</v>
      </c>
    </row>
    <row r="23" spans="1:4" ht="13.5" customHeight="1">
      <c r="A23" s="1513" t="s">
        <v>1663</v>
      </c>
      <c r="B23" s="1514" t="s">
        <v>1664</v>
      </c>
      <c r="C23" s="1515">
        <f>'7 -TEC'!AX$35</f>
        <v>18664930.664499998</v>
      </c>
      <c r="D23" s="1516">
        <v>41000</v>
      </c>
    </row>
    <row r="24" spans="1:4" ht="13.5" customHeight="1">
      <c r="A24" s="1513" t="s">
        <v>1665</v>
      </c>
      <c r="B24" s="1514" t="s">
        <v>1666</v>
      </c>
      <c r="C24" s="1515">
        <f>'7 -TEC'!BA$35</f>
        <v>6390403.345499998</v>
      </c>
      <c r="D24" s="1516">
        <v>41000</v>
      </c>
    </row>
    <row r="25" spans="1:4" ht="13.5" customHeight="1">
      <c r="A25" s="1513" t="s">
        <v>1667</v>
      </c>
      <c r="B25" s="1514" t="s">
        <v>1668</v>
      </c>
      <c r="C25" s="1515">
        <f>'7 -TEC'!AI$35</f>
        <v>9158917.9100000001</v>
      </c>
      <c r="D25" s="1516">
        <v>40299</v>
      </c>
    </row>
    <row r="26" spans="1:4" ht="13.5" customHeight="1">
      <c r="A26" s="1513" t="s">
        <v>1669</v>
      </c>
      <c r="B26" s="1514" t="s">
        <v>1670</v>
      </c>
      <c r="C26" s="1515">
        <f>'7 -TEC'!BD$35</f>
        <v>45985435.980000004</v>
      </c>
      <c r="D26" s="1516">
        <v>41252</v>
      </c>
    </row>
    <row r="27" spans="1:4" ht="13.5" customHeight="1">
      <c r="A27" s="1513" t="s">
        <v>1671</v>
      </c>
      <c r="B27" s="1514" t="s">
        <v>1672</v>
      </c>
      <c r="C27" s="1515">
        <f>'7 -TEC'!AL$35</f>
        <v>20626990.686070856</v>
      </c>
      <c r="D27" s="1516">
        <v>40878</v>
      </c>
    </row>
    <row r="28" spans="1:4" ht="13.5" customHeight="1">
      <c r="A28" s="1513" t="s">
        <v>1673</v>
      </c>
      <c r="B28" s="1514" t="s">
        <v>1674</v>
      </c>
      <c r="C28" s="1515">
        <f>'7 -TEC'!AO$35</f>
        <v>21163172.50023846</v>
      </c>
      <c r="D28" s="1516">
        <v>40673</v>
      </c>
    </row>
    <row r="29" spans="1:4" ht="13.5" customHeight="1">
      <c r="A29" s="1513" t="s">
        <v>1675</v>
      </c>
      <c r="B29" s="1514" t="s">
        <v>1676</v>
      </c>
      <c r="C29" s="1515">
        <f>'7 -TEC'!BG$35</f>
        <v>15865266.993426396</v>
      </c>
      <c r="D29" s="1516">
        <v>41183</v>
      </c>
    </row>
    <row r="30" spans="1:4" ht="13.5" customHeight="1">
      <c r="A30" s="1513" t="s">
        <v>1677</v>
      </c>
      <c r="B30" s="1514" t="s">
        <v>1678</v>
      </c>
      <c r="C30" s="1515">
        <f>'7 -TEC'!CK$35</f>
        <v>369946471.53820211</v>
      </c>
      <c r="D30" s="1516">
        <v>41061</v>
      </c>
    </row>
    <row r="31" spans="1:4" ht="13.5" customHeight="1">
      <c r="A31" s="1513" t="s">
        <v>1679</v>
      </c>
      <c r="B31" s="1514" t="s">
        <v>1680</v>
      </c>
      <c r="C31" s="1515">
        <f>'7 -TEC'!BM$35</f>
        <v>62902117.770985924</v>
      </c>
      <c r="D31" s="1516">
        <v>41609</v>
      </c>
    </row>
    <row r="32" spans="1:4" ht="13.5" customHeight="1">
      <c r="A32" s="1513" t="s">
        <v>1681</v>
      </c>
      <c r="B32" s="1514" t="s">
        <v>1682</v>
      </c>
      <c r="C32" s="1515">
        <f>'7 -TEC'!CE$35</f>
        <v>356574888.09259403</v>
      </c>
      <c r="D32" s="1516">
        <v>40817</v>
      </c>
    </row>
    <row r="33" spans="1:4" ht="13.5" customHeight="1">
      <c r="A33" s="1513" t="s">
        <v>1683</v>
      </c>
      <c r="B33" s="1514" t="s">
        <v>1684</v>
      </c>
      <c r="C33" s="1515">
        <f>'7 -TEC'!BJ$35</f>
        <v>21698009.039999999</v>
      </c>
      <c r="D33" s="1516">
        <v>41395</v>
      </c>
    </row>
    <row r="34" spans="1:4" ht="13.5" customHeight="1">
      <c r="A34" s="1513" t="s">
        <v>1685</v>
      </c>
      <c r="B34" s="1514" t="s">
        <v>1686</v>
      </c>
      <c r="C34" s="1515">
        <f>'7 -TEC'!FH$35</f>
        <v>43547493.189999998</v>
      </c>
      <c r="D34" s="1516">
        <v>42536</v>
      </c>
    </row>
    <row r="35" spans="1:4" ht="13.5" customHeight="1">
      <c r="A35" s="1513" t="s">
        <v>1687</v>
      </c>
      <c r="B35" s="1514" t="s">
        <v>1688</v>
      </c>
      <c r="C35" s="1515">
        <f>'7 -TEC'!CN$35</f>
        <v>624983164.40999997</v>
      </c>
      <c r="D35" s="1516">
        <v>41445</v>
      </c>
    </row>
    <row r="36" spans="1:4" ht="13.5" customHeight="1">
      <c r="A36" s="1526" t="s">
        <v>1689</v>
      </c>
      <c r="B36" s="1514" t="s">
        <v>1688</v>
      </c>
      <c r="C36" s="1515">
        <f>'7 -TEC'!CQ$35</f>
        <v>350783192.12999994</v>
      </c>
      <c r="D36" s="1516">
        <v>42705</v>
      </c>
    </row>
    <row r="37" spans="1:4" ht="13.5" customHeight="1">
      <c r="A37" s="1513" t="s">
        <v>1690</v>
      </c>
      <c r="B37" s="1514" t="s">
        <v>1691</v>
      </c>
      <c r="C37" s="1515">
        <f>'7 -TEC'!CH$35</f>
        <v>438498422.67000002</v>
      </c>
      <c r="D37" s="1516">
        <v>41444</v>
      </c>
    </row>
    <row r="38" spans="1:4" ht="13.5" customHeight="1">
      <c r="A38" s="1513" t="s">
        <v>1692</v>
      </c>
      <c r="B38" s="1514" t="s">
        <v>1693</v>
      </c>
      <c r="C38" s="1515">
        <f>'7 -TEC'!BP$35</f>
        <v>72364661.600000009</v>
      </c>
      <c r="D38" s="1516">
        <v>41974</v>
      </c>
    </row>
    <row r="39" spans="1:4" ht="13.5" customHeight="1">
      <c r="A39" s="1513" t="s">
        <v>1694</v>
      </c>
      <c r="B39" s="1514" t="s">
        <v>1695</v>
      </c>
      <c r="C39" s="1515">
        <f>'7 -TEC'!FB$35</f>
        <v>12087610.49</v>
      </c>
      <c r="D39" s="1516">
        <v>42131</v>
      </c>
    </row>
    <row r="40" spans="1:4" ht="13.5" customHeight="1">
      <c r="A40" s="1513" t="s">
        <v>1696</v>
      </c>
      <c r="B40" s="1514" t="s">
        <v>1697</v>
      </c>
      <c r="C40" s="1515">
        <f>'7 -TEC'!FQ$35</f>
        <v>22064846.620000008</v>
      </c>
      <c r="D40" s="1516">
        <v>43221</v>
      </c>
    </row>
    <row r="41" spans="1:4" ht="13.5" customHeight="1">
      <c r="A41" s="1513" t="s">
        <v>1698</v>
      </c>
      <c r="B41" s="1514" t="s">
        <v>1699</v>
      </c>
      <c r="C41" s="1515">
        <f>'7 -TEC'!BS$35</f>
        <v>11276182.890000001</v>
      </c>
      <c r="D41" s="1516">
        <v>41730</v>
      </c>
    </row>
    <row r="42" spans="1:4" ht="13.5" customHeight="1">
      <c r="A42" s="1513" t="s">
        <v>1700</v>
      </c>
      <c r="B42" s="1514" t="s">
        <v>1701</v>
      </c>
      <c r="C42" s="1515">
        <f>'7 -TEC'!FK$35</f>
        <v>32029640.100000005</v>
      </c>
      <c r="D42" s="1516">
        <v>42309</v>
      </c>
    </row>
    <row r="43" spans="1:4" ht="13.5" customHeight="1">
      <c r="A43" s="1513" t="s">
        <v>1702</v>
      </c>
      <c r="B43" s="1514" t="s">
        <v>1703</v>
      </c>
      <c r="C43" s="1515">
        <f>'7 -TEC'!FE$35</f>
        <v>19515076.619999994</v>
      </c>
      <c r="D43" s="1516">
        <v>42339</v>
      </c>
    </row>
    <row r="44" spans="1:4" ht="13.5" customHeight="1">
      <c r="A44" s="1513" t="s">
        <v>1704</v>
      </c>
      <c r="B44" s="1514" t="s">
        <v>1705</v>
      </c>
      <c r="C44" s="1515">
        <f>'7 -TEC'!FT$35</f>
        <v>157754048.49000004</v>
      </c>
      <c r="D44" s="1516">
        <v>43009</v>
      </c>
    </row>
    <row r="45" spans="1:4" ht="13.5" customHeight="1">
      <c r="A45" s="1513" t="s">
        <v>1706</v>
      </c>
      <c r="B45" s="1514" t="s">
        <v>1707</v>
      </c>
      <c r="C45" s="1515">
        <f>'7 -TEC'!JI$35</f>
        <v>14250074.696798766</v>
      </c>
      <c r="D45" s="1516">
        <v>42064</v>
      </c>
    </row>
    <row r="46" spans="1:4" ht="25.5" customHeight="1">
      <c r="A46" s="1513" t="s">
        <v>1708</v>
      </c>
      <c r="B46" s="1514" t="s">
        <v>1709</v>
      </c>
      <c r="C46" s="1515">
        <f>'7 -TEC'!JL$35</f>
        <v>87674647</v>
      </c>
      <c r="D46" s="1516">
        <v>42370</v>
      </c>
    </row>
    <row r="47" spans="1:4" ht="13.5" customHeight="1">
      <c r="A47" s="1513" t="s">
        <v>1710</v>
      </c>
      <c r="B47" s="1514" t="s">
        <v>1711</v>
      </c>
      <c r="C47" s="1515">
        <f>'7 -TEC'!JO$35</f>
        <v>16477347.321022112</v>
      </c>
      <c r="D47" s="1516">
        <v>42491</v>
      </c>
    </row>
    <row r="48" spans="1:4" ht="25.5" customHeight="1">
      <c r="A48" s="1513" t="s">
        <v>1712</v>
      </c>
      <c r="B48" s="1514" t="s">
        <v>1713</v>
      </c>
      <c r="C48" s="1515">
        <f>'7 -TEC'!CT$35</f>
        <v>179528283.18144101</v>
      </c>
      <c r="D48" s="1516">
        <v>42370</v>
      </c>
    </row>
    <row r="49" spans="1:4" ht="25.5" customHeight="1">
      <c r="A49" s="1513" t="s">
        <v>1714</v>
      </c>
      <c r="B49" s="1514" t="s">
        <v>1715</v>
      </c>
      <c r="C49" s="1515">
        <f>'7 -TEC'!CW$35</f>
        <v>66302530.414052069</v>
      </c>
      <c r="D49" s="1516">
        <v>42491</v>
      </c>
    </row>
    <row r="50" spans="1:4" ht="25.5" customHeight="1">
      <c r="A50" s="1513" t="s">
        <v>1716</v>
      </c>
      <c r="B50" s="1514" t="s">
        <v>1717</v>
      </c>
      <c r="C50" s="1515">
        <f>'7 -TEC'!CZ$35</f>
        <v>48926349.138271563</v>
      </c>
      <c r="D50" s="1516">
        <v>42491</v>
      </c>
    </row>
    <row r="51" spans="1:4" ht="13.5" customHeight="1">
      <c r="A51" s="1513" t="s">
        <v>1718</v>
      </c>
      <c r="B51" s="1514" t="s">
        <v>1719</v>
      </c>
      <c r="C51" s="1515">
        <f>'7 -TEC'!DC$35</f>
        <v>158398771.27548608</v>
      </c>
      <c r="D51" s="1516">
        <v>42339</v>
      </c>
    </row>
    <row r="52" spans="1:4" ht="13.5" customHeight="1">
      <c r="A52" s="1513" t="s">
        <v>1720</v>
      </c>
      <c r="B52" s="1514" t="s">
        <v>1721</v>
      </c>
      <c r="C52" s="1515">
        <f>'7 -TEC'!DF$35</f>
        <v>126339785.52904409</v>
      </c>
      <c r="D52" s="1516">
        <v>43191</v>
      </c>
    </row>
    <row r="53" spans="1:4" ht="25.5" customHeight="1">
      <c r="A53" s="1513" t="s">
        <v>1722</v>
      </c>
      <c r="B53" s="1514" t="s">
        <v>1723</v>
      </c>
      <c r="C53" s="1515">
        <f>'7 -TEC'!DI$35</f>
        <v>65267341.982312888</v>
      </c>
      <c r="D53" s="1516">
        <v>43191</v>
      </c>
    </row>
    <row r="54" spans="1:4" ht="25.5" customHeight="1">
      <c r="A54" s="1513" t="s">
        <v>1724</v>
      </c>
      <c r="B54" s="1514" t="s">
        <v>1725</v>
      </c>
      <c r="C54" s="1515">
        <f>'7 -TEC'!DL$35</f>
        <v>43038203.757147357</v>
      </c>
      <c r="D54" s="1516">
        <v>42339</v>
      </c>
    </row>
    <row r="55" spans="1:4" ht="13.5" customHeight="1">
      <c r="A55" s="1513" t="s">
        <v>1726</v>
      </c>
      <c r="B55" s="1514" t="s">
        <v>1727</v>
      </c>
      <c r="C55" s="1515">
        <f>'7 -TEC'!DO$35</f>
        <v>81635302.846911505</v>
      </c>
      <c r="D55" s="1516">
        <v>42339</v>
      </c>
    </row>
    <row r="56" spans="1:4" ht="25.5" customHeight="1">
      <c r="A56" s="1513" t="s">
        <v>1728</v>
      </c>
      <c r="B56" s="1514" t="s">
        <v>1729</v>
      </c>
      <c r="C56" s="1515">
        <f>'7 -TEC'!DR$35</f>
        <v>54768830.213855162</v>
      </c>
      <c r="D56" s="1516">
        <v>42339</v>
      </c>
    </row>
    <row r="57" spans="1:4" ht="25.5" customHeight="1">
      <c r="A57" s="1513" t="s">
        <v>1730</v>
      </c>
      <c r="B57" s="1514" t="s">
        <v>1731</v>
      </c>
      <c r="C57" s="1515">
        <f>'7 -TEC'!DU$35</f>
        <v>54768830.213855162</v>
      </c>
      <c r="D57" s="1516">
        <v>42339</v>
      </c>
    </row>
    <row r="58" spans="1:4" ht="25.5" customHeight="1">
      <c r="A58" s="1513" t="s">
        <v>1732</v>
      </c>
      <c r="B58" s="1514" t="s">
        <v>1733</v>
      </c>
      <c r="C58" s="1515">
        <f>'7 -TEC'!DX$35</f>
        <v>53333146.532128461</v>
      </c>
      <c r="D58" s="1516">
        <v>42339</v>
      </c>
    </row>
    <row r="59" spans="1:4" ht="25.5" customHeight="1">
      <c r="A59" s="1513" t="s">
        <v>1734</v>
      </c>
      <c r="B59" s="1514" t="s">
        <v>1735</v>
      </c>
      <c r="C59" s="1515">
        <f>'7 -TEC'!EA$35</f>
        <v>53333145.532128461</v>
      </c>
      <c r="D59" s="1516">
        <v>42339</v>
      </c>
    </row>
    <row r="60" spans="1:4" ht="25.5" customHeight="1">
      <c r="A60" s="1513" t="s">
        <v>1736</v>
      </c>
      <c r="B60" s="1514" t="s">
        <v>1737</v>
      </c>
      <c r="C60" s="1515">
        <f>'7 -TEC'!ED$35</f>
        <v>31245963.535522263</v>
      </c>
      <c r="D60" s="1516">
        <v>42491</v>
      </c>
    </row>
    <row r="61" spans="1:4" ht="25.5">
      <c r="A61" s="1526" t="s">
        <v>1738</v>
      </c>
      <c r="B61" s="1514" t="s">
        <v>1739</v>
      </c>
      <c r="C61" s="1515">
        <f>'7 -TEC'!EG$35</f>
        <v>25007575.021127697</v>
      </c>
      <c r="D61" s="1516">
        <v>42522</v>
      </c>
    </row>
    <row r="62" spans="1:4" ht="13.5" customHeight="1">
      <c r="A62" s="1513" t="s">
        <v>1740</v>
      </c>
      <c r="B62" s="1514" t="s">
        <v>1741</v>
      </c>
      <c r="C62" s="1515">
        <f>'7 -TEC'!EJ$35</f>
        <v>27873352.063612927</v>
      </c>
      <c r="D62" s="1516">
        <v>42491</v>
      </c>
    </row>
    <row r="63" spans="1:4" ht="13.5" customHeight="1">
      <c r="A63" s="1513" t="s">
        <v>1742</v>
      </c>
      <c r="B63" s="1514" t="s">
        <v>1743</v>
      </c>
      <c r="C63" s="1515">
        <f>'7 -TEC'!EM$35</f>
        <v>27873352.063612927</v>
      </c>
      <c r="D63" s="1516">
        <v>42522</v>
      </c>
    </row>
    <row r="64" spans="1:4" ht="13.5" customHeight="1">
      <c r="A64" s="1513" t="s">
        <v>1744</v>
      </c>
      <c r="B64" s="1514" t="s">
        <v>1745</v>
      </c>
      <c r="C64" s="1515">
        <f>'7 -TEC'!EP$35</f>
        <v>9118014.2371636685</v>
      </c>
      <c r="D64" s="1516">
        <v>42339</v>
      </c>
    </row>
    <row r="65" spans="1:4" ht="13.5" customHeight="1">
      <c r="A65" s="1513" t="s">
        <v>1746</v>
      </c>
      <c r="B65" s="1514" t="s">
        <v>1747</v>
      </c>
      <c r="C65" s="1515">
        <f>'7 -TEC'!ES$35</f>
        <v>9118014.2371636685</v>
      </c>
      <c r="D65" s="1516">
        <v>42339</v>
      </c>
    </row>
    <row r="66" spans="1:4" ht="13.5" customHeight="1">
      <c r="A66" s="1513" t="s">
        <v>1748</v>
      </c>
      <c r="B66" s="1514" t="s">
        <v>1749</v>
      </c>
      <c r="C66" s="1515">
        <f>'7 -TEC'!EV$35</f>
        <v>33752663.94698748</v>
      </c>
      <c r="D66" s="1516">
        <v>42552</v>
      </c>
    </row>
    <row r="67" spans="1:4" ht="13.5" customHeight="1">
      <c r="A67" s="1513" t="s">
        <v>1750</v>
      </c>
      <c r="B67" s="1514" t="s">
        <v>1751</v>
      </c>
      <c r="C67" s="1515">
        <f>'7 -TEC'!EY$35</f>
        <v>19574122.933621816</v>
      </c>
      <c r="D67" s="1516">
        <v>43191</v>
      </c>
    </row>
    <row r="68" spans="1:4" ht="13.5" customHeight="1">
      <c r="A68" s="1513" t="s">
        <v>1752</v>
      </c>
      <c r="B68" s="1514" t="s">
        <v>1753</v>
      </c>
      <c r="C68" s="1515">
        <f>'7 -TEC'!FZ$35</f>
        <v>53270563.609999999</v>
      </c>
      <c r="D68" s="1516">
        <v>44166</v>
      </c>
    </row>
    <row r="69" spans="1:4" ht="13.5" customHeight="1">
      <c r="A69" s="1513" t="s">
        <v>1754</v>
      </c>
      <c r="B69" s="1514" t="s">
        <v>1755</v>
      </c>
      <c r="C69" s="1515">
        <f>'7 -TEC'!GC$35</f>
        <v>71493943.519999996</v>
      </c>
      <c r="D69" s="1516">
        <v>44167</v>
      </c>
    </row>
    <row r="70" spans="1:4" ht="13.5" customHeight="1">
      <c r="A70" s="1513" t="s">
        <v>1756</v>
      </c>
      <c r="B70" s="1514" t="s">
        <v>1757</v>
      </c>
      <c r="C70" s="1515">
        <f>'7 -TEC'!FW$35</f>
        <v>22307023.789999999</v>
      </c>
      <c r="D70" s="1516">
        <v>43252</v>
      </c>
    </row>
    <row r="71" spans="1:4" ht="13.5" customHeight="1">
      <c r="A71" s="1513" t="s">
        <v>1758</v>
      </c>
      <c r="B71" s="1514" t="s">
        <v>1759</v>
      </c>
      <c r="C71" s="1515">
        <f>'7 -TEC'!GL$35</f>
        <v>25142131.770000003</v>
      </c>
      <c r="D71" s="1516">
        <v>43222</v>
      </c>
    </row>
    <row r="72" spans="1:4" ht="13.5" customHeight="1">
      <c r="A72" s="1513" t="s">
        <v>1760</v>
      </c>
      <c r="B72" s="1514" t="s">
        <v>1761</v>
      </c>
      <c r="C72" s="1515">
        <f>'7 -TEC'!JR$35</f>
        <v>24860788.59</v>
      </c>
      <c r="D72" s="1516">
        <v>43070</v>
      </c>
    </row>
    <row r="73" spans="1:4" ht="13.5" customHeight="1">
      <c r="A73" s="1513" t="s">
        <v>1762</v>
      </c>
      <c r="B73" s="1514" t="s">
        <v>1763</v>
      </c>
      <c r="C73" s="1515">
        <f>'7 -TEC'!JU$35</f>
        <v>12336561.400000002</v>
      </c>
      <c r="D73" s="1516">
        <v>43313</v>
      </c>
    </row>
    <row r="74" spans="1:4" ht="13.5" customHeight="1">
      <c r="A74" s="1513" t="s">
        <v>1764</v>
      </c>
      <c r="B74" s="1514" t="s">
        <v>1765</v>
      </c>
      <c r="C74" s="1515">
        <f>'7 -TEC'!JX$35</f>
        <v>18067388.66</v>
      </c>
      <c r="D74" s="1516">
        <v>43466</v>
      </c>
    </row>
    <row r="75" spans="1:4" ht="25.5" customHeight="1">
      <c r="A75" s="1513" t="s">
        <v>1766</v>
      </c>
      <c r="B75" s="1514" t="s">
        <v>1767</v>
      </c>
      <c r="C75" s="1515">
        <f>'7 -TEC'!HG$35</f>
        <v>84425696.96296753</v>
      </c>
      <c r="D75" s="1516">
        <v>43221</v>
      </c>
    </row>
    <row r="76" spans="1:4" ht="25.5" customHeight="1">
      <c r="A76" s="1513" t="s">
        <v>1768</v>
      </c>
      <c r="B76" s="1514" t="s">
        <v>1769</v>
      </c>
      <c r="C76" s="1515">
        <f>'7 -TEC'!HJ$35</f>
        <v>54119055.809479296</v>
      </c>
      <c r="D76" s="1516">
        <v>43221</v>
      </c>
    </row>
    <row r="77" spans="1:4" ht="25.5" customHeight="1">
      <c r="A77" s="1513" t="s">
        <v>1770</v>
      </c>
      <c r="B77" s="1514" t="s">
        <v>1771</v>
      </c>
      <c r="C77" s="1515">
        <f>'7 -TEC'!HM$35</f>
        <v>8932903.3008865267</v>
      </c>
      <c r="D77" s="1516">
        <v>43525</v>
      </c>
    </row>
    <row r="78" spans="1:4" ht="25.5" customHeight="1">
      <c r="A78" s="1513" t="s">
        <v>1772</v>
      </c>
      <c r="B78" s="1514" t="s">
        <v>1773</v>
      </c>
      <c r="C78" s="1515">
        <f>'7 -TEC'!HP$35</f>
        <v>66926570.916024245</v>
      </c>
      <c r="D78" s="1516">
        <v>43221</v>
      </c>
    </row>
    <row r="79" spans="1:4" ht="25.5" customHeight="1">
      <c r="A79" s="1513" t="s">
        <v>1774</v>
      </c>
      <c r="B79" s="1514" t="s">
        <v>1775</v>
      </c>
      <c r="C79" s="1515">
        <f>'7 -TEC'!HS$35</f>
        <v>78758531.462986156</v>
      </c>
      <c r="D79" s="1516">
        <v>43221</v>
      </c>
    </row>
    <row r="80" spans="1:4" ht="25.5" customHeight="1">
      <c r="A80" s="1513" t="s">
        <v>1776</v>
      </c>
      <c r="B80" s="1514" t="s">
        <v>1777</v>
      </c>
      <c r="C80" s="1515">
        <f>'7 -TEC'!HV$35</f>
        <v>51358963.901758239</v>
      </c>
      <c r="D80" s="1516">
        <v>43586</v>
      </c>
    </row>
    <row r="81" spans="1:4" ht="25.5" customHeight="1">
      <c r="A81" s="1513" t="s">
        <v>1778</v>
      </c>
      <c r="B81" s="1514" t="s">
        <v>1779</v>
      </c>
      <c r="C81" s="1515">
        <f>'7 -TEC'!HY$35</f>
        <v>98583696.731991768</v>
      </c>
      <c r="D81" s="1516">
        <v>43556</v>
      </c>
    </row>
    <row r="82" spans="1:4" ht="25.5" customHeight="1">
      <c r="A82" s="1513" t="s">
        <v>1780</v>
      </c>
      <c r="B82" s="1514" t="s">
        <v>1781</v>
      </c>
      <c r="C82" s="1515">
        <f>'7 -TEC'!IB$35</f>
        <v>37303832.955939636</v>
      </c>
      <c r="D82" s="1516">
        <v>43040</v>
      </c>
    </row>
    <row r="83" spans="1:4" ht="25.5" customHeight="1">
      <c r="A83" s="1513" t="s">
        <v>1782</v>
      </c>
      <c r="B83" s="1514" t="s">
        <v>1783</v>
      </c>
      <c r="C83" s="1515">
        <f>'7 -TEC'!IE$35</f>
        <v>13201746.325956859</v>
      </c>
      <c r="D83" s="1516">
        <v>43040</v>
      </c>
    </row>
    <row r="84" spans="1:4" ht="25.5" customHeight="1">
      <c r="A84" s="1513" t="s">
        <v>1784</v>
      </c>
      <c r="B84" s="1514" t="s">
        <v>1785</v>
      </c>
      <c r="C84" s="1515">
        <f>'7 -TEC'!IH$35</f>
        <v>9834403.1151014343</v>
      </c>
      <c r="D84" s="1516">
        <v>43466</v>
      </c>
    </row>
    <row r="85" spans="1:4" ht="25.5" customHeight="1">
      <c r="A85" s="1513" t="s">
        <v>1786</v>
      </c>
      <c r="B85" s="1514" t="s">
        <v>1787</v>
      </c>
      <c r="C85" s="1515">
        <f>'7 -TEC'!IK$35</f>
        <v>36090274.608249962</v>
      </c>
      <c r="D85" s="1516">
        <v>43466</v>
      </c>
    </row>
    <row r="86" spans="1:4" ht="25.5" customHeight="1">
      <c r="A86" s="1513" t="s">
        <v>1788</v>
      </c>
      <c r="B86" s="1514" t="s">
        <v>1789</v>
      </c>
      <c r="C86" s="1515">
        <f>'7 -TEC'!IN$35</f>
        <v>38063877.992920645</v>
      </c>
      <c r="D86" s="1516">
        <v>43800</v>
      </c>
    </row>
    <row r="87" spans="1:4" ht="25.5" customHeight="1">
      <c r="A87" s="1513" t="s">
        <v>1790</v>
      </c>
      <c r="B87" s="1514" t="s">
        <v>1791</v>
      </c>
      <c r="C87" s="1515">
        <f>'7 -TEC'!IQ$35</f>
        <v>37630365.995939635</v>
      </c>
      <c r="D87" s="1516">
        <v>43556</v>
      </c>
    </row>
    <row r="88" spans="1:4" ht="25.5" customHeight="1">
      <c r="A88" s="1513" t="s">
        <v>1792</v>
      </c>
      <c r="B88" s="1514" t="s">
        <v>1793</v>
      </c>
      <c r="C88" s="1515">
        <f>'7 -TEC'!IT$35</f>
        <v>13264112.229871638</v>
      </c>
      <c r="D88" s="1516">
        <v>43556</v>
      </c>
    </row>
    <row r="89" spans="1:4" ht="25.5" customHeight="1">
      <c r="A89" s="1513" t="s">
        <v>1794</v>
      </c>
      <c r="B89" s="1514" t="s">
        <v>1795</v>
      </c>
      <c r="C89" s="1515">
        <f>'7 -TEC'!IW$35</f>
        <v>9834403.1151014343</v>
      </c>
      <c r="D89" s="1516">
        <v>43466</v>
      </c>
    </row>
    <row r="90" spans="1:4" ht="25.5" customHeight="1">
      <c r="A90" s="1513" t="s">
        <v>1796</v>
      </c>
      <c r="B90" s="1514" t="s">
        <v>1797</v>
      </c>
      <c r="C90" s="1515">
        <f>'7 -TEC'!IZ$35</f>
        <v>3311594.3741152994</v>
      </c>
      <c r="D90" s="1516">
        <v>43466</v>
      </c>
    </row>
    <row r="91" spans="1:4" ht="25.5" customHeight="1">
      <c r="A91" s="1513" t="s">
        <v>1798</v>
      </c>
      <c r="B91" s="1514" t="s">
        <v>1799</v>
      </c>
      <c r="C91" s="1515">
        <f>'7 -TEC'!JC$35</f>
        <v>32779233.365381889</v>
      </c>
      <c r="D91" s="1516">
        <v>43800</v>
      </c>
    </row>
    <row r="92" spans="1:4" ht="25.5" customHeight="1">
      <c r="A92" s="1513" t="s">
        <v>1800</v>
      </c>
      <c r="B92" s="1514" t="s">
        <v>1801</v>
      </c>
      <c r="C92" s="1515">
        <f>'7 -TEC'!JF$35</f>
        <v>38100701.915676959</v>
      </c>
      <c r="D92" s="1516">
        <v>43800</v>
      </c>
    </row>
    <row r="93" spans="1:4" ht="13.5" customHeight="1">
      <c r="A93" s="1513" t="s">
        <v>1802</v>
      </c>
      <c r="B93" s="1514" t="s">
        <v>1803</v>
      </c>
      <c r="C93" s="1515">
        <f>'7 -TEC'!KA$35</f>
        <v>37020973.372000001</v>
      </c>
      <c r="D93" s="1516">
        <v>43556</v>
      </c>
    </row>
    <row r="94" spans="1:4" ht="13.5" customHeight="1">
      <c r="A94" s="1513" t="s">
        <v>1804</v>
      </c>
      <c r="B94" s="1514" t="s">
        <v>1805</v>
      </c>
      <c r="C94" s="1515">
        <f>'7 -TEC'!KD$35</f>
        <v>32947003.768429998</v>
      </c>
      <c r="D94" s="1516">
        <v>44288</v>
      </c>
    </row>
    <row r="95" spans="1:4" ht="25.5" customHeight="1">
      <c r="A95" s="1513" t="s">
        <v>1806</v>
      </c>
      <c r="B95" s="1514" t="s">
        <v>1807</v>
      </c>
      <c r="C95" s="1515">
        <f>'7 -TEC'!KG$35</f>
        <v>71194606</v>
      </c>
      <c r="D95" s="1516">
        <v>45780</v>
      </c>
    </row>
    <row r="96" spans="1:4" ht="25.5" customHeight="1">
      <c r="A96" s="1513" t="s">
        <v>1808</v>
      </c>
      <c r="B96" s="1514" t="s">
        <v>1809</v>
      </c>
      <c r="C96" s="1515">
        <f>'7 -TEC'!KJ$35</f>
        <v>54343930.979570001</v>
      </c>
      <c r="D96" s="1516">
        <v>44290</v>
      </c>
    </row>
    <row r="97" spans="1:4" ht="13.5" customHeight="1">
      <c r="A97" s="1513" t="s">
        <v>1810</v>
      </c>
      <c r="B97" s="1514" t="s">
        <v>1811</v>
      </c>
      <c r="C97" s="1515">
        <f>'7 -TEC'!KM$35</f>
        <v>16861521.93</v>
      </c>
      <c r="D97" s="1516">
        <v>43191</v>
      </c>
    </row>
    <row r="98" spans="1:4" ht="13.5" customHeight="1">
      <c r="A98" s="1513" t="s">
        <v>1812</v>
      </c>
      <c r="B98" s="1514" t="s">
        <v>1813</v>
      </c>
      <c r="C98" s="1515">
        <f>'7 -TEC'!KP$35</f>
        <v>22480349.598333329</v>
      </c>
      <c r="D98" s="1516">
        <v>44166</v>
      </c>
    </row>
    <row r="99" spans="1:4" ht="25.5" customHeight="1">
      <c r="A99" s="1513" t="s">
        <v>1814</v>
      </c>
      <c r="B99" s="1514" t="s">
        <v>1815</v>
      </c>
      <c r="C99" s="1515">
        <f>'7 -TEC'!KS$35</f>
        <v>24705768.068333328</v>
      </c>
      <c r="D99" s="1516">
        <v>44927</v>
      </c>
    </row>
    <row r="100" spans="1:4" ht="13.5" customHeight="1">
      <c r="A100" s="1513" t="s">
        <v>1816</v>
      </c>
      <c r="B100" s="1514" t="s">
        <v>1817</v>
      </c>
      <c r="C100" s="1515">
        <f>'7 -TEC'!KV$35</f>
        <v>21139306.853333339</v>
      </c>
      <c r="D100" s="1516">
        <v>44986</v>
      </c>
    </row>
    <row r="101" spans="1:4" ht="25.5" customHeight="1">
      <c r="A101" s="1513" t="s">
        <v>1818</v>
      </c>
      <c r="B101" s="1514" t="s">
        <v>1819</v>
      </c>
      <c r="C101" s="1515">
        <f>'7 -TEC'!KY$35</f>
        <v>22416998.690000001</v>
      </c>
      <c r="D101" s="1516">
        <v>43800</v>
      </c>
    </row>
    <row r="102" spans="1:4" ht="13.5" customHeight="1">
      <c r="A102" s="1513" t="s">
        <v>1820</v>
      </c>
      <c r="B102" s="1514" t="s">
        <v>1821</v>
      </c>
      <c r="C102" s="1515">
        <f>'7 -TEC'!GF$35</f>
        <v>97679301.450000003</v>
      </c>
      <c r="D102" s="1516">
        <v>43983</v>
      </c>
    </row>
    <row r="103" spans="1:4" ht="13.5" customHeight="1">
      <c r="A103" s="1513" t="s">
        <v>1822</v>
      </c>
      <c r="B103" s="1514" t="s">
        <v>1823</v>
      </c>
      <c r="C103" s="1515">
        <f>'7 -TEC'!GI$35</f>
        <v>67032216.759999998</v>
      </c>
      <c r="D103" s="1516">
        <v>44166</v>
      </c>
    </row>
    <row r="104" spans="1:4" ht="13.5" customHeight="1">
      <c r="A104" s="1513" t="s">
        <v>1824</v>
      </c>
      <c r="B104" s="1514" t="s">
        <v>1825</v>
      </c>
      <c r="C104" s="1515">
        <f>'7 -TEC'!LB$35</f>
        <v>43906182.912619025</v>
      </c>
      <c r="D104" s="1516">
        <v>43617</v>
      </c>
    </row>
    <row r="105" spans="1:4" ht="25.5" customHeight="1">
      <c r="A105" s="1513" t="s">
        <v>1826</v>
      </c>
      <c r="B105" s="1514" t="s">
        <v>1827</v>
      </c>
      <c r="C105" s="1515">
        <f>'7 -TEC'!LE$35</f>
        <v>29525186.797380976</v>
      </c>
      <c r="D105" s="1516">
        <v>44287</v>
      </c>
    </row>
    <row r="106" spans="1:4" ht="13.5" customHeight="1">
      <c r="A106" s="1513" t="s">
        <v>1828</v>
      </c>
      <c r="B106" s="1514" t="s">
        <v>1829</v>
      </c>
      <c r="C106" s="1515">
        <f>'7 -TEC'!LH$35</f>
        <v>19816316.076666664</v>
      </c>
      <c r="D106" s="1516">
        <v>44409</v>
      </c>
    </row>
    <row r="107" spans="1:4" ht="13.5" customHeight="1">
      <c r="A107" s="1513" t="s">
        <v>1830</v>
      </c>
      <c r="B107" s="1514" t="s">
        <v>1831</v>
      </c>
      <c r="C107" s="1515">
        <f>'7 -TEC'!LK$35</f>
        <v>19816316.046666667</v>
      </c>
      <c r="D107" s="1516">
        <v>44409</v>
      </c>
    </row>
    <row r="108" spans="1:4" ht="25.5" customHeight="1">
      <c r="A108" s="1513" t="s">
        <v>1832</v>
      </c>
      <c r="B108" s="1514" t="s">
        <v>1833</v>
      </c>
      <c r="C108" s="1515">
        <f>'7 -TEC'!LN$35</f>
        <v>19816315.046666667</v>
      </c>
      <c r="D108" s="1516">
        <v>44409</v>
      </c>
    </row>
    <row r="109" spans="1:4" ht="13.5" customHeight="1">
      <c r="A109" s="1513" t="s">
        <v>1834</v>
      </c>
      <c r="B109" s="1514" t="s">
        <v>1835</v>
      </c>
      <c r="C109" s="1515">
        <f>'7 -TEC'!GO$35</f>
        <v>300757445.18379563</v>
      </c>
      <c r="D109" s="1516">
        <v>44349</v>
      </c>
    </row>
    <row r="110" spans="1:4" ht="13.5" customHeight="1">
      <c r="A110" s="1513" t="s">
        <v>1836</v>
      </c>
      <c r="B110" s="1514" t="s">
        <v>1837</v>
      </c>
      <c r="C110" s="1515">
        <f>'7 -TEC'!GR$35</f>
        <v>53713164.690838076</v>
      </c>
      <c r="D110" s="1516">
        <v>44349</v>
      </c>
    </row>
    <row r="111" spans="1:4" ht="13.5" customHeight="1">
      <c r="A111" s="1513" t="s">
        <v>1838</v>
      </c>
      <c r="B111" s="1514" t="s">
        <v>1839</v>
      </c>
      <c r="C111" s="1515">
        <f>'7 -TEC'!GU$35</f>
        <v>57229955.449354276</v>
      </c>
      <c r="D111" s="1516">
        <v>44350</v>
      </c>
    </row>
    <row r="112" spans="1:4" ht="13.5" customHeight="1">
      <c r="A112" s="1513" t="s">
        <v>1840</v>
      </c>
      <c r="B112" s="1514" t="s">
        <v>1841</v>
      </c>
      <c r="C112" s="1515">
        <f>'7 -TEC'!GX$35</f>
        <v>112737679.0012842</v>
      </c>
      <c r="D112" s="1516">
        <v>44716</v>
      </c>
    </row>
    <row r="113" spans="1:4" ht="13.5" customHeight="1">
      <c r="A113" s="1513" t="s">
        <v>1842</v>
      </c>
      <c r="B113" s="1514" t="s">
        <v>1843</v>
      </c>
      <c r="C113" s="1515">
        <f>'7 -TEC'!HA$35</f>
        <v>24583892.583007071</v>
      </c>
      <c r="D113" s="1516">
        <v>44931</v>
      </c>
    </row>
    <row r="114" spans="1:4" ht="25.5" customHeight="1">
      <c r="A114" s="1513" t="s">
        <v>1844</v>
      </c>
      <c r="B114" s="1514" t="s">
        <v>1845</v>
      </c>
      <c r="C114" s="1515">
        <f>'7 -TEC'!HD$35</f>
        <v>10064677.784723291</v>
      </c>
      <c r="D114" s="1516">
        <v>45083</v>
      </c>
    </row>
    <row r="115" spans="1:4" ht="13.5" customHeight="1">
      <c r="A115" s="1513" t="s">
        <v>1846</v>
      </c>
      <c r="B115" s="1514" t="s">
        <v>1847</v>
      </c>
      <c r="C115" s="1515">
        <f>'7 -TEC'!LQ$35</f>
        <v>3380871.2600000002</v>
      </c>
      <c r="D115" s="1516">
        <v>43374</v>
      </c>
    </row>
    <row r="116" spans="1:4" ht="13.5" customHeight="1">
      <c r="A116" s="1513" t="s">
        <v>1848</v>
      </c>
      <c r="B116" s="1514" t="s">
        <v>1849</v>
      </c>
      <c r="C116" s="1515">
        <f>'7 -TEC'!LT$35</f>
        <v>2757989.2830731366</v>
      </c>
      <c r="D116" s="1516">
        <v>44287</v>
      </c>
    </row>
    <row r="117" spans="1:4" ht="13.5" customHeight="1">
      <c r="A117" s="1513" t="s">
        <v>1850</v>
      </c>
      <c r="B117" s="1514" t="s">
        <v>1851</v>
      </c>
      <c r="C117" s="1515">
        <f>'7 -TEC'!LW$35</f>
        <v>30593418.7967829</v>
      </c>
      <c r="D117" s="1516">
        <v>43891</v>
      </c>
    </row>
    <row r="118" spans="1:4" ht="13.5" customHeight="1">
      <c r="A118" s="1513" t="s">
        <v>1852</v>
      </c>
      <c r="B118" s="1514" t="s">
        <v>1853</v>
      </c>
      <c r="C118" s="1515">
        <f>'7 -TEC'!LZ$35</f>
        <v>20307126.240763314</v>
      </c>
      <c r="D118" s="1516">
        <v>43891</v>
      </c>
    </row>
    <row r="119" spans="1:4" ht="13.5" customHeight="1">
      <c r="A119" s="1513" t="s">
        <v>1854</v>
      </c>
      <c r="B119" s="1514" t="s">
        <v>1855</v>
      </c>
      <c r="C119" s="1515">
        <f>'7 -TEC'!MC$35</f>
        <v>1044704.6593806514</v>
      </c>
      <c r="D119" s="1516">
        <v>43831</v>
      </c>
    </row>
    <row r="120" spans="1:4" ht="13.5" customHeight="1">
      <c r="A120" s="1513" t="s">
        <v>1856</v>
      </c>
      <c r="B120" s="1514" t="s">
        <v>1857</v>
      </c>
      <c r="C120" s="1515">
        <f>'7 -TEC'!MF$35</f>
        <v>13906004.942499999</v>
      </c>
      <c r="D120" s="1516">
        <v>43952</v>
      </c>
    </row>
    <row r="121" spans="1:4" ht="25.5" customHeight="1">
      <c r="A121" s="1513" t="s">
        <v>1858</v>
      </c>
      <c r="B121" s="1514" t="s">
        <v>1859</v>
      </c>
      <c r="C121" s="1515">
        <f>'7 -TEC'!MI$35</f>
        <v>13889192.3225</v>
      </c>
      <c r="D121" s="1516">
        <v>43952</v>
      </c>
    </row>
    <row r="122" spans="1:4" ht="13.5" customHeight="1">
      <c r="A122" s="1513" t="s">
        <v>1860</v>
      </c>
      <c r="B122" s="1514" t="s">
        <v>1861</v>
      </c>
      <c r="C122" s="1515">
        <f>'7 -TEC'!ML$35</f>
        <v>13906004.942499999</v>
      </c>
      <c r="D122" s="1516">
        <v>43952</v>
      </c>
    </row>
    <row r="123" spans="1:4" ht="13.5" customHeight="1">
      <c r="A123" s="1513" t="s">
        <v>1862</v>
      </c>
      <c r="B123" s="1514" t="s">
        <v>1863</v>
      </c>
      <c r="C123" s="1515">
        <f>'7 -TEC'!MO$35</f>
        <v>13906004.942499999</v>
      </c>
      <c r="D123" s="1516">
        <v>43952</v>
      </c>
    </row>
    <row r="124" spans="1:4" ht="13.5" customHeight="1">
      <c r="A124" s="1513" t="s">
        <v>1864</v>
      </c>
      <c r="B124" s="1514" t="s">
        <v>1865</v>
      </c>
      <c r="C124" s="1515">
        <f>'7 -TEC'!MR$35</f>
        <v>285865.74999999907</v>
      </c>
      <c r="D124" s="1516">
        <v>44652</v>
      </c>
    </row>
    <row r="125" spans="1:4" ht="13.5" customHeight="1">
      <c r="A125" s="1513" t="s">
        <v>1866</v>
      </c>
      <c r="B125" s="1514" t="s">
        <v>1867</v>
      </c>
      <c r="C125" s="1515">
        <f>'7 -TEC'!MU$35</f>
        <v>33612196.666123174</v>
      </c>
      <c r="D125" s="1516">
        <v>44682</v>
      </c>
    </row>
    <row r="126" spans="1:4" ht="13.5" customHeight="1">
      <c r="A126" s="1513" t="s">
        <v>1868</v>
      </c>
      <c r="B126" s="1514" t="s">
        <v>1869</v>
      </c>
      <c r="C126" s="1515">
        <f>'7 -TEC'!MX$35</f>
        <v>39730970</v>
      </c>
      <c r="D126" s="1516">
        <v>44317</v>
      </c>
    </row>
    <row r="127" spans="1:4" ht="25.5" customHeight="1">
      <c r="A127" s="1513" t="s">
        <v>1870</v>
      </c>
      <c r="B127" s="1517" t="s">
        <v>1871</v>
      </c>
      <c r="C127" s="1515">
        <f>'7 -TEC'!NA$35</f>
        <v>28178227.889716953</v>
      </c>
      <c r="D127" s="1516">
        <v>44682</v>
      </c>
    </row>
    <row r="128" spans="1:4" s="1524" customFormat="1" ht="25.5" customHeight="1">
      <c r="A128" s="1513" t="s">
        <v>1879</v>
      </c>
      <c r="B128" s="1517" t="s">
        <v>1881</v>
      </c>
      <c r="C128" s="1515">
        <f>'7 -TEC'!ND$35</f>
        <v>1672645.0299999984</v>
      </c>
      <c r="D128" s="1516">
        <v>45689</v>
      </c>
    </row>
    <row r="129" spans="1:4" ht="13.5" customHeight="1">
      <c r="A129" s="1513" t="s">
        <v>1872</v>
      </c>
      <c r="B129" s="1517" t="s">
        <v>1873</v>
      </c>
      <c r="C129" s="1515">
        <f>'7 -TEC'!NG$35</f>
        <v>6888816.8500000006</v>
      </c>
      <c r="D129" s="1516">
        <v>45445</v>
      </c>
    </row>
    <row r="130" spans="1:4" ht="13.5" customHeight="1" thickBot="1">
      <c r="A130" s="1518"/>
      <c r="B130" s="1519" t="s">
        <v>157</v>
      </c>
      <c r="C130" s="1520">
        <f>SUM(C7:C129)</f>
        <v>7443721248.3648043</v>
      </c>
      <c r="D130" s="1521"/>
    </row>
    <row r="131" spans="1:4">
      <c r="A131" s="1522"/>
    </row>
    <row r="132" spans="1:4" ht="13.5" customHeight="1">
      <c r="A132" s="256" t="s">
        <v>1874</v>
      </c>
      <c r="C132" s="1525"/>
    </row>
    <row r="159" ht="14.25" customHeight="1"/>
  </sheetData>
  <phoneticPr fontId="164" type="noConversion"/>
  <pageMargins left="0.7" right="0.7" top="0.75" bottom="0.75" header="0.3" footer="0.3"/>
  <pageSetup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58"/>
  <sheetViews>
    <sheetView showGridLines="0" zoomScale="70" zoomScaleNormal="70" workbookViewId="0">
      <selection sqref="A1:H1"/>
    </sheetView>
  </sheetViews>
  <sheetFormatPr defaultColWidth="18.7109375" defaultRowHeight="15"/>
  <cols>
    <col min="1" max="1" width="65.5703125" style="472" customWidth="1"/>
    <col min="2" max="2" width="40.7109375" style="431" bestFit="1" customWidth="1"/>
    <col min="3" max="3" width="22.5703125" style="431" customWidth="1"/>
    <col min="4" max="4" width="24.5703125" style="431" customWidth="1"/>
    <col min="5" max="5" width="24.42578125" style="431" customWidth="1"/>
    <col min="6" max="7" width="24" style="431" customWidth="1"/>
    <col min="8" max="8" width="142.28515625" style="431" customWidth="1"/>
    <col min="9" max="9" width="18.7109375" style="431" customWidth="1"/>
    <col min="10" max="16384" width="18.7109375" style="431"/>
  </cols>
  <sheetData>
    <row r="1" spans="1:8" ht="18" customHeight="1">
      <c r="A1" s="1535" t="s">
        <v>256</v>
      </c>
      <c r="B1" s="1536"/>
      <c r="C1" s="1536"/>
      <c r="D1" s="1536"/>
      <c r="E1" s="1536"/>
      <c r="F1" s="1536"/>
      <c r="G1" s="1536"/>
      <c r="H1" s="1536"/>
    </row>
    <row r="2" spans="1:8" ht="18" customHeight="1">
      <c r="A2" s="1537" t="s">
        <v>257</v>
      </c>
      <c r="B2" s="1537"/>
      <c r="C2" s="1537"/>
      <c r="D2" s="1537"/>
      <c r="E2" s="1537"/>
      <c r="F2" s="1537"/>
      <c r="G2" s="1537"/>
      <c r="H2" s="1537"/>
    </row>
    <row r="3" spans="1:8" s="430" customFormat="1" ht="18" customHeight="1">
      <c r="A3" s="1537" t="s">
        <v>587</v>
      </c>
      <c r="B3" s="1537"/>
      <c r="C3" s="1537"/>
      <c r="D3" s="1537"/>
      <c r="E3" s="1537"/>
      <c r="F3" s="1537"/>
      <c r="G3" s="1537"/>
      <c r="H3" s="1537"/>
    </row>
    <row r="4" spans="1:8">
      <c r="A4" s="443"/>
      <c r="B4" s="442"/>
      <c r="C4" s="442"/>
      <c r="D4" s="442"/>
      <c r="E4" s="442"/>
      <c r="F4" s="442"/>
      <c r="G4" s="442"/>
      <c r="H4" s="442"/>
    </row>
    <row r="5" spans="1:8">
      <c r="A5" s="444"/>
      <c r="B5" s="435"/>
      <c r="C5" s="443" t="s">
        <v>301</v>
      </c>
      <c r="D5" s="443"/>
      <c r="E5" s="435"/>
      <c r="F5" s="443"/>
      <c r="G5" s="443"/>
      <c r="H5" s="435"/>
    </row>
    <row r="6" spans="1:8" ht="15.75">
      <c r="A6" s="444"/>
      <c r="B6" s="435"/>
      <c r="C6" s="443" t="s">
        <v>291</v>
      </c>
      <c r="D6" s="443" t="s">
        <v>296</v>
      </c>
      <c r="E6" s="443" t="s">
        <v>298</v>
      </c>
      <c r="F6" s="443" t="s">
        <v>693</v>
      </c>
      <c r="G6" s="443" t="s">
        <v>157</v>
      </c>
      <c r="H6" s="548" t="s">
        <v>494</v>
      </c>
    </row>
    <row r="7" spans="1:8">
      <c r="A7" s="444"/>
      <c r="B7" s="435"/>
      <c r="C7" s="443" t="s">
        <v>297</v>
      </c>
      <c r="D7" s="443" t="s">
        <v>297</v>
      </c>
      <c r="E7" s="443" t="s">
        <v>297</v>
      </c>
      <c r="F7" s="443" t="s">
        <v>297</v>
      </c>
      <c r="G7" s="443" t="s">
        <v>306</v>
      </c>
      <c r="H7" s="435"/>
    </row>
    <row r="8" spans="1:8">
      <c r="A8" s="444"/>
      <c r="B8" s="435"/>
      <c r="C8" s="435"/>
      <c r="D8" s="435"/>
      <c r="E8" s="435"/>
      <c r="G8" s="435"/>
      <c r="H8" s="435"/>
    </row>
    <row r="9" spans="1:8">
      <c r="A9" s="444"/>
      <c r="B9" s="435"/>
      <c r="C9" s="435"/>
      <c r="D9" s="435"/>
      <c r="E9" s="435"/>
      <c r="G9" s="435"/>
      <c r="H9" s="435"/>
    </row>
    <row r="10" spans="1:8">
      <c r="A10" s="444"/>
      <c r="B10" s="445" t="s">
        <v>519</v>
      </c>
      <c r="C10" s="446">
        <f>D82</f>
        <v>-810890630</v>
      </c>
      <c r="D10" s="446">
        <f>E82</f>
        <v>0</v>
      </c>
      <c r="E10" s="446">
        <f>F82</f>
        <v>-1467468</v>
      </c>
      <c r="F10" s="446">
        <f>G82</f>
        <v>0</v>
      </c>
      <c r="G10" s="446"/>
      <c r="H10" s="435" t="s">
        <v>520</v>
      </c>
    </row>
    <row r="11" spans="1:8">
      <c r="A11" s="444"/>
      <c r="B11" s="445" t="s">
        <v>293</v>
      </c>
      <c r="C11" s="446">
        <f>D132</f>
        <v>-1280824</v>
      </c>
      <c r="D11" s="446">
        <f>E132</f>
        <v>-820956</v>
      </c>
      <c r="E11" s="446">
        <f>F132</f>
        <v>0</v>
      </c>
      <c r="F11" s="446">
        <f>G132</f>
        <v>40034682</v>
      </c>
      <c r="G11" s="446"/>
      <c r="H11" s="435" t="s">
        <v>240</v>
      </c>
    </row>
    <row r="12" spans="1:8">
      <c r="A12" s="444"/>
      <c r="B12" s="445" t="s">
        <v>292</v>
      </c>
      <c r="C12" s="446">
        <f>D54</f>
        <v>0</v>
      </c>
      <c r="D12" s="446">
        <f>E54</f>
        <v>0</v>
      </c>
      <c r="E12" s="446">
        <f>F54</f>
        <v>3357256</v>
      </c>
      <c r="F12" s="446">
        <f>G54</f>
        <v>4008754</v>
      </c>
      <c r="G12" s="446"/>
      <c r="H12" s="435" t="s">
        <v>241</v>
      </c>
    </row>
    <row r="13" spans="1:8">
      <c r="A13" s="444"/>
      <c r="B13" s="445" t="s">
        <v>178</v>
      </c>
      <c r="C13" s="446">
        <f>SUM(C10:C12)</f>
        <v>-812171454</v>
      </c>
      <c r="D13" s="446">
        <f>SUM(D10:D12)</f>
        <v>-820956</v>
      </c>
      <c r="E13" s="446">
        <f>SUM(E10:E12)</f>
        <v>1889788</v>
      </c>
      <c r="F13" s="446">
        <f>SUM(F10:F12)</f>
        <v>44043436</v>
      </c>
      <c r="G13" s="446"/>
      <c r="H13" s="446"/>
    </row>
    <row r="14" spans="1:8">
      <c r="A14" s="444"/>
      <c r="B14" s="445" t="s">
        <v>144</v>
      </c>
      <c r="C14" s="435"/>
      <c r="D14" s="435"/>
      <c r="E14" s="447">
        <f>'Appendix A'!H16</f>
        <v>0.23000000017490493</v>
      </c>
      <c r="F14" s="447"/>
      <c r="G14" s="435"/>
      <c r="H14" s="435"/>
    </row>
    <row r="15" spans="1:8">
      <c r="A15" s="444"/>
      <c r="B15" s="445" t="s">
        <v>151</v>
      </c>
      <c r="C15" s="435"/>
      <c r="D15" s="447">
        <f>'Appendix A'!H35</f>
        <v>0.58234982590140938</v>
      </c>
      <c r="E15" s="435"/>
      <c r="F15" s="435"/>
      <c r="G15" s="435"/>
      <c r="H15" s="435"/>
    </row>
    <row r="16" spans="1:8">
      <c r="A16" s="444"/>
      <c r="B16" s="445" t="s">
        <v>708</v>
      </c>
      <c r="C16" s="435"/>
      <c r="D16" s="447"/>
      <c r="E16" s="435"/>
      <c r="F16" s="447">
        <f>'Appendix A'!H44</f>
        <v>0.30597266468867773</v>
      </c>
      <c r="G16" s="435"/>
      <c r="H16" s="435"/>
    </row>
    <row r="17" spans="1:8" ht="15.75">
      <c r="A17" s="444"/>
      <c r="B17" s="445" t="s">
        <v>7</v>
      </c>
      <c r="C17" s="446">
        <f>C13</f>
        <v>-812171454</v>
      </c>
      <c r="D17" s="446">
        <f>+D15*D13</f>
        <v>-478083.58367271745</v>
      </c>
      <c r="E17" s="446">
        <f>+E14*E13</f>
        <v>434651.24033053324</v>
      </c>
      <c r="F17" s="446">
        <f>+F16*F13</f>
        <v>13476087.474965237</v>
      </c>
      <c r="G17" s="448">
        <f>SUM(C17:F17)</f>
        <v>-798738798.86837697</v>
      </c>
      <c r="H17" s="449"/>
    </row>
    <row r="18" spans="1:8" ht="29.25" customHeight="1">
      <c r="A18" s="444"/>
      <c r="B18" s="435"/>
      <c r="C18" s="446"/>
      <c r="D18" s="446"/>
      <c r="E18" s="479"/>
      <c r="F18" s="480"/>
      <c r="G18" s="480"/>
      <c r="H18" s="449"/>
    </row>
    <row r="19" spans="1:8" ht="15.75">
      <c r="A19" s="444"/>
      <c r="B19" s="445"/>
      <c r="C19" s="446"/>
      <c r="D19" s="446"/>
      <c r="E19" s="446"/>
      <c r="F19" s="448"/>
      <c r="G19" s="448"/>
      <c r="H19" s="449"/>
    </row>
    <row r="20" spans="1:8" ht="15.75">
      <c r="A20" s="450" t="s">
        <v>696</v>
      </c>
      <c r="B20" s="435"/>
      <c r="C20" s="435"/>
      <c r="D20" s="435"/>
      <c r="E20" s="435"/>
      <c r="F20" s="435"/>
      <c r="G20" s="435"/>
      <c r="H20" s="435"/>
    </row>
    <row r="21" spans="1:8">
      <c r="A21" s="435"/>
      <c r="B21" s="435"/>
      <c r="C21" s="451">
        <f>B116</f>
        <v>-820956</v>
      </c>
      <c r="D21" s="435" t="s">
        <v>269</v>
      </c>
      <c r="E21" s="435"/>
      <c r="F21" s="435"/>
      <c r="G21" s="435"/>
    </row>
    <row r="22" spans="1:8">
      <c r="A22" s="435"/>
      <c r="B22" s="435"/>
      <c r="C22" s="435"/>
      <c r="D22" s="435"/>
      <c r="E22" s="435"/>
      <c r="F22" s="435"/>
      <c r="G22" s="435"/>
      <c r="H22" s="435"/>
    </row>
    <row r="23" spans="1:8" ht="15.75">
      <c r="A23" s="452" t="s">
        <v>700</v>
      </c>
      <c r="B23" s="435"/>
      <c r="C23" s="435"/>
      <c r="D23" s="435"/>
      <c r="E23" s="435"/>
      <c r="F23" s="435"/>
      <c r="G23" s="435"/>
      <c r="H23" s="435"/>
    </row>
    <row r="24" spans="1:8" ht="15.75">
      <c r="A24" s="452" t="s">
        <v>242</v>
      </c>
      <c r="B24" s="435"/>
      <c r="C24" s="435"/>
      <c r="D24" s="435"/>
      <c r="E24" s="435"/>
      <c r="F24" s="435"/>
      <c r="G24" s="435"/>
      <c r="H24" s="435"/>
    </row>
    <row r="25" spans="1:8">
      <c r="A25" s="444"/>
      <c r="B25" s="435"/>
      <c r="C25" s="435"/>
      <c r="D25" s="435"/>
      <c r="E25" s="435"/>
      <c r="F25" s="445"/>
      <c r="G25" s="445"/>
      <c r="H25" s="435"/>
    </row>
    <row r="26" spans="1:8" ht="15.75" customHeight="1">
      <c r="A26" s="453" t="s">
        <v>54</v>
      </c>
      <c r="B26" s="454" t="s">
        <v>158</v>
      </c>
      <c r="C26" s="454" t="s">
        <v>39</v>
      </c>
      <c r="D26" s="454" t="s">
        <v>55</v>
      </c>
      <c r="E26" s="454" t="s">
        <v>53</v>
      </c>
      <c r="F26" s="454" t="s">
        <v>416</v>
      </c>
      <c r="G26" s="454" t="s">
        <v>56</v>
      </c>
      <c r="H26" s="454" t="s">
        <v>268</v>
      </c>
    </row>
    <row r="27" spans="1:8" ht="15.75" customHeight="1">
      <c r="A27" s="444"/>
      <c r="B27" s="443" t="s">
        <v>157</v>
      </c>
      <c r="C27" s="443" t="s">
        <v>299</v>
      </c>
      <c r="D27" s="443" t="s">
        <v>301</v>
      </c>
      <c r="E27" s="443"/>
      <c r="F27" s="443"/>
      <c r="G27" s="443"/>
    </row>
    <row r="28" spans="1:8" ht="15.75" customHeight="1">
      <c r="A28" s="455" t="s">
        <v>292</v>
      </c>
      <c r="B28" s="443"/>
      <c r="C28" s="443" t="s">
        <v>300</v>
      </c>
      <c r="D28" s="443" t="s">
        <v>291</v>
      </c>
      <c r="E28" s="443" t="s">
        <v>296</v>
      </c>
      <c r="F28" s="443" t="s">
        <v>298</v>
      </c>
      <c r="G28" s="443" t="s">
        <v>693</v>
      </c>
    </row>
    <row r="29" spans="1:8" ht="15.75" customHeight="1">
      <c r="A29" s="444"/>
      <c r="B29" s="443"/>
      <c r="C29" s="443" t="s">
        <v>297</v>
      </c>
      <c r="D29" s="443" t="s">
        <v>297</v>
      </c>
      <c r="E29" s="443" t="s">
        <v>297</v>
      </c>
      <c r="F29" s="443" t="s">
        <v>297</v>
      </c>
      <c r="G29" s="443" t="s">
        <v>297</v>
      </c>
      <c r="H29" s="443" t="s">
        <v>28</v>
      </c>
    </row>
    <row r="30" spans="1:8" ht="24.75" customHeight="1">
      <c r="A30" s="984" t="s">
        <v>799</v>
      </c>
      <c r="B30" s="982">
        <f t="shared" ref="B30:B33" si="0">SUM(C30:G30)</f>
        <v>16262614</v>
      </c>
      <c r="C30" s="985">
        <v>0</v>
      </c>
      <c r="D30" s="985">
        <v>0</v>
      </c>
      <c r="E30" s="985">
        <v>0</v>
      </c>
      <c r="F30" s="985">
        <v>0</v>
      </c>
      <c r="G30" s="985">
        <v>16262614</v>
      </c>
      <c r="H30" s="984" t="s">
        <v>1009</v>
      </c>
    </row>
    <row r="31" spans="1:8" ht="24.75" customHeight="1">
      <c r="A31" s="984" t="s">
        <v>801</v>
      </c>
      <c r="B31" s="982">
        <f t="shared" si="0"/>
        <v>357147854</v>
      </c>
      <c r="C31" s="985">
        <v>357147854</v>
      </c>
      <c r="D31" s="985">
        <v>0</v>
      </c>
      <c r="E31" s="985">
        <v>0</v>
      </c>
      <c r="F31" s="985">
        <v>0</v>
      </c>
      <c r="G31" s="985">
        <v>0</v>
      </c>
      <c r="H31" s="984" t="s">
        <v>884</v>
      </c>
    </row>
    <row r="32" spans="1:8" ht="24.75" customHeight="1">
      <c r="A32" s="984" t="s">
        <v>804</v>
      </c>
      <c r="B32" s="982">
        <f t="shared" si="0"/>
        <v>25188773</v>
      </c>
      <c r="C32" s="985">
        <v>25188773</v>
      </c>
      <c r="D32" s="985">
        <v>0</v>
      </c>
      <c r="E32" s="985">
        <v>0</v>
      </c>
      <c r="F32" s="985">
        <v>0</v>
      </c>
      <c r="G32" s="985">
        <v>0</v>
      </c>
      <c r="H32" s="984" t="s">
        <v>1002</v>
      </c>
    </row>
    <row r="33" spans="1:8" ht="24.75" customHeight="1">
      <c r="A33" s="984" t="s">
        <v>809</v>
      </c>
      <c r="B33" s="982">
        <f t="shared" si="0"/>
        <v>69788773</v>
      </c>
      <c r="C33" s="985">
        <v>69788773</v>
      </c>
      <c r="D33" s="985">
        <v>0</v>
      </c>
      <c r="E33" s="985">
        <v>0</v>
      </c>
      <c r="F33" s="985">
        <v>0</v>
      </c>
      <c r="G33" s="985">
        <v>0</v>
      </c>
      <c r="H33" s="984" t="s">
        <v>1435</v>
      </c>
    </row>
    <row r="34" spans="1:8" ht="24.75" customHeight="1">
      <c r="A34" s="984" t="s">
        <v>798</v>
      </c>
      <c r="B34" s="982">
        <f t="shared" ref="B34:B50" si="1">SUM(C34:G34)</f>
        <v>625298</v>
      </c>
      <c r="C34" s="985">
        <v>0</v>
      </c>
      <c r="D34" s="985">
        <v>0</v>
      </c>
      <c r="E34" s="985">
        <v>0</v>
      </c>
      <c r="F34" s="985">
        <v>0</v>
      </c>
      <c r="G34" s="985">
        <v>625298</v>
      </c>
      <c r="H34" s="984" t="s">
        <v>1010</v>
      </c>
    </row>
    <row r="35" spans="1:8" ht="24.75" customHeight="1">
      <c r="A35" s="984" t="s">
        <v>938</v>
      </c>
      <c r="B35" s="982">
        <f t="shared" si="1"/>
        <v>2951776</v>
      </c>
      <c r="C35" s="985">
        <v>0</v>
      </c>
      <c r="D35" s="985">
        <v>0</v>
      </c>
      <c r="E35" s="985">
        <v>0</v>
      </c>
      <c r="F35" s="985">
        <v>2951776</v>
      </c>
      <c r="G35" s="985">
        <v>0</v>
      </c>
      <c r="H35" s="984" t="s">
        <v>1011</v>
      </c>
    </row>
    <row r="36" spans="1:8" ht="30" customHeight="1">
      <c r="A36" s="984" t="s">
        <v>800</v>
      </c>
      <c r="B36" s="982">
        <f t="shared" si="1"/>
        <v>405480</v>
      </c>
      <c r="C36" s="985">
        <v>0</v>
      </c>
      <c r="D36" s="985">
        <v>0</v>
      </c>
      <c r="E36" s="985">
        <v>0</v>
      </c>
      <c r="F36" s="985">
        <v>405480</v>
      </c>
      <c r="G36" s="985">
        <v>0</v>
      </c>
      <c r="H36" s="984" t="s">
        <v>1012</v>
      </c>
    </row>
    <row r="37" spans="1:8" ht="24.75" customHeight="1">
      <c r="A37" s="984" t="s">
        <v>802</v>
      </c>
      <c r="B37" s="982">
        <f t="shared" si="1"/>
        <v>7419798</v>
      </c>
      <c r="C37" s="985">
        <v>7419798</v>
      </c>
      <c r="D37" s="985">
        <v>0</v>
      </c>
      <c r="E37" s="985">
        <v>0</v>
      </c>
      <c r="F37" s="985">
        <v>0</v>
      </c>
      <c r="G37" s="985">
        <v>0</v>
      </c>
      <c r="H37" s="984" t="s">
        <v>952</v>
      </c>
    </row>
    <row r="38" spans="1:8" ht="24.75" customHeight="1">
      <c r="A38" s="984" t="s">
        <v>803</v>
      </c>
      <c r="B38" s="982">
        <f t="shared" si="1"/>
        <v>12384924</v>
      </c>
      <c r="C38" s="985">
        <v>12384924</v>
      </c>
      <c r="D38" s="985">
        <v>0</v>
      </c>
      <c r="E38" s="985">
        <v>0</v>
      </c>
      <c r="F38" s="985">
        <v>0</v>
      </c>
      <c r="G38" s="985">
        <v>0</v>
      </c>
      <c r="H38" s="984" t="s">
        <v>936</v>
      </c>
    </row>
    <row r="39" spans="1:8" ht="24.75" customHeight="1">
      <c r="A39" s="984" t="s">
        <v>873</v>
      </c>
      <c r="B39" s="982">
        <f t="shared" si="1"/>
        <v>4644402</v>
      </c>
      <c r="C39" s="985">
        <v>0</v>
      </c>
      <c r="D39" s="985">
        <v>0</v>
      </c>
      <c r="E39" s="985">
        <v>0</v>
      </c>
      <c r="F39" s="985">
        <v>0</v>
      </c>
      <c r="G39" s="985">
        <v>4644402</v>
      </c>
      <c r="H39" s="984" t="s">
        <v>1004</v>
      </c>
    </row>
    <row r="40" spans="1:8" ht="24.75" customHeight="1">
      <c r="A40" s="984" t="s">
        <v>881</v>
      </c>
      <c r="B40" s="982">
        <f t="shared" si="1"/>
        <v>50880</v>
      </c>
      <c r="C40" s="985">
        <v>50880</v>
      </c>
      <c r="D40" s="985">
        <v>0</v>
      </c>
      <c r="E40" s="985">
        <v>0</v>
      </c>
      <c r="F40" s="985">
        <v>0</v>
      </c>
      <c r="G40" s="985">
        <v>0</v>
      </c>
      <c r="H40" s="984" t="s">
        <v>1005</v>
      </c>
    </row>
    <row r="41" spans="1:8" ht="24.75" customHeight="1">
      <c r="A41" s="984" t="s">
        <v>882</v>
      </c>
      <c r="B41" s="982">
        <f t="shared" si="1"/>
        <v>11944825</v>
      </c>
      <c r="C41" s="985">
        <v>11944825</v>
      </c>
      <c r="D41" s="985">
        <v>0</v>
      </c>
      <c r="E41" s="985">
        <v>0</v>
      </c>
      <c r="F41" s="985">
        <v>0</v>
      </c>
      <c r="G41" s="985">
        <v>0</v>
      </c>
      <c r="H41" s="984" t="s">
        <v>1006</v>
      </c>
    </row>
    <row r="42" spans="1:8" ht="24.75" customHeight="1">
      <c r="A42" s="984" t="s">
        <v>80</v>
      </c>
      <c r="B42" s="982">
        <f t="shared" si="1"/>
        <v>946934</v>
      </c>
      <c r="C42" s="985">
        <v>946934</v>
      </c>
      <c r="D42" s="985">
        <v>0</v>
      </c>
      <c r="E42" s="985">
        <v>0</v>
      </c>
      <c r="F42" s="985">
        <v>0</v>
      </c>
      <c r="G42" s="985">
        <v>0</v>
      </c>
      <c r="H42" s="984" t="s">
        <v>1007</v>
      </c>
    </row>
    <row r="43" spans="1:8" ht="24.75" customHeight="1">
      <c r="A43" s="984" t="s">
        <v>883</v>
      </c>
      <c r="B43" s="982">
        <f t="shared" si="1"/>
        <v>161094</v>
      </c>
      <c r="C43" s="985">
        <v>161094</v>
      </c>
      <c r="D43" s="985">
        <v>0</v>
      </c>
      <c r="E43" s="985">
        <v>0</v>
      </c>
      <c r="F43" s="985">
        <v>0</v>
      </c>
      <c r="G43" s="985">
        <v>0</v>
      </c>
      <c r="H43" s="984" t="s">
        <v>1013</v>
      </c>
    </row>
    <row r="44" spans="1:8" ht="24.75" customHeight="1">
      <c r="A44" s="984" t="s">
        <v>939</v>
      </c>
      <c r="B44" s="982">
        <f t="shared" si="1"/>
        <v>1659000</v>
      </c>
      <c r="C44" s="985">
        <v>1659000</v>
      </c>
      <c r="D44" s="985">
        <v>0</v>
      </c>
      <c r="E44" s="985">
        <v>0</v>
      </c>
      <c r="F44" s="985">
        <v>0</v>
      </c>
      <c r="G44" s="985">
        <v>0</v>
      </c>
      <c r="H44" s="984" t="s">
        <v>1014</v>
      </c>
    </row>
    <row r="45" spans="1:8" ht="24.75" customHeight="1">
      <c r="A45" s="984" t="s">
        <v>991</v>
      </c>
      <c r="B45" s="982">
        <f t="shared" ref="B45" si="2">SUM(C45:G45)</f>
        <v>5851396</v>
      </c>
      <c r="C45" s="985">
        <v>5851396</v>
      </c>
      <c r="D45" s="985">
        <v>0</v>
      </c>
      <c r="E45" s="985">
        <v>0</v>
      </c>
      <c r="F45" s="985">
        <v>0</v>
      </c>
      <c r="G45" s="985">
        <v>0</v>
      </c>
      <c r="H45" s="984" t="s">
        <v>1008</v>
      </c>
    </row>
    <row r="46" spans="1:8" ht="24.75" customHeight="1">
      <c r="A46" s="984" t="s">
        <v>1433</v>
      </c>
      <c r="B46" s="982">
        <f t="shared" ref="B46:B48" si="3">SUM(C46:G46)</f>
        <v>204133</v>
      </c>
      <c r="C46" s="985">
        <v>204133</v>
      </c>
      <c r="D46" s="985">
        <v>0</v>
      </c>
      <c r="E46" s="985">
        <v>0</v>
      </c>
      <c r="F46" s="985">
        <v>0</v>
      </c>
      <c r="G46" s="985">
        <v>0</v>
      </c>
      <c r="H46" s="984" t="s">
        <v>1434</v>
      </c>
    </row>
    <row r="47" spans="1:8" ht="24.75" customHeight="1">
      <c r="A47" s="984" t="s">
        <v>813</v>
      </c>
      <c r="B47" s="982">
        <f t="shared" si="3"/>
        <v>11885738</v>
      </c>
      <c r="C47" s="985">
        <v>11885738</v>
      </c>
      <c r="D47" s="985">
        <v>0</v>
      </c>
      <c r="E47" s="985">
        <v>0</v>
      </c>
      <c r="F47" s="985">
        <v>0</v>
      </c>
      <c r="G47" s="985">
        <v>0</v>
      </c>
      <c r="H47" s="984" t="s">
        <v>1440</v>
      </c>
    </row>
    <row r="48" spans="1:8" ht="30" customHeight="1">
      <c r="A48" s="984" t="s">
        <v>1570</v>
      </c>
      <c r="B48" s="982">
        <f t="shared" si="3"/>
        <v>33959348</v>
      </c>
      <c r="C48" s="985">
        <v>33959348</v>
      </c>
      <c r="D48" s="985">
        <v>0</v>
      </c>
      <c r="E48" s="985">
        <v>0</v>
      </c>
      <c r="F48" s="985">
        <v>0</v>
      </c>
      <c r="G48" s="985">
        <v>0</v>
      </c>
      <c r="H48" s="984" t="s">
        <v>1571</v>
      </c>
    </row>
    <row r="49" spans="1:8" ht="24.75" customHeight="1">
      <c r="A49" s="984" t="s">
        <v>1222</v>
      </c>
      <c r="B49" s="982">
        <f t="shared" ref="B49" si="4">SUM(C49:G49)</f>
        <v>3383456</v>
      </c>
      <c r="C49" s="985">
        <v>0</v>
      </c>
      <c r="D49" s="985">
        <v>0</v>
      </c>
      <c r="E49" s="985">
        <v>0</v>
      </c>
      <c r="F49" s="985">
        <v>0</v>
      </c>
      <c r="G49" s="985">
        <v>3383456</v>
      </c>
      <c r="H49" s="984" t="s">
        <v>1450</v>
      </c>
    </row>
    <row r="50" spans="1:8" ht="24.75" customHeight="1">
      <c r="A50" s="984" t="s">
        <v>817</v>
      </c>
      <c r="B50" s="982">
        <f t="shared" si="1"/>
        <v>14366</v>
      </c>
      <c r="C50" s="985">
        <v>14366</v>
      </c>
      <c r="D50" s="985">
        <v>0</v>
      </c>
      <c r="E50" s="985">
        <v>0</v>
      </c>
      <c r="F50" s="985">
        <v>0</v>
      </c>
      <c r="G50" s="985">
        <v>0</v>
      </c>
      <c r="H50" s="984" t="s">
        <v>819</v>
      </c>
    </row>
    <row r="51" spans="1:8" ht="24.95" customHeight="1">
      <c r="A51" s="974" t="s">
        <v>305</v>
      </c>
      <c r="B51" s="962">
        <f t="shared" ref="B51:G51" si="5">SUBTOTAL(9,B30:B50)</f>
        <v>566880862</v>
      </c>
      <c r="C51" s="962">
        <f t="shared" si="5"/>
        <v>538607836</v>
      </c>
      <c r="D51" s="962">
        <f t="shared" si="5"/>
        <v>0</v>
      </c>
      <c r="E51" s="962">
        <f t="shared" si="5"/>
        <v>0</v>
      </c>
      <c r="F51" s="962">
        <f t="shared" si="5"/>
        <v>3357256</v>
      </c>
      <c r="G51" s="962">
        <f t="shared" si="5"/>
        <v>24915770</v>
      </c>
      <c r="H51" s="975"/>
    </row>
    <row r="52" spans="1:8" ht="24.95" customHeight="1">
      <c r="A52" s="974" t="s">
        <v>483</v>
      </c>
      <c r="B52" s="982">
        <f>SUM(C52:G52)</f>
        <v>29833175</v>
      </c>
      <c r="C52" s="985">
        <f>C32+C39</f>
        <v>25188773</v>
      </c>
      <c r="D52" s="985">
        <f t="shared" ref="D52:G52" si="6">D32+D39</f>
        <v>0</v>
      </c>
      <c r="E52" s="985">
        <f t="shared" si="6"/>
        <v>0</v>
      </c>
      <c r="F52" s="985">
        <f t="shared" si="6"/>
        <v>0</v>
      </c>
      <c r="G52" s="985">
        <f t="shared" si="6"/>
        <v>4644402</v>
      </c>
      <c r="H52" s="981"/>
    </row>
    <row r="53" spans="1:8" ht="24.95" customHeight="1">
      <c r="A53" s="974" t="s">
        <v>0</v>
      </c>
      <c r="B53" s="982">
        <f>SUM(C53:G53)</f>
        <v>16262614</v>
      </c>
      <c r="C53" s="985">
        <f>C30</f>
        <v>0</v>
      </c>
      <c r="D53" s="985">
        <f>D38</f>
        <v>0</v>
      </c>
      <c r="E53" s="985">
        <f>E38</f>
        <v>0</v>
      </c>
      <c r="F53" s="985">
        <v>0</v>
      </c>
      <c r="G53" s="985">
        <f>G30</f>
        <v>16262614</v>
      </c>
      <c r="H53" s="981"/>
    </row>
    <row r="54" spans="1:8" ht="24.95" customHeight="1" thickBot="1">
      <c r="A54" s="965" t="s">
        <v>157</v>
      </c>
      <c r="B54" s="966">
        <f t="shared" ref="B54:G54" si="7">+B51-B52-B53</f>
        <v>520785073</v>
      </c>
      <c r="C54" s="966">
        <f t="shared" si="7"/>
        <v>513419063</v>
      </c>
      <c r="D54" s="966">
        <f t="shared" si="7"/>
        <v>0</v>
      </c>
      <c r="E54" s="966">
        <f t="shared" si="7"/>
        <v>0</v>
      </c>
      <c r="F54" s="966">
        <f t="shared" si="7"/>
        <v>3357256</v>
      </c>
      <c r="G54" s="966">
        <f t="shared" si="7"/>
        <v>4008754</v>
      </c>
      <c r="H54" s="976"/>
    </row>
    <row r="55" spans="1:8" s="433" customFormat="1" ht="35.1" customHeight="1" thickTop="1">
      <c r="A55" s="434" t="s">
        <v>302</v>
      </c>
      <c r="B55" s="434"/>
      <c r="C55" s="456"/>
      <c r="D55" s="457"/>
      <c r="E55" s="534"/>
      <c r="F55" s="458"/>
      <c r="G55" s="458"/>
      <c r="H55" s="459"/>
    </row>
    <row r="56" spans="1:8" ht="35.1" customHeight="1">
      <c r="A56" s="1541" t="s">
        <v>422</v>
      </c>
      <c r="B56" s="1542"/>
      <c r="C56" s="1542"/>
      <c r="D56" s="1542"/>
      <c r="E56" s="1542"/>
      <c r="F56" s="1542"/>
      <c r="G56" s="1542"/>
      <c r="H56" s="1542"/>
    </row>
    <row r="57" spans="1:8" ht="35.1" customHeight="1">
      <c r="A57" s="1541" t="s">
        <v>423</v>
      </c>
      <c r="B57" s="1542"/>
      <c r="C57" s="1542"/>
      <c r="D57" s="1542"/>
      <c r="E57" s="1542"/>
      <c r="F57" s="1542"/>
      <c r="G57" s="1542"/>
      <c r="H57" s="1542"/>
    </row>
    <row r="58" spans="1:8" ht="35.1" customHeight="1">
      <c r="A58" s="1541" t="s">
        <v>106</v>
      </c>
      <c r="B58" s="1542"/>
      <c r="C58" s="1542"/>
      <c r="D58" s="1542"/>
      <c r="E58" s="1542"/>
      <c r="F58" s="1542"/>
      <c r="G58" s="1542"/>
      <c r="H58" s="1542"/>
    </row>
    <row r="59" spans="1:8" ht="35.1" customHeight="1">
      <c r="A59" s="1541" t="s">
        <v>115</v>
      </c>
      <c r="B59" s="1542"/>
      <c r="C59" s="1542"/>
      <c r="D59" s="1542"/>
      <c r="E59" s="1542"/>
      <c r="F59" s="1542"/>
      <c r="G59" s="1542"/>
      <c r="H59" s="1542"/>
    </row>
    <row r="60" spans="1:8" ht="35.1" customHeight="1">
      <c r="A60" s="460" t="s">
        <v>697</v>
      </c>
      <c r="B60" s="1173"/>
      <c r="C60" s="1173"/>
      <c r="D60" s="1173"/>
      <c r="E60" s="1173"/>
      <c r="F60" s="1173"/>
      <c r="G60" s="1173"/>
      <c r="H60" s="1173"/>
    </row>
    <row r="61" spans="1:8" ht="35.1" customHeight="1">
      <c r="A61" s="1541" t="s">
        <v>531</v>
      </c>
      <c r="B61" s="1542"/>
      <c r="C61" s="1542"/>
      <c r="D61" s="1542"/>
      <c r="E61" s="1542"/>
      <c r="F61" s="1542"/>
      <c r="G61" s="1542"/>
      <c r="H61" s="1542"/>
    </row>
    <row r="62" spans="1:8" ht="15.75" customHeight="1">
      <c r="A62" s="461"/>
      <c r="B62" s="535"/>
      <c r="C62" s="462"/>
      <c r="D62" s="535"/>
      <c r="E62" s="535"/>
      <c r="F62" s="535"/>
      <c r="G62" s="1174"/>
      <c r="H62" s="463"/>
    </row>
    <row r="63" spans="1:8" ht="15.75" customHeight="1">
      <c r="A63" s="461"/>
      <c r="B63" s="433"/>
      <c r="C63" s="433"/>
      <c r="D63" s="433"/>
      <c r="E63" s="433"/>
      <c r="F63" s="433"/>
      <c r="G63" s="433"/>
      <c r="H63" s="433"/>
    </row>
    <row r="64" spans="1:8" ht="18" customHeight="1">
      <c r="A64" s="1539" t="str">
        <f>+A1</f>
        <v>Public Service Electric and Gas Company</v>
      </c>
      <c r="B64" s="1544"/>
      <c r="C64" s="1544"/>
      <c r="D64" s="1544"/>
      <c r="E64" s="1544"/>
      <c r="F64" s="1544"/>
      <c r="G64" s="1544"/>
      <c r="H64" s="1544"/>
    </row>
    <row r="65" spans="1:8" s="430" customFormat="1" ht="18" customHeight="1">
      <c r="A65" s="1538" t="s">
        <v>257</v>
      </c>
      <c r="B65" s="1538"/>
      <c r="C65" s="1538"/>
      <c r="D65" s="1538"/>
      <c r="E65" s="1538"/>
      <c r="F65" s="1538"/>
      <c r="G65" s="1538"/>
      <c r="H65" s="1538"/>
    </row>
    <row r="66" spans="1:8" s="430" customFormat="1" ht="18" customHeight="1">
      <c r="A66" s="1538" t="str">
        <f>+A3</f>
        <v>Attachment 1A - Accumulated Deferred Income Taxes (ADIT) Worksheet - December 31 of the Previous Year</v>
      </c>
      <c r="B66" s="1538"/>
      <c r="C66" s="1538"/>
      <c r="D66" s="1538"/>
      <c r="E66" s="1538"/>
      <c r="F66" s="1538"/>
      <c r="G66" s="1538"/>
      <c r="H66" s="1538"/>
    </row>
    <row r="67" spans="1:8" ht="15.75" customHeight="1">
      <c r="A67" s="535"/>
      <c r="B67" s="535"/>
      <c r="C67" s="535"/>
      <c r="D67" s="535"/>
      <c r="E67" s="535"/>
      <c r="F67" s="535"/>
      <c r="G67" s="1174"/>
      <c r="H67" s="535"/>
    </row>
    <row r="68" spans="1:8" ht="15.75" customHeight="1">
      <c r="A68" s="535"/>
      <c r="B68" s="535"/>
      <c r="C68" s="535"/>
      <c r="D68" s="535"/>
      <c r="E68" s="535"/>
      <c r="F68" s="535"/>
      <c r="G68" s="1174"/>
      <c r="H68" s="548" t="s">
        <v>495</v>
      </c>
    </row>
    <row r="69" spans="1:8" ht="15.75" customHeight="1">
      <c r="A69" s="464"/>
      <c r="B69" s="433"/>
      <c r="C69" s="433"/>
      <c r="D69" s="433"/>
      <c r="E69" s="433"/>
      <c r="F69" s="433"/>
      <c r="G69" s="433"/>
      <c r="H69" s="224"/>
    </row>
    <row r="70" spans="1:8" ht="15.75" customHeight="1">
      <c r="A70" s="458"/>
      <c r="B70" s="433"/>
      <c r="C70" s="433"/>
      <c r="D70" s="433"/>
      <c r="E70" s="433"/>
      <c r="F70" s="433"/>
      <c r="G70" s="433"/>
      <c r="H70" s="224"/>
    </row>
    <row r="71" spans="1:8" ht="15.75" customHeight="1">
      <c r="A71" s="467"/>
      <c r="B71" s="466"/>
      <c r="C71" s="466"/>
      <c r="D71" s="466"/>
      <c r="E71" s="466"/>
      <c r="F71" s="466"/>
      <c r="G71" s="466"/>
      <c r="H71" s="466"/>
    </row>
    <row r="72" spans="1:8" ht="15.75" customHeight="1">
      <c r="A72" s="453" t="s">
        <v>54</v>
      </c>
      <c r="B72" s="454" t="s">
        <v>158</v>
      </c>
      <c r="C72" s="454" t="s">
        <v>39</v>
      </c>
      <c r="D72" s="454" t="s">
        <v>55</v>
      </c>
      <c r="E72" s="454" t="s">
        <v>53</v>
      </c>
      <c r="F72" s="454" t="s">
        <v>416</v>
      </c>
      <c r="G72" s="454" t="s">
        <v>56</v>
      </c>
      <c r="H72" s="454" t="s">
        <v>268</v>
      </c>
    </row>
    <row r="73" spans="1:8" ht="15.75" customHeight="1">
      <c r="A73" s="444"/>
      <c r="B73" s="443" t="s">
        <v>157</v>
      </c>
      <c r="C73" s="443" t="s">
        <v>299</v>
      </c>
      <c r="D73" s="443" t="s">
        <v>301</v>
      </c>
      <c r="E73" s="443"/>
      <c r="F73" s="443"/>
      <c r="G73" s="443"/>
    </row>
    <row r="74" spans="1:8" ht="15.75" customHeight="1">
      <c r="A74" s="455" t="s">
        <v>519</v>
      </c>
      <c r="B74" s="443"/>
      <c r="C74" s="443" t="s">
        <v>300</v>
      </c>
      <c r="D74" s="443" t="s">
        <v>291</v>
      </c>
      <c r="E74" s="443" t="s">
        <v>296</v>
      </c>
      <c r="F74" s="443" t="s">
        <v>298</v>
      </c>
      <c r="G74" s="443" t="s">
        <v>693</v>
      </c>
    </row>
    <row r="75" spans="1:8" ht="15.75" customHeight="1">
      <c r="A75" s="444"/>
      <c r="B75" s="443"/>
      <c r="C75" s="443" t="s">
        <v>297</v>
      </c>
      <c r="D75" s="443" t="s">
        <v>297</v>
      </c>
      <c r="E75" s="443" t="s">
        <v>297</v>
      </c>
      <c r="F75" s="443" t="s">
        <v>297</v>
      </c>
      <c r="G75" s="443" t="s">
        <v>297</v>
      </c>
      <c r="H75" s="443" t="s">
        <v>28</v>
      </c>
    </row>
    <row r="76" spans="1:8" ht="30" customHeight="1">
      <c r="A76" s="984" t="s">
        <v>805</v>
      </c>
      <c r="B76" s="982">
        <f t="shared" ref="B76" si="8">SUM(C76:G76)</f>
        <v>-224691219</v>
      </c>
      <c r="C76" s="985">
        <v>0</v>
      </c>
      <c r="D76" s="985">
        <v>-224691219</v>
      </c>
      <c r="E76" s="985">
        <v>0</v>
      </c>
      <c r="F76" s="985">
        <v>0</v>
      </c>
      <c r="G76" s="985">
        <v>0</v>
      </c>
      <c r="H76" s="984" t="s">
        <v>1003</v>
      </c>
    </row>
    <row r="77" spans="1:8" ht="30" customHeight="1">
      <c r="A77" s="984" t="s">
        <v>806</v>
      </c>
      <c r="B77" s="982">
        <f t="shared" ref="B77:B78" si="9">SUM(C77:G77)</f>
        <v>-971515654</v>
      </c>
      <c r="C77" s="985">
        <v>-383848775</v>
      </c>
      <c r="D77" s="985">
        <v>-586199411</v>
      </c>
      <c r="E77" s="985">
        <v>0</v>
      </c>
      <c r="F77" s="985">
        <v>-1467468</v>
      </c>
      <c r="G77" s="985">
        <v>0</v>
      </c>
      <c r="H77" s="984" t="s">
        <v>1003</v>
      </c>
    </row>
    <row r="78" spans="1:8" ht="24.75" customHeight="1">
      <c r="A78" s="984" t="s">
        <v>807</v>
      </c>
      <c r="B78" s="982">
        <f t="shared" si="9"/>
        <v>-242475651</v>
      </c>
      <c r="C78" s="985">
        <v>-111368738</v>
      </c>
      <c r="D78" s="985">
        <v>-130707565</v>
      </c>
      <c r="E78" s="985">
        <v>0</v>
      </c>
      <c r="F78" s="985">
        <v>-399348</v>
      </c>
      <c r="G78" s="985">
        <v>0</v>
      </c>
      <c r="H78" s="984" t="s">
        <v>1882</v>
      </c>
    </row>
    <row r="79" spans="1:8" ht="24.95" customHeight="1">
      <c r="A79" s="968" t="s">
        <v>524</v>
      </c>
      <c r="B79" s="962">
        <f t="shared" ref="B79:G79" si="10">SUBTOTAL(9,B76:B78)</f>
        <v>-1438682524</v>
      </c>
      <c r="C79" s="962">
        <f t="shared" si="10"/>
        <v>-495217513</v>
      </c>
      <c r="D79" s="962">
        <f t="shared" si="10"/>
        <v>-941598195</v>
      </c>
      <c r="E79" s="962">
        <f t="shared" si="10"/>
        <v>0</v>
      </c>
      <c r="F79" s="962">
        <f t="shared" si="10"/>
        <v>-1866816</v>
      </c>
      <c r="G79" s="962">
        <f t="shared" si="10"/>
        <v>0</v>
      </c>
      <c r="H79" s="975"/>
    </row>
    <row r="80" spans="1:8" ht="24.95" customHeight="1">
      <c r="A80" s="964" t="s">
        <v>483</v>
      </c>
      <c r="B80" s="979">
        <f>SUM(C80:G80)</f>
        <v>-242475651</v>
      </c>
      <c r="C80" s="985">
        <f>C78</f>
        <v>-111368738</v>
      </c>
      <c r="D80" s="985">
        <f>D78</f>
        <v>-130707565</v>
      </c>
      <c r="E80" s="985">
        <f>E78</f>
        <v>0</v>
      </c>
      <c r="F80" s="985">
        <f>F78</f>
        <v>-399348</v>
      </c>
      <c r="G80" s="985">
        <f>G78</f>
        <v>0</v>
      </c>
      <c r="H80" s="981"/>
    </row>
    <row r="81" spans="1:8" ht="24.95" customHeight="1">
      <c r="A81" s="964" t="s">
        <v>0</v>
      </c>
      <c r="B81" s="979">
        <f>SUM(C81:G81)</f>
        <v>0</v>
      </c>
      <c r="C81" s="985">
        <v>0</v>
      </c>
      <c r="D81" s="985">
        <v>0</v>
      </c>
      <c r="E81" s="985">
        <v>0</v>
      </c>
      <c r="F81" s="985">
        <v>0</v>
      </c>
      <c r="G81" s="985">
        <v>0</v>
      </c>
      <c r="H81" s="981"/>
    </row>
    <row r="82" spans="1:8" ht="24.95" customHeight="1" thickBot="1">
      <c r="A82" s="969" t="s">
        <v>525</v>
      </c>
      <c r="B82" s="966">
        <f t="shared" ref="B82:G82" si="11">+B79-B80-B81</f>
        <v>-1196206873</v>
      </c>
      <c r="C82" s="966">
        <f t="shared" si="11"/>
        <v>-383848775</v>
      </c>
      <c r="D82" s="966">
        <f t="shared" si="11"/>
        <v>-810890630</v>
      </c>
      <c r="E82" s="966">
        <f t="shared" si="11"/>
        <v>0</v>
      </c>
      <c r="F82" s="966">
        <f t="shared" si="11"/>
        <v>-1467468</v>
      </c>
      <c r="G82" s="966">
        <f t="shared" si="11"/>
        <v>0</v>
      </c>
      <c r="H82" s="976"/>
    </row>
    <row r="83" spans="1:8" ht="25.15" customHeight="1" thickTop="1">
      <c r="A83" s="434"/>
      <c r="B83" s="959"/>
      <c r="C83" s="959"/>
      <c r="D83" s="959"/>
      <c r="E83" s="959"/>
      <c r="F83" s="959"/>
      <c r="G83" s="959"/>
      <c r="H83" s="926"/>
    </row>
    <row r="84" spans="1:8" ht="15.75" customHeight="1">
      <c r="A84" s="453" t="s">
        <v>54</v>
      </c>
      <c r="B84" s="454" t="s">
        <v>158</v>
      </c>
      <c r="C84" s="454" t="s">
        <v>39</v>
      </c>
      <c r="D84" s="454" t="s">
        <v>55</v>
      </c>
      <c r="E84" s="454" t="s">
        <v>53</v>
      </c>
      <c r="F84" s="454" t="s">
        <v>416</v>
      </c>
      <c r="G84" s="454" t="s">
        <v>56</v>
      </c>
      <c r="H84" s="454" t="s">
        <v>268</v>
      </c>
    </row>
    <row r="85" spans="1:8" ht="15.75" customHeight="1">
      <c r="A85" s="444"/>
      <c r="B85" s="443" t="s">
        <v>157</v>
      </c>
      <c r="C85" s="443" t="s">
        <v>299</v>
      </c>
      <c r="D85" s="443" t="s">
        <v>301</v>
      </c>
      <c r="E85" s="443"/>
      <c r="F85" s="443"/>
      <c r="G85" s="443"/>
    </row>
    <row r="86" spans="1:8" ht="15.75" customHeight="1">
      <c r="A86" s="455" t="s">
        <v>521</v>
      </c>
      <c r="B86" s="443"/>
      <c r="C86" s="443" t="s">
        <v>300</v>
      </c>
      <c r="D86" s="443" t="s">
        <v>291</v>
      </c>
      <c r="E86" s="443" t="s">
        <v>296</v>
      </c>
      <c r="F86" s="443" t="s">
        <v>298</v>
      </c>
      <c r="G86" s="443" t="s">
        <v>693</v>
      </c>
    </row>
    <row r="87" spans="1:8" ht="15.75" customHeight="1">
      <c r="A87" s="444"/>
      <c r="B87" s="443"/>
      <c r="C87" s="443" t="s">
        <v>297</v>
      </c>
      <c r="D87" s="443" t="s">
        <v>297</v>
      </c>
      <c r="E87" s="443" t="s">
        <v>297</v>
      </c>
      <c r="F87" s="443" t="s">
        <v>297</v>
      </c>
      <c r="G87" s="443" t="s">
        <v>297</v>
      </c>
      <c r="H87" s="443" t="s">
        <v>28</v>
      </c>
    </row>
    <row r="88" spans="1:8" ht="30" customHeight="1">
      <c r="A88" s="984" t="s">
        <v>805</v>
      </c>
      <c r="B88" s="982">
        <f t="shared" ref="B88" si="12">SUM(C88:G88)</f>
        <v>-2965158546</v>
      </c>
      <c r="C88" s="985">
        <v>-1193922913</v>
      </c>
      <c r="D88" s="985">
        <v>-1766051936</v>
      </c>
      <c r="E88" s="985">
        <v>0</v>
      </c>
      <c r="F88" s="985">
        <v>-5183697</v>
      </c>
      <c r="G88" s="985">
        <v>0</v>
      </c>
      <c r="H88" s="984" t="s">
        <v>1030</v>
      </c>
    </row>
    <row r="89" spans="1:8" ht="24.95" customHeight="1">
      <c r="A89" s="961" t="s">
        <v>522</v>
      </c>
      <c r="B89" s="962">
        <f t="shared" ref="B89:G89" si="13">SUBTOTAL(9,B88:B88)</f>
        <v>-2965158546</v>
      </c>
      <c r="C89" s="962">
        <f t="shared" si="13"/>
        <v>-1193922913</v>
      </c>
      <c r="D89" s="962">
        <f t="shared" si="13"/>
        <v>-1766051936</v>
      </c>
      <c r="E89" s="962">
        <f t="shared" si="13"/>
        <v>0</v>
      </c>
      <c r="F89" s="962">
        <f t="shared" si="13"/>
        <v>-5183697</v>
      </c>
      <c r="G89" s="962">
        <f t="shared" si="13"/>
        <v>0</v>
      </c>
      <c r="H89" s="963"/>
    </row>
    <row r="90" spans="1:8" ht="24.95" customHeight="1">
      <c r="A90" s="964" t="s">
        <v>483</v>
      </c>
      <c r="B90" s="980">
        <f t="shared" ref="B90:B91" si="14">SUM(C90:G90)</f>
        <v>0</v>
      </c>
      <c r="C90" s="985">
        <v>0</v>
      </c>
      <c r="D90" s="985">
        <v>0</v>
      </c>
      <c r="E90" s="985">
        <v>0</v>
      </c>
      <c r="F90" s="985">
        <v>0</v>
      </c>
      <c r="G90" s="985">
        <v>0</v>
      </c>
      <c r="H90" s="960"/>
    </row>
    <row r="91" spans="1:8" ht="24.95" customHeight="1">
      <c r="A91" s="964" t="s">
        <v>0</v>
      </c>
      <c r="B91" s="980">
        <f t="shared" si="14"/>
        <v>0</v>
      </c>
      <c r="C91" s="985">
        <v>0</v>
      </c>
      <c r="D91" s="985">
        <v>0</v>
      </c>
      <c r="E91" s="985">
        <v>0</v>
      </c>
      <c r="F91" s="985">
        <v>0</v>
      </c>
      <c r="G91" s="985">
        <v>0</v>
      </c>
      <c r="H91" s="960"/>
    </row>
    <row r="92" spans="1:8" ht="24.95" customHeight="1" thickBot="1">
      <c r="A92" s="965" t="s">
        <v>523</v>
      </c>
      <c r="B92" s="966">
        <f t="shared" ref="B92:F92" si="15">+B89-B90-B91</f>
        <v>-2965158546</v>
      </c>
      <c r="C92" s="966">
        <f t="shared" si="15"/>
        <v>-1193922913</v>
      </c>
      <c r="D92" s="966">
        <f t="shared" si="15"/>
        <v>-1766051936</v>
      </c>
      <c r="E92" s="966">
        <f t="shared" si="15"/>
        <v>0</v>
      </c>
      <c r="F92" s="966">
        <f t="shared" si="15"/>
        <v>-5183697</v>
      </c>
      <c r="G92" s="966">
        <f>+G89-G90-G91</f>
        <v>0</v>
      </c>
      <c r="H92" s="967"/>
    </row>
    <row r="93" spans="1:8" ht="35.1" customHeight="1" thickTop="1">
      <c r="A93" s="434" t="s">
        <v>304</v>
      </c>
      <c r="B93" s="1001"/>
      <c r="C93" s="434"/>
      <c r="D93" s="925"/>
      <c r="E93" s="457"/>
      <c r="F93" s="458"/>
      <c r="G93" s="458"/>
      <c r="H93" s="926"/>
    </row>
    <row r="94" spans="1:8" s="433" customFormat="1" ht="35.1" customHeight="1">
      <c r="A94" s="1541" t="s">
        <v>526</v>
      </c>
      <c r="B94" s="1542"/>
      <c r="C94" s="1542"/>
      <c r="D94" s="1542"/>
      <c r="E94" s="1542"/>
      <c r="F94" s="1542"/>
      <c r="G94" s="1542"/>
      <c r="H94" s="1542"/>
    </row>
    <row r="95" spans="1:8" ht="35.1" customHeight="1">
      <c r="A95" s="1541" t="s">
        <v>527</v>
      </c>
      <c r="B95" s="1542"/>
      <c r="C95" s="1542"/>
      <c r="D95" s="1542"/>
      <c r="E95" s="1542"/>
      <c r="F95" s="1542"/>
      <c r="G95" s="1542"/>
      <c r="H95" s="1542"/>
    </row>
    <row r="96" spans="1:8" ht="35.1" customHeight="1">
      <c r="A96" s="1541" t="s">
        <v>528</v>
      </c>
      <c r="B96" s="1542"/>
      <c r="C96" s="1542"/>
      <c r="D96" s="1542"/>
      <c r="E96" s="1542"/>
      <c r="F96" s="1542"/>
      <c r="G96" s="1542"/>
      <c r="H96" s="1542"/>
    </row>
    <row r="97" spans="1:8" ht="35.1" customHeight="1">
      <c r="A97" s="1541" t="s">
        <v>529</v>
      </c>
      <c r="B97" s="1542"/>
      <c r="C97" s="1542"/>
      <c r="D97" s="1542"/>
      <c r="E97" s="1542"/>
      <c r="F97" s="1542"/>
      <c r="G97" s="1542"/>
      <c r="H97" s="1542"/>
    </row>
    <row r="98" spans="1:8" ht="35.1" customHeight="1">
      <c r="A98" s="1541" t="s">
        <v>530</v>
      </c>
      <c r="B98" s="1542"/>
      <c r="C98" s="1542"/>
      <c r="D98" s="1542"/>
      <c r="E98" s="1542"/>
      <c r="F98" s="1542"/>
      <c r="G98" s="1542"/>
      <c r="H98" s="1542"/>
    </row>
    <row r="99" spans="1:8" ht="35.1" customHeight="1">
      <c r="A99" s="460" t="s">
        <v>698</v>
      </c>
      <c r="B99" s="1173"/>
      <c r="C99" s="1173"/>
      <c r="D99" s="1173"/>
      <c r="E99" s="1173"/>
      <c r="F99" s="1173"/>
      <c r="G99" s="1173"/>
      <c r="H99" s="1173"/>
    </row>
    <row r="100" spans="1:8" ht="35.1" customHeight="1">
      <c r="A100" s="1541" t="s">
        <v>699</v>
      </c>
      <c r="B100" s="1542"/>
      <c r="C100" s="1542"/>
      <c r="D100" s="1542"/>
      <c r="E100" s="1542"/>
      <c r="F100" s="1542"/>
      <c r="G100" s="1542"/>
      <c r="H100" s="1542"/>
    </row>
    <row r="101" spans="1:8" ht="15.75" customHeight="1">
      <c r="A101" s="461"/>
      <c r="B101" s="433"/>
      <c r="C101" s="224"/>
      <c r="D101" s="224"/>
      <c r="E101" s="239"/>
      <c r="F101" s="239"/>
      <c r="G101" s="239"/>
      <c r="H101" s="463"/>
    </row>
    <row r="102" spans="1:8" ht="15.75" customHeight="1">
      <c r="A102" s="535"/>
      <c r="B102" s="466"/>
      <c r="C102" s="466"/>
      <c r="D102" s="466"/>
      <c r="E102" s="466"/>
      <c r="F102" s="466"/>
      <c r="G102" s="466"/>
      <c r="H102" s="466"/>
    </row>
    <row r="103" spans="1:8" ht="18" customHeight="1">
      <c r="A103" s="481" t="str">
        <f>A1</f>
        <v>Public Service Electric and Gas Company</v>
      </c>
      <c r="B103" s="482"/>
      <c r="C103" s="482"/>
      <c r="D103" s="482"/>
      <c r="E103" s="482"/>
      <c r="F103" s="482"/>
      <c r="G103" s="482"/>
      <c r="H103" s="483"/>
    </row>
    <row r="104" spans="1:8" s="430" customFormat="1" ht="18" customHeight="1">
      <c r="A104" s="1539" t="s">
        <v>257</v>
      </c>
      <c r="B104" s="1539"/>
      <c r="C104" s="1539"/>
      <c r="D104" s="1539"/>
      <c r="E104" s="1539"/>
      <c r="F104" s="1539"/>
      <c r="G104" s="1539"/>
      <c r="H104" s="1539"/>
    </row>
    <row r="105" spans="1:8" s="430" customFormat="1" ht="18" customHeight="1">
      <c r="A105" s="1539" t="str">
        <f>+A3</f>
        <v>Attachment 1A - Accumulated Deferred Income Taxes (ADIT) Worksheet - December 31 of the Previous Year</v>
      </c>
      <c r="B105" s="1539"/>
      <c r="C105" s="1539"/>
      <c r="D105" s="1539"/>
      <c r="E105" s="1539"/>
      <c r="F105" s="1539"/>
      <c r="G105" s="1539"/>
      <c r="H105" s="1539"/>
    </row>
    <row r="106" spans="1:8" s="430" customFormat="1" ht="15.75" customHeight="1">
      <c r="A106" s="470"/>
      <c r="B106" s="432"/>
      <c r="C106" s="432"/>
      <c r="D106" s="432"/>
      <c r="E106" s="432"/>
      <c r="F106" s="429"/>
      <c r="G106" s="429"/>
      <c r="H106" s="471"/>
    </row>
    <row r="107" spans="1:8" s="430" customFormat="1" ht="15.75" customHeight="1">
      <c r="A107" s="461"/>
      <c r="B107" s="433"/>
      <c r="C107" s="433"/>
      <c r="D107" s="433"/>
      <c r="E107" s="433"/>
      <c r="F107" s="469"/>
      <c r="G107" s="469"/>
      <c r="H107" s="548" t="s">
        <v>496</v>
      </c>
    </row>
    <row r="108" spans="1:8" ht="15.75" customHeight="1">
      <c r="A108" s="461"/>
      <c r="B108" s="433"/>
      <c r="C108" s="433"/>
      <c r="D108" s="433"/>
      <c r="E108" s="433"/>
      <c r="F108" s="469"/>
      <c r="G108" s="469"/>
      <c r="H108" s="463"/>
    </row>
    <row r="109" spans="1:8" ht="15.75" customHeight="1">
      <c r="A109" s="453" t="s">
        <v>54</v>
      </c>
      <c r="B109" s="454" t="s">
        <v>158</v>
      </c>
      <c r="C109" s="454" t="s">
        <v>39</v>
      </c>
      <c r="D109" s="454" t="s">
        <v>55</v>
      </c>
      <c r="E109" s="454" t="s">
        <v>53</v>
      </c>
      <c r="F109" s="454" t="s">
        <v>416</v>
      </c>
      <c r="G109" s="454" t="s">
        <v>56</v>
      </c>
      <c r="H109" s="454" t="s">
        <v>268</v>
      </c>
    </row>
    <row r="110" spans="1:8" ht="15.75" customHeight="1">
      <c r="A110" s="444"/>
      <c r="B110" s="443" t="s">
        <v>157</v>
      </c>
      <c r="C110" s="443" t="s">
        <v>299</v>
      </c>
      <c r="D110" s="443" t="s">
        <v>301</v>
      </c>
      <c r="E110" s="443"/>
      <c r="F110" s="443"/>
      <c r="G110" s="443"/>
    </row>
    <row r="111" spans="1:8" ht="15.75" customHeight="1">
      <c r="A111" s="455" t="s">
        <v>532</v>
      </c>
      <c r="B111" s="443"/>
      <c r="C111" s="443" t="s">
        <v>300</v>
      </c>
      <c r="D111" s="443" t="s">
        <v>291</v>
      </c>
      <c r="E111" s="443" t="s">
        <v>296</v>
      </c>
      <c r="F111" s="443" t="s">
        <v>298</v>
      </c>
      <c r="G111" s="443" t="s">
        <v>693</v>
      </c>
    </row>
    <row r="112" spans="1:8" ht="15.75" customHeight="1">
      <c r="A112" s="444"/>
      <c r="B112" s="443"/>
      <c r="C112" s="443" t="s">
        <v>297</v>
      </c>
      <c r="D112" s="443" t="s">
        <v>297</v>
      </c>
      <c r="E112" s="443" t="s">
        <v>297</v>
      </c>
      <c r="F112" s="443" t="s">
        <v>297</v>
      </c>
      <c r="G112" s="443" t="s">
        <v>297</v>
      </c>
      <c r="H112" s="443" t="s">
        <v>28</v>
      </c>
    </row>
    <row r="113" spans="1:8" ht="24.75" customHeight="1">
      <c r="A113" s="984" t="s">
        <v>809</v>
      </c>
      <c r="B113" s="982">
        <f t="shared" ref="B113" si="16">SUM(C113:G113)</f>
        <v>-194871030</v>
      </c>
      <c r="C113" s="985">
        <v>-194871030</v>
      </c>
      <c r="D113" s="985">
        <v>0</v>
      </c>
      <c r="E113" s="985">
        <v>0</v>
      </c>
      <c r="F113" s="985">
        <v>0</v>
      </c>
      <c r="G113" s="985">
        <v>0</v>
      </c>
      <c r="H113" s="985" t="s">
        <v>1435</v>
      </c>
    </row>
    <row r="114" spans="1:8" ht="24.75" customHeight="1">
      <c r="A114" s="984" t="s">
        <v>810</v>
      </c>
      <c r="B114" s="982">
        <f t="shared" ref="B114:B128" si="17">SUM(C114:G114)</f>
        <v>-52517172</v>
      </c>
      <c r="C114" s="985">
        <v>-52517172</v>
      </c>
      <c r="D114" s="985">
        <v>0</v>
      </c>
      <c r="E114" s="985">
        <v>0</v>
      </c>
      <c r="F114" s="985">
        <v>0</v>
      </c>
      <c r="G114" s="985">
        <v>0</v>
      </c>
      <c r="H114" s="985" t="s">
        <v>1436</v>
      </c>
    </row>
    <row r="115" spans="1:8" ht="24.75" customHeight="1">
      <c r="A115" s="984" t="s">
        <v>937</v>
      </c>
      <c r="B115" s="982">
        <f t="shared" si="17"/>
        <v>-118347201</v>
      </c>
      <c r="C115" s="985">
        <v>-158381883</v>
      </c>
      <c r="D115" s="985">
        <v>0</v>
      </c>
      <c r="E115" s="985">
        <v>0</v>
      </c>
      <c r="F115" s="985">
        <v>0</v>
      </c>
      <c r="G115" s="985">
        <v>40034682</v>
      </c>
      <c r="H115" s="985" t="s">
        <v>1437</v>
      </c>
    </row>
    <row r="116" spans="1:8" ht="24.75" customHeight="1">
      <c r="A116" s="984" t="s">
        <v>811</v>
      </c>
      <c r="B116" s="982">
        <f t="shared" si="17"/>
        <v>-820956</v>
      </c>
      <c r="C116" s="985">
        <v>0</v>
      </c>
      <c r="D116" s="985">
        <v>0</v>
      </c>
      <c r="E116" s="985">
        <v>-820956</v>
      </c>
      <c r="F116" s="985">
        <v>0</v>
      </c>
      <c r="G116" s="985">
        <v>0</v>
      </c>
      <c r="H116" s="985" t="s">
        <v>1438</v>
      </c>
    </row>
    <row r="117" spans="1:8" ht="24.75" customHeight="1">
      <c r="A117" s="984" t="s">
        <v>812</v>
      </c>
      <c r="B117" s="982">
        <f t="shared" si="17"/>
        <v>-4146831</v>
      </c>
      <c r="C117" s="985">
        <v>-4146831</v>
      </c>
      <c r="D117" s="985">
        <v>0</v>
      </c>
      <c r="E117" s="985">
        <v>0</v>
      </c>
      <c r="F117" s="985">
        <v>0</v>
      </c>
      <c r="G117" s="985">
        <v>0</v>
      </c>
      <c r="H117" s="985" t="s">
        <v>1439</v>
      </c>
    </row>
    <row r="118" spans="1:8" ht="24.75" customHeight="1">
      <c r="A118" s="984" t="s">
        <v>814</v>
      </c>
      <c r="B118" s="982">
        <f t="shared" si="17"/>
        <v>-58634352</v>
      </c>
      <c r="C118" s="985">
        <v>-58634352</v>
      </c>
      <c r="D118" s="985">
        <v>0</v>
      </c>
      <c r="E118" s="985">
        <v>0</v>
      </c>
      <c r="F118" s="985">
        <v>0</v>
      </c>
      <c r="G118" s="985">
        <v>0</v>
      </c>
      <c r="H118" s="985" t="s">
        <v>1441</v>
      </c>
    </row>
    <row r="119" spans="1:8" ht="30" customHeight="1">
      <c r="A119" s="984" t="s">
        <v>815</v>
      </c>
      <c r="B119" s="982">
        <f t="shared" si="17"/>
        <v>-503189</v>
      </c>
      <c r="C119" s="985">
        <v>777635</v>
      </c>
      <c r="D119" s="985">
        <v>-1280824</v>
      </c>
      <c r="E119" s="985">
        <v>0</v>
      </c>
      <c r="F119" s="985">
        <v>0</v>
      </c>
      <c r="G119" s="985">
        <v>0</v>
      </c>
      <c r="H119" s="1531" t="s">
        <v>1442</v>
      </c>
    </row>
    <row r="120" spans="1:8" ht="24.75" customHeight="1">
      <c r="A120" s="984" t="s">
        <v>820</v>
      </c>
      <c r="B120" s="982">
        <f t="shared" si="17"/>
        <v>-724907</v>
      </c>
      <c r="C120" s="985">
        <v>-724907</v>
      </c>
      <c r="D120" s="985">
        <v>0</v>
      </c>
      <c r="E120" s="985">
        <v>0</v>
      </c>
      <c r="F120" s="985">
        <v>0</v>
      </c>
      <c r="G120" s="985">
        <v>0</v>
      </c>
      <c r="H120" s="985" t="s">
        <v>1443</v>
      </c>
    </row>
    <row r="121" spans="1:8" ht="24.75" customHeight="1">
      <c r="A121" s="984" t="s">
        <v>885</v>
      </c>
      <c r="B121" s="982">
        <f t="shared" si="17"/>
        <v>-3720876</v>
      </c>
      <c r="C121" s="985">
        <v>-3720876</v>
      </c>
      <c r="D121" s="985">
        <v>0</v>
      </c>
      <c r="E121" s="985">
        <v>0</v>
      </c>
      <c r="F121" s="985">
        <v>0</v>
      </c>
      <c r="G121" s="985">
        <v>0</v>
      </c>
      <c r="H121" s="985" t="s">
        <v>1444</v>
      </c>
    </row>
    <row r="122" spans="1:8" ht="24.75" customHeight="1">
      <c r="A122" s="984" t="s">
        <v>886</v>
      </c>
      <c r="B122" s="982">
        <f t="shared" si="17"/>
        <v>-5934272</v>
      </c>
      <c r="C122" s="985">
        <v>-5934272</v>
      </c>
      <c r="D122" s="985">
        <v>0</v>
      </c>
      <c r="E122" s="985">
        <v>0</v>
      </c>
      <c r="F122" s="985">
        <v>0</v>
      </c>
      <c r="G122" s="985">
        <v>0</v>
      </c>
      <c r="H122" s="985" t="s">
        <v>1445</v>
      </c>
    </row>
    <row r="123" spans="1:8" ht="24.75" customHeight="1">
      <c r="A123" s="984" t="s">
        <v>940</v>
      </c>
      <c r="B123" s="982">
        <f t="shared" si="17"/>
        <v>-260757677</v>
      </c>
      <c r="C123" s="985">
        <v>-260757677</v>
      </c>
      <c r="D123" s="985">
        <v>0</v>
      </c>
      <c r="E123" s="985">
        <v>0</v>
      </c>
      <c r="F123" s="985">
        <v>0</v>
      </c>
      <c r="G123" s="985">
        <v>0</v>
      </c>
      <c r="H123" s="985" t="s">
        <v>1446</v>
      </c>
    </row>
    <row r="124" spans="1:8" ht="24.75" customHeight="1">
      <c r="A124" s="984" t="s">
        <v>882</v>
      </c>
      <c r="B124" s="982">
        <f t="shared" si="17"/>
        <v>-11354226</v>
      </c>
      <c r="C124" s="985">
        <v>-11354226</v>
      </c>
      <c r="D124" s="985">
        <v>0</v>
      </c>
      <c r="E124" s="985">
        <v>0</v>
      </c>
      <c r="F124" s="985">
        <v>0</v>
      </c>
      <c r="G124" s="985">
        <v>0</v>
      </c>
      <c r="H124" s="985" t="s">
        <v>1447</v>
      </c>
    </row>
    <row r="125" spans="1:8" ht="24.75" customHeight="1">
      <c r="A125" s="984" t="s">
        <v>887</v>
      </c>
      <c r="B125" s="982">
        <f t="shared" si="17"/>
        <v>-189511</v>
      </c>
      <c r="C125" s="985">
        <v>-189511</v>
      </c>
      <c r="D125" s="985">
        <v>0</v>
      </c>
      <c r="E125" s="985">
        <v>0</v>
      </c>
      <c r="F125" s="985">
        <v>0</v>
      </c>
      <c r="G125" s="985">
        <v>0</v>
      </c>
      <c r="H125" s="985" t="s">
        <v>1448</v>
      </c>
    </row>
    <row r="126" spans="1:8" ht="24.75" customHeight="1">
      <c r="A126" s="984" t="s">
        <v>941</v>
      </c>
      <c r="B126" s="982">
        <f t="shared" si="17"/>
        <v>-185999</v>
      </c>
      <c r="C126" s="985">
        <v>-185999</v>
      </c>
      <c r="D126" s="985">
        <v>0</v>
      </c>
      <c r="E126" s="985">
        <v>0</v>
      </c>
      <c r="F126" s="985">
        <v>0</v>
      </c>
      <c r="G126" s="985">
        <v>0</v>
      </c>
      <c r="H126" s="985" t="s">
        <v>1449</v>
      </c>
    </row>
    <row r="127" spans="1:8" ht="24.75" customHeight="1">
      <c r="A127" s="984" t="s">
        <v>816</v>
      </c>
      <c r="B127" s="982">
        <f t="shared" ref="B127" si="18">SUM(C127:G127)</f>
        <v>-3043545</v>
      </c>
      <c r="C127" s="985">
        <v>-3043545</v>
      </c>
      <c r="D127" s="985">
        <v>0</v>
      </c>
      <c r="E127" s="985">
        <v>0</v>
      </c>
      <c r="F127" s="985">
        <v>0</v>
      </c>
      <c r="G127" s="985">
        <v>0</v>
      </c>
      <c r="H127" s="985" t="s">
        <v>1440</v>
      </c>
    </row>
    <row r="128" spans="1:8" ht="24.75" customHeight="1">
      <c r="A128" s="984" t="s">
        <v>818</v>
      </c>
      <c r="B128" s="982">
        <f t="shared" si="17"/>
        <v>-199578089</v>
      </c>
      <c r="C128" s="985">
        <v>0</v>
      </c>
      <c r="D128" s="985">
        <v>0</v>
      </c>
      <c r="E128" s="985">
        <v>-199578089</v>
      </c>
      <c r="F128" s="985">
        <v>0</v>
      </c>
      <c r="G128" s="985">
        <v>0</v>
      </c>
      <c r="H128" s="985" t="s">
        <v>1451</v>
      </c>
    </row>
    <row r="129" spans="1:8" ht="24.95" customHeight="1">
      <c r="A129" s="961" t="s">
        <v>214</v>
      </c>
      <c r="B129" s="977">
        <f t="shared" ref="B129:G129" si="19">SUBTOTAL(9,B113:B128)</f>
        <v>-915329833</v>
      </c>
      <c r="C129" s="977">
        <f t="shared" si="19"/>
        <v>-753684646</v>
      </c>
      <c r="D129" s="977">
        <f t="shared" si="19"/>
        <v>-1280824</v>
      </c>
      <c r="E129" s="977">
        <f t="shared" si="19"/>
        <v>-200399045</v>
      </c>
      <c r="F129" s="977">
        <f t="shared" si="19"/>
        <v>0</v>
      </c>
      <c r="G129" s="977">
        <f t="shared" si="19"/>
        <v>40034682</v>
      </c>
      <c r="H129" s="978"/>
    </row>
    <row r="130" spans="1:8" ht="24.95" customHeight="1">
      <c r="A130" s="964" t="s">
        <v>483</v>
      </c>
      <c r="B130" s="980">
        <f>SUM(C130:G130)</f>
        <v>-199578089</v>
      </c>
      <c r="C130" s="985">
        <f>C128</f>
        <v>0</v>
      </c>
      <c r="D130" s="985">
        <f>D128</f>
        <v>0</v>
      </c>
      <c r="E130" s="985">
        <f>E128</f>
        <v>-199578089</v>
      </c>
      <c r="F130" s="985">
        <f>F128</f>
        <v>0</v>
      </c>
      <c r="G130" s="985">
        <f>G128</f>
        <v>0</v>
      </c>
      <c r="H130" s="983"/>
    </row>
    <row r="131" spans="1:8" ht="24.95" customHeight="1">
      <c r="A131" s="964" t="s">
        <v>0</v>
      </c>
      <c r="B131" s="980">
        <f t="shared" ref="B131" si="20">SUM(C131:G131)</f>
        <v>0</v>
      </c>
      <c r="C131" s="985">
        <v>0</v>
      </c>
      <c r="D131" s="985">
        <v>0</v>
      </c>
      <c r="E131" s="985">
        <v>0</v>
      </c>
      <c r="F131" s="985">
        <v>0</v>
      </c>
      <c r="G131" s="985">
        <v>0</v>
      </c>
      <c r="H131" s="983"/>
    </row>
    <row r="132" spans="1:8" ht="24.95" customHeight="1" thickBot="1">
      <c r="A132" s="965" t="s">
        <v>157</v>
      </c>
      <c r="B132" s="966">
        <f t="shared" ref="B132:G132" si="21">+B129-B130-B131</f>
        <v>-715751744</v>
      </c>
      <c r="C132" s="966">
        <f t="shared" si="21"/>
        <v>-753684646</v>
      </c>
      <c r="D132" s="966">
        <f t="shared" si="21"/>
        <v>-1280824</v>
      </c>
      <c r="E132" s="966">
        <f t="shared" si="21"/>
        <v>-820956</v>
      </c>
      <c r="F132" s="966">
        <f t="shared" si="21"/>
        <v>0</v>
      </c>
      <c r="G132" s="966">
        <f t="shared" si="21"/>
        <v>40034682</v>
      </c>
      <c r="H132" s="976"/>
    </row>
    <row r="133" spans="1:8" s="433" customFormat="1" ht="35.1" customHeight="1" thickTop="1">
      <c r="A133" s="434" t="s">
        <v>303</v>
      </c>
      <c r="B133" s="224"/>
      <c r="C133" s="224"/>
      <c r="D133" s="239"/>
      <c r="E133" s="239"/>
      <c r="H133" s="473"/>
    </row>
    <row r="134" spans="1:8" s="433" customFormat="1" ht="35.1" customHeight="1">
      <c r="A134" s="1541" t="s">
        <v>422</v>
      </c>
      <c r="B134" s="1542"/>
      <c r="C134" s="1542"/>
      <c r="D134" s="1542"/>
      <c r="E134" s="1542"/>
      <c r="F134" s="1542"/>
      <c r="G134" s="1542"/>
      <c r="H134" s="1542"/>
    </row>
    <row r="135" spans="1:8" s="433" customFormat="1" ht="35.1" customHeight="1">
      <c r="A135" s="1541" t="s">
        <v>423</v>
      </c>
      <c r="B135" s="1542"/>
      <c r="C135" s="1542"/>
      <c r="D135" s="1542"/>
      <c r="E135" s="1542"/>
      <c r="F135" s="1542"/>
      <c r="G135" s="1542"/>
      <c r="H135" s="1542"/>
    </row>
    <row r="136" spans="1:8" ht="35.1" customHeight="1">
      <c r="A136" s="1541" t="s">
        <v>106</v>
      </c>
      <c r="B136" s="1542"/>
      <c r="C136" s="1542"/>
      <c r="D136" s="1542"/>
      <c r="E136" s="1542"/>
      <c r="F136" s="1542"/>
      <c r="G136" s="1542"/>
      <c r="H136" s="1542"/>
    </row>
    <row r="137" spans="1:8" ht="35.1" customHeight="1">
      <c r="A137" s="1541" t="s">
        <v>115</v>
      </c>
      <c r="B137" s="1542"/>
      <c r="C137" s="1542"/>
      <c r="D137" s="1542"/>
      <c r="E137" s="1542"/>
      <c r="F137" s="1542"/>
      <c r="G137" s="1542"/>
      <c r="H137" s="1542"/>
    </row>
    <row r="138" spans="1:8" ht="35.1" customHeight="1">
      <c r="A138" s="460" t="s">
        <v>697</v>
      </c>
      <c r="B138" s="1173"/>
      <c r="C138" s="1173"/>
      <c r="D138" s="1173"/>
      <c r="E138" s="1173"/>
      <c r="F138" s="1173"/>
      <c r="G138" s="1173"/>
      <c r="H138" s="1173"/>
    </row>
    <row r="139" spans="1:8" ht="35.1" customHeight="1">
      <c r="A139" s="1541" t="s">
        <v>531</v>
      </c>
      <c r="B139" s="1542"/>
      <c r="C139" s="1542"/>
      <c r="D139" s="1542"/>
      <c r="E139" s="1542"/>
      <c r="F139" s="1542"/>
      <c r="G139" s="1542"/>
      <c r="H139" s="1542"/>
    </row>
    <row r="140" spans="1:8" ht="35.1" customHeight="1">
      <c r="A140" s="461"/>
      <c r="B140" s="433"/>
      <c r="C140" s="433"/>
      <c r="D140" s="433"/>
      <c r="E140" s="433"/>
      <c r="F140" s="433"/>
      <c r="G140" s="433"/>
      <c r="H140" s="433"/>
    </row>
    <row r="141" spans="1:8" ht="35.1" customHeight="1">
      <c r="A141" s="474"/>
      <c r="B141" s="475"/>
      <c r="C141" s="475"/>
      <c r="D141" s="475"/>
      <c r="E141" s="475"/>
      <c r="F141" s="475"/>
      <c r="G141" s="475"/>
      <c r="H141" s="475"/>
    </row>
    <row r="142" spans="1:8" ht="15.75">
      <c r="A142" s="1540"/>
      <c r="B142" s="1540"/>
      <c r="C142" s="1540"/>
      <c r="D142" s="1540"/>
      <c r="E142" s="1540"/>
      <c r="F142" s="1540"/>
      <c r="G142" s="1540"/>
      <c r="H142" s="1540"/>
    </row>
    <row r="143" spans="1:8" ht="15.75" customHeight="1">
      <c r="A143" s="224"/>
      <c r="B143" s="224"/>
      <c r="C143" s="224"/>
      <c r="D143" s="224"/>
      <c r="E143" s="224"/>
      <c r="F143" s="224"/>
      <c r="G143" s="224"/>
      <c r="H143" s="224"/>
    </row>
    <row r="144" spans="1:8" ht="15.75" customHeight="1">
      <c r="A144" s="224"/>
      <c r="B144" s="224"/>
      <c r="C144" s="224"/>
      <c r="D144" s="224"/>
      <c r="E144" s="224"/>
      <c r="F144" s="224"/>
      <c r="G144" s="224"/>
      <c r="H144" s="224"/>
    </row>
    <row r="145" spans="1:8">
      <c r="A145" s="224"/>
      <c r="B145" s="224"/>
      <c r="C145" s="224"/>
      <c r="D145" s="224"/>
      <c r="E145" s="224"/>
      <c r="F145" s="224"/>
      <c r="G145" s="224"/>
      <c r="H145" s="224"/>
    </row>
    <row r="146" spans="1:8" ht="15.75">
      <c r="A146" s="434"/>
      <c r="B146" s="224"/>
      <c r="C146" s="476"/>
      <c r="D146" s="476"/>
      <c r="E146" s="476"/>
      <c r="F146" s="476"/>
      <c r="G146" s="476"/>
      <c r="H146" s="476"/>
    </row>
    <row r="147" spans="1:8" ht="15.75">
      <c r="A147" s="434"/>
      <c r="B147" s="224"/>
      <c r="C147" s="476"/>
      <c r="D147" s="476"/>
      <c r="E147" s="476"/>
      <c r="F147" s="476"/>
      <c r="G147" s="476"/>
      <c r="H147" s="476"/>
    </row>
    <row r="148" spans="1:8">
      <c r="A148" s="477"/>
      <c r="B148" s="224"/>
      <c r="C148" s="239"/>
      <c r="D148" s="239"/>
      <c r="E148" s="224"/>
      <c r="F148" s="224"/>
      <c r="G148" s="224"/>
      <c r="H148" s="224"/>
    </row>
    <row r="149" spans="1:8">
      <c r="A149" s="477"/>
      <c r="B149" s="224"/>
      <c r="C149" s="73"/>
      <c r="D149" s="73"/>
      <c r="E149" s="224"/>
      <c r="F149" s="224"/>
      <c r="G149" s="224"/>
      <c r="H149" s="224"/>
    </row>
    <row r="150" spans="1:8">
      <c r="A150" s="477"/>
      <c r="B150" s="224"/>
      <c r="C150" s="73"/>
      <c r="D150" s="73"/>
      <c r="E150" s="224"/>
      <c r="F150" s="224"/>
      <c r="G150" s="224"/>
      <c r="H150" s="224"/>
    </row>
    <row r="151" spans="1:8">
      <c r="A151" s="477"/>
      <c r="B151" s="224"/>
      <c r="C151" s="73"/>
      <c r="D151" s="73"/>
      <c r="E151" s="224"/>
      <c r="F151" s="224"/>
      <c r="G151" s="224"/>
      <c r="H151" s="224"/>
    </row>
    <row r="152" spans="1:8">
      <c r="A152" s="477"/>
      <c r="B152" s="224"/>
      <c r="C152" s="73"/>
      <c r="D152" s="73"/>
      <c r="E152" s="224"/>
      <c r="F152" s="224"/>
      <c r="G152" s="224"/>
      <c r="H152" s="224"/>
    </row>
    <row r="153" spans="1:8">
      <c r="A153" s="477"/>
      <c r="B153" s="224"/>
      <c r="C153" s="73"/>
      <c r="D153" s="73"/>
      <c r="E153" s="224"/>
      <c r="F153" s="224"/>
      <c r="G153" s="224"/>
      <c r="H153" s="224"/>
    </row>
    <row r="154" spans="1:8">
      <c r="A154" s="477"/>
      <c r="B154" s="224"/>
      <c r="C154" s="73"/>
      <c r="D154" s="73"/>
      <c r="E154" s="224"/>
      <c r="F154" s="224"/>
      <c r="G154" s="224"/>
      <c r="H154" s="224"/>
    </row>
    <row r="155" spans="1:8">
      <c r="A155" s="477"/>
      <c r="B155" s="224"/>
      <c r="C155" s="73"/>
      <c r="D155" s="73"/>
      <c r="E155" s="224"/>
      <c r="F155" s="224"/>
      <c r="G155" s="224"/>
      <c r="H155" s="224"/>
    </row>
    <row r="156" spans="1:8">
      <c r="A156" s="477"/>
      <c r="B156" s="224"/>
      <c r="C156" s="73"/>
      <c r="D156" s="73"/>
      <c r="E156" s="224"/>
      <c r="F156" s="224"/>
      <c r="G156" s="224"/>
      <c r="H156" s="224"/>
    </row>
    <row r="157" spans="1:8">
      <c r="A157" s="477"/>
      <c r="B157" s="224"/>
      <c r="C157" s="73"/>
      <c r="D157" s="73"/>
      <c r="E157" s="224"/>
      <c r="F157" s="224"/>
      <c r="G157" s="224"/>
      <c r="H157" s="224"/>
    </row>
    <row r="158" spans="1:8">
      <c r="A158" s="477"/>
      <c r="B158" s="224"/>
      <c r="C158" s="73"/>
      <c r="D158" s="73"/>
      <c r="E158" s="224"/>
      <c r="F158" s="224"/>
      <c r="G158" s="224"/>
      <c r="H158" s="224"/>
    </row>
    <row r="159" spans="1:8">
      <c r="A159" s="224"/>
      <c r="B159" s="224"/>
      <c r="C159" s="73"/>
      <c r="D159" s="73"/>
      <c r="E159" s="224"/>
      <c r="F159" s="224"/>
      <c r="G159" s="224"/>
      <c r="H159" s="224"/>
    </row>
    <row r="160" spans="1:8">
      <c r="A160" s="477"/>
      <c r="B160" s="224"/>
      <c r="C160" s="73"/>
      <c r="D160" s="73"/>
      <c r="E160" s="224"/>
      <c r="F160" s="224"/>
      <c r="G160" s="224"/>
      <c r="H160" s="224"/>
    </row>
    <row r="161" spans="1:8">
      <c r="A161" s="224"/>
      <c r="B161" s="224"/>
      <c r="C161" s="73"/>
      <c r="D161" s="73"/>
      <c r="E161" s="224"/>
      <c r="F161" s="224"/>
      <c r="G161" s="224"/>
      <c r="H161" s="224"/>
    </row>
    <row r="162" spans="1:8">
      <c r="A162" s="477"/>
      <c r="B162" s="224"/>
      <c r="C162" s="224"/>
      <c r="D162" s="224"/>
      <c r="E162" s="224"/>
      <c r="F162" s="224"/>
      <c r="G162" s="224"/>
      <c r="H162" s="224"/>
    </row>
    <row r="163" spans="1:8">
      <c r="A163" s="477"/>
      <c r="B163" s="224"/>
      <c r="C163" s="224"/>
      <c r="D163" s="224"/>
      <c r="E163" s="224"/>
      <c r="F163" s="224"/>
      <c r="G163" s="224"/>
      <c r="H163" s="224"/>
    </row>
    <row r="164" spans="1:8">
      <c r="A164" s="477"/>
      <c r="B164" s="224"/>
      <c r="C164" s="224"/>
      <c r="D164" s="224"/>
      <c r="E164" s="224"/>
      <c r="F164" s="224"/>
      <c r="G164" s="224"/>
      <c r="H164" s="224"/>
    </row>
    <row r="165" spans="1:8">
      <c r="A165" s="477"/>
      <c r="B165" s="224"/>
      <c r="C165" s="224"/>
      <c r="D165" s="224"/>
      <c r="E165" s="224"/>
      <c r="F165" s="224"/>
      <c r="G165" s="224"/>
      <c r="H165" s="224"/>
    </row>
    <row r="166" spans="1:8">
      <c r="A166" s="477"/>
      <c r="B166" s="224"/>
      <c r="C166" s="224"/>
      <c r="D166" s="224"/>
      <c r="E166" s="224"/>
      <c r="F166" s="224"/>
      <c r="G166" s="224"/>
      <c r="H166" s="224"/>
    </row>
    <row r="167" spans="1:8">
      <c r="A167" s="477"/>
      <c r="B167" s="224"/>
      <c r="C167" s="224"/>
      <c r="D167" s="224"/>
      <c r="E167" s="224"/>
      <c r="F167" s="224"/>
      <c r="G167" s="224"/>
      <c r="H167" s="224"/>
    </row>
    <row r="168" spans="1:8">
      <c r="A168" s="477"/>
      <c r="B168" s="224"/>
      <c r="C168" s="224"/>
      <c r="D168" s="224"/>
      <c r="E168" s="224"/>
      <c r="F168" s="224"/>
      <c r="G168" s="224"/>
      <c r="H168" s="224"/>
    </row>
    <row r="169" spans="1:8">
      <c r="A169" s="477"/>
      <c r="B169" s="224"/>
      <c r="C169" s="224"/>
      <c r="D169" s="224"/>
      <c r="E169" s="224"/>
      <c r="F169" s="224"/>
      <c r="G169" s="224"/>
      <c r="H169" s="224"/>
    </row>
    <row r="170" spans="1:8">
      <c r="A170" s="477"/>
      <c r="B170" s="224"/>
      <c r="C170" s="224"/>
      <c r="D170" s="224"/>
      <c r="E170" s="224"/>
      <c r="F170" s="224"/>
      <c r="G170" s="224"/>
      <c r="H170" s="224"/>
    </row>
    <row r="171" spans="1:8">
      <c r="A171" s="477"/>
      <c r="B171" s="224"/>
      <c r="C171" s="224"/>
      <c r="D171" s="224"/>
      <c r="E171" s="224"/>
      <c r="F171" s="224"/>
      <c r="G171" s="224"/>
      <c r="H171" s="224"/>
    </row>
    <row r="172" spans="1:8">
      <c r="A172" s="477"/>
      <c r="B172" s="224"/>
      <c r="C172" s="224"/>
      <c r="D172" s="224"/>
      <c r="E172" s="224"/>
      <c r="F172" s="224"/>
      <c r="G172" s="224"/>
      <c r="H172" s="224"/>
    </row>
    <row r="173" spans="1:8">
      <c r="A173" s="477"/>
      <c r="B173" s="224"/>
      <c r="C173" s="224"/>
      <c r="D173" s="224"/>
      <c r="E173" s="224"/>
      <c r="F173" s="224"/>
      <c r="G173" s="224"/>
      <c r="H173" s="224"/>
    </row>
    <row r="174" spans="1:8">
      <c r="A174" s="477"/>
      <c r="B174" s="224"/>
      <c r="C174" s="224"/>
      <c r="D174" s="224"/>
      <c r="E174" s="224"/>
      <c r="F174" s="224"/>
      <c r="G174" s="224"/>
      <c r="H174" s="224"/>
    </row>
    <row r="175" spans="1:8">
      <c r="A175" s="477"/>
      <c r="B175" s="224"/>
      <c r="C175" s="224"/>
      <c r="D175" s="224"/>
      <c r="E175" s="224"/>
      <c r="F175" s="224"/>
      <c r="G175" s="224"/>
      <c r="H175" s="224"/>
    </row>
    <row r="176" spans="1:8">
      <c r="A176" s="477"/>
      <c r="B176" s="224"/>
      <c r="C176" s="224"/>
      <c r="D176" s="224"/>
      <c r="E176" s="224"/>
      <c r="F176" s="224"/>
      <c r="G176" s="224"/>
      <c r="H176" s="224"/>
    </row>
    <row r="177" spans="1:8">
      <c r="A177" s="477"/>
      <c r="B177" s="224"/>
      <c r="C177" s="224"/>
      <c r="D177" s="224"/>
      <c r="E177" s="224"/>
      <c r="F177" s="224"/>
      <c r="G177" s="224"/>
      <c r="H177" s="224"/>
    </row>
    <row r="178" spans="1:8">
      <c r="A178" s="477"/>
      <c r="B178" s="224"/>
      <c r="C178" s="224"/>
      <c r="D178" s="224"/>
      <c r="E178" s="224"/>
      <c r="F178" s="224"/>
      <c r="G178" s="224"/>
      <c r="H178" s="224"/>
    </row>
    <row r="179" spans="1:8">
      <c r="A179" s="477"/>
      <c r="B179" s="224"/>
      <c r="C179" s="224"/>
      <c r="D179" s="224"/>
      <c r="E179" s="224"/>
      <c r="F179" s="224"/>
      <c r="G179" s="224"/>
      <c r="H179" s="224"/>
    </row>
    <row r="180" spans="1:8">
      <c r="A180" s="477"/>
      <c r="B180" s="224"/>
      <c r="C180" s="224"/>
      <c r="D180" s="224"/>
      <c r="E180" s="224"/>
      <c r="F180" s="224"/>
      <c r="G180" s="224"/>
      <c r="H180" s="224"/>
    </row>
    <row r="181" spans="1:8">
      <c r="A181" s="477"/>
      <c r="B181" s="224"/>
      <c r="C181" s="224"/>
      <c r="D181" s="224"/>
      <c r="E181" s="224"/>
      <c r="F181" s="224"/>
      <c r="G181" s="224"/>
      <c r="H181" s="224"/>
    </row>
    <row r="182" spans="1:8">
      <c r="A182" s="477"/>
      <c r="B182" s="224"/>
      <c r="C182" s="224"/>
      <c r="D182" s="224"/>
      <c r="E182" s="224"/>
      <c r="F182" s="224"/>
      <c r="G182" s="224"/>
      <c r="H182" s="224"/>
    </row>
    <row r="183" spans="1:8">
      <c r="A183" s="477"/>
      <c r="B183" s="224"/>
      <c r="C183" s="224"/>
      <c r="D183" s="224"/>
      <c r="E183" s="224"/>
      <c r="F183" s="224"/>
      <c r="G183" s="224"/>
      <c r="H183" s="224"/>
    </row>
    <row r="184" spans="1:8">
      <c r="A184" s="477"/>
      <c r="B184" s="224"/>
      <c r="C184" s="224"/>
      <c r="D184" s="224"/>
      <c r="E184" s="224"/>
      <c r="F184" s="224"/>
      <c r="G184" s="224"/>
      <c r="H184" s="224"/>
    </row>
    <row r="185" spans="1:8">
      <c r="A185" s="477"/>
      <c r="B185" s="224"/>
      <c r="C185" s="224"/>
      <c r="D185" s="224"/>
      <c r="E185" s="224"/>
      <c r="F185" s="224"/>
      <c r="G185" s="224"/>
      <c r="H185" s="224"/>
    </row>
    <row r="186" spans="1:8">
      <c r="A186" s="477"/>
      <c r="B186" s="224"/>
      <c r="C186" s="224"/>
      <c r="D186" s="224"/>
      <c r="E186" s="224"/>
      <c r="F186" s="224"/>
      <c r="G186" s="224"/>
      <c r="H186" s="224"/>
    </row>
    <row r="187" spans="1:8">
      <c r="A187" s="477"/>
      <c r="B187" s="224"/>
      <c r="C187" s="224"/>
      <c r="D187" s="224"/>
      <c r="E187" s="224"/>
      <c r="F187" s="224"/>
      <c r="G187" s="224"/>
      <c r="H187" s="224"/>
    </row>
    <row r="188" spans="1:8">
      <c r="A188" s="477"/>
      <c r="B188" s="224"/>
      <c r="C188" s="224"/>
      <c r="D188" s="224"/>
      <c r="E188" s="224"/>
      <c r="F188" s="224"/>
      <c r="G188" s="224"/>
      <c r="H188" s="224"/>
    </row>
    <row r="189" spans="1:8">
      <c r="A189" s="477"/>
      <c r="B189" s="224"/>
      <c r="C189" s="224"/>
      <c r="D189" s="224"/>
      <c r="E189" s="224"/>
      <c r="F189" s="224"/>
      <c r="G189" s="224"/>
      <c r="H189" s="224"/>
    </row>
    <row r="190" spans="1:8">
      <c r="A190" s="477"/>
      <c r="B190" s="224"/>
      <c r="C190" s="224"/>
      <c r="D190" s="224"/>
      <c r="E190" s="224"/>
      <c r="F190" s="224"/>
      <c r="G190" s="224"/>
      <c r="H190" s="224"/>
    </row>
    <row r="191" spans="1:8">
      <c r="A191" s="477"/>
      <c r="B191" s="224"/>
      <c r="C191" s="224"/>
      <c r="D191" s="224"/>
      <c r="E191" s="224"/>
      <c r="F191" s="224"/>
      <c r="G191" s="224"/>
      <c r="H191" s="224"/>
    </row>
    <row r="192" spans="1:8">
      <c r="A192" s="477"/>
      <c r="B192" s="224"/>
      <c r="C192" s="224"/>
      <c r="D192" s="224"/>
      <c r="E192" s="224"/>
      <c r="F192" s="224"/>
      <c r="G192" s="224"/>
      <c r="H192" s="224"/>
    </row>
    <row r="193" spans="1:8">
      <c r="A193" s="477"/>
      <c r="B193" s="224"/>
      <c r="C193" s="224"/>
      <c r="D193" s="224"/>
      <c r="E193" s="224"/>
      <c r="F193" s="224"/>
      <c r="G193" s="224"/>
      <c r="H193" s="224"/>
    </row>
    <row r="194" spans="1:8">
      <c r="A194" s="477"/>
      <c r="B194" s="224"/>
      <c r="C194" s="224"/>
      <c r="D194" s="224"/>
      <c r="E194" s="224"/>
      <c r="F194" s="224"/>
      <c r="G194" s="224"/>
      <c r="H194" s="224"/>
    </row>
    <row r="195" spans="1:8">
      <c r="A195" s="477"/>
      <c r="B195" s="224"/>
      <c r="C195" s="224"/>
      <c r="D195" s="224"/>
      <c r="E195" s="224"/>
      <c r="F195" s="224"/>
      <c r="G195" s="224"/>
      <c r="H195" s="224"/>
    </row>
    <row r="196" spans="1:8">
      <c r="A196" s="477"/>
      <c r="B196" s="224"/>
      <c r="C196" s="224"/>
      <c r="D196" s="224"/>
      <c r="E196" s="224"/>
      <c r="F196" s="224"/>
      <c r="G196" s="224"/>
      <c r="H196" s="224"/>
    </row>
    <row r="197" spans="1:8">
      <c r="A197" s="477"/>
      <c r="B197" s="224"/>
      <c r="C197" s="224"/>
      <c r="D197" s="224"/>
      <c r="E197" s="224"/>
      <c r="F197" s="224"/>
      <c r="G197" s="224"/>
      <c r="H197" s="224"/>
    </row>
    <row r="198" spans="1:8">
      <c r="A198" s="477"/>
      <c r="B198" s="224"/>
      <c r="C198" s="224"/>
      <c r="D198" s="224"/>
      <c r="E198" s="224"/>
      <c r="F198" s="224"/>
      <c r="G198" s="224"/>
      <c r="H198" s="224"/>
    </row>
    <row r="199" spans="1:8">
      <c r="A199" s="477"/>
      <c r="B199" s="224"/>
      <c r="C199" s="224"/>
      <c r="D199" s="224"/>
      <c r="E199" s="224"/>
      <c r="F199" s="224"/>
      <c r="G199" s="224"/>
      <c r="H199" s="224"/>
    </row>
    <row r="200" spans="1:8">
      <c r="A200" s="477"/>
      <c r="B200" s="224"/>
      <c r="C200" s="224"/>
      <c r="D200" s="224"/>
      <c r="E200" s="224"/>
      <c r="F200" s="224"/>
      <c r="G200" s="224"/>
      <c r="H200" s="224"/>
    </row>
    <row r="201" spans="1:8">
      <c r="A201" s="477"/>
      <c r="B201" s="224"/>
      <c r="C201" s="224"/>
      <c r="D201" s="224"/>
      <c r="E201" s="224"/>
      <c r="F201" s="224"/>
      <c r="G201" s="224"/>
      <c r="H201" s="224"/>
    </row>
    <row r="202" spans="1:8">
      <c r="A202" s="477"/>
      <c r="B202" s="224"/>
      <c r="C202" s="224"/>
      <c r="D202" s="224"/>
      <c r="E202" s="224"/>
      <c r="F202" s="224"/>
      <c r="G202" s="224"/>
      <c r="H202" s="224"/>
    </row>
    <row r="203" spans="1:8">
      <c r="A203" s="477"/>
      <c r="B203" s="224"/>
      <c r="C203" s="224"/>
      <c r="D203" s="224"/>
      <c r="E203" s="224"/>
      <c r="F203" s="224"/>
      <c r="G203" s="224"/>
      <c r="H203" s="224"/>
    </row>
    <row r="204" spans="1:8">
      <c r="A204" s="477"/>
      <c r="B204" s="224"/>
      <c r="C204" s="224"/>
      <c r="D204" s="224"/>
      <c r="E204" s="224"/>
      <c r="F204" s="224"/>
      <c r="G204" s="224"/>
      <c r="H204" s="224"/>
    </row>
    <row r="205" spans="1:8">
      <c r="A205" s="477"/>
      <c r="B205" s="224"/>
      <c r="C205" s="224"/>
      <c r="D205" s="224"/>
      <c r="E205" s="224"/>
      <c r="F205" s="224"/>
      <c r="G205" s="224"/>
      <c r="H205" s="224"/>
    </row>
    <row r="206" spans="1:8">
      <c r="A206" s="477"/>
      <c r="B206" s="224"/>
      <c r="C206" s="224"/>
      <c r="D206" s="224"/>
      <c r="E206" s="224"/>
      <c r="F206" s="224"/>
      <c r="G206" s="224"/>
      <c r="H206" s="224"/>
    </row>
    <row r="207" spans="1:8">
      <c r="A207" s="477"/>
      <c r="B207" s="224"/>
      <c r="C207" s="224"/>
      <c r="D207" s="224"/>
      <c r="E207" s="224"/>
      <c r="F207" s="224"/>
      <c r="G207" s="224"/>
      <c r="H207" s="224"/>
    </row>
    <row r="208" spans="1:8">
      <c r="A208" s="477"/>
      <c r="B208" s="224"/>
      <c r="C208" s="224"/>
      <c r="D208" s="224"/>
      <c r="E208" s="224"/>
      <c r="F208" s="224"/>
      <c r="G208" s="224"/>
      <c r="H208" s="224"/>
    </row>
    <row r="209" spans="1:8">
      <c r="A209" s="477"/>
      <c r="B209" s="224"/>
      <c r="C209" s="224"/>
      <c r="D209" s="224"/>
      <c r="E209" s="224"/>
      <c r="F209" s="224"/>
      <c r="G209" s="224"/>
      <c r="H209" s="224"/>
    </row>
    <row r="210" spans="1:8">
      <c r="A210" s="477"/>
      <c r="B210" s="224"/>
      <c r="C210" s="224"/>
      <c r="D210" s="224"/>
      <c r="E210" s="224"/>
      <c r="F210" s="224"/>
      <c r="G210" s="224"/>
      <c r="H210" s="224"/>
    </row>
    <row r="211" spans="1:8">
      <c r="A211" s="477"/>
      <c r="B211" s="224"/>
      <c r="C211" s="224"/>
      <c r="D211" s="224"/>
      <c r="E211" s="224"/>
      <c r="F211" s="224"/>
      <c r="G211" s="224"/>
      <c r="H211" s="224"/>
    </row>
    <row r="212" spans="1:8">
      <c r="A212" s="477"/>
      <c r="B212" s="224"/>
      <c r="C212" s="224"/>
      <c r="D212" s="224"/>
      <c r="E212" s="224"/>
      <c r="F212" s="224"/>
      <c r="G212" s="224"/>
      <c r="H212" s="224"/>
    </row>
    <row r="213" spans="1:8">
      <c r="A213" s="477"/>
      <c r="B213" s="224"/>
      <c r="C213" s="224"/>
      <c r="D213" s="224"/>
      <c r="E213" s="224"/>
      <c r="F213" s="224"/>
      <c r="G213" s="224"/>
      <c r="H213" s="224"/>
    </row>
    <row r="214" spans="1:8">
      <c r="A214" s="477"/>
      <c r="B214" s="224"/>
      <c r="C214" s="224"/>
      <c r="D214" s="224"/>
      <c r="E214" s="224"/>
      <c r="F214" s="224"/>
      <c r="G214" s="224"/>
      <c r="H214" s="224"/>
    </row>
    <row r="215" spans="1:8">
      <c r="A215" s="477"/>
      <c r="B215" s="224"/>
      <c r="C215" s="224"/>
      <c r="D215" s="224"/>
      <c r="E215" s="224"/>
      <c r="F215" s="224"/>
      <c r="G215" s="224"/>
      <c r="H215" s="224"/>
    </row>
    <row r="216" spans="1:8">
      <c r="A216" s="477"/>
      <c r="B216" s="224"/>
      <c r="C216" s="224"/>
      <c r="D216" s="224"/>
      <c r="E216" s="224"/>
      <c r="F216" s="224"/>
      <c r="G216" s="224"/>
      <c r="H216" s="224"/>
    </row>
    <row r="217" spans="1:8">
      <c r="A217" s="477"/>
      <c r="B217" s="224"/>
      <c r="C217" s="224"/>
      <c r="D217" s="224"/>
      <c r="E217" s="224"/>
      <c r="F217" s="224"/>
      <c r="G217" s="224"/>
      <c r="H217" s="224"/>
    </row>
    <row r="218" spans="1:8">
      <c r="A218" s="477"/>
      <c r="B218" s="224"/>
      <c r="C218" s="224"/>
      <c r="D218" s="224"/>
      <c r="E218" s="224"/>
      <c r="F218" s="224"/>
      <c r="G218" s="224"/>
      <c r="H218" s="224"/>
    </row>
    <row r="219" spans="1:8">
      <c r="A219" s="477"/>
      <c r="B219" s="224"/>
      <c r="C219" s="224"/>
      <c r="D219" s="224"/>
      <c r="E219" s="224"/>
      <c r="F219" s="224"/>
      <c r="G219" s="224"/>
      <c r="H219" s="224"/>
    </row>
    <row r="220" spans="1:8">
      <c r="A220" s="477"/>
      <c r="B220" s="224"/>
      <c r="C220" s="224"/>
      <c r="D220" s="224"/>
      <c r="E220" s="224"/>
      <c r="F220" s="224"/>
      <c r="G220" s="224"/>
      <c r="H220" s="224"/>
    </row>
    <row r="221" spans="1:8">
      <c r="A221" s="477"/>
      <c r="B221" s="224"/>
      <c r="C221" s="224"/>
      <c r="D221" s="224"/>
      <c r="E221" s="224"/>
      <c r="F221" s="224"/>
      <c r="G221" s="224"/>
      <c r="H221" s="224"/>
    </row>
    <row r="222" spans="1:8">
      <c r="A222" s="477"/>
      <c r="B222" s="224"/>
      <c r="C222" s="224"/>
      <c r="D222" s="224"/>
      <c r="E222" s="224"/>
      <c r="F222" s="224"/>
      <c r="G222" s="224"/>
      <c r="H222" s="224"/>
    </row>
    <row r="223" spans="1:8">
      <c r="A223" s="477"/>
      <c r="B223" s="224"/>
      <c r="C223" s="224"/>
      <c r="D223" s="224"/>
      <c r="E223" s="224"/>
      <c r="F223" s="224"/>
      <c r="G223" s="224"/>
      <c r="H223" s="224"/>
    </row>
    <row r="224" spans="1:8">
      <c r="A224" s="477"/>
      <c r="B224" s="224"/>
      <c r="C224" s="224"/>
      <c r="D224" s="224"/>
      <c r="E224" s="224"/>
      <c r="F224" s="224"/>
      <c r="G224" s="224"/>
      <c r="H224" s="224"/>
    </row>
    <row r="225" spans="1:8">
      <c r="A225" s="477"/>
      <c r="B225" s="224"/>
      <c r="C225" s="224"/>
      <c r="D225" s="224"/>
      <c r="E225" s="224"/>
      <c r="F225" s="224"/>
      <c r="G225" s="224"/>
      <c r="H225" s="224"/>
    </row>
    <row r="226" spans="1:8">
      <c r="A226" s="477"/>
      <c r="B226" s="224"/>
      <c r="C226" s="224"/>
      <c r="D226" s="224"/>
      <c r="E226" s="224"/>
      <c r="F226" s="224"/>
      <c r="G226" s="224"/>
      <c r="H226" s="224"/>
    </row>
    <row r="227" spans="1:8">
      <c r="A227" s="477"/>
      <c r="B227" s="224"/>
      <c r="C227" s="224"/>
      <c r="D227" s="224"/>
      <c r="E227" s="224"/>
      <c r="F227" s="224"/>
      <c r="G227" s="224"/>
      <c r="H227" s="224"/>
    </row>
    <row r="228" spans="1:8">
      <c r="A228" s="477"/>
      <c r="B228" s="224"/>
      <c r="C228" s="224"/>
      <c r="D228" s="224"/>
      <c r="E228" s="224"/>
      <c r="F228" s="224"/>
      <c r="G228" s="224"/>
      <c r="H228" s="224"/>
    </row>
    <row r="229" spans="1:8">
      <c r="A229" s="477"/>
      <c r="B229" s="224"/>
      <c r="C229" s="224"/>
      <c r="D229" s="224"/>
      <c r="E229" s="224"/>
      <c r="F229" s="224"/>
      <c r="G229" s="224"/>
      <c r="H229" s="224"/>
    </row>
    <row r="230" spans="1:8">
      <c r="A230" s="477"/>
      <c r="B230" s="224"/>
      <c r="C230" s="224"/>
      <c r="D230" s="224"/>
      <c r="E230" s="224"/>
      <c r="F230" s="224"/>
      <c r="G230" s="224"/>
      <c r="H230" s="224"/>
    </row>
    <row r="231" spans="1:8">
      <c r="A231" s="477"/>
      <c r="B231" s="224"/>
      <c r="C231" s="224"/>
      <c r="D231" s="224"/>
      <c r="E231" s="224"/>
      <c r="F231" s="224"/>
      <c r="G231" s="224"/>
      <c r="H231" s="224"/>
    </row>
    <row r="232" spans="1:8">
      <c r="A232" s="477"/>
      <c r="B232" s="224"/>
      <c r="C232" s="224"/>
      <c r="D232" s="224"/>
      <c r="E232" s="224"/>
      <c r="F232" s="224"/>
      <c r="G232" s="224"/>
      <c r="H232" s="224"/>
    </row>
    <row r="233" spans="1:8">
      <c r="A233" s="477"/>
      <c r="B233" s="224"/>
      <c r="C233" s="224"/>
      <c r="D233" s="224"/>
      <c r="E233" s="224"/>
      <c r="F233" s="224"/>
      <c r="G233" s="224"/>
      <c r="H233" s="224"/>
    </row>
    <row r="234" spans="1:8">
      <c r="A234" s="477"/>
      <c r="B234" s="224"/>
      <c r="C234" s="224"/>
      <c r="D234" s="224"/>
      <c r="E234" s="224"/>
      <c r="F234" s="224"/>
      <c r="G234" s="224"/>
      <c r="H234" s="224"/>
    </row>
    <row r="235" spans="1:8">
      <c r="A235" s="477"/>
      <c r="B235" s="224"/>
      <c r="C235" s="224"/>
      <c r="D235" s="224"/>
      <c r="E235" s="224"/>
      <c r="F235" s="224"/>
      <c r="G235" s="224"/>
      <c r="H235" s="224"/>
    </row>
    <row r="236" spans="1:8">
      <c r="A236" s="477"/>
      <c r="B236" s="224"/>
      <c r="C236" s="224"/>
      <c r="D236" s="224"/>
      <c r="E236" s="224"/>
      <c r="F236" s="224"/>
      <c r="G236" s="224"/>
      <c r="H236" s="224"/>
    </row>
    <row r="237" spans="1:8">
      <c r="A237" s="477"/>
      <c r="B237" s="224"/>
      <c r="C237" s="224"/>
      <c r="D237" s="224"/>
      <c r="E237" s="224"/>
      <c r="F237" s="224"/>
      <c r="G237" s="224"/>
      <c r="H237" s="224"/>
    </row>
    <row r="238" spans="1:8">
      <c r="A238" s="477"/>
      <c r="B238" s="224"/>
      <c r="C238" s="224"/>
      <c r="D238" s="224"/>
      <c r="E238" s="224"/>
      <c r="F238" s="224"/>
      <c r="G238" s="224"/>
      <c r="H238" s="224"/>
    </row>
    <row r="239" spans="1:8">
      <c r="A239" s="477"/>
      <c r="B239" s="224"/>
      <c r="C239" s="224"/>
      <c r="D239" s="224"/>
      <c r="E239" s="224"/>
      <c r="F239" s="224"/>
      <c r="G239" s="224"/>
      <c r="H239" s="224"/>
    </row>
    <row r="240" spans="1:8">
      <c r="A240" s="477"/>
      <c r="B240" s="224"/>
      <c r="C240" s="224"/>
      <c r="D240" s="224"/>
      <c r="E240" s="224"/>
      <c r="F240" s="224"/>
      <c r="G240" s="224"/>
      <c r="H240" s="224"/>
    </row>
    <row r="241" spans="1:8">
      <c r="A241" s="477"/>
      <c r="B241" s="224"/>
      <c r="C241" s="224"/>
      <c r="D241" s="224"/>
      <c r="E241" s="224"/>
      <c r="F241" s="224"/>
      <c r="G241" s="224"/>
      <c r="H241" s="224"/>
    </row>
    <row r="242" spans="1:8">
      <c r="A242" s="477"/>
      <c r="B242" s="224"/>
      <c r="C242" s="224"/>
      <c r="D242" s="224"/>
      <c r="E242" s="224"/>
      <c r="F242" s="224"/>
      <c r="G242" s="224"/>
      <c r="H242" s="224"/>
    </row>
    <row r="243" spans="1:8">
      <c r="A243" s="477"/>
      <c r="B243" s="224"/>
      <c r="C243" s="224"/>
      <c r="D243" s="224"/>
      <c r="E243" s="224"/>
      <c r="F243" s="224"/>
      <c r="G243" s="224"/>
      <c r="H243" s="224"/>
    </row>
    <row r="244" spans="1:8">
      <c r="A244" s="477"/>
      <c r="B244" s="224"/>
      <c r="C244" s="224"/>
      <c r="D244" s="224"/>
      <c r="E244" s="224"/>
      <c r="F244" s="224"/>
      <c r="G244" s="224"/>
      <c r="H244" s="224"/>
    </row>
    <row r="245" spans="1:8">
      <c r="A245" s="477"/>
      <c r="B245" s="224"/>
      <c r="C245" s="224"/>
      <c r="D245" s="224"/>
      <c r="E245" s="224"/>
      <c r="F245" s="224"/>
      <c r="G245" s="224"/>
      <c r="H245" s="224"/>
    </row>
    <row r="246" spans="1:8">
      <c r="A246" s="477"/>
      <c r="B246" s="224"/>
      <c r="C246" s="224"/>
      <c r="D246" s="224"/>
      <c r="E246" s="224"/>
      <c r="F246" s="224"/>
      <c r="G246" s="224"/>
      <c r="H246" s="224"/>
    </row>
    <row r="247" spans="1:8">
      <c r="A247" s="477"/>
      <c r="B247" s="224"/>
      <c r="C247" s="224"/>
      <c r="D247" s="224"/>
      <c r="E247" s="224"/>
      <c r="F247" s="224"/>
      <c r="G247" s="224"/>
      <c r="H247" s="224"/>
    </row>
    <row r="248" spans="1:8">
      <c r="A248" s="477"/>
      <c r="B248" s="224"/>
      <c r="C248" s="224"/>
      <c r="D248" s="224"/>
      <c r="E248" s="224"/>
      <c r="F248" s="224"/>
      <c r="G248" s="224"/>
      <c r="H248" s="224"/>
    </row>
    <row r="249" spans="1:8">
      <c r="A249" s="477"/>
      <c r="B249" s="224"/>
      <c r="C249" s="224"/>
      <c r="D249" s="224"/>
      <c r="E249" s="224"/>
      <c r="F249" s="224"/>
      <c r="G249" s="224"/>
      <c r="H249" s="224"/>
    </row>
    <row r="250" spans="1:8">
      <c r="A250" s="477"/>
      <c r="B250" s="224"/>
      <c r="C250" s="224"/>
      <c r="D250" s="224"/>
      <c r="E250" s="224"/>
      <c r="F250" s="224"/>
      <c r="G250" s="224"/>
      <c r="H250" s="224"/>
    </row>
    <row r="251" spans="1:8">
      <c r="A251" s="477"/>
      <c r="B251" s="224"/>
      <c r="C251" s="224"/>
      <c r="D251" s="224"/>
      <c r="E251" s="224"/>
      <c r="F251" s="224"/>
      <c r="G251" s="224"/>
      <c r="H251" s="224"/>
    </row>
    <row r="252" spans="1:8">
      <c r="A252" s="477"/>
      <c r="B252" s="224"/>
      <c r="C252" s="224"/>
      <c r="D252" s="224"/>
      <c r="E252" s="224"/>
      <c r="F252" s="224"/>
      <c r="G252" s="224"/>
      <c r="H252" s="224"/>
    </row>
    <row r="253" spans="1:8">
      <c r="A253" s="477"/>
      <c r="B253" s="224"/>
      <c r="C253" s="224"/>
      <c r="D253" s="224"/>
      <c r="E253" s="224"/>
      <c r="F253" s="224"/>
      <c r="G253" s="224"/>
      <c r="H253" s="224"/>
    </row>
    <row r="254" spans="1:8">
      <c r="A254" s="477"/>
      <c r="B254" s="224"/>
      <c r="C254" s="224"/>
      <c r="D254" s="224"/>
      <c r="E254" s="224"/>
      <c r="F254" s="224"/>
      <c r="G254" s="224"/>
      <c r="H254" s="224"/>
    </row>
    <row r="255" spans="1:8">
      <c r="A255" s="477"/>
      <c r="B255" s="224"/>
      <c r="C255" s="224"/>
      <c r="D255" s="224"/>
      <c r="E255" s="224"/>
      <c r="F255" s="224"/>
      <c r="G255" s="224"/>
      <c r="H255" s="224"/>
    </row>
    <row r="256" spans="1:8">
      <c r="A256" s="477"/>
      <c r="B256" s="224"/>
      <c r="C256" s="224"/>
      <c r="D256" s="224"/>
      <c r="E256" s="224"/>
      <c r="F256" s="224"/>
      <c r="G256" s="224"/>
      <c r="H256" s="224"/>
    </row>
    <row r="257" spans="1:8">
      <c r="A257" s="477"/>
      <c r="B257" s="224"/>
      <c r="C257" s="224"/>
      <c r="D257" s="224"/>
      <c r="E257" s="224"/>
      <c r="F257" s="224"/>
      <c r="G257" s="224"/>
      <c r="H257" s="224"/>
    </row>
    <row r="258" spans="1:8">
      <c r="A258" s="477"/>
      <c r="B258" s="224"/>
      <c r="C258" s="224"/>
      <c r="D258" s="224"/>
      <c r="E258" s="224"/>
      <c r="F258" s="224"/>
      <c r="G258" s="224"/>
      <c r="H258" s="224"/>
    </row>
    <row r="259" spans="1:8">
      <c r="A259" s="477"/>
      <c r="B259" s="224"/>
      <c r="C259" s="224"/>
      <c r="D259" s="224"/>
      <c r="E259" s="224"/>
      <c r="F259" s="224"/>
      <c r="G259" s="224"/>
      <c r="H259" s="224"/>
    </row>
    <row r="260" spans="1:8">
      <c r="A260" s="477"/>
      <c r="B260" s="224"/>
      <c r="C260" s="224"/>
      <c r="D260" s="224"/>
      <c r="E260" s="224"/>
      <c r="F260" s="224"/>
      <c r="G260" s="224"/>
      <c r="H260" s="224"/>
    </row>
    <row r="261" spans="1:8">
      <c r="A261" s="477"/>
      <c r="B261" s="224"/>
      <c r="C261" s="224"/>
      <c r="D261" s="224"/>
      <c r="E261" s="224"/>
      <c r="F261" s="224"/>
      <c r="G261" s="224"/>
      <c r="H261" s="224"/>
    </row>
    <row r="262" spans="1:8">
      <c r="A262" s="477"/>
      <c r="B262" s="224"/>
      <c r="C262" s="224"/>
      <c r="D262" s="224"/>
      <c r="E262" s="224"/>
      <c r="F262" s="224"/>
      <c r="G262" s="224"/>
      <c r="H262" s="224"/>
    </row>
    <row r="263" spans="1:8">
      <c r="A263" s="477"/>
      <c r="B263" s="224"/>
      <c r="C263" s="224"/>
      <c r="D263" s="224"/>
      <c r="E263" s="224"/>
      <c r="F263" s="224"/>
      <c r="G263" s="224"/>
      <c r="H263" s="224"/>
    </row>
    <row r="264" spans="1:8">
      <c r="A264" s="477"/>
      <c r="B264" s="224"/>
      <c r="C264" s="224"/>
      <c r="D264" s="224"/>
      <c r="E264" s="224"/>
      <c r="F264" s="224"/>
      <c r="G264" s="224"/>
      <c r="H264" s="224"/>
    </row>
    <row r="265" spans="1:8">
      <c r="A265" s="477"/>
      <c r="B265" s="224"/>
      <c r="C265" s="224"/>
      <c r="D265" s="224"/>
      <c r="E265" s="224"/>
      <c r="F265" s="224"/>
      <c r="G265" s="224"/>
      <c r="H265" s="224"/>
    </row>
    <row r="266" spans="1:8">
      <c r="A266" s="477"/>
      <c r="B266" s="224"/>
      <c r="C266" s="224"/>
      <c r="D266" s="224"/>
      <c r="E266" s="224"/>
      <c r="F266" s="224"/>
      <c r="G266" s="224"/>
      <c r="H266" s="224"/>
    </row>
    <row r="267" spans="1:8">
      <c r="A267" s="477"/>
      <c r="B267" s="224"/>
      <c r="C267" s="224"/>
      <c r="D267" s="224"/>
      <c r="E267" s="224"/>
      <c r="F267" s="224"/>
      <c r="G267" s="224"/>
      <c r="H267" s="224"/>
    </row>
    <row r="268" spans="1:8">
      <c r="A268" s="477"/>
      <c r="B268" s="224"/>
      <c r="C268" s="224"/>
      <c r="D268" s="224"/>
      <c r="E268" s="224"/>
      <c r="F268" s="224"/>
      <c r="G268" s="224"/>
      <c r="H268" s="224"/>
    </row>
    <row r="269" spans="1:8">
      <c r="A269" s="477"/>
      <c r="B269" s="224"/>
      <c r="C269" s="224"/>
      <c r="D269" s="224"/>
      <c r="E269" s="224"/>
      <c r="F269" s="224"/>
      <c r="G269" s="224"/>
      <c r="H269" s="224"/>
    </row>
    <row r="270" spans="1:8">
      <c r="A270" s="477"/>
      <c r="B270" s="224"/>
      <c r="C270" s="224"/>
      <c r="D270" s="224"/>
      <c r="E270" s="224"/>
      <c r="F270" s="224"/>
      <c r="G270" s="224"/>
      <c r="H270" s="224"/>
    </row>
    <row r="271" spans="1:8">
      <c r="A271" s="477"/>
      <c r="B271" s="224"/>
      <c r="C271" s="224"/>
      <c r="D271" s="224"/>
      <c r="E271" s="224"/>
      <c r="F271" s="224"/>
      <c r="G271" s="224"/>
      <c r="H271" s="224"/>
    </row>
    <row r="272" spans="1:8">
      <c r="A272" s="477"/>
      <c r="B272" s="224"/>
      <c r="C272" s="224"/>
      <c r="D272" s="224"/>
      <c r="E272" s="224"/>
      <c r="F272" s="224"/>
      <c r="G272" s="224"/>
      <c r="H272" s="224"/>
    </row>
    <row r="273" spans="1:8">
      <c r="A273" s="477"/>
      <c r="B273" s="224"/>
      <c r="C273" s="224"/>
      <c r="D273" s="224"/>
      <c r="E273" s="224"/>
      <c r="F273" s="224"/>
      <c r="G273" s="224"/>
      <c r="H273" s="224"/>
    </row>
    <row r="274" spans="1:8">
      <c r="A274" s="477"/>
      <c r="B274" s="224"/>
      <c r="C274" s="224"/>
      <c r="D274" s="224"/>
      <c r="E274" s="224"/>
      <c r="F274" s="224"/>
      <c r="G274" s="224"/>
      <c r="H274" s="224"/>
    </row>
    <row r="275" spans="1:8">
      <c r="A275" s="477"/>
      <c r="B275" s="224"/>
      <c r="C275" s="224"/>
      <c r="D275" s="224"/>
      <c r="E275" s="224"/>
      <c r="F275" s="224"/>
      <c r="G275" s="224"/>
      <c r="H275" s="224"/>
    </row>
    <row r="276" spans="1:8">
      <c r="A276" s="477"/>
      <c r="B276" s="224"/>
      <c r="C276" s="224"/>
      <c r="D276" s="224"/>
      <c r="E276" s="224"/>
      <c r="F276" s="224"/>
      <c r="G276" s="224"/>
      <c r="H276" s="224"/>
    </row>
    <row r="277" spans="1:8">
      <c r="A277" s="477"/>
      <c r="B277" s="224"/>
      <c r="C277" s="224"/>
      <c r="D277" s="224"/>
      <c r="E277" s="224"/>
      <c r="F277" s="224"/>
      <c r="G277" s="224"/>
      <c r="H277" s="224"/>
    </row>
    <row r="278" spans="1:8">
      <c r="A278" s="477"/>
      <c r="B278" s="224"/>
      <c r="C278" s="224"/>
      <c r="D278" s="224"/>
      <c r="E278" s="224"/>
      <c r="F278" s="224"/>
      <c r="G278" s="224"/>
      <c r="H278" s="224"/>
    </row>
    <row r="279" spans="1:8">
      <c r="A279" s="477"/>
      <c r="B279" s="224"/>
      <c r="C279" s="224"/>
      <c r="D279" s="224"/>
      <c r="E279" s="224"/>
      <c r="F279" s="224"/>
      <c r="G279" s="224"/>
      <c r="H279" s="224"/>
    </row>
    <row r="280" spans="1:8">
      <c r="A280" s="477"/>
      <c r="B280" s="224"/>
      <c r="C280" s="224"/>
      <c r="D280" s="224"/>
      <c r="E280" s="224"/>
      <c r="F280" s="224"/>
      <c r="G280" s="224"/>
      <c r="H280" s="224"/>
    </row>
    <row r="281" spans="1:8">
      <c r="A281" s="477"/>
      <c r="B281" s="224"/>
      <c r="C281" s="224"/>
      <c r="D281" s="224"/>
      <c r="E281" s="224"/>
      <c r="F281" s="224"/>
      <c r="G281" s="224"/>
      <c r="H281" s="224"/>
    </row>
    <row r="282" spans="1:8">
      <c r="A282" s="477"/>
      <c r="B282" s="224"/>
      <c r="C282" s="224"/>
      <c r="D282" s="224"/>
      <c r="E282" s="224"/>
      <c r="F282" s="224"/>
      <c r="G282" s="224"/>
      <c r="H282" s="224"/>
    </row>
    <row r="283" spans="1:8">
      <c r="A283" s="477"/>
      <c r="B283" s="224"/>
      <c r="C283" s="224"/>
      <c r="D283" s="224"/>
      <c r="E283" s="224"/>
      <c r="F283" s="224"/>
      <c r="G283" s="224"/>
      <c r="H283" s="224"/>
    </row>
    <row r="284" spans="1:8">
      <c r="A284" s="477"/>
      <c r="B284" s="224"/>
      <c r="C284" s="224"/>
      <c r="D284" s="224"/>
      <c r="E284" s="224"/>
      <c r="F284" s="224"/>
      <c r="G284" s="224"/>
      <c r="H284" s="224"/>
    </row>
    <row r="285" spans="1:8">
      <c r="A285" s="477"/>
      <c r="B285" s="224"/>
      <c r="C285" s="224"/>
      <c r="D285" s="224"/>
      <c r="E285" s="224"/>
      <c r="F285" s="224"/>
      <c r="G285" s="224"/>
      <c r="H285" s="224"/>
    </row>
    <row r="286" spans="1:8">
      <c r="A286" s="477"/>
      <c r="B286" s="224"/>
      <c r="C286" s="224"/>
      <c r="D286" s="224"/>
      <c r="E286" s="224"/>
      <c r="F286" s="224"/>
      <c r="G286" s="224"/>
      <c r="H286" s="224"/>
    </row>
    <row r="287" spans="1:8">
      <c r="A287" s="477"/>
      <c r="B287" s="224"/>
      <c r="C287" s="224"/>
      <c r="D287" s="224"/>
      <c r="E287" s="224"/>
      <c r="F287" s="224"/>
      <c r="G287" s="224"/>
      <c r="H287" s="224"/>
    </row>
    <row r="288" spans="1:8">
      <c r="A288" s="477"/>
      <c r="B288" s="224"/>
      <c r="C288" s="224"/>
      <c r="D288" s="224"/>
      <c r="E288" s="224"/>
      <c r="F288" s="224"/>
      <c r="G288" s="224"/>
      <c r="H288" s="224"/>
    </row>
    <row r="289" spans="1:8">
      <c r="A289" s="477"/>
      <c r="B289" s="224"/>
      <c r="C289" s="224"/>
      <c r="D289" s="224"/>
      <c r="E289" s="224"/>
      <c r="F289" s="224"/>
      <c r="G289" s="224"/>
      <c r="H289" s="224"/>
    </row>
    <row r="290" spans="1:8">
      <c r="A290" s="477"/>
      <c r="B290" s="224"/>
      <c r="C290" s="224"/>
      <c r="D290" s="224"/>
      <c r="E290" s="224"/>
      <c r="F290" s="224"/>
      <c r="G290" s="224"/>
      <c r="H290" s="224"/>
    </row>
    <row r="291" spans="1:8">
      <c r="A291" s="477"/>
      <c r="B291" s="224"/>
      <c r="C291" s="224"/>
      <c r="D291" s="224"/>
      <c r="E291" s="224"/>
      <c r="F291" s="224"/>
      <c r="G291" s="224"/>
      <c r="H291" s="224"/>
    </row>
    <row r="292" spans="1:8">
      <c r="A292" s="477"/>
      <c r="B292" s="224"/>
      <c r="C292" s="224"/>
      <c r="D292" s="224"/>
      <c r="E292" s="224"/>
      <c r="F292" s="224"/>
      <c r="G292" s="224"/>
      <c r="H292" s="224"/>
    </row>
    <row r="293" spans="1:8">
      <c r="A293" s="477"/>
      <c r="B293" s="224"/>
      <c r="C293" s="224"/>
      <c r="D293" s="224"/>
      <c r="E293" s="224"/>
      <c r="F293" s="224"/>
      <c r="G293" s="224"/>
      <c r="H293" s="224"/>
    </row>
    <row r="294" spans="1:8">
      <c r="A294" s="477"/>
      <c r="B294" s="224"/>
      <c r="C294" s="224"/>
      <c r="D294" s="224"/>
      <c r="E294" s="224"/>
      <c r="F294" s="224"/>
      <c r="G294" s="224"/>
      <c r="H294" s="224"/>
    </row>
    <row r="295" spans="1:8">
      <c r="A295" s="477"/>
      <c r="B295" s="224"/>
      <c r="C295" s="224"/>
      <c r="D295" s="224"/>
      <c r="E295" s="224"/>
      <c r="F295" s="224"/>
      <c r="G295" s="224"/>
      <c r="H295" s="224"/>
    </row>
    <row r="296" spans="1:8">
      <c r="A296" s="477"/>
      <c r="B296" s="224"/>
      <c r="C296" s="224"/>
      <c r="D296" s="224"/>
      <c r="E296" s="224"/>
      <c r="F296" s="224"/>
      <c r="G296" s="224"/>
      <c r="H296" s="224"/>
    </row>
    <row r="297" spans="1:8">
      <c r="A297" s="477"/>
      <c r="B297" s="224"/>
      <c r="C297" s="224"/>
      <c r="D297" s="224"/>
      <c r="E297" s="224"/>
      <c r="F297" s="224"/>
      <c r="G297" s="224"/>
      <c r="H297" s="224"/>
    </row>
    <row r="298" spans="1:8">
      <c r="A298" s="477"/>
      <c r="B298" s="224"/>
      <c r="C298" s="224"/>
      <c r="D298" s="224"/>
      <c r="E298" s="224"/>
      <c r="F298" s="224"/>
      <c r="G298" s="224"/>
      <c r="H298" s="224"/>
    </row>
    <row r="299" spans="1:8">
      <c r="A299" s="477"/>
      <c r="B299" s="224"/>
      <c r="C299" s="224"/>
      <c r="D299" s="224"/>
      <c r="E299" s="224"/>
      <c r="F299" s="224"/>
      <c r="G299" s="224"/>
      <c r="H299" s="224"/>
    </row>
    <row r="300" spans="1:8">
      <c r="A300" s="477"/>
      <c r="B300" s="224"/>
      <c r="C300" s="224"/>
      <c r="D300" s="224"/>
      <c r="E300" s="224"/>
      <c r="F300" s="224"/>
      <c r="G300" s="224"/>
      <c r="H300" s="224"/>
    </row>
    <row r="301" spans="1:8">
      <c r="A301" s="477"/>
      <c r="B301" s="224"/>
      <c r="C301" s="224"/>
      <c r="D301" s="224"/>
      <c r="E301" s="224"/>
      <c r="F301" s="224"/>
      <c r="G301" s="224"/>
      <c r="H301" s="224"/>
    </row>
    <row r="302" spans="1:8">
      <c r="A302" s="477"/>
      <c r="B302" s="224"/>
      <c r="C302" s="224"/>
      <c r="D302" s="224"/>
      <c r="E302" s="224"/>
      <c r="F302" s="224"/>
      <c r="G302" s="224"/>
      <c r="H302" s="224"/>
    </row>
    <row r="303" spans="1:8">
      <c r="A303" s="477"/>
      <c r="B303" s="224"/>
      <c r="C303" s="224"/>
      <c r="D303" s="224"/>
      <c r="E303" s="224"/>
      <c r="F303" s="224"/>
      <c r="G303" s="224"/>
      <c r="H303" s="224"/>
    </row>
    <row r="304" spans="1:8">
      <c r="A304" s="477"/>
      <c r="B304" s="224"/>
      <c r="C304" s="224"/>
      <c r="D304" s="224"/>
      <c r="E304" s="224"/>
      <c r="F304" s="224"/>
      <c r="G304" s="224"/>
      <c r="H304" s="224"/>
    </row>
    <row r="305" spans="1:8">
      <c r="A305" s="477"/>
      <c r="B305" s="224"/>
      <c r="C305" s="224"/>
      <c r="D305" s="224"/>
      <c r="E305" s="224"/>
      <c r="F305" s="224"/>
      <c r="G305" s="224"/>
      <c r="H305" s="224"/>
    </row>
    <row r="306" spans="1:8">
      <c r="A306" s="477"/>
      <c r="B306" s="224"/>
      <c r="C306" s="224"/>
      <c r="D306" s="224"/>
      <c r="E306" s="224"/>
      <c r="F306" s="224"/>
      <c r="G306" s="224"/>
      <c r="H306" s="224"/>
    </row>
    <row r="307" spans="1:8">
      <c r="A307" s="477"/>
      <c r="B307" s="224"/>
      <c r="C307" s="224"/>
      <c r="D307" s="224"/>
      <c r="E307" s="224"/>
      <c r="F307" s="224"/>
      <c r="G307" s="224"/>
      <c r="H307" s="224"/>
    </row>
    <row r="308" spans="1:8">
      <c r="A308" s="477"/>
      <c r="B308" s="224"/>
      <c r="C308" s="224"/>
      <c r="D308" s="224"/>
      <c r="E308" s="224"/>
      <c r="F308" s="224"/>
      <c r="G308" s="224"/>
      <c r="H308" s="224"/>
    </row>
    <row r="309" spans="1:8">
      <c r="A309" s="477"/>
      <c r="B309" s="224"/>
      <c r="C309" s="224"/>
      <c r="D309" s="224"/>
      <c r="E309" s="224"/>
      <c r="F309" s="224"/>
      <c r="G309" s="224"/>
      <c r="H309" s="224"/>
    </row>
    <row r="310" spans="1:8">
      <c r="A310" s="477"/>
      <c r="B310" s="224"/>
      <c r="C310" s="224"/>
      <c r="D310" s="224"/>
      <c r="E310" s="224"/>
      <c r="F310" s="224"/>
      <c r="G310" s="224"/>
      <c r="H310" s="224"/>
    </row>
    <row r="311" spans="1:8">
      <c r="A311" s="477"/>
      <c r="B311" s="224"/>
      <c r="C311" s="224"/>
      <c r="D311" s="224"/>
      <c r="E311" s="224"/>
      <c r="F311" s="224"/>
      <c r="G311" s="224"/>
      <c r="H311" s="224"/>
    </row>
    <row r="312" spans="1:8">
      <c r="A312" s="477"/>
      <c r="B312" s="224"/>
      <c r="C312" s="224"/>
      <c r="D312" s="224"/>
      <c r="E312" s="224"/>
      <c r="F312" s="224"/>
      <c r="G312" s="224"/>
      <c r="H312" s="224"/>
    </row>
    <row r="313" spans="1:8">
      <c r="A313" s="477"/>
      <c r="B313" s="224"/>
      <c r="C313" s="224"/>
      <c r="D313" s="224"/>
      <c r="E313" s="224"/>
      <c r="F313" s="224"/>
      <c r="G313" s="224"/>
      <c r="H313" s="224"/>
    </row>
    <row r="314" spans="1:8">
      <c r="A314" s="477"/>
      <c r="B314" s="224"/>
      <c r="C314" s="224"/>
      <c r="D314" s="224"/>
      <c r="E314" s="224"/>
      <c r="F314" s="224"/>
      <c r="G314" s="224"/>
      <c r="H314" s="224"/>
    </row>
    <row r="315" spans="1:8">
      <c r="A315" s="477"/>
      <c r="B315" s="224"/>
      <c r="C315" s="224"/>
      <c r="D315" s="224"/>
      <c r="E315" s="224"/>
      <c r="F315" s="224"/>
      <c r="G315" s="224"/>
      <c r="H315" s="224"/>
    </row>
    <row r="316" spans="1:8">
      <c r="A316" s="477"/>
      <c r="B316" s="224"/>
      <c r="C316" s="224"/>
      <c r="D316" s="224"/>
      <c r="E316" s="224"/>
      <c r="F316" s="224"/>
      <c r="G316" s="224"/>
      <c r="H316" s="224"/>
    </row>
    <row r="317" spans="1:8">
      <c r="A317" s="477"/>
      <c r="B317" s="224"/>
      <c r="C317" s="224"/>
      <c r="D317" s="224"/>
      <c r="E317" s="224"/>
      <c r="F317" s="224"/>
      <c r="G317" s="224"/>
      <c r="H317" s="224"/>
    </row>
    <row r="318" spans="1:8">
      <c r="A318" s="477"/>
      <c r="B318" s="224"/>
      <c r="C318" s="224"/>
      <c r="D318" s="224"/>
      <c r="E318" s="224"/>
      <c r="F318" s="224"/>
      <c r="G318" s="224"/>
      <c r="H318" s="224"/>
    </row>
    <row r="319" spans="1:8">
      <c r="A319" s="477"/>
      <c r="B319" s="224"/>
      <c r="C319" s="224"/>
      <c r="D319" s="224"/>
      <c r="E319" s="224"/>
      <c r="F319" s="224"/>
      <c r="G319" s="224"/>
      <c r="H319" s="224"/>
    </row>
    <row r="320" spans="1:8">
      <c r="A320" s="477"/>
      <c r="B320" s="224"/>
      <c r="C320" s="224"/>
      <c r="D320" s="224"/>
      <c r="E320" s="224"/>
      <c r="F320" s="224"/>
      <c r="G320" s="224"/>
      <c r="H320" s="224"/>
    </row>
    <row r="321" spans="1:8">
      <c r="A321" s="477"/>
      <c r="B321" s="224"/>
      <c r="C321" s="224"/>
      <c r="D321" s="224"/>
      <c r="E321" s="224"/>
      <c r="F321" s="224"/>
      <c r="G321" s="224"/>
      <c r="H321" s="224"/>
    </row>
    <row r="322" spans="1:8">
      <c r="A322" s="477"/>
      <c r="B322" s="224"/>
      <c r="C322" s="224"/>
      <c r="D322" s="224"/>
      <c r="E322" s="224"/>
      <c r="F322" s="224"/>
      <c r="G322" s="224"/>
      <c r="H322" s="224"/>
    </row>
    <row r="323" spans="1:8">
      <c r="A323" s="477"/>
      <c r="B323" s="224"/>
      <c r="C323" s="224"/>
      <c r="D323" s="224"/>
      <c r="E323" s="224"/>
      <c r="F323" s="224"/>
      <c r="G323" s="224"/>
      <c r="H323" s="224"/>
    </row>
    <row r="324" spans="1:8">
      <c r="A324" s="477"/>
      <c r="B324" s="224"/>
      <c r="C324" s="224"/>
      <c r="D324" s="224"/>
      <c r="E324" s="224"/>
      <c r="F324" s="224"/>
      <c r="G324" s="224"/>
      <c r="H324" s="224"/>
    </row>
    <row r="325" spans="1:8">
      <c r="A325" s="477"/>
      <c r="B325" s="224"/>
      <c r="C325" s="224"/>
      <c r="D325" s="224"/>
      <c r="E325" s="224"/>
      <c r="F325" s="224"/>
      <c r="G325" s="224"/>
      <c r="H325" s="224"/>
    </row>
    <row r="326" spans="1:8">
      <c r="A326" s="477"/>
      <c r="B326" s="224"/>
      <c r="C326" s="224"/>
      <c r="D326" s="224"/>
      <c r="E326" s="224"/>
      <c r="F326" s="224"/>
      <c r="G326" s="224"/>
      <c r="H326" s="224"/>
    </row>
    <row r="327" spans="1:8">
      <c r="A327" s="477"/>
      <c r="B327" s="224"/>
      <c r="C327" s="224"/>
      <c r="D327" s="224"/>
      <c r="E327" s="224"/>
      <c r="F327" s="224"/>
      <c r="G327" s="224"/>
      <c r="H327" s="224"/>
    </row>
    <row r="328" spans="1:8">
      <c r="A328" s="477"/>
      <c r="B328" s="224"/>
      <c r="C328" s="224"/>
      <c r="D328" s="224"/>
      <c r="E328" s="224"/>
      <c r="F328" s="224"/>
      <c r="G328" s="224"/>
      <c r="H328" s="224"/>
    </row>
    <row r="329" spans="1:8">
      <c r="A329" s="477"/>
      <c r="B329" s="224"/>
      <c r="C329" s="224"/>
      <c r="D329" s="224"/>
      <c r="E329" s="224"/>
      <c r="F329" s="224"/>
      <c r="G329" s="224"/>
      <c r="H329" s="224"/>
    </row>
    <row r="330" spans="1:8">
      <c r="A330" s="477"/>
      <c r="B330" s="224"/>
      <c r="C330" s="224"/>
      <c r="D330" s="224"/>
      <c r="E330" s="224"/>
      <c r="F330" s="224"/>
      <c r="G330" s="224"/>
      <c r="H330" s="224"/>
    </row>
    <row r="331" spans="1:8">
      <c r="A331" s="477"/>
      <c r="B331" s="224"/>
      <c r="C331" s="224"/>
      <c r="D331" s="224"/>
      <c r="E331" s="224"/>
      <c r="F331" s="224"/>
      <c r="G331" s="224"/>
      <c r="H331" s="224"/>
    </row>
    <row r="332" spans="1:8">
      <c r="A332" s="477"/>
      <c r="B332" s="224"/>
      <c r="C332" s="224"/>
      <c r="D332" s="224"/>
      <c r="E332" s="224"/>
      <c r="F332" s="224"/>
      <c r="G332" s="224"/>
      <c r="H332" s="224"/>
    </row>
    <row r="333" spans="1:8">
      <c r="A333" s="477"/>
      <c r="B333" s="224"/>
      <c r="C333" s="224"/>
      <c r="D333" s="224"/>
      <c r="E333" s="224"/>
      <c r="F333" s="224"/>
      <c r="G333" s="224"/>
      <c r="H333" s="224"/>
    </row>
    <row r="334" spans="1:8">
      <c r="A334" s="477"/>
      <c r="B334" s="224"/>
      <c r="C334" s="224"/>
      <c r="D334" s="224"/>
      <c r="E334" s="224"/>
      <c r="F334" s="224"/>
      <c r="G334" s="224"/>
      <c r="H334" s="224"/>
    </row>
    <row r="335" spans="1:8">
      <c r="A335" s="477"/>
      <c r="B335" s="224"/>
      <c r="C335" s="224"/>
      <c r="D335" s="224"/>
      <c r="E335" s="224"/>
      <c r="F335" s="224"/>
      <c r="G335" s="224"/>
      <c r="H335" s="224"/>
    </row>
    <row r="336" spans="1:8">
      <c r="A336" s="477"/>
      <c r="B336" s="224"/>
      <c r="C336" s="224"/>
      <c r="D336" s="224"/>
      <c r="E336" s="224"/>
      <c r="F336" s="224"/>
      <c r="G336" s="224"/>
      <c r="H336" s="224"/>
    </row>
    <row r="337" spans="1:8">
      <c r="A337" s="477"/>
      <c r="B337" s="224"/>
      <c r="C337" s="224"/>
      <c r="D337" s="224"/>
      <c r="E337" s="224"/>
      <c r="F337" s="224"/>
      <c r="G337" s="224"/>
      <c r="H337" s="224"/>
    </row>
    <row r="338" spans="1:8">
      <c r="A338" s="477"/>
      <c r="B338" s="224"/>
      <c r="C338" s="224"/>
      <c r="D338" s="224"/>
      <c r="E338" s="224"/>
      <c r="F338" s="224"/>
      <c r="G338" s="224"/>
      <c r="H338" s="224"/>
    </row>
    <row r="339" spans="1:8">
      <c r="A339" s="477"/>
      <c r="B339" s="224"/>
      <c r="C339" s="224"/>
      <c r="D339" s="224"/>
      <c r="E339" s="224"/>
      <c r="F339" s="224"/>
      <c r="G339" s="224"/>
      <c r="H339" s="224"/>
    </row>
    <row r="340" spans="1:8">
      <c r="A340" s="477"/>
      <c r="B340" s="224"/>
      <c r="C340" s="224"/>
      <c r="D340" s="224"/>
      <c r="E340" s="224"/>
      <c r="F340" s="224"/>
      <c r="G340" s="224"/>
      <c r="H340" s="224"/>
    </row>
    <row r="341" spans="1:8">
      <c r="A341" s="477"/>
      <c r="B341" s="224"/>
      <c r="C341" s="224"/>
      <c r="D341" s="224"/>
      <c r="E341" s="224"/>
      <c r="F341" s="224"/>
      <c r="G341" s="224"/>
      <c r="H341" s="224"/>
    </row>
    <row r="342" spans="1:8">
      <c r="A342" s="477"/>
      <c r="B342" s="224"/>
      <c r="C342" s="224"/>
      <c r="D342" s="224"/>
      <c r="E342" s="224"/>
      <c r="F342" s="224"/>
      <c r="G342" s="224"/>
      <c r="H342" s="224"/>
    </row>
    <row r="343" spans="1:8">
      <c r="A343" s="477"/>
      <c r="B343" s="224"/>
      <c r="C343" s="224"/>
      <c r="D343" s="224"/>
      <c r="E343" s="224"/>
      <c r="F343" s="224"/>
      <c r="G343" s="224"/>
      <c r="H343" s="224"/>
    </row>
    <row r="344" spans="1:8">
      <c r="A344" s="477"/>
      <c r="B344" s="224"/>
      <c r="C344" s="224"/>
      <c r="D344" s="224"/>
      <c r="E344" s="224"/>
      <c r="F344" s="224"/>
      <c r="G344" s="224"/>
      <c r="H344" s="224"/>
    </row>
    <row r="345" spans="1:8">
      <c r="A345" s="477"/>
      <c r="B345" s="224"/>
      <c r="C345" s="224"/>
      <c r="D345" s="224"/>
      <c r="E345" s="224"/>
      <c r="F345" s="224"/>
      <c r="G345" s="224"/>
      <c r="H345" s="224"/>
    </row>
    <row r="346" spans="1:8">
      <c r="A346" s="477"/>
      <c r="B346" s="224"/>
      <c r="C346" s="224"/>
      <c r="D346" s="224"/>
      <c r="E346" s="224"/>
      <c r="F346" s="224"/>
      <c r="G346" s="224"/>
      <c r="H346" s="224"/>
    </row>
    <row r="347" spans="1:8">
      <c r="A347" s="477"/>
      <c r="B347" s="224"/>
      <c r="C347" s="224"/>
      <c r="D347" s="224"/>
      <c r="E347" s="224"/>
      <c r="F347" s="224"/>
      <c r="G347" s="224"/>
      <c r="H347" s="224"/>
    </row>
    <row r="348" spans="1:8">
      <c r="A348" s="477"/>
      <c r="B348" s="224"/>
      <c r="C348" s="224"/>
      <c r="D348" s="224"/>
      <c r="E348" s="224"/>
      <c r="F348" s="224"/>
      <c r="G348" s="224"/>
      <c r="H348" s="224"/>
    </row>
    <row r="349" spans="1:8">
      <c r="A349" s="477"/>
      <c r="B349" s="224"/>
      <c r="C349" s="224"/>
      <c r="D349" s="224"/>
      <c r="E349" s="224"/>
      <c r="F349" s="224"/>
      <c r="G349" s="224"/>
      <c r="H349" s="224"/>
    </row>
    <row r="350" spans="1:8">
      <c r="A350" s="477"/>
      <c r="B350" s="224"/>
      <c r="C350" s="224"/>
      <c r="D350" s="224"/>
      <c r="E350" s="224"/>
      <c r="F350" s="224"/>
      <c r="G350" s="224"/>
      <c r="H350" s="224"/>
    </row>
    <row r="351" spans="1:8">
      <c r="A351" s="477"/>
      <c r="B351" s="224"/>
      <c r="C351" s="224"/>
      <c r="D351" s="224"/>
      <c r="E351" s="224"/>
      <c r="F351" s="224"/>
      <c r="G351" s="224"/>
      <c r="H351" s="224"/>
    </row>
    <row r="352" spans="1:8">
      <c r="A352" s="477"/>
      <c r="B352" s="224"/>
      <c r="C352" s="224"/>
      <c r="D352" s="224"/>
      <c r="E352" s="224"/>
      <c r="F352" s="224"/>
      <c r="G352" s="224"/>
      <c r="H352" s="224"/>
    </row>
    <row r="353" spans="1:8">
      <c r="A353" s="477"/>
      <c r="B353" s="224"/>
      <c r="C353" s="224"/>
      <c r="D353" s="224"/>
      <c r="E353" s="224"/>
      <c r="F353" s="224"/>
      <c r="G353" s="224"/>
      <c r="H353" s="224"/>
    </row>
    <row r="354" spans="1:8">
      <c r="A354" s="477"/>
      <c r="B354" s="224"/>
      <c r="C354" s="224"/>
      <c r="D354" s="224"/>
      <c r="E354" s="224"/>
      <c r="F354" s="224"/>
      <c r="G354" s="224"/>
      <c r="H354" s="224"/>
    </row>
    <row r="355" spans="1:8">
      <c r="A355" s="477"/>
      <c r="B355" s="224"/>
      <c r="C355" s="224"/>
      <c r="D355" s="224"/>
      <c r="E355" s="224"/>
      <c r="F355" s="224"/>
      <c r="G355" s="224"/>
      <c r="H355" s="224"/>
    </row>
    <row r="356" spans="1:8">
      <c r="A356" s="477"/>
      <c r="B356" s="224"/>
      <c r="C356" s="224"/>
      <c r="D356" s="224"/>
      <c r="E356" s="224"/>
      <c r="F356" s="224"/>
      <c r="G356" s="224"/>
      <c r="H356" s="224"/>
    </row>
    <row r="357" spans="1:8">
      <c r="A357" s="477"/>
      <c r="B357" s="224"/>
      <c r="C357" s="224"/>
      <c r="D357" s="224"/>
      <c r="E357" s="224"/>
      <c r="F357" s="224"/>
      <c r="G357" s="224"/>
      <c r="H357" s="224"/>
    </row>
    <row r="358" spans="1:8">
      <c r="A358" s="477"/>
      <c r="B358" s="224"/>
      <c r="C358" s="224"/>
      <c r="D358" s="224"/>
      <c r="E358" s="224"/>
      <c r="F358" s="224"/>
      <c r="G358" s="224"/>
      <c r="H358" s="224"/>
    </row>
    <row r="359" spans="1:8">
      <c r="A359" s="477"/>
      <c r="B359" s="224"/>
      <c r="C359" s="224"/>
      <c r="D359" s="224"/>
      <c r="E359" s="224"/>
      <c r="F359" s="224"/>
      <c r="G359" s="224"/>
      <c r="H359" s="224"/>
    </row>
    <row r="360" spans="1:8">
      <c r="A360" s="477"/>
      <c r="B360" s="224"/>
      <c r="C360" s="224"/>
      <c r="D360" s="224"/>
      <c r="E360" s="224"/>
      <c r="F360" s="224"/>
      <c r="G360" s="224"/>
      <c r="H360" s="224"/>
    </row>
    <row r="361" spans="1:8">
      <c r="A361" s="477"/>
      <c r="B361" s="224"/>
      <c r="C361" s="224"/>
      <c r="D361" s="224"/>
      <c r="E361" s="224"/>
      <c r="F361" s="224"/>
      <c r="G361" s="224"/>
      <c r="H361" s="224"/>
    </row>
    <row r="362" spans="1:8">
      <c r="A362" s="477"/>
      <c r="B362" s="224"/>
      <c r="C362" s="224"/>
      <c r="D362" s="224"/>
      <c r="E362" s="224"/>
      <c r="F362" s="224"/>
      <c r="G362" s="224"/>
      <c r="H362" s="224"/>
    </row>
    <row r="363" spans="1:8">
      <c r="A363" s="477"/>
      <c r="B363" s="224"/>
      <c r="C363" s="224"/>
      <c r="D363" s="224"/>
      <c r="E363" s="224"/>
      <c r="F363" s="224"/>
      <c r="G363" s="224"/>
      <c r="H363" s="224"/>
    </row>
    <row r="364" spans="1:8">
      <c r="A364" s="477"/>
      <c r="B364" s="224"/>
      <c r="C364" s="224"/>
      <c r="D364" s="224"/>
      <c r="E364" s="224"/>
      <c r="F364" s="224"/>
      <c r="G364" s="224"/>
      <c r="H364" s="224"/>
    </row>
    <row r="365" spans="1:8">
      <c r="A365" s="477"/>
      <c r="B365" s="224"/>
      <c r="C365" s="224"/>
      <c r="D365" s="224"/>
      <c r="E365" s="224"/>
      <c r="F365" s="224"/>
      <c r="G365" s="224"/>
      <c r="H365" s="224"/>
    </row>
    <row r="366" spans="1:8">
      <c r="A366" s="477"/>
      <c r="B366" s="224"/>
      <c r="C366" s="224"/>
      <c r="D366" s="224"/>
      <c r="E366" s="224"/>
      <c r="F366" s="224"/>
      <c r="G366" s="224"/>
      <c r="H366" s="224"/>
    </row>
    <row r="367" spans="1:8">
      <c r="A367" s="477"/>
      <c r="B367" s="224"/>
      <c r="C367" s="224"/>
      <c r="D367" s="224"/>
      <c r="E367" s="224"/>
      <c r="F367" s="224"/>
      <c r="G367" s="224"/>
      <c r="H367" s="224"/>
    </row>
    <row r="368" spans="1:8">
      <c r="A368" s="477"/>
      <c r="B368" s="224"/>
      <c r="C368" s="224"/>
      <c r="D368" s="224"/>
      <c r="E368" s="224"/>
      <c r="F368" s="224"/>
      <c r="G368" s="224"/>
      <c r="H368" s="224"/>
    </row>
    <row r="369" spans="1:8">
      <c r="A369" s="477"/>
      <c r="B369" s="224"/>
      <c r="C369" s="224"/>
      <c r="D369" s="224"/>
      <c r="E369" s="224"/>
      <c r="F369" s="224"/>
      <c r="G369" s="224"/>
      <c r="H369" s="224"/>
    </row>
    <row r="370" spans="1:8">
      <c r="A370" s="477"/>
      <c r="B370" s="224"/>
      <c r="C370" s="224"/>
      <c r="D370" s="224"/>
      <c r="E370" s="224"/>
      <c r="F370" s="224"/>
      <c r="G370" s="224"/>
      <c r="H370" s="224"/>
    </row>
    <row r="371" spans="1:8">
      <c r="A371" s="477"/>
      <c r="B371" s="224"/>
      <c r="C371" s="224"/>
      <c r="D371" s="224"/>
      <c r="E371" s="224"/>
      <c r="F371" s="224"/>
      <c r="G371" s="224"/>
      <c r="H371" s="224"/>
    </row>
    <row r="372" spans="1:8">
      <c r="A372" s="477"/>
      <c r="B372" s="224"/>
      <c r="C372" s="224"/>
      <c r="D372" s="224"/>
      <c r="E372" s="224"/>
      <c r="F372" s="224"/>
      <c r="G372" s="224"/>
      <c r="H372" s="224"/>
    </row>
    <row r="373" spans="1:8">
      <c r="A373" s="477"/>
      <c r="B373" s="224"/>
      <c r="C373" s="224"/>
      <c r="D373" s="224"/>
      <c r="E373" s="224"/>
      <c r="F373" s="224"/>
      <c r="G373" s="224"/>
      <c r="H373" s="224"/>
    </row>
    <row r="374" spans="1:8">
      <c r="A374" s="477"/>
      <c r="B374" s="224"/>
      <c r="C374" s="224"/>
      <c r="D374" s="224"/>
      <c r="E374" s="224"/>
      <c r="F374" s="224"/>
      <c r="G374" s="224"/>
      <c r="H374" s="224"/>
    </row>
    <row r="375" spans="1:8">
      <c r="A375" s="477"/>
      <c r="B375" s="224"/>
      <c r="C375" s="224"/>
      <c r="D375" s="224"/>
      <c r="E375" s="224"/>
      <c r="F375" s="224"/>
      <c r="G375" s="224"/>
      <c r="H375" s="224"/>
    </row>
    <row r="376" spans="1:8">
      <c r="A376" s="477"/>
      <c r="B376" s="224"/>
      <c r="C376" s="224"/>
      <c r="D376" s="224"/>
      <c r="E376" s="224"/>
      <c r="F376" s="224"/>
      <c r="G376" s="224"/>
      <c r="H376" s="224"/>
    </row>
    <row r="377" spans="1:8">
      <c r="A377" s="477"/>
      <c r="B377" s="224"/>
      <c r="C377" s="224"/>
      <c r="D377" s="224"/>
      <c r="E377" s="224"/>
      <c r="F377" s="224"/>
      <c r="G377" s="224"/>
      <c r="H377" s="224"/>
    </row>
    <row r="378" spans="1:8">
      <c r="A378" s="477"/>
      <c r="B378" s="224"/>
      <c r="C378" s="224"/>
      <c r="D378" s="224"/>
      <c r="E378" s="224"/>
      <c r="F378" s="224"/>
      <c r="G378" s="224"/>
      <c r="H378" s="224"/>
    </row>
    <row r="379" spans="1:8">
      <c r="A379" s="477"/>
      <c r="B379" s="224"/>
      <c r="C379" s="224"/>
      <c r="D379" s="224"/>
      <c r="E379" s="224"/>
      <c r="F379" s="224"/>
      <c r="G379" s="224"/>
      <c r="H379" s="224"/>
    </row>
    <row r="380" spans="1:8">
      <c r="A380" s="477"/>
      <c r="B380" s="224"/>
      <c r="C380" s="224"/>
      <c r="D380" s="224"/>
      <c r="E380" s="224"/>
      <c r="F380" s="224"/>
      <c r="G380" s="224"/>
      <c r="H380" s="224"/>
    </row>
    <row r="381" spans="1:8">
      <c r="A381" s="477"/>
      <c r="B381" s="224"/>
      <c r="C381" s="224"/>
      <c r="D381" s="224"/>
      <c r="E381" s="224"/>
      <c r="F381" s="224"/>
      <c r="G381" s="224"/>
      <c r="H381" s="224"/>
    </row>
    <row r="382" spans="1:8">
      <c r="A382" s="477"/>
      <c r="B382" s="224"/>
      <c r="C382" s="224"/>
      <c r="D382" s="224"/>
      <c r="E382" s="224"/>
      <c r="F382" s="224"/>
      <c r="G382" s="224"/>
      <c r="H382" s="224"/>
    </row>
    <row r="383" spans="1:8">
      <c r="A383" s="477"/>
      <c r="B383" s="224"/>
      <c r="C383" s="224"/>
      <c r="D383" s="224"/>
      <c r="E383" s="224"/>
      <c r="F383" s="224"/>
      <c r="G383" s="224"/>
      <c r="H383" s="224"/>
    </row>
    <row r="384" spans="1:8">
      <c r="A384" s="477"/>
      <c r="B384" s="224"/>
      <c r="C384" s="224"/>
      <c r="D384" s="224"/>
      <c r="E384" s="224"/>
      <c r="F384" s="224"/>
      <c r="G384" s="224"/>
      <c r="H384" s="224"/>
    </row>
    <row r="385" spans="1:8">
      <c r="A385" s="477"/>
      <c r="B385" s="224"/>
      <c r="C385" s="224"/>
      <c r="D385" s="224"/>
      <c r="E385" s="224"/>
      <c r="F385" s="224"/>
      <c r="G385" s="224"/>
      <c r="H385" s="224"/>
    </row>
    <row r="386" spans="1:8">
      <c r="A386" s="477"/>
      <c r="B386" s="224"/>
      <c r="C386" s="224"/>
      <c r="D386" s="224"/>
      <c r="E386" s="224"/>
      <c r="F386" s="224"/>
      <c r="G386" s="224"/>
      <c r="H386" s="224"/>
    </row>
    <row r="387" spans="1:8">
      <c r="A387" s="477"/>
      <c r="B387" s="224"/>
      <c r="C387" s="224"/>
      <c r="D387" s="224"/>
      <c r="E387" s="224"/>
      <c r="F387" s="224"/>
      <c r="G387" s="224"/>
      <c r="H387" s="224"/>
    </row>
    <row r="388" spans="1:8">
      <c r="A388" s="477"/>
      <c r="B388" s="224"/>
      <c r="C388" s="224"/>
      <c r="D388" s="224"/>
      <c r="E388" s="224"/>
      <c r="F388" s="224"/>
      <c r="G388" s="224"/>
      <c r="H388" s="224"/>
    </row>
    <row r="389" spans="1:8">
      <c r="A389" s="477"/>
      <c r="B389" s="224"/>
      <c r="C389" s="224"/>
      <c r="D389" s="224"/>
      <c r="E389" s="224"/>
      <c r="F389" s="224"/>
      <c r="G389" s="224"/>
      <c r="H389" s="224"/>
    </row>
    <row r="390" spans="1:8">
      <c r="A390" s="477"/>
      <c r="B390" s="224"/>
      <c r="C390" s="224"/>
      <c r="D390" s="224"/>
      <c r="E390" s="224"/>
      <c r="F390" s="224"/>
      <c r="G390" s="224"/>
      <c r="H390" s="224"/>
    </row>
    <row r="391" spans="1:8">
      <c r="A391" s="477"/>
      <c r="B391" s="224"/>
      <c r="C391" s="224"/>
      <c r="D391" s="224"/>
      <c r="E391" s="224"/>
      <c r="F391" s="224"/>
      <c r="G391" s="224"/>
      <c r="H391" s="224"/>
    </row>
    <row r="392" spans="1:8">
      <c r="A392" s="477"/>
      <c r="B392" s="224"/>
      <c r="C392" s="224"/>
      <c r="D392" s="224"/>
      <c r="E392" s="224"/>
      <c r="F392" s="224"/>
      <c r="G392" s="224"/>
      <c r="H392" s="224"/>
    </row>
    <row r="393" spans="1:8">
      <c r="A393" s="477"/>
      <c r="B393" s="224"/>
      <c r="C393" s="224"/>
      <c r="D393" s="224"/>
      <c r="E393" s="224"/>
      <c r="F393" s="224"/>
      <c r="G393" s="224"/>
      <c r="H393" s="224"/>
    </row>
    <row r="394" spans="1:8">
      <c r="A394" s="477"/>
      <c r="B394" s="224"/>
      <c r="C394" s="224"/>
      <c r="D394" s="224"/>
      <c r="E394" s="224"/>
      <c r="F394" s="224"/>
      <c r="G394" s="224"/>
      <c r="H394" s="224"/>
    </row>
    <row r="395" spans="1:8">
      <c r="A395" s="477"/>
      <c r="B395" s="224"/>
      <c r="C395" s="224"/>
      <c r="D395" s="224"/>
      <c r="E395" s="224"/>
      <c r="F395" s="224"/>
      <c r="G395" s="224"/>
      <c r="H395" s="224"/>
    </row>
    <row r="396" spans="1:8">
      <c r="A396" s="477"/>
      <c r="B396" s="224"/>
      <c r="C396" s="224"/>
      <c r="D396" s="224"/>
      <c r="E396" s="224"/>
      <c r="F396" s="224"/>
      <c r="G396" s="224"/>
      <c r="H396" s="224"/>
    </row>
    <row r="397" spans="1:8">
      <c r="A397" s="477"/>
      <c r="B397" s="224"/>
      <c r="C397" s="224"/>
      <c r="D397" s="224"/>
      <c r="E397" s="224"/>
      <c r="F397" s="224"/>
      <c r="G397" s="224"/>
      <c r="H397" s="224"/>
    </row>
    <row r="398" spans="1:8">
      <c r="A398" s="477"/>
      <c r="B398" s="224"/>
      <c r="C398" s="224"/>
      <c r="D398" s="224"/>
      <c r="E398" s="224"/>
      <c r="F398" s="224"/>
      <c r="G398" s="224"/>
      <c r="H398" s="224"/>
    </row>
    <row r="399" spans="1:8">
      <c r="A399" s="477"/>
      <c r="B399" s="224"/>
      <c r="C399" s="224"/>
      <c r="D399" s="224"/>
      <c r="E399" s="224"/>
      <c r="F399" s="224"/>
      <c r="G399" s="224"/>
      <c r="H399" s="224"/>
    </row>
    <row r="400" spans="1:8">
      <c r="A400" s="477"/>
      <c r="B400" s="224"/>
      <c r="C400" s="224"/>
      <c r="D400" s="224"/>
      <c r="E400" s="224"/>
      <c r="F400" s="224"/>
      <c r="G400" s="224"/>
      <c r="H400" s="224"/>
    </row>
    <row r="401" spans="1:8">
      <c r="A401" s="477"/>
      <c r="B401" s="224"/>
      <c r="C401" s="224"/>
      <c r="D401" s="224"/>
      <c r="E401" s="224"/>
      <c r="F401" s="224"/>
      <c r="G401" s="224"/>
      <c r="H401" s="224"/>
    </row>
    <row r="402" spans="1:8">
      <c r="A402" s="477"/>
      <c r="B402" s="224"/>
      <c r="C402" s="224"/>
      <c r="D402" s="224"/>
      <c r="E402" s="224"/>
      <c r="F402" s="224"/>
      <c r="G402" s="224"/>
      <c r="H402" s="224"/>
    </row>
    <row r="403" spans="1:8">
      <c r="A403" s="477"/>
      <c r="B403" s="224"/>
      <c r="C403" s="224"/>
      <c r="D403" s="224"/>
      <c r="E403" s="224"/>
      <c r="F403" s="224"/>
      <c r="G403" s="224"/>
      <c r="H403" s="224"/>
    </row>
    <row r="404" spans="1:8">
      <c r="A404" s="477"/>
      <c r="B404" s="224"/>
      <c r="C404" s="224"/>
      <c r="D404" s="224"/>
      <c r="E404" s="224"/>
      <c r="F404" s="224"/>
      <c r="G404" s="224"/>
      <c r="H404" s="224"/>
    </row>
    <row r="405" spans="1:8">
      <c r="A405" s="477"/>
      <c r="B405" s="224"/>
      <c r="C405" s="224"/>
      <c r="D405" s="224"/>
      <c r="E405" s="224"/>
      <c r="F405" s="224"/>
      <c r="G405" s="224"/>
      <c r="H405" s="224"/>
    </row>
    <row r="406" spans="1:8">
      <c r="A406" s="477"/>
      <c r="B406" s="224"/>
      <c r="C406" s="224"/>
      <c r="D406" s="224"/>
      <c r="E406" s="224"/>
      <c r="F406" s="224"/>
      <c r="G406" s="224"/>
      <c r="H406" s="224"/>
    </row>
    <row r="407" spans="1:8">
      <c r="A407" s="477"/>
      <c r="B407" s="224"/>
      <c r="C407" s="224"/>
      <c r="D407" s="224"/>
      <c r="E407" s="224"/>
      <c r="F407" s="224"/>
      <c r="G407" s="224"/>
      <c r="H407" s="224"/>
    </row>
    <row r="408" spans="1:8">
      <c r="A408" s="477"/>
      <c r="B408" s="224"/>
      <c r="C408" s="224"/>
      <c r="D408" s="224"/>
      <c r="E408" s="224"/>
      <c r="F408" s="224"/>
      <c r="G408" s="224"/>
      <c r="H408" s="224"/>
    </row>
    <row r="409" spans="1:8">
      <c r="A409" s="477"/>
      <c r="B409" s="224"/>
      <c r="C409" s="224"/>
      <c r="D409" s="224"/>
      <c r="E409" s="224"/>
      <c r="F409" s="224"/>
      <c r="G409" s="224"/>
      <c r="H409" s="224"/>
    </row>
    <row r="410" spans="1:8">
      <c r="A410" s="477"/>
      <c r="B410" s="224"/>
      <c r="C410" s="224"/>
      <c r="D410" s="224"/>
      <c r="E410" s="224"/>
      <c r="F410" s="224"/>
      <c r="G410" s="224"/>
      <c r="H410" s="224"/>
    </row>
    <row r="411" spans="1:8">
      <c r="A411" s="477"/>
      <c r="B411" s="224"/>
      <c r="C411" s="224"/>
      <c r="D411" s="224"/>
      <c r="E411" s="224"/>
      <c r="F411" s="224"/>
      <c r="G411" s="224"/>
      <c r="H411" s="224"/>
    </row>
    <row r="412" spans="1:8">
      <c r="A412" s="477"/>
      <c r="B412" s="224"/>
      <c r="C412" s="224"/>
      <c r="D412" s="224"/>
      <c r="E412" s="224"/>
      <c r="F412" s="224"/>
      <c r="G412" s="224"/>
      <c r="H412" s="224"/>
    </row>
    <row r="413" spans="1:8">
      <c r="A413" s="477"/>
      <c r="B413" s="224"/>
      <c r="C413" s="224"/>
      <c r="D413" s="224"/>
      <c r="E413" s="224"/>
      <c r="F413" s="224"/>
      <c r="G413" s="224"/>
      <c r="H413" s="224"/>
    </row>
    <row r="414" spans="1:8">
      <c r="A414" s="477"/>
      <c r="B414" s="224"/>
      <c r="C414" s="224"/>
      <c r="D414" s="224"/>
      <c r="E414" s="224"/>
      <c r="F414" s="224"/>
      <c r="G414" s="224"/>
      <c r="H414" s="224"/>
    </row>
    <row r="415" spans="1:8">
      <c r="A415" s="477"/>
      <c r="B415" s="224"/>
      <c r="C415" s="224"/>
      <c r="D415" s="224"/>
      <c r="E415" s="224"/>
      <c r="F415" s="224"/>
      <c r="G415" s="224"/>
      <c r="H415" s="224"/>
    </row>
    <row r="416" spans="1:8">
      <c r="A416" s="477"/>
      <c r="B416" s="224"/>
      <c r="C416" s="224"/>
      <c r="D416" s="224"/>
      <c r="E416" s="224"/>
      <c r="F416" s="224"/>
      <c r="G416" s="224"/>
      <c r="H416" s="224"/>
    </row>
    <row r="417" spans="1:8">
      <c r="A417" s="477"/>
      <c r="B417" s="224"/>
      <c r="C417" s="224"/>
      <c r="D417" s="224"/>
      <c r="E417" s="224"/>
      <c r="F417" s="224"/>
      <c r="G417" s="224"/>
      <c r="H417" s="224"/>
    </row>
    <row r="418" spans="1:8">
      <c r="A418" s="477"/>
      <c r="B418" s="224"/>
      <c r="C418" s="224"/>
      <c r="D418" s="224"/>
      <c r="E418" s="224"/>
      <c r="F418" s="224"/>
      <c r="G418" s="224"/>
      <c r="H418" s="224"/>
    </row>
    <row r="419" spans="1:8">
      <c r="A419" s="477"/>
      <c r="B419" s="224"/>
      <c r="C419" s="224"/>
      <c r="D419" s="224"/>
      <c r="E419" s="224"/>
      <c r="F419" s="224"/>
      <c r="G419" s="224"/>
      <c r="H419" s="224"/>
    </row>
    <row r="420" spans="1:8">
      <c r="A420" s="477"/>
      <c r="B420" s="224"/>
      <c r="C420" s="224"/>
      <c r="D420" s="224"/>
      <c r="E420" s="224"/>
      <c r="F420" s="224"/>
      <c r="G420" s="224"/>
      <c r="H420" s="224"/>
    </row>
    <row r="421" spans="1:8">
      <c r="A421" s="477"/>
      <c r="B421" s="224"/>
      <c r="C421" s="224"/>
      <c r="D421" s="224"/>
      <c r="E421" s="224"/>
      <c r="F421" s="224"/>
      <c r="G421" s="224"/>
      <c r="H421" s="224"/>
    </row>
    <row r="422" spans="1:8">
      <c r="A422" s="477"/>
      <c r="B422" s="224"/>
      <c r="C422" s="224"/>
      <c r="D422" s="224"/>
      <c r="E422" s="224"/>
      <c r="F422" s="224"/>
      <c r="G422" s="224"/>
      <c r="H422" s="224"/>
    </row>
    <row r="423" spans="1:8">
      <c r="A423" s="477"/>
      <c r="B423" s="224"/>
      <c r="C423" s="224"/>
      <c r="D423" s="224"/>
      <c r="E423" s="224"/>
      <c r="F423" s="224"/>
      <c r="G423" s="224"/>
      <c r="H423" s="224"/>
    </row>
    <row r="424" spans="1:8">
      <c r="A424" s="477"/>
      <c r="B424" s="224"/>
      <c r="C424" s="224"/>
      <c r="D424" s="224"/>
      <c r="E424" s="224"/>
      <c r="F424" s="224"/>
      <c r="G424" s="224"/>
      <c r="H424" s="224"/>
    </row>
    <row r="425" spans="1:8">
      <c r="A425" s="477"/>
      <c r="B425" s="224"/>
      <c r="C425" s="224"/>
      <c r="D425" s="224"/>
      <c r="E425" s="224"/>
      <c r="F425" s="224"/>
      <c r="G425" s="224"/>
      <c r="H425" s="224"/>
    </row>
    <row r="426" spans="1:8">
      <c r="A426" s="477"/>
      <c r="B426" s="224"/>
      <c r="C426" s="224"/>
      <c r="D426" s="224"/>
      <c r="E426" s="224"/>
      <c r="F426" s="224"/>
      <c r="G426" s="224"/>
      <c r="H426" s="224"/>
    </row>
    <row r="427" spans="1:8">
      <c r="A427" s="477"/>
      <c r="B427" s="224"/>
      <c r="C427" s="224"/>
      <c r="D427" s="224"/>
      <c r="E427" s="224"/>
      <c r="F427" s="224"/>
      <c r="G427" s="224"/>
      <c r="H427" s="224"/>
    </row>
    <row r="428" spans="1:8">
      <c r="A428" s="477"/>
      <c r="B428" s="224"/>
      <c r="C428" s="224"/>
      <c r="D428" s="224"/>
      <c r="E428" s="224"/>
      <c r="F428" s="224"/>
      <c r="G428" s="224"/>
      <c r="H428" s="224"/>
    </row>
    <row r="429" spans="1:8">
      <c r="A429" s="477"/>
      <c r="B429" s="224"/>
      <c r="C429" s="224"/>
      <c r="D429" s="224"/>
      <c r="E429" s="224"/>
      <c r="F429" s="224"/>
      <c r="G429" s="224"/>
      <c r="H429" s="224"/>
    </row>
    <row r="430" spans="1:8">
      <c r="A430" s="477"/>
      <c r="B430" s="224"/>
      <c r="C430" s="224"/>
      <c r="D430" s="224"/>
      <c r="E430" s="224"/>
      <c r="F430" s="224"/>
      <c r="G430" s="224"/>
      <c r="H430" s="224"/>
    </row>
    <row r="431" spans="1:8">
      <c r="A431" s="477"/>
      <c r="B431" s="224"/>
      <c r="C431" s="224"/>
      <c r="D431" s="224"/>
      <c r="E431" s="224"/>
      <c r="F431" s="224"/>
      <c r="G431" s="224"/>
      <c r="H431" s="224"/>
    </row>
    <row r="432" spans="1:8">
      <c r="A432" s="477"/>
      <c r="B432" s="224"/>
      <c r="C432" s="224"/>
      <c r="D432" s="224"/>
      <c r="E432" s="224"/>
      <c r="F432" s="224"/>
      <c r="G432" s="224"/>
      <c r="H432" s="224"/>
    </row>
    <row r="433" spans="1:8">
      <c r="A433" s="477"/>
      <c r="B433" s="224"/>
      <c r="C433" s="224"/>
      <c r="D433" s="224"/>
      <c r="E433" s="224"/>
      <c r="F433" s="224"/>
      <c r="G433" s="224"/>
      <c r="H433" s="224"/>
    </row>
    <row r="434" spans="1:8">
      <c r="A434" s="477"/>
      <c r="B434" s="224"/>
      <c r="C434" s="224"/>
      <c r="D434" s="224"/>
      <c r="E434" s="224"/>
      <c r="F434" s="224"/>
      <c r="G434" s="224"/>
      <c r="H434" s="224"/>
    </row>
    <row r="435" spans="1:8">
      <c r="A435" s="477"/>
      <c r="B435" s="224"/>
      <c r="C435" s="224"/>
      <c r="D435" s="224"/>
      <c r="E435" s="224"/>
      <c r="F435" s="224"/>
      <c r="G435" s="224"/>
      <c r="H435" s="224"/>
    </row>
    <row r="436" spans="1:8">
      <c r="A436" s="477"/>
      <c r="B436" s="224"/>
      <c r="C436" s="224"/>
      <c r="D436" s="224"/>
      <c r="E436" s="224"/>
      <c r="F436" s="224"/>
      <c r="G436" s="224"/>
      <c r="H436" s="224"/>
    </row>
    <row r="437" spans="1:8">
      <c r="A437" s="477"/>
      <c r="B437" s="224"/>
      <c r="C437" s="224"/>
      <c r="D437" s="224"/>
      <c r="E437" s="224"/>
      <c r="F437" s="224"/>
      <c r="G437" s="224"/>
      <c r="H437" s="224"/>
    </row>
    <row r="438" spans="1:8">
      <c r="A438" s="477"/>
      <c r="B438" s="224"/>
      <c r="C438" s="224"/>
      <c r="D438" s="224"/>
      <c r="E438" s="224"/>
      <c r="F438" s="224"/>
      <c r="G438" s="224"/>
      <c r="H438" s="224"/>
    </row>
    <row r="439" spans="1:8">
      <c r="A439" s="477"/>
      <c r="B439" s="224"/>
      <c r="C439" s="224"/>
      <c r="D439" s="224"/>
      <c r="E439" s="224"/>
      <c r="F439" s="224"/>
      <c r="G439" s="224"/>
      <c r="H439" s="224"/>
    </row>
    <row r="440" spans="1:8">
      <c r="A440" s="477"/>
      <c r="B440" s="224"/>
      <c r="C440" s="224"/>
      <c r="D440" s="224"/>
      <c r="E440" s="224"/>
      <c r="F440" s="224"/>
      <c r="G440" s="224"/>
      <c r="H440" s="224"/>
    </row>
    <row r="441" spans="1:8">
      <c r="A441" s="477"/>
      <c r="B441" s="224"/>
      <c r="C441" s="224"/>
      <c r="D441" s="224"/>
      <c r="E441" s="224"/>
      <c r="F441" s="224"/>
      <c r="G441" s="224"/>
      <c r="H441" s="224"/>
    </row>
    <row r="442" spans="1:8">
      <c r="A442" s="477"/>
      <c r="B442" s="224"/>
      <c r="C442" s="224"/>
      <c r="D442" s="224"/>
      <c r="E442" s="224"/>
      <c r="F442" s="224"/>
      <c r="G442" s="224"/>
      <c r="H442" s="224"/>
    </row>
    <row r="443" spans="1:8">
      <c r="A443" s="477"/>
      <c r="B443" s="224"/>
      <c r="C443" s="224"/>
      <c r="D443" s="224"/>
      <c r="E443" s="224"/>
      <c r="F443" s="224"/>
      <c r="G443" s="224"/>
      <c r="H443" s="224"/>
    </row>
    <row r="444" spans="1:8">
      <c r="A444" s="477"/>
      <c r="B444" s="224"/>
      <c r="C444" s="224"/>
      <c r="D444" s="224"/>
      <c r="E444" s="224"/>
      <c r="F444" s="224"/>
      <c r="G444" s="224"/>
      <c r="H444" s="224"/>
    </row>
    <row r="445" spans="1:8">
      <c r="A445" s="477"/>
      <c r="B445" s="224"/>
      <c r="C445" s="224"/>
      <c r="D445" s="224"/>
      <c r="E445" s="224"/>
      <c r="F445" s="224"/>
      <c r="G445" s="224"/>
      <c r="H445" s="224"/>
    </row>
    <row r="446" spans="1:8">
      <c r="A446" s="477"/>
      <c r="B446" s="224"/>
      <c r="C446" s="224"/>
      <c r="D446" s="224"/>
      <c r="E446" s="224"/>
      <c r="F446" s="224"/>
      <c r="G446" s="224"/>
      <c r="H446" s="224"/>
    </row>
    <row r="447" spans="1:8">
      <c r="A447" s="477"/>
      <c r="B447" s="224"/>
      <c r="C447" s="224"/>
      <c r="D447" s="224"/>
      <c r="E447" s="224"/>
      <c r="F447" s="224"/>
      <c r="G447" s="224"/>
      <c r="H447" s="224"/>
    </row>
    <row r="448" spans="1:8">
      <c r="A448" s="477"/>
      <c r="B448" s="224"/>
      <c r="C448" s="224"/>
      <c r="D448" s="224"/>
      <c r="E448" s="224"/>
      <c r="F448" s="224"/>
      <c r="G448" s="224"/>
      <c r="H448" s="224"/>
    </row>
    <row r="449" spans="1:8">
      <c r="A449" s="477"/>
      <c r="B449" s="224"/>
      <c r="C449" s="224"/>
      <c r="D449" s="224"/>
      <c r="E449" s="224"/>
      <c r="F449" s="224"/>
      <c r="G449" s="224"/>
      <c r="H449" s="224"/>
    </row>
    <row r="450" spans="1:8">
      <c r="A450" s="477"/>
      <c r="B450" s="224"/>
      <c r="C450" s="224"/>
      <c r="D450" s="224"/>
      <c r="E450" s="224"/>
      <c r="F450" s="224"/>
      <c r="G450" s="224"/>
      <c r="H450" s="224"/>
    </row>
    <row r="451" spans="1:8">
      <c r="A451" s="477"/>
      <c r="B451" s="224"/>
      <c r="C451" s="224"/>
      <c r="D451" s="224"/>
      <c r="E451" s="224"/>
      <c r="F451" s="224"/>
      <c r="G451" s="224"/>
      <c r="H451" s="224"/>
    </row>
    <row r="452" spans="1:8">
      <c r="A452" s="477"/>
      <c r="B452" s="224"/>
      <c r="C452" s="224"/>
      <c r="D452" s="224"/>
      <c r="E452" s="224"/>
      <c r="F452" s="224"/>
      <c r="G452" s="224"/>
      <c r="H452" s="224"/>
    </row>
    <row r="453" spans="1:8">
      <c r="A453" s="477"/>
      <c r="B453" s="224"/>
      <c r="C453" s="224"/>
      <c r="D453" s="224"/>
      <c r="E453" s="224"/>
      <c r="F453" s="224"/>
      <c r="G453" s="224"/>
      <c r="H453" s="224"/>
    </row>
    <row r="454" spans="1:8">
      <c r="A454" s="477"/>
      <c r="B454" s="224"/>
      <c r="C454" s="224"/>
      <c r="D454" s="224"/>
      <c r="E454" s="224"/>
      <c r="F454" s="224"/>
      <c r="G454" s="224"/>
      <c r="H454" s="224"/>
    </row>
    <row r="455" spans="1:8">
      <c r="A455" s="477"/>
      <c r="B455" s="224"/>
      <c r="C455" s="224"/>
      <c r="D455" s="224"/>
      <c r="E455" s="224"/>
      <c r="F455" s="224"/>
      <c r="G455" s="224"/>
      <c r="H455" s="224"/>
    </row>
    <row r="456" spans="1:8">
      <c r="A456" s="477"/>
      <c r="B456" s="224"/>
      <c r="C456" s="224"/>
      <c r="D456" s="224"/>
      <c r="E456" s="224"/>
      <c r="F456" s="224"/>
      <c r="G456" s="224"/>
      <c r="H456" s="224"/>
    </row>
    <row r="457" spans="1:8">
      <c r="A457" s="477"/>
      <c r="B457" s="224"/>
      <c r="C457" s="224"/>
      <c r="D457" s="224"/>
      <c r="E457" s="224"/>
      <c r="F457" s="224"/>
      <c r="G457" s="224"/>
      <c r="H457" s="224"/>
    </row>
    <row r="458" spans="1:8">
      <c r="A458" s="477"/>
      <c r="B458" s="224"/>
      <c r="C458" s="224"/>
      <c r="D458" s="224"/>
      <c r="E458" s="224"/>
      <c r="F458" s="224"/>
      <c r="G458" s="224"/>
      <c r="H458" s="224"/>
    </row>
    <row r="459" spans="1:8">
      <c r="A459" s="477"/>
      <c r="B459" s="224"/>
      <c r="C459" s="224"/>
      <c r="D459" s="224"/>
      <c r="E459" s="224"/>
      <c r="F459" s="224"/>
      <c r="G459" s="224"/>
      <c r="H459" s="224"/>
    </row>
    <row r="460" spans="1:8">
      <c r="A460" s="477"/>
      <c r="B460" s="224"/>
      <c r="C460" s="224"/>
      <c r="D460" s="224"/>
      <c r="E460" s="224"/>
      <c r="F460" s="224"/>
      <c r="G460" s="224"/>
      <c r="H460" s="224"/>
    </row>
    <row r="461" spans="1:8">
      <c r="A461" s="477"/>
      <c r="B461" s="224"/>
      <c r="C461" s="224"/>
      <c r="D461" s="224"/>
      <c r="E461" s="224"/>
      <c r="F461" s="224"/>
      <c r="G461" s="224"/>
      <c r="H461" s="224"/>
    </row>
    <row r="462" spans="1:8">
      <c r="A462" s="477"/>
      <c r="B462" s="224"/>
      <c r="C462" s="224"/>
      <c r="D462" s="224"/>
      <c r="E462" s="224"/>
      <c r="F462" s="224"/>
      <c r="G462" s="224"/>
      <c r="H462" s="224"/>
    </row>
    <row r="463" spans="1:8">
      <c r="A463" s="477"/>
      <c r="B463" s="224"/>
      <c r="C463" s="224"/>
      <c r="D463" s="224"/>
      <c r="E463" s="224"/>
      <c r="F463" s="224"/>
      <c r="G463" s="224"/>
      <c r="H463" s="224"/>
    </row>
    <row r="464" spans="1:8">
      <c r="A464" s="477"/>
      <c r="B464" s="224"/>
      <c r="C464" s="224"/>
      <c r="D464" s="224"/>
      <c r="E464" s="224"/>
      <c r="F464" s="224"/>
      <c r="G464" s="224"/>
      <c r="H464" s="224"/>
    </row>
    <row r="465" spans="1:8">
      <c r="A465" s="477"/>
      <c r="B465" s="224"/>
      <c r="C465" s="224"/>
      <c r="D465" s="224"/>
      <c r="E465" s="224"/>
      <c r="F465" s="224"/>
      <c r="G465" s="224"/>
      <c r="H465" s="224"/>
    </row>
    <row r="466" spans="1:8">
      <c r="A466" s="477"/>
      <c r="B466" s="224"/>
      <c r="C466" s="224"/>
      <c r="D466" s="224"/>
      <c r="E466" s="224"/>
      <c r="F466" s="224"/>
      <c r="G466" s="224"/>
      <c r="H466" s="224"/>
    </row>
    <row r="467" spans="1:8">
      <c r="A467" s="477"/>
      <c r="B467" s="224"/>
      <c r="C467" s="224"/>
      <c r="D467" s="224"/>
      <c r="E467" s="224"/>
      <c r="F467" s="224"/>
      <c r="G467" s="224"/>
      <c r="H467" s="224"/>
    </row>
    <row r="468" spans="1:8">
      <c r="A468" s="477"/>
      <c r="B468" s="224"/>
      <c r="C468" s="224"/>
      <c r="D468" s="224"/>
      <c r="E468" s="224"/>
      <c r="F468" s="224"/>
      <c r="G468" s="224"/>
      <c r="H468" s="224"/>
    </row>
    <row r="469" spans="1:8">
      <c r="A469" s="477"/>
      <c r="B469" s="224"/>
      <c r="C469" s="224"/>
      <c r="D469" s="224"/>
      <c r="E469" s="224"/>
      <c r="F469" s="224"/>
      <c r="G469" s="224"/>
      <c r="H469" s="224"/>
    </row>
    <row r="470" spans="1:8">
      <c r="A470" s="477"/>
      <c r="B470" s="224"/>
      <c r="C470" s="224"/>
      <c r="D470" s="224"/>
      <c r="E470" s="224"/>
      <c r="F470" s="224"/>
      <c r="G470" s="224"/>
      <c r="H470" s="224"/>
    </row>
    <row r="471" spans="1:8">
      <c r="A471" s="477"/>
      <c r="B471" s="224"/>
      <c r="C471" s="224"/>
      <c r="D471" s="224"/>
      <c r="E471" s="224"/>
      <c r="F471" s="224"/>
      <c r="G471" s="224"/>
      <c r="H471" s="224"/>
    </row>
    <row r="472" spans="1:8">
      <c r="A472" s="477"/>
      <c r="B472" s="224"/>
      <c r="C472" s="224"/>
      <c r="D472" s="224"/>
      <c r="E472" s="224"/>
      <c r="F472" s="224"/>
      <c r="G472" s="224"/>
      <c r="H472" s="224"/>
    </row>
    <row r="473" spans="1:8">
      <c r="A473" s="477"/>
      <c r="B473" s="224"/>
      <c r="C473" s="224"/>
      <c r="D473" s="224"/>
      <c r="E473" s="224"/>
      <c r="F473" s="224"/>
      <c r="G473" s="224"/>
      <c r="H473" s="224"/>
    </row>
    <row r="474" spans="1:8">
      <c r="A474" s="477"/>
      <c r="B474" s="224"/>
      <c r="C474" s="224"/>
      <c r="D474" s="224"/>
      <c r="E474" s="224"/>
      <c r="F474" s="224"/>
      <c r="G474" s="224"/>
      <c r="H474" s="224"/>
    </row>
    <row r="475" spans="1:8">
      <c r="A475" s="477"/>
      <c r="B475" s="224"/>
      <c r="C475" s="224"/>
      <c r="D475" s="224"/>
      <c r="E475" s="224"/>
      <c r="F475" s="224"/>
      <c r="G475" s="224"/>
      <c r="H475" s="224"/>
    </row>
    <row r="476" spans="1:8">
      <c r="A476" s="477"/>
      <c r="B476" s="224"/>
      <c r="C476" s="224"/>
      <c r="D476" s="224"/>
      <c r="E476" s="224"/>
      <c r="F476" s="224"/>
      <c r="G476" s="224"/>
      <c r="H476" s="224"/>
    </row>
    <row r="477" spans="1:8">
      <c r="A477" s="477"/>
      <c r="B477" s="224"/>
      <c r="C477" s="224"/>
      <c r="D477" s="224"/>
      <c r="E477" s="224"/>
      <c r="F477" s="224"/>
      <c r="G477" s="224"/>
      <c r="H477" s="224"/>
    </row>
    <row r="478" spans="1:8">
      <c r="A478" s="477"/>
      <c r="B478" s="224"/>
      <c r="C478" s="224"/>
      <c r="D478" s="224"/>
      <c r="E478" s="224"/>
      <c r="F478" s="224"/>
      <c r="G478" s="224"/>
      <c r="H478" s="224"/>
    </row>
    <row r="479" spans="1:8">
      <c r="A479" s="477"/>
      <c r="B479" s="224"/>
      <c r="C479" s="224"/>
      <c r="D479" s="224"/>
      <c r="E479" s="224"/>
      <c r="F479" s="224"/>
      <c r="G479" s="224"/>
      <c r="H479" s="224"/>
    </row>
    <row r="480" spans="1:8">
      <c r="A480" s="477"/>
      <c r="B480" s="224"/>
      <c r="C480" s="224"/>
      <c r="D480" s="224"/>
      <c r="E480" s="224"/>
      <c r="F480" s="224"/>
      <c r="G480" s="224"/>
      <c r="H480" s="224"/>
    </row>
    <row r="481" spans="1:8">
      <c r="A481" s="477"/>
      <c r="B481" s="224"/>
      <c r="C481" s="224"/>
      <c r="D481" s="224"/>
      <c r="E481" s="224"/>
      <c r="F481" s="224"/>
      <c r="G481" s="224"/>
      <c r="H481" s="224"/>
    </row>
    <row r="482" spans="1:8">
      <c r="A482" s="477"/>
      <c r="B482" s="224"/>
      <c r="C482" s="224"/>
      <c r="D482" s="224"/>
      <c r="E482" s="224"/>
      <c r="F482" s="224"/>
      <c r="G482" s="224"/>
      <c r="H482" s="224"/>
    </row>
    <row r="483" spans="1:8">
      <c r="A483" s="477"/>
      <c r="B483" s="224"/>
      <c r="C483" s="224"/>
      <c r="D483" s="224"/>
      <c r="E483" s="224"/>
      <c r="F483" s="224"/>
      <c r="G483" s="224"/>
      <c r="H483" s="224"/>
    </row>
    <row r="484" spans="1:8">
      <c r="A484" s="477"/>
      <c r="B484" s="224"/>
      <c r="C484" s="224"/>
      <c r="D484" s="224"/>
      <c r="E484" s="224"/>
      <c r="F484" s="224"/>
      <c r="G484" s="224"/>
      <c r="H484" s="224"/>
    </row>
    <row r="485" spans="1:8">
      <c r="A485" s="477"/>
      <c r="B485" s="224"/>
      <c r="C485" s="224"/>
      <c r="D485" s="224"/>
      <c r="E485" s="224"/>
      <c r="F485" s="224"/>
      <c r="G485" s="224"/>
      <c r="H485" s="224"/>
    </row>
    <row r="486" spans="1:8">
      <c r="A486" s="477"/>
      <c r="B486" s="224"/>
      <c r="C486" s="224"/>
      <c r="D486" s="224"/>
      <c r="E486" s="224"/>
      <c r="F486" s="224"/>
      <c r="G486" s="224"/>
      <c r="H486" s="224"/>
    </row>
    <row r="487" spans="1:8">
      <c r="A487" s="477"/>
      <c r="B487" s="224"/>
      <c r="C487" s="224"/>
      <c r="D487" s="224"/>
      <c r="E487" s="224"/>
      <c r="F487" s="224"/>
      <c r="G487" s="224"/>
      <c r="H487" s="224"/>
    </row>
    <row r="488" spans="1:8">
      <c r="A488" s="477"/>
      <c r="B488" s="224"/>
      <c r="C488" s="224"/>
      <c r="D488" s="224"/>
      <c r="E488" s="224"/>
      <c r="F488" s="224"/>
      <c r="G488" s="224"/>
      <c r="H488" s="224"/>
    </row>
    <row r="489" spans="1:8">
      <c r="A489" s="477"/>
      <c r="B489" s="224"/>
      <c r="C489" s="224"/>
      <c r="D489" s="224"/>
      <c r="E489" s="224"/>
      <c r="F489" s="224"/>
      <c r="G489" s="224"/>
      <c r="H489" s="224"/>
    </row>
    <row r="490" spans="1:8">
      <c r="A490" s="477"/>
      <c r="B490" s="224"/>
      <c r="C490" s="224"/>
      <c r="D490" s="224"/>
      <c r="E490" s="224"/>
      <c r="F490" s="224"/>
      <c r="G490" s="224"/>
      <c r="H490" s="224"/>
    </row>
    <row r="491" spans="1:8">
      <c r="A491" s="477"/>
      <c r="B491" s="224"/>
      <c r="C491" s="224"/>
      <c r="D491" s="224"/>
      <c r="E491" s="224"/>
      <c r="F491" s="224"/>
      <c r="G491" s="224"/>
      <c r="H491" s="224"/>
    </row>
    <row r="492" spans="1:8">
      <c r="A492" s="477"/>
      <c r="B492" s="224"/>
      <c r="C492" s="224"/>
      <c r="D492" s="224"/>
      <c r="E492" s="224"/>
      <c r="F492" s="224"/>
      <c r="G492" s="224"/>
      <c r="H492" s="224"/>
    </row>
    <row r="493" spans="1:8">
      <c r="A493" s="477"/>
      <c r="B493" s="224"/>
      <c r="C493" s="224"/>
      <c r="D493" s="224"/>
      <c r="E493" s="224"/>
      <c r="F493" s="224"/>
      <c r="G493" s="224"/>
      <c r="H493" s="224"/>
    </row>
    <row r="494" spans="1:8">
      <c r="A494" s="477"/>
      <c r="B494" s="224"/>
      <c r="C494" s="224"/>
      <c r="D494" s="224"/>
      <c r="E494" s="224"/>
      <c r="F494" s="224"/>
      <c r="G494" s="224"/>
      <c r="H494" s="224"/>
    </row>
    <row r="495" spans="1:8">
      <c r="A495" s="477"/>
      <c r="B495" s="224"/>
      <c r="C495" s="224"/>
      <c r="D495" s="224"/>
      <c r="E495" s="224"/>
      <c r="F495" s="224"/>
      <c r="G495" s="224"/>
      <c r="H495" s="224"/>
    </row>
    <row r="496" spans="1:8">
      <c r="A496" s="477"/>
      <c r="B496" s="224"/>
      <c r="C496" s="224"/>
      <c r="D496" s="224"/>
      <c r="E496" s="224"/>
      <c r="F496" s="224"/>
      <c r="G496" s="224"/>
      <c r="H496" s="224"/>
    </row>
    <row r="497" spans="1:8">
      <c r="A497" s="477"/>
      <c r="B497" s="224"/>
      <c r="C497" s="224"/>
      <c r="D497" s="224"/>
      <c r="E497" s="224"/>
      <c r="F497" s="224"/>
      <c r="G497" s="224"/>
      <c r="H497" s="224"/>
    </row>
    <row r="498" spans="1:8">
      <c r="A498" s="477"/>
      <c r="B498" s="224"/>
      <c r="C498" s="224"/>
      <c r="D498" s="224"/>
      <c r="E498" s="224"/>
      <c r="F498" s="224"/>
      <c r="G498" s="224"/>
      <c r="H498" s="224"/>
    </row>
    <row r="499" spans="1:8">
      <c r="A499" s="477"/>
      <c r="B499" s="224"/>
      <c r="C499" s="224"/>
      <c r="D499" s="224"/>
      <c r="E499" s="224"/>
      <c r="F499" s="224"/>
      <c r="G499" s="224"/>
      <c r="H499" s="224"/>
    </row>
    <row r="500" spans="1:8">
      <c r="A500" s="477"/>
      <c r="B500" s="224"/>
      <c r="C500" s="224"/>
      <c r="D500" s="224"/>
      <c r="E500" s="224"/>
      <c r="F500" s="224"/>
      <c r="G500" s="224"/>
      <c r="H500" s="224"/>
    </row>
    <row r="501" spans="1:8">
      <c r="A501" s="477"/>
      <c r="B501" s="224"/>
      <c r="C501" s="224"/>
      <c r="D501" s="224"/>
      <c r="E501" s="224"/>
      <c r="F501" s="224"/>
      <c r="G501" s="224"/>
      <c r="H501" s="224"/>
    </row>
    <row r="502" spans="1:8">
      <c r="A502" s="477"/>
      <c r="B502" s="224"/>
      <c r="C502" s="224"/>
      <c r="D502" s="224"/>
      <c r="E502" s="224"/>
      <c r="F502" s="224"/>
      <c r="G502" s="224"/>
      <c r="H502" s="224"/>
    </row>
    <row r="503" spans="1:8">
      <c r="A503" s="477"/>
      <c r="B503" s="224"/>
      <c r="C503" s="224"/>
      <c r="D503" s="224"/>
      <c r="E503" s="224"/>
      <c r="F503" s="224"/>
      <c r="G503" s="224"/>
      <c r="H503" s="224"/>
    </row>
    <row r="504" spans="1:8">
      <c r="A504" s="477"/>
      <c r="B504" s="224"/>
      <c r="C504" s="224"/>
      <c r="D504" s="224"/>
      <c r="E504" s="224"/>
      <c r="F504" s="224"/>
      <c r="G504" s="224"/>
      <c r="H504" s="224"/>
    </row>
    <row r="505" spans="1:8">
      <c r="A505" s="477"/>
      <c r="B505" s="224"/>
      <c r="C505" s="224"/>
      <c r="D505" s="224"/>
      <c r="E505" s="224"/>
      <c r="F505" s="224"/>
      <c r="G505" s="224"/>
      <c r="H505" s="224"/>
    </row>
    <row r="506" spans="1:8">
      <c r="A506" s="477"/>
      <c r="B506" s="224"/>
      <c r="C506" s="224"/>
      <c r="D506" s="224"/>
      <c r="E506" s="224"/>
      <c r="F506" s="224"/>
      <c r="G506" s="224"/>
      <c r="H506" s="224"/>
    </row>
    <row r="507" spans="1:8">
      <c r="A507" s="477"/>
      <c r="B507" s="224"/>
      <c r="C507" s="224"/>
      <c r="D507" s="224"/>
      <c r="E507" s="224"/>
      <c r="F507" s="224"/>
      <c r="G507" s="224"/>
      <c r="H507" s="224"/>
    </row>
    <row r="508" spans="1:8">
      <c r="A508" s="477"/>
      <c r="B508" s="224"/>
      <c r="C508" s="224"/>
      <c r="D508" s="224"/>
      <c r="E508" s="224"/>
      <c r="F508" s="224"/>
      <c r="G508" s="224"/>
      <c r="H508" s="224"/>
    </row>
    <row r="509" spans="1:8">
      <c r="A509" s="477"/>
      <c r="B509" s="224"/>
      <c r="C509" s="224"/>
      <c r="D509" s="224"/>
      <c r="E509" s="224"/>
      <c r="F509" s="224"/>
      <c r="G509" s="224"/>
      <c r="H509" s="224"/>
    </row>
    <row r="510" spans="1:8">
      <c r="A510" s="477"/>
      <c r="B510" s="224"/>
      <c r="C510" s="224"/>
      <c r="D510" s="224"/>
      <c r="E510" s="224"/>
      <c r="F510" s="224"/>
      <c r="G510" s="224"/>
      <c r="H510" s="224"/>
    </row>
    <row r="511" spans="1:8">
      <c r="A511" s="477"/>
      <c r="B511" s="224"/>
      <c r="C511" s="224"/>
      <c r="D511" s="224"/>
      <c r="E511" s="224"/>
      <c r="F511" s="224"/>
      <c r="G511" s="224"/>
      <c r="H511" s="224"/>
    </row>
    <row r="512" spans="1:8">
      <c r="A512" s="477"/>
      <c r="B512" s="224"/>
      <c r="C512" s="224"/>
      <c r="D512" s="224"/>
      <c r="E512" s="224"/>
      <c r="F512" s="224"/>
      <c r="G512" s="224"/>
      <c r="H512" s="224"/>
    </row>
    <row r="513" spans="1:8">
      <c r="A513" s="477"/>
      <c r="B513" s="224"/>
      <c r="C513" s="224"/>
      <c r="D513" s="224"/>
      <c r="E513" s="224"/>
      <c r="F513" s="224"/>
      <c r="G513" s="224"/>
      <c r="H513" s="224"/>
    </row>
    <row r="514" spans="1:8">
      <c r="A514" s="477"/>
      <c r="B514" s="224"/>
      <c r="C514" s="224"/>
      <c r="D514" s="224"/>
      <c r="E514" s="224"/>
      <c r="F514" s="224"/>
      <c r="G514" s="224"/>
      <c r="H514" s="224"/>
    </row>
    <row r="515" spans="1:8">
      <c r="A515" s="477"/>
      <c r="B515" s="224"/>
      <c r="C515" s="224"/>
      <c r="D515" s="224"/>
      <c r="E515" s="224"/>
      <c r="F515" s="224"/>
      <c r="G515" s="224"/>
      <c r="H515" s="224"/>
    </row>
    <row r="516" spans="1:8">
      <c r="A516" s="477"/>
      <c r="B516" s="224"/>
      <c r="C516" s="224"/>
      <c r="D516" s="224"/>
      <c r="E516" s="224"/>
      <c r="F516" s="224"/>
      <c r="G516" s="224"/>
      <c r="H516" s="224"/>
    </row>
    <row r="517" spans="1:8">
      <c r="A517" s="477"/>
      <c r="B517" s="224"/>
      <c r="C517" s="224"/>
      <c r="D517" s="224"/>
      <c r="E517" s="224"/>
      <c r="F517" s="224"/>
      <c r="G517" s="224"/>
      <c r="H517" s="224"/>
    </row>
    <row r="518" spans="1:8">
      <c r="A518" s="477"/>
      <c r="B518" s="224"/>
      <c r="C518" s="224"/>
      <c r="D518" s="224"/>
      <c r="E518" s="224"/>
      <c r="F518" s="224"/>
      <c r="G518" s="224"/>
      <c r="H518" s="224"/>
    </row>
    <row r="519" spans="1:8">
      <c r="A519" s="477"/>
      <c r="B519" s="224"/>
      <c r="C519" s="224"/>
      <c r="D519" s="224"/>
      <c r="E519" s="224"/>
      <c r="F519" s="224"/>
      <c r="G519" s="224"/>
      <c r="H519" s="224"/>
    </row>
    <row r="520" spans="1:8">
      <c r="A520" s="477"/>
      <c r="B520" s="224"/>
      <c r="C520" s="224"/>
      <c r="D520" s="224"/>
      <c r="E520" s="224"/>
      <c r="F520" s="224"/>
      <c r="G520" s="224"/>
      <c r="H520" s="224"/>
    </row>
    <row r="521" spans="1:8">
      <c r="A521" s="477"/>
      <c r="B521" s="224"/>
      <c r="C521" s="224"/>
      <c r="D521" s="224"/>
      <c r="E521" s="224"/>
      <c r="F521" s="224"/>
      <c r="G521" s="224"/>
      <c r="H521" s="224"/>
    </row>
    <row r="522" spans="1:8">
      <c r="A522" s="477"/>
      <c r="B522" s="224"/>
      <c r="C522" s="224"/>
      <c r="D522" s="224"/>
      <c r="E522" s="224"/>
      <c r="F522" s="224"/>
      <c r="G522" s="224"/>
      <c r="H522" s="224"/>
    </row>
    <row r="523" spans="1:8">
      <c r="A523" s="477"/>
      <c r="B523" s="224"/>
      <c r="C523" s="224"/>
      <c r="D523" s="224"/>
      <c r="E523" s="224"/>
      <c r="F523" s="224"/>
      <c r="G523" s="224"/>
      <c r="H523" s="224"/>
    </row>
    <row r="524" spans="1:8">
      <c r="A524" s="477"/>
      <c r="B524" s="224"/>
      <c r="C524" s="224"/>
      <c r="D524" s="224"/>
      <c r="E524" s="224"/>
      <c r="F524" s="224"/>
      <c r="G524" s="224"/>
      <c r="H524" s="224"/>
    </row>
    <row r="525" spans="1:8">
      <c r="A525" s="477"/>
      <c r="B525" s="224"/>
      <c r="C525" s="224"/>
      <c r="D525" s="224"/>
      <c r="E525" s="224"/>
      <c r="F525" s="224"/>
      <c r="G525" s="224"/>
      <c r="H525" s="224"/>
    </row>
    <row r="526" spans="1:8">
      <c r="A526" s="477"/>
      <c r="B526" s="224"/>
      <c r="C526" s="224"/>
      <c r="D526" s="224"/>
      <c r="E526" s="224"/>
      <c r="F526" s="224"/>
      <c r="G526" s="224"/>
      <c r="H526" s="224"/>
    </row>
    <row r="527" spans="1:8">
      <c r="A527" s="477"/>
      <c r="B527" s="224"/>
      <c r="C527" s="224"/>
      <c r="D527" s="224"/>
      <c r="E527" s="224"/>
      <c r="F527" s="224"/>
      <c r="G527" s="224"/>
      <c r="H527" s="224"/>
    </row>
    <row r="528" spans="1:8">
      <c r="A528" s="477"/>
      <c r="B528" s="224"/>
      <c r="C528" s="224"/>
      <c r="D528" s="224"/>
      <c r="E528" s="224"/>
      <c r="F528" s="224"/>
      <c r="G528" s="224"/>
      <c r="H528" s="224"/>
    </row>
    <row r="529" spans="1:8">
      <c r="A529" s="477"/>
      <c r="B529" s="224"/>
      <c r="C529" s="224"/>
      <c r="D529" s="224"/>
      <c r="E529" s="224"/>
      <c r="F529" s="224"/>
      <c r="G529" s="224"/>
      <c r="H529" s="224"/>
    </row>
    <row r="530" spans="1:8">
      <c r="A530" s="477"/>
      <c r="B530" s="224"/>
      <c r="C530" s="224"/>
      <c r="D530" s="224"/>
      <c r="E530" s="224"/>
      <c r="F530" s="224"/>
      <c r="G530" s="224"/>
      <c r="H530" s="224"/>
    </row>
    <row r="531" spans="1:8">
      <c r="A531" s="477"/>
      <c r="B531" s="224"/>
      <c r="C531" s="224"/>
      <c r="D531" s="224"/>
      <c r="E531" s="224"/>
      <c r="F531" s="224"/>
      <c r="G531" s="224"/>
      <c r="H531" s="224"/>
    </row>
    <row r="532" spans="1:8">
      <c r="A532" s="477"/>
      <c r="B532" s="224"/>
      <c r="C532" s="224"/>
      <c r="D532" s="224"/>
      <c r="E532" s="224"/>
      <c r="F532" s="224"/>
      <c r="G532" s="224"/>
      <c r="H532" s="224"/>
    </row>
    <row r="533" spans="1:8">
      <c r="A533" s="477"/>
      <c r="B533" s="224"/>
      <c r="C533" s="224"/>
      <c r="D533" s="224"/>
      <c r="E533" s="224"/>
      <c r="F533" s="224"/>
      <c r="G533" s="224"/>
      <c r="H533" s="224"/>
    </row>
    <row r="534" spans="1:8">
      <c r="A534" s="477"/>
      <c r="B534" s="224"/>
      <c r="C534" s="224"/>
      <c r="D534" s="224"/>
      <c r="E534" s="224"/>
      <c r="F534" s="224"/>
      <c r="G534" s="224"/>
      <c r="H534" s="224"/>
    </row>
    <row r="535" spans="1:8">
      <c r="A535" s="477"/>
      <c r="B535" s="224"/>
      <c r="C535" s="224"/>
      <c r="D535" s="224"/>
      <c r="E535" s="224"/>
      <c r="F535" s="224"/>
      <c r="G535" s="224"/>
      <c r="H535" s="224"/>
    </row>
    <row r="536" spans="1:8">
      <c r="A536" s="477"/>
      <c r="B536" s="224"/>
      <c r="C536" s="224"/>
      <c r="D536" s="224"/>
      <c r="E536" s="224"/>
      <c r="F536" s="224"/>
      <c r="G536" s="224"/>
      <c r="H536" s="224"/>
    </row>
    <row r="537" spans="1:8">
      <c r="A537" s="477"/>
      <c r="B537" s="224"/>
      <c r="C537" s="224"/>
      <c r="D537" s="224"/>
      <c r="E537" s="224"/>
      <c r="F537" s="224"/>
      <c r="G537" s="224"/>
      <c r="H537" s="224"/>
    </row>
    <row r="538" spans="1:8">
      <c r="A538" s="477"/>
      <c r="B538" s="224"/>
      <c r="C538" s="224"/>
      <c r="D538" s="224"/>
      <c r="E538" s="224"/>
      <c r="F538" s="224"/>
      <c r="G538" s="224"/>
      <c r="H538" s="224"/>
    </row>
    <row r="539" spans="1:8">
      <c r="A539" s="477"/>
      <c r="B539" s="224"/>
      <c r="C539" s="224"/>
      <c r="D539" s="224"/>
      <c r="E539" s="224"/>
      <c r="F539" s="224"/>
      <c r="G539" s="224"/>
      <c r="H539" s="224"/>
    </row>
    <row r="540" spans="1:8">
      <c r="A540" s="477"/>
      <c r="B540" s="224"/>
      <c r="C540" s="224"/>
      <c r="D540" s="224"/>
      <c r="E540" s="224"/>
      <c r="F540" s="224"/>
      <c r="G540" s="224"/>
      <c r="H540" s="224"/>
    </row>
    <row r="541" spans="1:8">
      <c r="A541" s="477"/>
      <c r="B541" s="224"/>
      <c r="C541" s="224"/>
      <c r="D541" s="224"/>
      <c r="E541" s="224"/>
      <c r="F541" s="224"/>
      <c r="G541" s="224"/>
      <c r="H541" s="224"/>
    </row>
    <row r="542" spans="1:8">
      <c r="A542" s="477"/>
      <c r="B542" s="224"/>
      <c r="C542" s="224"/>
      <c r="D542" s="224"/>
      <c r="E542" s="224"/>
      <c r="F542" s="224"/>
      <c r="G542" s="224"/>
      <c r="H542" s="224"/>
    </row>
    <row r="543" spans="1:8">
      <c r="A543" s="477"/>
      <c r="B543" s="224"/>
      <c r="C543" s="224"/>
      <c r="D543" s="224"/>
      <c r="E543" s="224"/>
      <c r="F543" s="224"/>
      <c r="G543" s="224"/>
      <c r="H543" s="224"/>
    </row>
    <row r="544" spans="1:8">
      <c r="A544" s="477"/>
      <c r="B544" s="224"/>
      <c r="C544" s="224"/>
      <c r="D544" s="224"/>
      <c r="E544" s="224"/>
      <c r="F544" s="224"/>
      <c r="G544" s="224"/>
      <c r="H544" s="224"/>
    </row>
    <row r="545" spans="1:8">
      <c r="A545" s="477"/>
      <c r="B545" s="224"/>
      <c r="C545" s="224"/>
      <c r="D545" s="224"/>
      <c r="E545" s="224"/>
      <c r="F545" s="224"/>
      <c r="G545" s="224"/>
      <c r="H545" s="224"/>
    </row>
    <row r="546" spans="1:8">
      <c r="A546" s="477"/>
      <c r="B546" s="224"/>
      <c r="C546" s="224"/>
      <c r="D546" s="224"/>
      <c r="E546" s="224"/>
      <c r="F546" s="224"/>
      <c r="G546" s="224"/>
      <c r="H546" s="224"/>
    </row>
    <row r="547" spans="1:8">
      <c r="A547" s="477"/>
      <c r="B547" s="224"/>
      <c r="C547" s="224"/>
      <c r="D547" s="224"/>
      <c r="E547" s="224"/>
      <c r="F547" s="224"/>
      <c r="G547" s="224"/>
      <c r="H547" s="224"/>
    </row>
    <row r="548" spans="1:8">
      <c r="A548" s="477"/>
      <c r="B548" s="224"/>
      <c r="C548" s="224"/>
      <c r="D548" s="224"/>
      <c r="E548" s="224"/>
      <c r="F548" s="224"/>
      <c r="G548" s="224"/>
      <c r="H548" s="224"/>
    </row>
    <row r="549" spans="1:8">
      <c r="A549" s="477"/>
      <c r="B549" s="224"/>
      <c r="C549" s="224"/>
      <c r="D549" s="224"/>
      <c r="E549" s="224"/>
      <c r="F549" s="224"/>
      <c r="G549" s="224"/>
      <c r="H549" s="224"/>
    </row>
    <row r="550" spans="1:8">
      <c r="A550" s="477"/>
      <c r="B550" s="224"/>
      <c r="C550" s="224"/>
      <c r="D550" s="224"/>
      <c r="E550" s="224"/>
      <c r="F550" s="224"/>
      <c r="G550" s="224"/>
      <c r="H550" s="224"/>
    </row>
    <row r="551" spans="1:8">
      <c r="A551" s="477"/>
      <c r="B551" s="224"/>
      <c r="C551" s="224"/>
      <c r="D551" s="224"/>
      <c r="E551" s="224"/>
      <c r="F551" s="224"/>
      <c r="G551" s="224"/>
      <c r="H551" s="224"/>
    </row>
    <row r="552" spans="1:8">
      <c r="A552" s="477"/>
      <c r="B552" s="224"/>
      <c r="C552" s="224"/>
      <c r="D552" s="224"/>
      <c r="E552" s="224"/>
      <c r="F552" s="224"/>
      <c r="G552" s="224"/>
      <c r="H552" s="224"/>
    </row>
    <row r="553" spans="1:8">
      <c r="A553" s="477"/>
      <c r="B553" s="224"/>
      <c r="C553" s="224"/>
      <c r="D553" s="224"/>
      <c r="E553" s="224"/>
      <c r="F553" s="224"/>
      <c r="G553" s="224"/>
      <c r="H553" s="224"/>
    </row>
    <row r="554" spans="1:8">
      <c r="A554" s="477"/>
      <c r="B554" s="224"/>
      <c r="C554" s="224"/>
      <c r="D554" s="224"/>
      <c r="E554" s="224"/>
      <c r="F554" s="224"/>
      <c r="G554" s="224"/>
      <c r="H554" s="224"/>
    </row>
    <row r="555" spans="1:8">
      <c r="A555" s="477"/>
      <c r="B555" s="224"/>
      <c r="C555" s="224"/>
      <c r="D555" s="224"/>
      <c r="E555" s="224"/>
      <c r="F555" s="224"/>
      <c r="G555" s="224"/>
      <c r="H555" s="224"/>
    </row>
    <row r="556" spans="1:8">
      <c r="A556" s="477"/>
      <c r="B556" s="224"/>
      <c r="C556" s="224"/>
      <c r="D556" s="224"/>
      <c r="E556" s="224"/>
      <c r="F556" s="224"/>
      <c r="G556" s="224"/>
      <c r="H556" s="224"/>
    </row>
    <row r="557" spans="1:8">
      <c r="A557" s="477"/>
      <c r="B557" s="224"/>
      <c r="C557" s="224"/>
      <c r="D557" s="224"/>
      <c r="E557" s="224"/>
      <c r="F557" s="224"/>
      <c r="G557" s="224"/>
      <c r="H557" s="224"/>
    </row>
    <row r="558" spans="1:8">
      <c r="A558" s="477"/>
      <c r="B558" s="224"/>
      <c r="C558" s="224"/>
      <c r="D558" s="224"/>
      <c r="E558" s="224"/>
      <c r="F558" s="224"/>
      <c r="G558" s="224"/>
      <c r="H558" s="224"/>
    </row>
  </sheetData>
  <mergeCells count="25">
    <mergeCell ref="A139:H139"/>
    <mergeCell ref="A142:H142"/>
    <mergeCell ref="A1:H1"/>
    <mergeCell ref="A2:H2"/>
    <mergeCell ref="A3:H3"/>
    <mergeCell ref="A56:H56"/>
    <mergeCell ref="A61:H61"/>
    <mergeCell ref="A64:H64"/>
    <mergeCell ref="A65:H65"/>
    <mergeCell ref="A66:H66"/>
    <mergeCell ref="A95:H95"/>
    <mergeCell ref="A100:H100"/>
    <mergeCell ref="A104:H104"/>
    <mergeCell ref="A105:H105"/>
    <mergeCell ref="A98:H98"/>
    <mergeCell ref="A135:H135"/>
    <mergeCell ref="A136:H136"/>
    <mergeCell ref="A137:H137"/>
    <mergeCell ref="A57:H57"/>
    <mergeCell ref="A58:H58"/>
    <mergeCell ref="A59:H59"/>
    <mergeCell ref="A96:H96"/>
    <mergeCell ref="A97:H97"/>
    <mergeCell ref="A134:H134"/>
    <mergeCell ref="A94:H94"/>
  </mergeCells>
  <conditionalFormatting sqref="F18:G18">
    <cfRule type="cellIs" dxfId="4" priority="1" stopIfTrue="1" operator="notEqual">
      <formula>0</formula>
    </cfRule>
  </conditionalFormatting>
  <printOptions horizontalCentered="1"/>
  <pageMargins left="0.75" right="0.75" top="1" bottom="1" header="0.5" footer="0.5"/>
  <pageSetup scale="30" orientation="landscape" r:id="rId1"/>
  <headerFooter alignWithMargins="0"/>
  <rowBreaks count="2" manualBreakCount="2">
    <brk id="63" max="16383" man="1"/>
    <brk id="10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I72"/>
  <sheetViews>
    <sheetView showGridLines="0" zoomScale="80" zoomScaleNormal="80" workbookViewId="0"/>
  </sheetViews>
  <sheetFormatPr defaultColWidth="9.28515625" defaultRowHeight="15"/>
  <cols>
    <col min="1" max="2" width="4.7109375" style="161" customWidth="1"/>
    <col min="3" max="3" width="59.7109375" style="161" customWidth="1"/>
    <col min="4" max="4" width="3.28515625" style="161" customWidth="1"/>
    <col min="5" max="5" width="16.5703125" style="180" customWidth="1"/>
    <col min="6" max="6" width="15.28515625" style="161" customWidth="1"/>
    <col min="7" max="8" width="20.28515625" style="161" customWidth="1"/>
    <col min="9" max="9" width="16.7109375" style="161" bestFit="1" customWidth="1"/>
    <col min="10" max="16384" width="9.28515625" style="161"/>
  </cols>
  <sheetData>
    <row r="1" spans="1:9" ht="18">
      <c r="A1" s="76"/>
      <c r="B1" s="76"/>
      <c r="C1" s="76"/>
      <c r="D1" s="76"/>
      <c r="E1" s="203"/>
      <c r="F1" s="76"/>
      <c r="G1" s="76"/>
      <c r="H1" s="76"/>
    </row>
    <row r="2" spans="1:9" ht="18">
      <c r="A2" s="1545" t="str">
        <f>+'Appendix A'!A3</f>
        <v>Public Service Electric and Gas Company</v>
      </c>
      <c r="B2" s="1545"/>
      <c r="C2" s="1545"/>
      <c r="D2" s="1545"/>
      <c r="E2" s="1545"/>
      <c r="F2" s="1545"/>
      <c r="G2" s="1545"/>
      <c r="H2" s="1545"/>
    </row>
    <row r="3" spans="1:9" ht="18">
      <c r="A3" s="1545" t="str">
        <f>+'Appendix A'!A4</f>
        <v xml:space="preserve">ATTACHMENT H-10A </v>
      </c>
      <c r="B3" s="1545"/>
      <c r="C3" s="1545"/>
      <c r="D3" s="1545"/>
      <c r="E3" s="1545"/>
      <c r="F3" s="1546"/>
      <c r="G3" s="1546"/>
      <c r="H3" s="1546"/>
    </row>
    <row r="4" spans="1:9" s="76" customFormat="1" ht="18">
      <c r="A4" s="1545" t="s">
        <v>588</v>
      </c>
      <c r="B4" s="1545"/>
      <c r="C4" s="1545"/>
      <c r="D4" s="1545"/>
      <c r="E4" s="1545"/>
      <c r="F4" s="1546"/>
      <c r="G4" s="1546"/>
      <c r="H4" s="1546"/>
    </row>
    <row r="6" spans="1:9" s="3" customFormat="1" ht="15.75">
      <c r="A6" s="161"/>
      <c r="B6" s="161"/>
      <c r="C6" s="161"/>
      <c r="D6" s="162"/>
      <c r="E6" s="13"/>
      <c r="G6" s="7"/>
      <c r="H6" s="7"/>
    </row>
    <row r="7" spans="1:9" s="3" customFormat="1">
      <c r="E7" s="13"/>
    </row>
    <row r="8" spans="1:9">
      <c r="A8" s="3"/>
      <c r="B8" s="3"/>
      <c r="C8" s="3"/>
      <c r="D8" s="47"/>
      <c r="E8" s="47" t="s">
        <v>308</v>
      </c>
      <c r="F8" s="47"/>
      <c r="G8" s="47" t="s">
        <v>316</v>
      </c>
      <c r="H8" s="47"/>
    </row>
    <row r="9" spans="1:9">
      <c r="A9" s="163" t="s">
        <v>60</v>
      </c>
      <c r="B9" s="163"/>
      <c r="C9" s="3"/>
      <c r="D9" s="47"/>
      <c r="E9" s="47" t="s">
        <v>309</v>
      </c>
      <c r="F9" s="47" t="s">
        <v>173</v>
      </c>
      <c r="G9" s="47" t="s">
        <v>317</v>
      </c>
      <c r="H9" s="47"/>
    </row>
    <row r="10" spans="1:9">
      <c r="A10" s="163"/>
      <c r="B10" s="163"/>
      <c r="C10" s="3"/>
      <c r="D10" s="47"/>
      <c r="E10" s="164"/>
      <c r="F10" s="47"/>
      <c r="G10" s="47"/>
      <c r="H10" s="47"/>
    </row>
    <row r="11" spans="1:9">
      <c r="A11" s="163"/>
      <c r="B11" s="163"/>
      <c r="C11" s="3"/>
      <c r="D11" s="47"/>
      <c r="E11" s="164"/>
      <c r="F11" s="47"/>
      <c r="G11" s="47"/>
      <c r="H11" s="47"/>
    </row>
    <row r="12" spans="1:9">
      <c r="D12" s="165"/>
      <c r="E12" s="164"/>
      <c r="F12" s="3"/>
      <c r="G12" s="47"/>
      <c r="H12" s="47"/>
    </row>
    <row r="13" spans="1:9">
      <c r="A13" s="160"/>
      <c r="B13" s="163" t="s">
        <v>307</v>
      </c>
      <c r="C13" s="3"/>
      <c r="D13" s="47"/>
      <c r="E13" s="166"/>
      <c r="F13" s="75"/>
      <c r="G13" s="47"/>
      <c r="H13" s="47"/>
    </row>
    <row r="14" spans="1:9" s="3" customFormat="1">
      <c r="A14" s="160"/>
      <c r="B14" s="161"/>
      <c r="C14" s="161"/>
      <c r="D14" s="165"/>
      <c r="E14" s="167"/>
      <c r="F14" s="168"/>
      <c r="G14" s="168"/>
      <c r="H14" s="168"/>
    </row>
    <row r="15" spans="1:9" s="3" customFormat="1">
      <c r="A15" s="18">
        <v>1</v>
      </c>
      <c r="C15" s="7" t="s">
        <v>195</v>
      </c>
      <c r="D15" s="70"/>
      <c r="E15" s="1194">
        <f>'5 - Cost Support'!S170</f>
        <v>27837510.000000007</v>
      </c>
      <c r="F15" s="169"/>
      <c r="G15" s="170"/>
      <c r="H15" s="70" t="s">
        <v>472</v>
      </c>
      <c r="I15" s="496"/>
    </row>
    <row r="16" spans="1:9" s="3" customFormat="1">
      <c r="A16" s="18">
        <f>1+A15</f>
        <v>2</v>
      </c>
      <c r="B16" s="171" t="s">
        <v>312</v>
      </c>
      <c r="C16" s="161"/>
      <c r="D16" s="172"/>
      <c r="E16" s="173">
        <f>SUM(E15:E15)</f>
        <v>27837510.000000007</v>
      </c>
      <c r="F16" s="161" t="s">
        <v>72</v>
      </c>
      <c r="G16" s="173">
        <f>+'5 - Cost Support'!T170</f>
        <v>13132730.000000002</v>
      </c>
      <c r="H16" s="1195" t="s">
        <v>472</v>
      </c>
      <c r="I16" s="496"/>
    </row>
    <row r="17" spans="1:9" s="3" customFormat="1" ht="12.75" customHeight="1">
      <c r="A17" s="18"/>
      <c r="D17" s="66"/>
      <c r="E17" s="174"/>
      <c r="F17" s="66"/>
      <c r="G17" s="175"/>
      <c r="H17" s="175"/>
      <c r="I17" s="496"/>
    </row>
    <row r="18" spans="1:9" s="3" customFormat="1" ht="12.75" customHeight="1">
      <c r="A18" s="18"/>
      <c r="B18" s="171" t="s">
        <v>310</v>
      </c>
      <c r="C18" s="161"/>
      <c r="D18" s="172"/>
      <c r="E18" s="176"/>
      <c r="F18" s="177" t="s">
        <v>167</v>
      </c>
      <c r="G18" s="66"/>
      <c r="H18" s="66"/>
      <c r="I18" s="496"/>
    </row>
    <row r="19" spans="1:9" s="3" customFormat="1" ht="12.75" customHeight="1">
      <c r="A19" s="18"/>
      <c r="D19" s="66"/>
      <c r="E19" s="174"/>
      <c r="F19" s="66"/>
      <c r="G19" s="66"/>
      <c r="H19" s="66"/>
      <c r="I19" s="496"/>
    </row>
    <row r="20" spans="1:9" s="3" customFormat="1" ht="15.6" customHeight="1">
      <c r="A20" s="18">
        <f>1+A16</f>
        <v>3</v>
      </c>
      <c r="C20" s="7" t="s">
        <v>96</v>
      </c>
      <c r="D20" s="69"/>
      <c r="E20" s="184">
        <v>16885825</v>
      </c>
      <c r="F20" s="69"/>
      <c r="G20" s="69"/>
      <c r="H20" s="69"/>
      <c r="I20" s="496"/>
    </row>
    <row r="21" spans="1:9" s="3" customFormat="1">
      <c r="A21" s="18">
        <f>1+A20</f>
        <v>4</v>
      </c>
      <c r="C21" s="7" t="s">
        <v>397</v>
      </c>
      <c r="E21" s="184">
        <v>102658</v>
      </c>
      <c r="I21" s="496"/>
    </row>
    <row r="22" spans="1:9" s="3" customFormat="1">
      <c r="A22" s="18">
        <f>1+A21</f>
        <v>5</v>
      </c>
      <c r="C22" s="7" t="s">
        <v>398</v>
      </c>
      <c r="E22" s="184">
        <v>1154542</v>
      </c>
      <c r="I22" s="496"/>
    </row>
    <row r="23" spans="1:9" s="3" customFormat="1">
      <c r="A23" s="18">
        <f>1+A22</f>
        <v>6</v>
      </c>
      <c r="C23" s="7" t="s">
        <v>399</v>
      </c>
      <c r="E23" s="184">
        <v>368054</v>
      </c>
      <c r="I23" s="496"/>
    </row>
    <row r="24" spans="1:9" s="3" customFormat="1">
      <c r="A24" s="18">
        <f>1+A23</f>
        <v>7</v>
      </c>
      <c r="C24" s="7"/>
      <c r="E24" s="178"/>
      <c r="F24" s="39"/>
      <c r="G24" s="39"/>
      <c r="H24" s="879"/>
      <c r="I24" s="496"/>
    </row>
    <row r="25" spans="1:9">
      <c r="A25" s="18">
        <f>1+A24</f>
        <v>8</v>
      </c>
      <c r="B25" s="171" t="s">
        <v>313</v>
      </c>
      <c r="E25" s="173">
        <f>SUM(E20:E24)</f>
        <v>18511079</v>
      </c>
      <c r="F25" s="179">
        <f>+'Appendix A'!H16</f>
        <v>0.23000000017490493</v>
      </c>
      <c r="G25" s="992">
        <f>E25*F25</f>
        <v>4257548.1732376786</v>
      </c>
      <c r="H25" s="173"/>
    </row>
    <row r="26" spans="1:9" s="3" customFormat="1">
      <c r="A26" s="160"/>
      <c r="B26" s="163"/>
      <c r="C26" s="174"/>
      <c r="E26" s="13"/>
      <c r="F26" s="7"/>
      <c r="G26" s="173"/>
      <c r="H26" s="173"/>
    </row>
    <row r="27" spans="1:9" s="3" customFormat="1">
      <c r="A27" s="18"/>
      <c r="E27" s="13"/>
    </row>
    <row r="28" spans="1:9" s="3" customFormat="1">
      <c r="A28" s="18"/>
      <c r="B28" s="171" t="s">
        <v>311</v>
      </c>
      <c r="C28" s="161"/>
      <c r="D28" s="161"/>
      <c r="E28" s="180"/>
      <c r="F28" s="181" t="s">
        <v>151</v>
      </c>
    </row>
    <row r="29" spans="1:9" s="3" customFormat="1">
      <c r="A29" s="18"/>
      <c r="E29" s="13"/>
    </row>
    <row r="30" spans="1:9" s="3" customFormat="1">
      <c r="A30" s="18">
        <f>1+A25</f>
        <v>9</v>
      </c>
      <c r="C30" s="182"/>
      <c r="E30" s="183"/>
    </row>
    <row r="31" spans="1:9" s="3" customFormat="1">
      <c r="A31" s="18">
        <f>1+A30</f>
        <v>10</v>
      </c>
      <c r="C31" s="7"/>
      <c r="E31" s="183"/>
    </row>
    <row r="32" spans="1:9" s="3" customFormat="1">
      <c r="A32" s="18">
        <f>1+A31</f>
        <v>11</v>
      </c>
      <c r="C32" s="7"/>
      <c r="E32" s="183"/>
    </row>
    <row r="33" spans="1:8" s="3" customFormat="1">
      <c r="A33" s="18">
        <f>1+A32</f>
        <v>12</v>
      </c>
      <c r="C33" s="7"/>
      <c r="E33" s="178"/>
      <c r="G33" s="39"/>
      <c r="H33" s="879"/>
    </row>
    <row r="34" spans="1:8">
      <c r="A34" s="18">
        <f>1+A33</f>
        <v>13</v>
      </c>
      <c r="B34" s="171" t="s">
        <v>314</v>
      </c>
      <c r="E34" s="173">
        <f>SUM(E30:E33)</f>
        <v>0</v>
      </c>
      <c r="F34" s="185">
        <f>+'Appendix A'!H35</f>
        <v>0.58234982590140938</v>
      </c>
      <c r="G34" s="173">
        <f>E34*F34</f>
        <v>0</v>
      </c>
      <c r="H34" s="173"/>
    </row>
    <row r="35" spans="1:8">
      <c r="A35" s="160"/>
    </row>
    <row r="36" spans="1:8" s="3" customFormat="1" ht="16.5" thickBot="1">
      <c r="A36" s="160">
        <f>1+A34</f>
        <v>14</v>
      </c>
      <c r="B36" s="171" t="s">
        <v>592</v>
      </c>
      <c r="E36" s="1197">
        <f>E16+E25+E34</f>
        <v>46348589.000000007</v>
      </c>
      <c r="F36" s="186"/>
      <c r="G36" s="1197">
        <f>G16+G25+G34</f>
        <v>17390278.173237681</v>
      </c>
      <c r="H36" s="880"/>
    </row>
    <row r="37" spans="1:8" s="3" customFormat="1" ht="15.75" thickTop="1">
      <c r="A37" s="18"/>
      <c r="C37" s="155"/>
      <c r="E37" s="13"/>
    </row>
    <row r="38" spans="1:8" s="3" customFormat="1">
      <c r="A38" s="18"/>
      <c r="C38" s="155"/>
      <c r="E38" s="13"/>
      <c r="F38" s="187"/>
    </row>
    <row r="39" spans="1:8">
      <c r="A39" s="18"/>
      <c r="B39" s="171" t="s">
        <v>315</v>
      </c>
    </row>
    <row r="40" spans="1:8" s="3" customFormat="1">
      <c r="A40" s="160"/>
      <c r="B40" s="161"/>
      <c r="C40" s="161"/>
      <c r="D40" s="161"/>
      <c r="E40" s="180"/>
      <c r="F40" s="161"/>
      <c r="G40" s="188"/>
      <c r="H40" s="188"/>
    </row>
    <row r="41" spans="1:8">
      <c r="A41" s="18">
        <f>1+A36</f>
        <v>15</v>
      </c>
      <c r="B41" s="3"/>
      <c r="C41" s="74" t="s">
        <v>400</v>
      </c>
      <c r="D41" s="7"/>
      <c r="E41" s="184"/>
      <c r="F41" s="189"/>
      <c r="G41" s="55"/>
      <c r="H41" s="55"/>
    </row>
    <row r="42" spans="1:8">
      <c r="A42" s="160">
        <f>1+A41</f>
        <v>16</v>
      </c>
      <c r="C42" s="191" t="s">
        <v>30</v>
      </c>
      <c r="D42" s="55"/>
      <c r="E42" s="184"/>
      <c r="F42" s="189"/>
      <c r="G42" s="55"/>
      <c r="H42" s="55"/>
    </row>
    <row r="43" spans="1:8">
      <c r="A43" s="160">
        <f t="shared" ref="A43:A48" si="0">1+A42</f>
        <v>17</v>
      </c>
      <c r="C43" s="191" t="s">
        <v>31</v>
      </c>
      <c r="D43" s="55"/>
      <c r="E43" s="184"/>
      <c r="F43" s="189"/>
      <c r="G43" s="55"/>
      <c r="H43" s="55"/>
    </row>
    <row r="44" spans="1:8">
      <c r="A44" s="160">
        <f t="shared" si="0"/>
        <v>18</v>
      </c>
      <c r="C44" s="191" t="s">
        <v>401</v>
      </c>
      <c r="D44" s="55"/>
      <c r="E44" s="184"/>
      <c r="F44" s="189"/>
      <c r="G44" s="55"/>
      <c r="H44" s="55"/>
    </row>
    <row r="45" spans="1:8">
      <c r="A45" s="160">
        <f t="shared" si="0"/>
        <v>19</v>
      </c>
      <c r="C45" s="55" t="s">
        <v>402</v>
      </c>
      <c r="D45" s="192"/>
      <c r="E45" s="184"/>
      <c r="F45" s="189"/>
      <c r="G45" s="55"/>
      <c r="H45" s="55"/>
    </row>
    <row r="46" spans="1:8">
      <c r="A46" s="160">
        <f t="shared" si="0"/>
        <v>20</v>
      </c>
      <c r="C46" s="7" t="s">
        <v>122</v>
      </c>
      <c r="D46" s="192"/>
      <c r="E46" s="184"/>
      <c r="F46" s="189"/>
    </row>
    <row r="47" spans="1:8">
      <c r="A47" s="160">
        <f t="shared" si="0"/>
        <v>21</v>
      </c>
      <c r="C47" s="55" t="s">
        <v>270</v>
      </c>
      <c r="D47" s="55"/>
      <c r="E47" s="184"/>
      <c r="F47" s="189"/>
    </row>
    <row r="48" spans="1:8" s="3" customFormat="1">
      <c r="A48" s="160">
        <f t="shared" si="0"/>
        <v>22</v>
      </c>
      <c r="B48" s="1218" t="s">
        <v>103</v>
      </c>
      <c r="D48" s="7"/>
      <c r="E48" s="226">
        <f>SUM(E41:E47)</f>
        <v>0</v>
      </c>
    </row>
    <row r="49" spans="1:8" s="3" customFormat="1">
      <c r="A49" s="18"/>
      <c r="C49" s="7"/>
      <c r="D49" s="7"/>
      <c r="E49" s="207"/>
    </row>
    <row r="50" spans="1:8" ht="15.75">
      <c r="A50" s="18">
        <f>1+A48</f>
        <v>23</v>
      </c>
      <c r="B50" s="1218" t="s">
        <v>593</v>
      </c>
      <c r="C50" s="78"/>
      <c r="D50" s="55"/>
      <c r="E50" s="1178">
        <f>+E36+E48</f>
        <v>46348589.000000007</v>
      </c>
    </row>
    <row r="51" spans="1:8">
      <c r="A51" s="160"/>
      <c r="B51" s="55"/>
      <c r="C51" s="193"/>
      <c r="D51" s="55"/>
      <c r="E51" s="208"/>
      <c r="F51" s="55"/>
    </row>
    <row r="52" spans="1:8" ht="15.75">
      <c r="A52" s="160">
        <f>1+A50</f>
        <v>24</v>
      </c>
      <c r="B52" s="1218" t="s">
        <v>199</v>
      </c>
      <c r="C52" s="211"/>
      <c r="D52" s="194"/>
      <c r="E52" s="881">
        <v>46348589</v>
      </c>
      <c r="F52" s="195"/>
      <c r="G52" s="195"/>
      <c r="H52" s="195"/>
    </row>
    <row r="53" spans="1:8">
      <c r="B53" s="55"/>
      <c r="C53" s="191"/>
      <c r="D53" s="191"/>
      <c r="E53" s="196"/>
      <c r="F53" s="197"/>
      <c r="G53" s="197"/>
      <c r="H53" s="197"/>
    </row>
    <row r="54" spans="1:8">
      <c r="A54" s="160">
        <f>1+A52</f>
        <v>25</v>
      </c>
      <c r="B54" s="55"/>
      <c r="C54" s="74" t="s">
        <v>594</v>
      </c>
      <c r="D54" s="191"/>
      <c r="E54" s="1239">
        <f>+E50-E52</f>
        <v>0</v>
      </c>
      <c r="F54" s="3"/>
      <c r="G54" s="197"/>
      <c r="H54" s="197"/>
    </row>
    <row r="55" spans="1:8">
      <c r="B55" s="55"/>
      <c r="C55" s="191"/>
      <c r="D55" s="191"/>
      <c r="E55" s="198"/>
      <c r="F55" s="197"/>
      <c r="G55" s="197"/>
      <c r="H55" s="197"/>
    </row>
    <row r="56" spans="1:8">
      <c r="B56" s="55"/>
      <c r="C56" s="191"/>
      <c r="D56" s="191"/>
      <c r="E56" s="198"/>
      <c r="F56" s="197"/>
      <c r="G56" s="197"/>
      <c r="H56" s="197"/>
    </row>
    <row r="57" spans="1:8">
      <c r="B57" s="55"/>
      <c r="C57" s="191"/>
      <c r="D57" s="191"/>
      <c r="E57" s="198"/>
      <c r="F57" s="197"/>
      <c r="G57" s="197"/>
      <c r="H57" s="197"/>
    </row>
    <row r="58" spans="1:8">
      <c r="B58" s="55"/>
      <c r="C58" s="191"/>
      <c r="D58" s="191"/>
      <c r="E58" s="198"/>
      <c r="F58" s="197"/>
      <c r="G58" s="197"/>
      <c r="H58" s="197"/>
    </row>
    <row r="59" spans="1:8" ht="25.15" customHeight="1">
      <c r="B59" s="55" t="s">
        <v>166</v>
      </c>
      <c r="C59" s="55"/>
      <c r="D59" s="55"/>
      <c r="E59" s="199"/>
      <c r="F59" s="189"/>
      <c r="G59" s="189"/>
      <c r="H59" s="189"/>
    </row>
    <row r="60" spans="1:8" ht="25.15" customHeight="1">
      <c r="B60" s="55" t="s">
        <v>54</v>
      </c>
      <c r="C60" s="55" t="s">
        <v>107</v>
      </c>
      <c r="D60" s="55"/>
      <c r="E60" s="199"/>
      <c r="F60" s="189"/>
      <c r="G60" s="189"/>
      <c r="H60" s="189"/>
    </row>
    <row r="61" spans="1:8">
      <c r="B61" s="55"/>
      <c r="C61" s="200" t="s">
        <v>97</v>
      </c>
      <c r="D61" s="55"/>
      <c r="E61" s="199"/>
      <c r="F61" s="55"/>
      <c r="G61" s="189"/>
      <c r="H61" s="189"/>
    </row>
    <row r="62" spans="1:8" ht="25.15" customHeight="1">
      <c r="B62" s="55" t="s">
        <v>158</v>
      </c>
      <c r="C62" s="55" t="s">
        <v>5</v>
      </c>
      <c r="D62" s="55"/>
      <c r="E62" s="199"/>
      <c r="F62" s="55"/>
      <c r="G62" s="189"/>
      <c r="H62" s="189"/>
    </row>
    <row r="63" spans="1:8">
      <c r="B63" s="55"/>
      <c r="C63" s="200" t="s">
        <v>280</v>
      </c>
      <c r="D63" s="55"/>
      <c r="E63" s="199"/>
      <c r="F63" s="55"/>
      <c r="G63" s="189"/>
      <c r="H63" s="189"/>
    </row>
    <row r="64" spans="1:8" ht="25.15" customHeight="1">
      <c r="B64" s="55" t="s">
        <v>39</v>
      </c>
      <c r="C64" s="55" t="s">
        <v>279</v>
      </c>
      <c r="D64" s="55"/>
      <c r="E64" s="199"/>
      <c r="F64" s="55"/>
      <c r="G64" s="189"/>
      <c r="H64" s="189"/>
    </row>
    <row r="65" spans="2:8" ht="25.15" customHeight="1">
      <c r="B65" s="55" t="s">
        <v>55</v>
      </c>
      <c r="C65" s="200" t="s">
        <v>194</v>
      </c>
      <c r="D65" s="55"/>
      <c r="E65" s="199"/>
      <c r="F65" s="55"/>
      <c r="G65" s="189"/>
      <c r="H65" s="189"/>
    </row>
    <row r="66" spans="2:8">
      <c r="B66" s="55"/>
      <c r="C66" s="55" t="s">
        <v>210</v>
      </c>
      <c r="D66" s="55"/>
      <c r="E66" s="199"/>
      <c r="F66" s="55"/>
      <c r="G66" s="55"/>
      <c r="H66" s="55"/>
    </row>
    <row r="67" spans="2:8">
      <c r="B67" s="55"/>
      <c r="C67" s="55" t="s">
        <v>215</v>
      </c>
      <c r="D67" s="55"/>
      <c r="E67" s="190"/>
      <c r="F67" s="55"/>
      <c r="G67" s="55"/>
      <c r="H67" s="55"/>
    </row>
    <row r="68" spans="2:8" ht="25.15" customHeight="1">
      <c r="B68" s="55" t="s">
        <v>53</v>
      </c>
      <c r="C68" s="55" t="s">
        <v>216</v>
      </c>
      <c r="D68" s="55"/>
      <c r="E68" s="190"/>
      <c r="F68" s="55"/>
      <c r="G68" s="55"/>
      <c r="H68" s="55"/>
    </row>
    <row r="69" spans="2:8">
      <c r="C69" s="55"/>
    </row>
    <row r="70" spans="2:8">
      <c r="C70" s="55"/>
    </row>
    <row r="71" spans="2:8">
      <c r="C71" s="55"/>
    </row>
    <row r="72" spans="2:8">
      <c r="C72" s="55"/>
    </row>
  </sheetData>
  <customSheetViews>
    <customSheetView guid="{3A38DF7A-C35E-4DD3-9893-26310A3EF836}" scale="75" showPageBreaks="1" fitToPage="1" showRuler="0" topLeftCell="A19">
      <selection activeCell="G41" sqref="G41"/>
      <pageMargins left="0.75" right="0.75" top="1" bottom="1" header="0.5" footer="0.5"/>
      <pageSetup scale="74" orientation="portrait" r:id="rId1"/>
      <headerFooter alignWithMargins="0">
        <oddHeader>&amp;R&amp;12Page &amp;P of &amp;N</oddHeader>
      </headerFooter>
    </customSheetView>
    <customSheetView guid="{F96D6087-3330-4A81-95EC-26BA83722A49}" scale="75" showPageBreaks="1" fitToPage="1" showRuler="0" topLeftCell="A14">
      <selection activeCell="G21" sqref="G21"/>
      <pageMargins left="0.75" right="0.75" top="1" bottom="1" header="0.5" footer="0.5"/>
      <pageSetup scale="70" orientation="portrait" r:id="rId2"/>
      <headerFooter alignWithMargins="0">
        <oddHeader>&amp;R&amp;12Page &amp;P of &amp;N</oddHeader>
      </headerFooter>
    </customSheetView>
    <customSheetView guid="{DA967730-B71F-4038-B1B7-9D4790729C5D}" scale="75" showPageBreaks="1" fitToPage="1" showRuler="0" topLeftCell="A14">
      <selection activeCell="G21" sqref="G21"/>
      <pageMargins left="0.75" right="0.75" top="1" bottom="1" header="0.5" footer="0.5"/>
      <pageSetup scale="68" orientation="portrait" r:id="rId3"/>
      <headerFooter alignWithMargins="0">
        <oddHeader>&amp;R&amp;12Page &amp;P of &amp;N</oddHeader>
      </headerFooter>
    </customSheetView>
    <customSheetView guid="{4C7C2344-134C-465A-ADEB-A5E96AAE2308}" scale="75" showPageBreaks="1" fitToPage="1" showRuler="0" topLeftCell="A14">
      <selection activeCell="G21" sqref="G21"/>
      <pageMargins left="0.75" right="0.75" top="1" bottom="1" header="0.5" footer="0.5"/>
      <pageSetup scale="70" orientation="portrait" r:id="rId4"/>
      <headerFooter alignWithMargins="0">
        <oddHeader>&amp;R&amp;12Page &amp;P of &amp;N</oddHeader>
      </headerFooter>
    </customSheetView>
    <customSheetView guid="{FAAD9AAC-1337-43AB-BF1F-CCF9DFCF5B78}" scale="75" fitToPage="1" showRuler="0" topLeftCell="A60">
      <selection activeCell="B97" sqref="B97"/>
      <pageMargins left="0.75" right="0.75" top="1" bottom="1" header="0.5" footer="0.5"/>
      <pageSetup scale="71" orientation="portrait" r:id="rId5"/>
      <headerFooter alignWithMargins="0">
        <oddHeader>&amp;R&amp;12Page &amp;P of &amp;N</oddHeader>
      </headerFooter>
    </customSheetView>
    <customSheetView guid="{71B42B22-A376-44B5-B0C1-23FC1AA3DBA2}" scale="75" fitToPage="1" showRuler="0">
      <selection activeCell="C59" sqref="C59"/>
      <pageMargins left="0.75" right="0.75" top="1" bottom="1" header="0.5" footer="0.5"/>
      <pageSetup scale="72" orientation="portrait" r:id="rId6"/>
      <headerFooter alignWithMargins="0">
        <oddHeader>&amp;R&amp;14Page &amp;P of &amp;N</oddHeader>
      </headerFooter>
    </customSheetView>
    <customSheetView guid="{28948E05-8F34-4F1E-96FB-A80A6A844600}" scale="75" showPageBreaks="1" fitToPage="1" showRuler="0">
      <selection activeCell="C59" sqref="C59"/>
      <pageMargins left="0.75" right="0.75" top="1" bottom="1" header="0.5" footer="0.5"/>
      <pageSetup scale="71" orientation="portrait" r:id="rId7"/>
      <headerFooter alignWithMargins="0">
        <oddHeader>&amp;R&amp;12Page &amp;P of &amp;N</oddHeader>
      </headerFooter>
    </customSheetView>
    <customSheetView guid="{DC91DEF3-837B-4BB9-A81E-3B78C5914E6C}" scale="75" showPageBreaks="1" fitToPage="1" showRuler="0" topLeftCell="A37">
      <selection activeCell="B71" sqref="B71:C74"/>
      <pageMargins left="0.75" right="0.75" top="1" bottom="1" header="0.5" footer="0.5"/>
      <pageSetup scale="71" orientation="portrait" r:id="rId8"/>
      <headerFooter alignWithMargins="0">
        <oddHeader>&amp;R&amp;12Page &amp;P of &amp;N</oddHeader>
      </headerFooter>
    </customSheetView>
    <customSheetView guid="{416404B7-8533-4A12-ABD0-58CFDEB49D80}" scale="75" fitToPage="1">
      <selection activeCell="F45" sqref="F45"/>
      <pageMargins left="0.75" right="0.75" top="1" bottom="1" header="0.5" footer="0.5"/>
      <printOptions horizontalCentered="1"/>
      <pageSetup scale="59" orientation="portrait" r:id="rId9"/>
      <headerFooter alignWithMargins="0"/>
    </customSheetView>
  </customSheetViews>
  <mergeCells count="3">
    <mergeCell ref="A4:H4"/>
    <mergeCell ref="A2:H2"/>
    <mergeCell ref="A3:H3"/>
  </mergeCells>
  <phoneticPr fontId="0" type="noConversion"/>
  <printOptions horizontalCentered="1"/>
  <pageMargins left="0.75" right="0.75" top="1" bottom="1" header="0.5" footer="0.5"/>
  <pageSetup scale="61" orientation="portrait" r:id="rId10"/>
  <headerFooter alignWithMargins="0"/>
  <ignoredErrors>
    <ignoredError sqref="E36 G3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F44"/>
  <sheetViews>
    <sheetView showGridLines="0" zoomScale="70" zoomScaleNormal="70" workbookViewId="0"/>
  </sheetViews>
  <sheetFormatPr defaultColWidth="9.28515625" defaultRowHeight="15"/>
  <cols>
    <col min="1" max="1" width="9.7109375" style="18" customWidth="1"/>
    <col min="2" max="2" width="120.5703125" style="3" customWidth="1"/>
    <col min="3" max="3" width="23.7109375" style="3" customWidth="1"/>
    <col min="4" max="4" width="17" style="63" customWidth="1"/>
    <col min="5" max="5" width="15.5703125" style="3" customWidth="1"/>
    <col min="6" max="6" width="28.28515625" style="3" customWidth="1"/>
    <col min="7" max="7" width="9.28515625" style="3"/>
    <col min="8" max="8" width="5.7109375" style="3" customWidth="1"/>
    <col min="9" max="16384" width="9.28515625" style="3"/>
  </cols>
  <sheetData>
    <row r="1" spans="1:6" ht="18">
      <c r="A1" s="201"/>
      <c r="B1" s="76"/>
      <c r="C1" s="76"/>
      <c r="D1" s="202"/>
    </row>
    <row r="2" spans="1:6" ht="18">
      <c r="A2" s="1545" t="str">
        <f>+'Appendix A'!A3</f>
        <v>Public Service Electric and Gas Company</v>
      </c>
      <c r="B2" s="1545"/>
      <c r="C2" s="1545"/>
      <c r="D2" s="1545"/>
    </row>
    <row r="3" spans="1:6" ht="18">
      <c r="A3" s="1545" t="str">
        <f>+'Appendix A'!A4</f>
        <v xml:space="preserve">ATTACHMENT H-10A </v>
      </c>
      <c r="B3" s="1545"/>
      <c r="C3" s="1545"/>
      <c r="D3" s="1545"/>
    </row>
    <row r="4" spans="1:6" ht="18">
      <c r="A4" s="1545" t="s">
        <v>589</v>
      </c>
      <c r="B4" s="1545"/>
      <c r="C4" s="1545"/>
      <c r="D4" s="1545"/>
    </row>
    <row r="5" spans="1:6">
      <c r="B5" s="62"/>
      <c r="C5" s="19"/>
    </row>
    <row r="6" spans="1:6">
      <c r="B6" s="62"/>
      <c r="C6" s="18"/>
      <c r="D6" s="47"/>
    </row>
    <row r="7" spans="1:6">
      <c r="B7" s="62"/>
      <c r="C7" s="18"/>
      <c r="D7" s="57"/>
    </row>
    <row r="8" spans="1:6">
      <c r="B8" s="62"/>
      <c r="C8" s="18"/>
    </row>
    <row r="9" spans="1:6" ht="15.75" customHeight="1">
      <c r="B9" s="12" t="s">
        <v>218</v>
      </c>
      <c r="C9" s="18"/>
      <c r="F9" s="454" t="s">
        <v>12</v>
      </c>
    </row>
    <row r="10" spans="1:6" ht="15" customHeight="1">
      <c r="A10" s="13">
        <v>1</v>
      </c>
      <c r="B10" s="3" t="s">
        <v>217</v>
      </c>
      <c r="C10" s="18"/>
      <c r="D10" s="260">
        <v>0</v>
      </c>
      <c r="F10" s="18" t="s">
        <v>116</v>
      </c>
    </row>
    <row r="11" spans="1:6" ht="15.75">
      <c r="A11" s="13"/>
      <c r="B11" s="64"/>
      <c r="C11" s="18"/>
      <c r="D11" s="261"/>
    </row>
    <row r="12" spans="1:6" ht="15.75" customHeight="1">
      <c r="A12" s="13"/>
      <c r="B12" s="65" t="s">
        <v>466</v>
      </c>
      <c r="D12" s="261"/>
    </row>
    <row r="13" spans="1:6" ht="15" customHeight="1">
      <c r="A13" s="13">
        <v>2</v>
      </c>
      <c r="B13" s="10" t="s">
        <v>331</v>
      </c>
      <c r="C13" s="6"/>
      <c r="D13" s="210">
        <v>754373</v>
      </c>
      <c r="F13" s="129" t="s">
        <v>116</v>
      </c>
    </row>
    <row r="14" spans="1:6">
      <c r="A14" s="13"/>
      <c r="B14" s="6"/>
      <c r="C14" s="6"/>
      <c r="D14" s="1175"/>
      <c r="F14" s="56"/>
    </row>
    <row r="15" spans="1:6" s="7" customFormat="1" ht="15.75" customHeight="1">
      <c r="A15" s="156"/>
      <c r="B15" s="67" t="s">
        <v>328</v>
      </c>
      <c r="C15" s="6"/>
      <c r="D15" s="1175"/>
      <c r="F15" s="158"/>
    </row>
    <row r="16" spans="1:6" s="7" customFormat="1" ht="15" customHeight="1">
      <c r="A16" s="156">
        <v>3</v>
      </c>
      <c r="B16" s="6" t="s">
        <v>329</v>
      </c>
      <c r="C16" s="6"/>
      <c r="D16" s="210">
        <v>0</v>
      </c>
      <c r="F16" s="94" t="s">
        <v>116</v>
      </c>
    </row>
    <row r="17" spans="1:6">
      <c r="A17" s="156"/>
      <c r="B17" s="68"/>
      <c r="C17" s="69"/>
      <c r="D17" s="1175"/>
      <c r="F17" s="56"/>
    </row>
    <row r="18" spans="1:6">
      <c r="A18" s="156">
        <f>A16+1</f>
        <v>4</v>
      </c>
      <c r="B18" s="11" t="s">
        <v>59</v>
      </c>
      <c r="C18" s="66"/>
      <c r="D18" s="210">
        <v>4750000</v>
      </c>
      <c r="F18" s="129" t="s">
        <v>116</v>
      </c>
    </row>
    <row r="19" spans="1:6" ht="30" customHeight="1">
      <c r="A19" s="157">
        <f>+A18+1</f>
        <v>5</v>
      </c>
      <c r="B19" s="66" t="s">
        <v>354</v>
      </c>
      <c r="C19" s="66"/>
      <c r="D19" s="260">
        <v>0</v>
      </c>
      <c r="F19" s="1176" t="s">
        <v>116</v>
      </c>
    </row>
    <row r="20" spans="1:6" ht="15" customHeight="1">
      <c r="A20" s="156">
        <f>+A19+1</f>
        <v>6</v>
      </c>
      <c r="B20" s="2" t="s">
        <v>281</v>
      </c>
      <c r="C20" s="66"/>
      <c r="D20" s="210">
        <v>37800000</v>
      </c>
      <c r="F20" s="129" t="s">
        <v>116</v>
      </c>
    </row>
    <row r="21" spans="1:6" ht="15" customHeight="1">
      <c r="A21" s="156">
        <f>+A20+1</f>
        <v>7</v>
      </c>
      <c r="B21" s="6" t="s">
        <v>332</v>
      </c>
      <c r="C21" s="6"/>
      <c r="D21" s="210">
        <v>50000</v>
      </c>
      <c r="F21" s="129" t="s">
        <v>116</v>
      </c>
    </row>
    <row r="22" spans="1:6" ht="15" customHeight="1">
      <c r="A22" s="156">
        <f>+A21+1</f>
        <v>8</v>
      </c>
      <c r="B22" s="6" t="s">
        <v>334</v>
      </c>
      <c r="C22" s="7"/>
      <c r="D22" s="210">
        <v>8538962</v>
      </c>
      <c r="F22" s="129" t="s">
        <v>116</v>
      </c>
    </row>
    <row r="23" spans="1:6" ht="15" customHeight="1">
      <c r="A23" s="156">
        <f>+A22+1</f>
        <v>9</v>
      </c>
      <c r="B23" s="6" t="s">
        <v>333</v>
      </c>
      <c r="C23" s="7"/>
      <c r="D23" s="210">
        <v>6500000</v>
      </c>
      <c r="F23" s="129" t="s">
        <v>116</v>
      </c>
    </row>
    <row r="24" spans="1:6" ht="15" customHeight="1">
      <c r="A24" s="13"/>
      <c r="B24" s="2"/>
      <c r="C24" s="7"/>
      <c r="D24" s="1175"/>
    </row>
    <row r="25" spans="1:6" ht="15.75" customHeight="1" thickBot="1">
      <c r="A25" s="13">
        <f>+A23+1</f>
        <v>10</v>
      </c>
      <c r="B25" s="2" t="s">
        <v>6</v>
      </c>
      <c r="C25" s="3" t="s">
        <v>355</v>
      </c>
      <c r="D25" s="1007">
        <f>SUM(D10:D24)</f>
        <v>58393335</v>
      </c>
      <c r="E25" s="56"/>
    </row>
    <row r="26" spans="1:6" ht="15.75">
      <c r="A26" s="156"/>
      <c r="B26" s="71"/>
      <c r="D26" s="59"/>
    </row>
    <row r="27" spans="1:6">
      <c r="A27" s="156"/>
      <c r="B27" s="7"/>
      <c r="C27" s="7"/>
      <c r="D27" s="59"/>
      <c r="E27" s="262"/>
      <c r="F27" s="896"/>
    </row>
    <row r="28" spans="1:6" ht="15.75">
      <c r="A28" s="156">
        <f>+A25+1</f>
        <v>11</v>
      </c>
      <c r="B28" s="6" t="s">
        <v>356</v>
      </c>
      <c r="C28" s="7" t="str">
        <f>" - line "&amp;A37&amp;""</f>
        <v xml:space="preserve"> - line 18</v>
      </c>
      <c r="D28" s="1008">
        <f>-D37</f>
        <v>-4678816.1251499997</v>
      </c>
      <c r="E28" s="57"/>
      <c r="F28" s="588"/>
    </row>
    <row r="29" spans="1:6" ht="15.75" thickBot="1">
      <c r="A29" s="156">
        <f>A28+1</f>
        <v>12</v>
      </c>
      <c r="B29" s="6" t="s">
        <v>29</v>
      </c>
      <c r="C29" s="7" t="str">
        <f>"line "&amp;A25&amp;" + line "&amp;A28&amp;""</f>
        <v>line 10 + line 11</v>
      </c>
      <c r="D29" s="1009">
        <f>+D25+D28</f>
        <v>53714518.874849997</v>
      </c>
      <c r="E29" s="262"/>
      <c r="F29" s="896"/>
    </row>
    <row r="30" spans="1:6" ht="54" customHeight="1" thickTop="1">
      <c r="A30" s="156"/>
      <c r="C30" s="7"/>
      <c r="D30" s="57"/>
      <c r="E30" s="262"/>
      <c r="F30" s="896"/>
    </row>
    <row r="31" spans="1:6" ht="15.75">
      <c r="A31" s="156"/>
      <c r="B31" s="58"/>
      <c r="D31" s="59"/>
      <c r="E31" s="262"/>
      <c r="F31" s="896"/>
    </row>
    <row r="32" spans="1:6" ht="15" customHeight="1">
      <c r="A32" s="157">
        <f>A29+1</f>
        <v>13</v>
      </c>
      <c r="B32" s="61" t="s">
        <v>357</v>
      </c>
      <c r="C32" s="61"/>
      <c r="D32" s="57">
        <f>+D13+D21+D23</f>
        <v>7304373</v>
      </c>
      <c r="E32" s="262"/>
      <c r="F32" s="896"/>
    </row>
    <row r="33" spans="1:6" ht="15" customHeight="1">
      <c r="A33" s="157">
        <f>A32+1</f>
        <v>14</v>
      </c>
      <c r="B33" s="61" t="s">
        <v>358</v>
      </c>
      <c r="C33" s="61"/>
      <c r="D33" s="57">
        <f>+'Appendix A'!H221*D32</f>
        <v>2053259.2502999993</v>
      </c>
      <c r="E33" s="262"/>
      <c r="F33" s="896"/>
    </row>
    <row r="34" spans="1:6" ht="15" customHeight="1">
      <c r="A34" s="157">
        <f>A33+1</f>
        <v>15</v>
      </c>
      <c r="B34" s="61" t="s">
        <v>360</v>
      </c>
      <c r="C34" s="61"/>
      <c r="D34" s="57">
        <f>(D32-D33)/2</f>
        <v>2625556.8748500003</v>
      </c>
      <c r="E34" s="262"/>
      <c r="F34" s="896"/>
    </row>
    <row r="35" spans="1:6" ht="45" customHeight="1">
      <c r="A35" s="157">
        <f>+A34+1</f>
        <v>16</v>
      </c>
      <c r="B35" s="61" t="s">
        <v>361</v>
      </c>
      <c r="C35" s="7"/>
      <c r="D35" s="57">
        <v>0</v>
      </c>
    </row>
    <row r="36" spans="1:6">
      <c r="A36" s="157">
        <f>A35+1</f>
        <v>17</v>
      </c>
      <c r="B36" s="6" t="s">
        <v>362</v>
      </c>
      <c r="C36" s="7"/>
      <c r="D36" s="57">
        <f>+D34+D35</f>
        <v>2625556.8748500003</v>
      </c>
    </row>
    <row r="37" spans="1:6">
      <c r="A37" s="157">
        <f>A36+1</f>
        <v>18</v>
      </c>
      <c r="B37" s="61" t="s">
        <v>363</v>
      </c>
      <c r="D37" s="57">
        <f>+D32-D36</f>
        <v>4678816.1251499997</v>
      </c>
    </row>
    <row r="38" spans="1:6">
      <c r="A38" s="156"/>
      <c r="B38" s="7"/>
      <c r="D38" s="72"/>
    </row>
    <row r="39" spans="1:6">
      <c r="A39" s="13"/>
    </row>
    <row r="43" spans="1:6" s="7" customFormat="1" ht="46.15" customHeight="1">
      <c r="A43" s="60" t="s">
        <v>226</v>
      </c>
      <c r="B43" s="1547" t="s">
        <v>228</v>
      </c>
      <c r="C43" s="1547"/>
      <c r="D43" s="1547"/>
    </row>
    <row r="44" spans="1:6" s="7" customFormat="1" ht="110.1" customHeight="1">
      <c r="A44" s="60" t="s">
        <v>227</v>
      </c>
      <c r="B44" s="1548" t="s">
        <v>211</v>
      </c>
      <c r="C44" s="1549"/>
      <c r="D44" s="1549"/>
    </row>
  </sheetData>
  <customSheetViews>
    <customSheetView guid="{3A38DF7A-C35E-4DD3-9893-26310A3EF836}" scale="75" showPageBreaks="1" fitToPage="1" printArea="1" showRuler="0" topLeftCell="A22">
      <selection activeCell="D42" sqref="D42"/>
      <pageMargins left="0.5" right="0.5" top="1" bottom="1" header="0.5" footer="0.5"/>
      <printOptions horizontalCentered="1"/>
      <pageSetup scale="65" orientation="portrait" r:id="rId1"/>
      <headerFooter alignWithMargins="0">
        <oddHeader>&amp;R&amp;12Page &amp;P of &amp;N</oddHeader>
      </headerFooter>
    </customSheetView>
    <customSheetView guid="{F96D6087-3330-4A81-95EC-26BA83722A49}" scale="75" showPageBreaks="1" fitToPage="1" printArea="1" showRuler="0" topLeftCell="A19">
      <selection activeCell="D42" sqref="D42"/>
      <pageMargins left="0.5" right="0.5" top="1" bottom="1" header="0.5" footer="0.5"/>
      <printOptions horizontalCentered="1"/>
      <pageSetup scale="65" orientation="portrait" r:id="rId2"/>
      <headerFooter alignWithMargins="0">
        <oddHeader>&amp;R&amp;12Page &amp;P of &amp;N</oddHeader>
      </headerFooter>
    </customSheetView>
    <customSheetView guid="{DA967730-B71F-4038-B1B7-9D4790729C5D}" scale="75" showPageBreaks="1" fitToPage="1" printArea="1" showRuler="0" topLeftCell="A19">
      <selection activeCell="D42" sqref="D42"/>
      <pageMargins left="0.5" right="0.5" top="1" bottom="1" header="0.5" footer="0.5"/>
      <printOptions horizontalCentered="1"/>
      <pageSetup scale="64" orientation="portrait" r:id="rId3"/>
      <headerFooter alignWithMargins="0">
        <oddHeader>&amp;R&amp;12Page &amp;P of &amp;N</oddHeader>
      </headerFooter>
    </customSheetView>
    <customSheetView guid="{4C7C2344-134C-465A-ADEB-A5E96AAE2308}" scale="75" showPageBreaks="1" fitToPage="1" printArea="1" showRuler="0" topLeftCell="A19">
      <selection activeCell="D42" sqref="D42"/>
      <pageMargins left="0.5" right="0.5" top="1" bottom="1" header="0.5" footer="0.5"/>
      <printOptions horizontalCentered="1"/>
      <pageSetup scale="66" orientation="portrait" r:id="rId4"/>
      <headerFooter alignWithMargins="0">
        <oddHeader>&amp;R&amp;12Page &amp;P of &amp;N</oddHeader>
      </headerFooter>
    </customSheetView>
    <customSheetView guid="{FAAD9AAC-1337-43AB-BF1F-CCF9DFCF5B78}" scale="75" showPageBreaks="1" fitToPage="1" printArea="1" showRuler="0" topLeftCell="A33">
      <selection activeCell="D42" sqref="D42"/>
      <pageMargins left="0.5" right="0.5" top="1" bottom="1" header="0.5" footer="0.5"/>
      <printOptions horizontalCentered="1"/>
      <pageSetup scale="64" orientation="portrait" r:id="rId5"/>
      <headerFooter alignWithMargins="0">
        <oddHeader>&amp;R&amp;12Page &amp;P of &amp;N</oddHeader>
      </headerFooter>
    </customSheetView>
    <customSheetView guid="{71B42B22-A376-44B5-B0C1-23FC1AA3DBA2}" scale="75" showPageBreaks="1" fitToPage="1" printArea="1" showRuler="0" topLeftCell="A14">
      <selection activeCell="B32" sqref="B32"/>
      <pageMargins left="0.5" right="0.5" top="1" bottom="1" header="0.5" footer="0.5"/>
      <printOptions horizontalCentered="1"/>
      <pageSetup scale="66" orientation="portrait" r:id="rId6"/>
      <headerFooter alignWithMargins="0">
        <oddHeader>&amp;R&amp;14Page &amp;P of &amp;N</oddHeader>
      </headerFooter>
    </customSheetView>
    <customSheetView guid="{28948E05-8F34-4F1E-96FB-A80A6A844600}" scale="75" showPageBreaks="1" fitToPage="1" printArea="1" showRuler="0" topLeftCell="A14">
      <selection activeCell="B32" sqref="B32"/>
      <pageMargins left="0.5" right="0.5" top="1" bottom="1" header="0.5" footer="0.5"/>
      <printOptions horizontalCentered="1"/>
      <pageSetup scale="65" orientation="portrait" r:id="rId7"/>
      <headerFooter alignWithMargins="0">
        <oddHeader>&amp;R&amp;12Page &amp;P of &amp;N</oddHeader>
      </headerFooter>
    </customSheetView>
    <customSheetView guid="{DC91DEF3-837B-4BB9-A81E-3B78C5914E6C}" scale="75" showPageBreaks="1" fitToPage="1" printArea="1" showRuler="0" topLeftCell="A20">
      <selection activeCell="B28" sqref="B28"/>
      <pageMargins left="0.5" right="0.5" top="1" bottom="1" header="0.5" footer="0.5"/>
      <printOptions horizontalCentered="1"/>
      <pageSetup scale="65" orientation="portrait" r:id="rId8"/>
      <headerFooter alignWithMargins="0">
        <oddHeader>&amp;R&amp;12Page &amp;P of &amp;N</oddHeader>
      </headerFooter>
    </customSheetView>
    <customSheetView guid="{416404B7-8533-4A12-ABD0-58CFDEB49D80}" scale="75" fitToPage="1">
      <selection activeCell="F45" sqref="F45"/>
      <pageMargins left="0.75" right="0.75" top="1" bottom="1" header="0.5" footer="0.5"/>
      <printOptions horizontalCentered="1"/>
      <pageSetup scale="53" orientation="portrait" r:id="rId9"/>
      <headerFooter alignWithMargins="0"/>
    </customSheetView>
  </customSheetViews>
  <mergeCells count="5">
    <mergeCell ref="B43:D43"/>
    <mergeCell ref="B44:D44"/>
    <mergeCell ref="A4:D4"/>
    <mergeCell ref="A2:D2"/>
    <mergeCell ref="A3:D3"/>
  </mergeCells>
  <phoneticPr fontId="0" type="noConversion"/>
  <printOptions horizontalCentered="1"/>
  <pageMargins left="0.75" right="0.75" top="1" bottom="1" header="0.5" footer="0.5"/>
  <pageSetup scale="42" orientation="portrait" r:id="rId10"/>
  <headerFooter alignWithMargins="0"/>
  <ignoredErrors>
    <ignoredError sqref="A3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264"/>
  <sheetViews>
    <sheetView showGridLines="0" zoomScale="60" zoomScaleNormal="60" workbookViewId="0">
      <selection sqref="A1:I1"/>
    </sheetView>
  </sheetViews>
  <sheetFormatPr defaultColWidth="9.28515625" defaultRowHeight="12.75"/>
  <cols>
    <col min="1" max="1" width="9.28515625" style="42" bestFit="1" customWidth="1"/>
    <col min="2" max="2" width="3" style="42" customWidth="1"/>
    <col min="3" max="3" width="8.28515625" style="42" customWidth="1"/>
    <col min="4" max="4" width="47.28515625" style="42" customWidth="1"/>
    <col min="5" max="5" width="50.42578125" style="42" customWidth="1"/>
    <col min="6" max="6" width="35.28515625" style="42" customWidth="1"/>
    <col min="7" max="7" width="37.28515625" style="42" bestFit="1" customWidth="1"/>
    <col min="8" max="8" width="3.7109375" style="42" customWidth="1"/>
    <col min="9" max="9" width="21.28515625" style="42" customWidth="1"/>
    <col min="10" max="16384" width="9.28515625" style="42"/>
  </cols>
  <sheetData>
    <row r="1" spans="1:10" s="80" customFormat="1" ht="18">
      <c r="A1" s="1545" t="str">
        <f>+'Appendix A'!A3</f>
        <v>Public Service Electric and Gas Company</v>
      </c>
      <c r="B1" s="1545"/>
      <c r="C1" s="1545"/>
      <c r="D1" s="1545"/>
      <c r="E1" s="1545"/>
      <c r="F1" s="1545"/>
      <c r="G1" s="1545"/>
      <c r="H1" s="1550"/>
      <c r="I1" s="1550"/>
    </row>
    <row r="2" spans="1:10" s="80" customFormat="1" ht="18">
      <c r="A2" s="1545" t="str">
        <f>+'Appendix A'!A4</f>
        <v xml:space="preserve">ATTACHMENT H-10A </v>
      </c>
      <c r="B2" s="1545"/>
      <c r="C2" s="1545"/>
      <c r="D2" s="1545"/>
      <c r="E2" s="1545"/>
      <c r="F2" s="1545"/>
      <c r="G2" s="1545"/>
      <c r="H2" s="1550"/>
      <c r="I2" s="1550"/>
    </row>
    <row r="3" spans="1:10" s="80" customFormat="1" ht="18">
      <c r="A3" s="1545" t="s">
        <v>433</v>
      </c>
      <c r="B3" s="1545"/>
      <c r="C3" s="1545"/>
      <c r="D3" s="1545"/>
      <c r="E3" s="1545"/>
      <c r="F3" s="1545"/>
      <c r="G3" s="1545"/>
      <c r="H3" s="1550"/>
      <c r="I3" s="1550"/>
    </row>
    <row r="5" spans="1:10" s="3" customFormat="1" ht="15">
      <c r="B5" s="37"/>
      <c r="G5" s="7"/>
      <c r="H5" s="7"/>
      <c r="I5" s="6"/>
      <c r="J5" s="6"/>
    </row>
    <row r="6" spans="1:10" s="3" customFormat="1" ht="15">
      <c r="I6" s="6"/>
      <c r="J6" s="6"/>
    </row>
    <row r="7" spans="1:10" s="3" customFormat="1" ht="15"/>
    <row r="8" spans="1:10" s="3" customFormat="1" ht="15">
      <c r="C8" s="3" t="s">
        <v>424</v>
      </c>
    </row>
    <row r="9" spans="1:10" s="3" customFormat="1" ht="15">
      <c r="A9" s="18" t="s">
        <v>54</v>
      </c>
      <c r="B9" s="18"/>
      <c r="D9" s="3" t="s">
        <v>425</v>
      </c>
      <c r="G9" s="81" t="str">
        <f>"Line "&amp;A52&amp;" + Line "&amp;A89&amp;" from below"</f>
        <v>Line 27 + Line 50 from below</v>
      </c>
      <c r="I9" s="81">
        <f>+I52+I89</f>
        <v>1344797371.3306737</v>
      </c>
    </row>
    <row r="10" spans="1:10" s="3" customFormat="1" ht="15">
      <c r="A10" s="18"/>
      <c r="B10" s="18"/>
      <c r="G10" s="7"/>
    </row>
    <row r="11" spans="1:10" s="3" customFormat="1" ht="15">
      <c r="A11" s="18" t="s">
        <v>158</v>
      </c>
      <c r="B11" s="18"/>
      <c r="D11" s="3" t="str">
        <f>I11*10000&amp;" Basis Point increase in ROE"</f>
        <v>100 Basis Point increase in ROE</v>
      </c>
      <c r="I11" s="206">
        <v>0.01</v>
      </c>
    </row>
    <row r="12" spans="1:10" s="7" customFormat="1" ht="15">
      <c r="A12" s="18"/>
      <c r="B12" s="18"/>
      <c r="C12" s="3"/>
      <c r="D12" s="3"/>
      <c r="E12" s="3"/>
      <c r="F12" s="3"/>
      <c r="G12" s="3"/>
      <c r="H12" s="3"/>
    </row>
    <row r="13" spans="1:10" s="7" customFormat="1" ht="15.75">
      <c r="A13" s="82" t="s">
        <v>465</v>
      </c>
      <c r="B13" s="25"/>
      <c r="C13" s="25"/>
      <c r="D13" s="25"/>
      <c r="E13" s="25"/>
      <c r="F13" s="25"/>
      <c r="G13" s="25"/>
      <c r="H13" s="25"/>
      <c r="I13" s="25"/>
    </row>
    <row r="14" spans="1:10" s="7" customFormat="1" ht="15.75">
      <c r="A14" s="83"/>
      <c r="G14" s="77" t="s">
        <v>104</v>
      </c>
    </row>
    <row r="15" spans="1:10" s="3" customFormat="1" ht="15">
      <c r="A15" s="7"/>
      <c r="D15" s="7"/>
      <c r="E15" s="7"/>
      <c r="F15" s="7"/>
      <c r="G15" s="7"/>
      <c r="H15" s="7"/>
      <c r="I15" s="46"/>
    </row>
    <row r="16" spans="1:10" s="3" customFormat="1" ht="15.75">
      <c r="A16" s="19">
        <v>1</v>
      </c>
      <c r="C16" s="84" t="str">
        <f>+'Appendix A'!B119</f>
        <v>Rate Base</v>
      </c>
      <c r="D16" s="10"/>
      <c r="E16" s="7"/>
      <c r="F16" s="10"/>
      <c r="G16" s="10" t="str">
        <f>+'Appendix A'!F119</f>
        <v>(Line 48 + Line 64)</v>
      </c>
      <c r="H16" s="10"/>
      <c r="I16" s="81">
        <f>+'Appendix A'!H119</f>
        <v>12746255171.97617</v>
      </c>
    </row>
    <row r="17" spans="1:9" s="3" customFormat="1" ht="15">
      <c r="A17" s="7"/>
      <c r="G17" s="11"/>
      <c r="I17" s="38"/>
    </row>
    <row r="18" spans="1:9" s="3" customFormat="1" ht="15.75">
      <c r="A18" s="19">
        <f>1+A16</f>
        <v>2</v>
      </c>
      <c r="B18" s="11"/>
      <c r="C18" s="85" t="str">
        <f>'Appendix A'!B179</f>
        <v>Long Term Interest</v>
      </c>
      <c r="D18" s="86"/>
      <c r="E18" s="9"/>
      <c r="F18" s="2"/>
      <c r="G18" s="5" t="str">
        <f>'Appendix A'!F179</f>
        <v>p117.62.c through 67.c</v>
      </c>
      <c r="H18" s="87"/>
      <c r="I18" s="81">
        <f>'Appendix A'!H179</f>
        <v>579678548</v>
      </c>
    </row>
    <row r="19" spans="1:9" s="3" customFormat="1" ht="15">
      <c r="A19" s="14"/>
      <c r="B19" s="11"/>
      <c r="C19" s="4"/>
      <c r="D19" s="4"/>
      <c r="E19" s="2"/>
      <c r="F19" s="88"/>
      <c r="G19" s="11"/>
      <c r="H19" s="88"/>
      <c r="I19" s="44"/>
    </row>
    <row r="20" spans="1:9" s="3" customFormat="1" ht="15.75">
      <c r="A20" s="14">
        <f>1+A18</f>
        <v>3</v>
      </c>
      <c r="B20" s="11"/>
      <c r="C20" s="84" t="str">
        <f>'Appendix A'!B181</f>
        <v>Preferred Dividends</v>
      </c>
      <c r="D20" s="89"/>
      <c r="F20" s="2" t="str">
        <f>'Appendix A'!E181</f>
        <v xml:space="preserve"> enter positive</v>
      </c>
      <c r="G20" s="90" t="str">
        <f>'Appendix A'!F181</f>
        <v>p118.29.d</v>
      </c>
      <c r="H20" s="88"/>
      <c r="I20" s="81">
        <f>+'Appendix A'!H181</f>
        <v>0</v>
      </c>
    </row>
    <row r="21" spans="1:9" s="3" customFormat="1" ht="15">
      <c r="A21" s="14"/>
      <c r="B21" s="11"/>
      <c r="C21" s="4"/>
      <c r="D21" s="4"/>
      <c r="E21" s="2"/>
      <c r="F21" s="91"/>
      <c r="G21" s="90"/>
      <c r="H21" s="88"/>
      <c r="I21" s="92"/>
    </row>
    <row r="22" spans="1:9" s="3" customFormat="1" ht="15.75">
      <c r="A22" s="14"/>
      <c r="B22" s="11"/>
      <c r="C22" s="93" t="str">
        <f>'Appendix A'!B183</f>
        <v>Common Stock</v>
      </c>
      <c r="D22" s="93"/>
      <c r="E22" s="2"/>
      <c r="F22" s="2"/>
      <c r="G22" s="90"/>
      <c r="H22" s="88"/>
      <c r="I22" s="92"/>
    </row>
    <row r="23" spans="1:9" s="3" customFormat="1" ht="15">
      <c r="A23" s="14">
        <f>1+A20</f>
        <v>4</v>
      </c>
      <c r="B23" s="11"/>
      <c r="C23" s="11"/>
      <c r="D23" s="4" t="str">
        <f>'Appendix A'!C184</f>
        <v>Proprietary Capital</v>
      </c>
      <c r="E23" s="88"/>
      <c r="F23" s="88"/>
      <c r="G23" s="90" t="str">
        <f>'Appendix A'!F184</f>
        <v>Attachment 5</v>
      </c>
      <c r="H23" s="88"/>
      <c r="I23" s="81">
        <f>+'Appendix A'!H184</f>
        <v>17758894592</v>
      </c>
    </row>
    <row r="24" spans="1:9" s="3" customFormat="1" ht="15">
      <c r="A24" s="14">
        <f>1+A23</f>
        <v>5</v>
      </c>
      <c r="B24" s="11"/>
      <c r="C24" s="11"/>
      <c r="D24" s="92" t="s">
        <v>233</v>
      </c>
      <c r="E24" s="92"/>
      <c r="F24" s="94"/>
      <c r="G24" s="92" t="s">
        <v>234</v>
      </c>
      <c r="H24" s="88"/>
      <c r="I24" s="92">
        <f>'Appendix A'!H185</f>
        <v>-3829918.5</v>
      </c>
    </row>
    <row r="25" spans="1:9" s="3" customFormat="1" ht="15">
      <c r="A25" s="14">
        <f>1+A24</f>
        <v>6</v>
      </c>
      <c r="B25" s="11"/>
      <c r="C25" s="11"/>
      <c r="D25" s="5" t="str">
        <f>'Appendix A'!C186</f>
        <v xml:space="preserve">    Less Preferred Stock</v>
      </c>
      <c r="F25" s="92"/>
      <c r="G25" s="95" t="str">
        <f>'Appendix A'!F186</f>
        <v>(Line 114)</v>
      </c>
      <c r="H25" s="88"/>
      <c r="I25" s="92">
        <f>'Appendix A'!H186</f>
        <v>0</v>
      </c>
    </row>
    <row r="26" spans="1:9" s="3" customFormat="1" ht="15">
      <c r="A26" s="14">
        <f>1+A25</f>
        <v>7</v>
      </c>
      <c r="B26" s="11"/>
      <c r="C26" s="11"/>
      <c r="D26" s="30" t="str">
        <f>'Appendix A'!C187</f>
        <v xml:space="preserve">    Less Account 216.1</v>
      </c>
      <c r="E26" s="39"/>
      <c r="F26" s="96"/>
      <c r="G26" s="97" t="str">
        <f>'Appendix A'!F187</f>
        <v>Attachment 5</v>
      </c>
      <c r="H26" s="98"/>
      <c r="I26" s="96">
        <f>+'Appendix A'!H187</f>
        <v>-440610</v>
      </c>
    </row>
    <row r="27" spans="1:9" s="3" customFormat="1" ht="15">
      <c r="A27" s="14">
        <f>1+A26</f>
        <v>8</v>
      </c>
      <c r="B27" s="11"/>
      <c r="C27" s="11"/>
      <c r="D27" s="5" t="str">
        <f>'Appendix A'!C188</f>
        <v>Common Stock</v>
      </c>
      <c r="F27" s="81"/>
      <c r="G27" s="79" t="str">
        <f>'Appendix A'!F188</f>
        <v>(Line 104 - 105 - 106 - 107)</v>
      </c>
      <c r="H27" s="27"/>
      <c r="I27" s="88">
        <f>I23-I24-I25-I26</f>
        <v>17763165120.5</v>
      </c>
    </row>
    <row r="28" spans="1:9" s="3" customFormat="1" ht="15">
      <c r="A28" s="14"/>
      <c r="B28" s="11"/>
      <c r="C28" s="4"/>
      <c r="D28" s="4"/>
      <c r="F28" s="2"/>
      <c r="G28" s="90"/>
      <c r="H28" s="2"/>
      <c r="I28" s="92"/>
    </row>
    <row r="29" spans="1:9" s="3" customFormat="1" ht="15.75">
      <c r="A29" s="14"/>
      <c r="B29" s="11"/>
      <c r="C29" s="93" t="str">
        <f>'Appendix A'!B190</f>
        <v>Capitalization</v>
      </c>
      <c r="D29" s="93"/>
      <c r="F29" s="2"/>
      <c r="G29" s="90"/>
      <c r="H29" s="2"/>
      <c r="I29" s="92"/>
    </row>
    <row r="30" spans="1:9" s="3" customFormat="1" ht="15">
      <c r="A30" s="14">
        <f>A27+1</f>
        <v>9</v>
      </c>
      <c r="B30" s="11"/>
      <c r="C30" s="11"/>
      <c r="D30" s="4" t="str">
        <f>'Appendix A'!C191</f>
        <v>Long Term Debt</v>
      </c>
      <c r="F30" s="2"/>
      <c r="G30" s="4" t="str">
        <f>'Appendix A'!F191</f>
        <v>Attachment 5</v>
      </c>
      <c r="H30" s="2"/>
      <c r="I30" s="81">
        <f>+'Appendix A'!H191</f>
        <v>14440000700</v>
      </c>
    </row>
    <row r="31" spans="1:9" s="3" customFormat="1" ht="15">
      <c r="A31" s="14">
        <f t="shared" ref="A31:A37" si="0">A30+1</f>
        <v>10</v>
      </c>
      <c r="B31" s="11"/>
      <c r="C31" s="11"/>
      <c r="D31" s="4" t="str">
        <f>'Appendix A'!C192</f>
        <v xml:space="preserve">    Less: Loss on Reacquired Debt </v>
      </c>
      <c r="F31" s="2"/>
      <c r="G31" s="90" t="str">
        <f>'Appendix A'!F192</f>
        <v>Attachment 5</v>
      </c>
      <c r="H31" s="2"/>
      <c r="I31" s="81">
        <f>+'Appendix A'!H192</f>
        <v>18298999.5</v>
      </c>
    </row>
    <row r="32" spans="1:9" s="3" customFormat="1" ht="15">
      <c r="A32" s="14">
        <f t="shared" si="0"/>
        <v>11</v>
      </c>
      <c r="B32" s="10"/>
      <c r="C32" s="10"/>
      <c r="D32" s="5" t="str">
        <f>'Appendix A'!C193</f>
        <v xml:space="preserve">    Plus: Gain on Reacquired Debt</v>
      </c>
      <c r="F32" s="6"/>
      <c r="G32" s="5" t="str">
        <f>'Appendix A'!F193</f>
        <v>Attachment 5</v>
      </c>
      <c r="H32" s="6"/>
      <c r="I32" s="81">
        <f>+'Appendix A'!H193</f>
        <v>0</v>
      </c>
    </row>
    <row r="33" spans="1:9" s="3" customFormat="1" ht="15">
      <c r="A33" s="14">
        <f t="shared" si="0"/>
        <v>12</v>
      </c>
      <c r="B33" s="10"/>
      <c r="C33" s="10"/>
      <c r="D33" s="5" t="str">
        <f>'Appendix A'!C194</f>
        <v xml:space="preserve">    Less: ADIT associated with Gain or Loss</v>
      </c>
      <c r="F33" s="2"/>
      <c r="G33" s="5" t="str">
        <f>'Appendix A'!F194</f>
        <v>Attachment 5</v>
      </c>
      <c r="H33" s="6"/>
      <c r="I33" s="81">
        <f>+'Appendix A'!H194</f>
        <v>1411302</v>
      </c>
    </row>
    <row r="34" spans="1:9" s="3" customFormat="1" ht="15">
      <c r="A34" s="14">
        <f t="shared" si="0"/>
        <v>13</v>
      </c>
      <c r="B34" s="10"/>
      <c r="C34" s="10"/>
      <c r="D34" s="5" t="str">
        <f>'Appendix A'!C195</f>
        <v>Total Long Term Debt</v>
      </c>
      <c r="E34" s="8"/>
      <c r="F34" s="99"/>
      <c r="G34" s="100" t="str">
        <f>'Appendix A'!F195</f>
        <v>(Line 109 - 110 + 111 - 112 )</v>
      </c>
      <c r="H34" s="8"/>
      <c r="I34" s="101">
        <f>I30-I31+I32-I33</f>
        <v>14420290398.5</v>
      </c>
    </row>
    <row r="35" spans="1:9" s="3" customFormat="1" ht="15">
      <c r="A35" s="14">
        <f t="shared" si="0"/>
        <v>14</v>
      </c>
      <c r="B35" s="10"/>
      <c r="C35" s="10"/>
      <c r="D35" s="5" t="str">
        <f>'Appendix A'!C196</f>
        <v>Preferred Stock</v>
      </c>
      <c r="E35" s="6"/>
      <c r="F35" s="102"/>
      <c r="G35" s="5" t="str">
        <f>'Appendix A'!F196</f>
        <v>Attachment 5</v>
      </c>
      <c r="H35" s="6"/>
      <c r="I35" s="81">
        <f>+'Appendix A'!H196</f>
        <v>0</v>
      </c>
    </row>
    <row r="36" spans="1:9" s="3" customFormat="1" ht="15">
      <c r="A36" s="14">
        <f t="shared" si="0"/>
        <v>15</v>
      </c>
      <c r="B36" s="11"/>
      <c r="C36" s="11"/>
      <c r="D36" s="21" t="str">
        <f>'Appendix A'!C197</f>
        <v>Common Stock</v>
      </c>
      <c r="E36" s="22"/>
      <c r="F36" s="91"/>
      <c r="G36" s="11" t="str">
        <f>'Appendix A'!F197</f>
        <v>(Line 108)</v>
      </c>
      <c r="H36" s="2"/>
      <c r="I36" s="81">
        <f>I27</f>
        <v>17763165120.5</v>
      </c>
    </row>
    <row r="37" spans="1:9" s="3" customFormat="1" ht="15.75">
      <c r="A37" s="14">
        <f t="shared" si="0"/>
        <v>16</v>
      </c>
      <c r="B37" s="11"/>
      <c r="C37" s="11"/>
      <c r="D37" s="4" t="str">
        <f>'Appendix A'!C198</f>
        <v>Total  Capitalization</v>
      </c>
      <c r="E37" s="9"/>
      <c r="F37" s="103"/>
      <c r="G37" s="40" t="str">
        <f>'Appendix A'!F198</f>
        <v>(Sum Lines 113 to 115)</v>
      </c>
      <c r="H37" s="104"/>
      <c r="I37" s="101">
        <f>I36+I35+I34</f>
        <v>32183455519</v>
      </c>
    </row>
    <row r="38" spans="1:9" s="3" customFormat="1" ht="15">
      <c r="A38" s="14"/>
      <c r="B38" s="11"/>
      <c r="C38" s="11"/>
      <c r="D38" s="4"/>
      <c r="E38" s="2"/>
      <c r="F38" s="91"/>
      <c r="G38" s="11"/>
      <c r="H38" s="88"/>
      <c r="I38" s="94"/>
    </row>
    <row r="39" spans="1:9" s="3" customFormat="1" ht="15">
      <c r="A39" s="14">
        <f>A37+1</f>
        <v>17</v>
      </c>
      <c r="B39" s="11"/>
      <c r="C39" s="11"/>
      <c r="D39" s="4" t="str">
        <f>'Appendix A'!C200</f>
        <v>Debt %</v>
      </c>
      <c r="E39" s="105"/>
      <c r="F39" s="16" t="str">
        <f>'Appendix A'!D200</f>
        <v>Total Long Term Debt</v>
      </c>
      <c r="G39" s="90" t="str">
        <f>'Appendix A'!F200</f>
        <v>(Line 109 / (Line 109 + 114 + 115))</v>
      </c>
      <c r="H39" s="88"/>
      <c r="I39" s="106">
        <f>IF(I37&gt;0,I30/(I30+I35+I36),0)</f>
        <v>0.44840314087404837</v>
      </c>
    </row>
    <row r="40" spans="1:9" s="3" customFormat="1" ht="15">
      <c r="A40" s="14">
        <f>A39+1</f>
        <v>18</v>
      </c>
      <c r="B40" s="11"/>
      <c r="C40" s="11"/>
      <c r="D40" s="4" t="str">
        <f>'Appendix A'!C201</f>
        <v>Preferred %</v>
      </c>
      <c r="E40" s="91"/>
      <c r="F40" s="16" t="str">
        <f>'Appendix A'!D201</f>
        <v>Preferred Stock</v>
      </c>
      <c r="G40" s="11" t="str">
        <f>'Appendix A'!F201</f>
        <v>(Line 114 / (Line 109 + 114 + 115))</v>
      </c>
      <c r="H40" s="88"/>
      <c r="I40" s="106">
        <f>IF(I37&gt;0,I35/(I30+I35+I36),0)</f>
        <v>0</v>
      </c>
    </row>
    <row r="41" spans="1:9" s="3" customFormat="1" ht="15">
      <c r="A41" s="14">
        <f>A40+1</f>
        <v>19</v>
      </c>
      <c r="B41" s="11"/>
      <c r="C41" s="11"/>
      <c r="D41" s="4" t="str">
        <f>'Appendix A'!C202</f>
        <v>Common %</v>
      </c>
      <c r="E41" s="91"/>
      <c r="F41" s="16" t="str">
        <f>'Appendix A'!D202</f>
        <v>Common Stock</v>
      </c>
      <c r="G41" s="11" t="str">
        <f>'Appendix A'!F202</f>
        <v>(Line 115 / (Line 109 + 114 + 115))</v>
      </c>
      <c r="H41" s="88"/>
      <c r="I41" s="106">
        <f>IF(I37&gt;0,I36/(I30+I35+I36),0)</f>
        <v>0.55159685912595169</v>
      </c>
    </row>
    <row r="42" spans="1:9" s="3" customFormat="1" ht="15">
      <c r="A42" s="14"/>
      <c r="B42" s="11"/>
      <c r="C42" s="11"/>
      <c r="D42" s="4"/>
      <c r="E42" s="2"/>
      <c r="F42" s="90"/>
      <c r="G42" s="11"/>
      <c r="H42" s="88"/>
      <c r="I42" s="94"/>
    </row>
    <row r="43" spans="1:9" s="3" customFormat="1" ht="15">
      <c r="A43" s="14">
        <f>A41+1</f>
        <v>20</v>
      </c>
      <c r="B43" s="11"/>
      <c r="C43" s="11"/>
      <c r="D43" s="4" t="str">
        <f>'Appendix A'!C204</f>
        <v>Debt Cost</v>
      </c>
      <c r="E43" s="105"/>
      <c r="F43" s="90" t="str">
        <f>'Appendix A'!D204</f>
        <v>Total Long Term Debt</v>
      </c>
      <c r="G43" s="11" t="str">
        <f>'Appendix A'!F204</f>
        <v>(Line 102 / Line 113)</v>
      </c>
      <c r="H43" s="88"/>
      <c r="I43" s="107">
        <f>IF(I34&gt;0,I18/I34,0)</f>
        <v>4.0198812366517823E-2</v>
      </c>
    </row>
    <row r="44" spans="1:9" s="3" customFormat="1" ht="15">
      <c r="A44" s="14">
        <f>A43+1</f>
        <v>21</v>
      </c>
      <c r="B44" s="11"/>
      <c r="C44" s="11"/>
      <c r="D44" s="4" t="str">
        <f>'Appendix A'!C205</f>
        <v>Preferred Cost</v>
      </c>
      <c r="E44" s="91"/>
      <c r="F44" s="90" t="str">
        <f>'Appendix A'!D205</f>
        <v>Preferred Stock</v>
      </c>
      <c r="G44" s="11" t="str">
        <f>'Appendix A'!F205</f>
        <v>(Line 103 / Line 114)</v>
      </c>
      <c r="H44" s="88"/>
      <c r="I44" s="107">
        <f>IF(I35&gt;0,I20/I35,0)</f>
        <v>0</v>
      </c>
    </row>
    <row r="45" spans="1:9" s="3" customFormat="1" ht="15">
      <c r="A45" s="14">
        <f>A44+1</f>
        <v>22</v>
      </c>
      <c r="B45" s="11"/>
      <c r="C45" s="11"/>
      <c r="D45" s="4" t="str">
        <f>'Appendix A'!C206</f>
        <v>Common Cost</v>
      </c>
      <c r="E45" s="48"/>
      <c r="F45" s="95" t="str">
        <f>'Appendix A'!D206</f>
        <v>Common Stock</v>
      </c>
      <c r="G45" s="81" t="str">
        <f>"(Line "&amp;'Appendix A'!A206&amp;" + 100 basis points)"</f>
        <v>(Line 122 + 100 basis points)</v>
      </c>
      <c r="H45" s="88"/>
      <c r="I45" s="107">
        <f>+'Appendix A'!H206+I11</f>
        <v>0.114</v>
      </c>
    </row>
    <row r="46" spans="1:9" s="3" customFormat="1" ht="15">
      <c r="A46" s="14"/>
      <c r="B46" s="11"/>
      <c r="C46" s="11"/>
      <c r="D46" s="4"/>
      <c r="E46" s="2"/>
      <c r="F46" s="90"/>
      <c r="G46" s="11"/>
      <c r="H46" s="88"/>
      <c r="I46" s="2"/>
    </row>
    <row r="47" spans="1:9" s="3" customFormat="1" ht="15">
      <c r="A47" s="14">
        <f>A45+1</f>
        <v>23</v>
      </c>
      <c r="B47" s="11"/>
      <c r="C47" s="11"/>
      <c r="D47" s="4" t="str">
        <f>'Appendix A'!C208</f>
        <v>Weighted Cost of Debt</v>
      </c>
      <c r="E47" s="105"/>
      <c r="F47" s="16" t="str">
        <f>'Appendix A'!D208</f>
        <v>Total Long Term Debt (WCLTD)</v>
      </c>
      <c r="G47" s="11" t="str">
        <f>'Appendix A'!F208</f>
        <v>(Line 117 * Line 120)</v>
      </c>
      <c r="H47" s="108"/>
      <c r="I47" s="109">
        <f>I43*I39</f>
        <v>1.8025273724553131E-2</v>
      </c>
    </row>
    <row r="48" spans="1:9" s="3" customFormat="1" ht="15">
      <c r="A48" s="14">
        <f>A47+1</f>
        <v>24</v>
      </c>
      <c r="B48" s="11"/>
      <c r="C48" s="11"/>
      <c r="D48" s="4" t="str">
        <f>'Appendix A'!C209</f>
        <v>Weighted Cost of Preferred</v>
      </c>
      <c r="E48" s="91"/>
      <c r="F48" s="16" t="str">
        <f>'Appendix A'!D209</f>
        <v>Preferred Stock</v>
      </c>
      <c r="G48" s="11" t="str">
        <f>'Appendix A'!F209</f>
        <v>(Line 118 * Line 121)</v>
      </c>
      <c r="H48" s="13"/>
      <c r="I48" s="109">
        <f>I44*I40</f>
        <v>0</v>
      </c>
    </row>
    <row r="49" spans="1:9" s="3" customFormat="1" ht="15">
      <c r="A49" s="14">
        <f>A48+1</f>
        <v>25</v>
      </c>
      <c r="B49" s="11"/>
      <c r="C49" s="11"/>
      <c r="D49" s="21" t="str">
        <f>'Appendix A'!C210</f>
        <v>Weighted Cost of Common</v>
      </c>
      <c r="E49" s="110"/>
      <c r="F49" s="21" t="str">
        <f>'Appendix A'!D210</f>
        <v>Common Stock</v>
      </c>
      <c r="G49" s="41" t="str">
        <f>'Appendix A'!F210</f>
        <v>(Line 119 * Line 122)</v>
      </c>
      <c r="H49" s="111"/>
      <c r="I49" s="112">
        <f>I45*I41</f>
        <v>6.2882041940358499E-2</v>
      </c>
    </row>
    <row r="50" spans="1:9" s="3" customFormat="1" ht="15.75">
      <c r="A50" s="14">
        <f>A49+1</f>
        <v>26</v>
      </c>
      <c r="B50" s="11"/>
      <c r="C50" s="84" t="str">
        <f>'Appendix A'!B211</f>
        <v>Rate of Return on Rate Base ( ROR )</v>
      </c>
      <c r="D50" s="11"/>
      <c r="E50" s="113"/>
      <c r="F50" s="114"/>
      <c r="G50" s="115" t="str">
        <f>'Appendix A'!F211</f>
        <v>(Sum Lines 123 to 125)</v>
      </c>
      <c r="H50" s="116"/>
      <c r="I50" s="117">
        <f>SUM(I47:I49)</f>
        <v>8.0907315664911633E-2</v>
      </c>
    </row>
    <row r="51" spans="1:9" s="3" customFormat="1" ht="15.75">
      <c r="A51" s="118"/>
      <c r="B51" s="11"/>
      <c r="C51" s="11"/>
      <c r="D51" s="11"/>
      <c r="E51" s="113"/>
      <c r="F51" s="114"/>
      <c r="G51" s="115"/>
      <c r="H51" s="116"/>
      <c r="I51" s="117"/>
    </row>
    <row r="52" spans="1:9" s="3" customFormat="1" ht="16.5" thickBot="1">
      <c r="A52" s="14">
        <f>A50+1</f>
        <v>27</v>
      </c>
      <c r="B52" s="11"/>
      <c r="C52" s="119" t="str">
        <f>'Appendix A'!B213</f>
        <v>Investment Return = Rate Base * Rate of Return</v>
      </c>
      <c r="D52" s="119"/>
      <c r="E52" s="119"/>
      <c r="F52" s="23"/>
      <c r="G52" s="120" t="str">
        <f>'Appendix A'!F213</f>
        <v>(Line 65 * Line 126)</v>
      </c>
      <c r="H52" s="121"/>
      <c r="I52" s="122">
        <f>+I50*I16</f>
        <v>1031265290.7445885</v>
      </c>
    </row>
    <row r="53" spans="1:9" s="3" customFormat="1" ht="15.75" thickTop="1">
      <c r="A53" s="14"/>
      <c r="B53" s="1"/>
      <c r="C53" s="1"/>
      <c r="D53" s="91"/>
      <c r="E53" s="2"/>
      <c r="F53" s="18"/>
      <c r="G53" s="88"/>
      <c r="H53" s="88"/>
      <c r="I53" s="109"/>
    </row>
    <row r="54" spans="1:9" s="3" customFormat="1" ht="15.75">
      <c r="A54" s="123" t="s">
        <v>426</v>
      </c>
      <c r="B54" s="124"/>
      <c r="C54" s="125"/>
      <c r="D54" s="126"/>
      <c r="E54" s="24"/>
      <c r="F54" s="127"/>
      <c r="G54" s="25"/>
      <c r="H54" s="25"/>
      <c r="I54" s="26"/>
    </row>
    <row r="55" spans="1:9" s="3" customFormat="1" ht="15.75">
      <c r="A55" s="5"/>
      <c r="B55" s="5"/>
      <c r="C55" s="1"/>
      <c r="D55" s="128"/>
      <c r="E55" s="6"/>
      <c r="F55" s="129"/>
      <c r="G55" s="2"/>
      <c r="H55" s="2"/>
      <c r="I55" s="130"/>
    </row>
    <row r="56" spans="1:9" s="3" customFormat="1" ht="15.75">
      <c r="A56" s="14" t="s">
        <v>52</v>
      </c>
      <c r="B56" s="1"/>
      <c r="C56" s="131" t="s">
        <v>133</v>
      </c>
      <c r="D56" s="2"/>
      <c r="E56" s="2"/>
      <c r="F56" s="129"/>
      <c r="G56" s="88"/>
      <c r="H56" s="132"/>
      <c r="I56" s="2"/>
    </row>
    <row r="57" spans="1:9" s="3" customFormat="1" ht="15">
      <c r="A57" s="14">
        <f>+A52+1</f>
        <v>28</v>
      </c>
      <c r="B57" s="18"/>
      <c r="C57" s="1"/>
      <c r="D57" s="2" t="s">
        <v>131</v>
      </c>
      <c r="E57" s="2"/>
      <c r="F57" s="18"/>
      <c r="G57" s="43"/>
      <c r="H57" s="133"/>
      <c r="I57" s="134">
        <f>+'Appendix A'!H218</f>
        <v>0.21</v>
      </c>
    </row>
    <row r="58" spans="1:9" s="3" customFormat="1" ht="15">
      <c r="A58" s="14">
        <f>+A57+1</f>
        <v>29</v>
      </c>
      <c r="B58" s="18"/>
      <c r="C58" s="1"/>
      <c r="D58" s="133" t="s">
        <v>130</v>
      </c>
      <c r="E58" s="135"/>
      <c r="F58" s="18"/>
      <c r="G58" s="43"/>
      <c r="H58" s="133"/>
      <c r="I58" s="134">
        <f>+'Appendix A'!H219</f>
        <v>0.09</v>
      </c>
    </row>
    <row r="59" spans="1:9" s="3" customFormat="1" ht="15">
      <c r="A59" s="14">
        <f>+A58+1</f>
        <v>30</v>
      </c>
      <c r="B59" s="18"/>
      <c r="C59" s="1"/>
      <c r="D59" s="133" t="s">
        <v>392</v>
      </c>
      <c r="E59" s="133"/>
      <c r="F59" s="18"/>
      <c r="G59" s="56" t="str">
        <f>+'Appendix A'!F220</f>
        <v>Per State Tax Code</v>
      </c>
      <c r="H59" s="133"/>
      <c r="I59" s="134">
        <f>+'Appendix A'!H220</f>
        <v>0</v>
      </c>
    </row>
    <row r="60" spans="1:9" s="3" customFormat="1" ht="15">
      <c r="A60" s="14">
        <f>+A59+1</f>
        <v>31</v>
      </c>
      <c r="B60" s="18"/>
      <c r="C60" s="1"/>
      <c r="D60" s="133" t="s">
        <v>175</v>
      </c>
      <c r="E60" s="136" t="s">
        <v>183</v>
      </c>
      <c r="F60" s="18"/>
      <c r="H60" s="133"/>
      <c r="I60" s="134">
        <f>+'Appendix A'!H221</f>
        <v>0.28109999999999991</v>
      </c>
    </row>
    <row r="61" spans="1:9" s="3" customFormat="1" ht="15">
      <c r="A61" s="14">
        <f>+A60+1</f>
        <v>32</v>
      </c>
      <c r="B61" s="19"/>
      <c r="C61" s="14"/>
      <c r="D61" s="133" t="s">
        <v>275</v>
      </c>
      <c r="E61" s="36"/>
      <c r="F61" s="36"/>
      <c r="G61" s="36"/>
      <c r="H61" s="36"/>
      <c r="I61" s="134">
        <f>I60/(1-I60)</f>
        <v>0.39101404924189714</v>
      </c>
    </row>
    <row r="62" spans="1:9" s="3" customFormat="1" ht="15">
      <c r="A62" s="14">
        <f>+A61+1</f>
        <v>33</v>
      </c>
      <c r="B62" s="19"/>
      <c r="C62" s="14"/>
      <c r="D62" s="133" t="s">
        <v>274</v>
      </c>
      <c r="E62" s="137"/>
      <c r="F62" s="19"/>
      <c r="G62" s="6"/>
      <c r="H62" s="133"/>
      <c r="I62" s="134">
        <f>1/(1-I60)</f>
        <v>1.3910140492418972</v>
      </c>
    </row>
    <row r="63" spans="1:9" s="3" customFormat="1" ht="15">
      <c r="A63" s="14"/>
      <c r="B63" s="1"/>
      <c r="C63" s="1"/>
      <c r="D63" s="2"/>
      <c r="E63" s="2"/>
      <c r="F63" s="138"/>
      <c r="G63" s="136"/>
      <c r="H63" s="132"/>
      <c r="I63" s="139"/>
    </row>
    <row r="64" spans="1:9" s="3" customFormat="1" ht="15.75">
      <c r="A64" s="14"/>
      <c r="B64" s="1"/>
      <c r="C64" s="131" t="s">
        <v>95</v>
      </c>
      <c r="D64" s="91"/>
      <c r="E64" s="2"/>
      <c r="F64" s="129"/>
      <c r="G64" s="88"/>
      <c r="H64" s="132"/>
      <c r="I64" s="140"/>
    </row>
    <row r="65" spans="1:9" s="3" customFormat="1" ht="15">
      <c r="A65" s="14">
        <f>+A62+1</f>
        <v>34</v>
      </c>
      <c r="B65" s="18"/>
      <c r="C65" s="1"/>
      <c r="D65" s="91" t="s">
        <v>161</v>
      </c>
      <c r="E65" s="2"/>
      <c r="F65" s="94"/>
      <c r="G65" s="56" t="str">
        <f>+'Appendix A'!F225</f>
        <v>Attachment 5</v>
      </c>
      <c r="H65" s="132"/>
      <c r="I65" s="158">
        <f>+'Appendix A'!H225</f>
        <v>-456170</v>
      </c>
    </row>
    <row r="66" spans="1:9" s="3" customFormat="1" ht="15">
      <c r="A66" s="14">
        <f>+A65+1</f>
        <v>35</v>
      </c>
      <c r="B66" s="18"/>
      <c r="C66" s="1"/>
      <c r="D66" s="102" t="s">
        <v>169</v>
      </c>
      <c r="E66" s="2"/>
      <c r="F66" s="1"/>
      <c r="G66" s="56" t="str">
        <f>+'Appendix A'!F226</f>
        <v>1 / (1 - Line 131)</v>
      </c>
      <c r="H66" s="132"/>
      <c r="I66" s="134">
        <f>+'Appendix A'!H226</f>
        <v>1.3910140492418972</v>
      </c>
    </row>
    <row r="67" spans="1:9" s="3" customFormat="1" ht="15">
      <c r="A67" s="14">
        <f>+A66+1</f>
        <v>36</v>
      </c>
      <c r="B67" s="18"/>
      <c r="C67" s="15"/>
      <c r="D67" s="30" t="s">
        <v>90</v>
      </c>
      <c r="E67" s="20"/>
      <c r="F67" s="31"/>
      <c r="G67" s="141" t="str">
        <f>+'Appendix A'!F227</f>
        <v>(Line 18)</v>
      </c>
      <c r="H67" s="142"/>
      <c r="I67" s="28">
        <f>+'Appendix A'!H35</f>
        <v>0.58234982590140938</v>
      </c>
    </row>
    <row r="68" spans="1:9" s="3" customFormat="1" ht="15.75">
      <c r="A68" s="14">
        <f>+A67+1</f>
        <v>37</v>
      </c>
      <c r="B68" s="18"/>
      <c r="C68" s="1"/>
      <c r="D68" s="143" t="s">
        <v>117</v>
      </c>
      <c r="E68" s="8"/>
      <c r="F68" s="33"/>
      <c r="G68" s="56" t="str">
        <f>+'Appendix A'!F228</f>
        <v>(Line 133 * Line 134 * Line 135)</v>
      </c>
      <c r="H68" s="144"/>
      <c r="I68" s="145">
        <f>+I65*(I66)*I67</f>
        <v>-369523.60562170803</v>
      </c>
    </row>
    <row r="69" spans="1:9" s="3" customFormat="1" ht="15.75">
      <c r="A69" s="14"/>
      <c r="B69" s="18"/>
      <c r="C69" s="1"/>
      <c r="D69" s="146"/>
      <c r="E69" s="17"/>
      <c r="F69" s="1033"/>
      <c r="G69" s="56"/>
      <c r="H69" s="142"/>
      <c r="I69" s="1034"/>
    </row>
    <row r="70" spans="1:9" s="3" customFormat="1" ht="15.75">
      <c r="A70" s="1035"/>
      <c r="B70" s="264"/>
      <c r="C70" s="1036" t="s">
        <v>634</v>
      </c>
      <c r="D70" s="371"/>
      <c r="E70" s="315"/>
      <c r="F70" s="1037"/>
      <c r="G70" s="891"/>
      <c r="H70" s="1038"/>
      <c r="I70" s="1039"/>
    </row>
    <row r="71" spans="1:9" s="3" customFormat="1" ht="15">
      <c r="A71" s="1035">
        <f>+A68+1</f>
        <v>38</v>
      </c>
      <c r="B71" s="264"/>
      <c r="C71" s="1040"/>
      <c r="D71" s="945" t="s">
        <v>634</v>
      </c>
      <c r="E71" s="1041"/>
      <c r="F71" s="94"/>
      <c r="G71" s="943" t="s">
        <v>472</v>
      </c>
      <c r="H71" s="1043"/>
      <c r="I71" s="944">
        <f>'Appendix A'!H231</f>
        <v>0</v>
      </c>
    </row>
    <row r="72" spans="1:9" s="3" customFormat="1" ht="15">
      <c r="A72" s="1035">
        <f>+A71+1</f>
        <v>39</v>
      </c>
      <c r="B72" s="264"/>
      <c r="C72" s="1040"/>
      <c r="D72" s="1044" t="s">
        <v>169</v>
      </c>
      <c r="E72" s="1045"/>
      <c r="F72" s="1046"/>
      <c r="G72" s="949" t="str">
        <f>'Appendix A'!F239</f>
        <v>1 / (1 - Line 131)</v>
      </c>
      <c r="H72" s="1047"/>
      <c r="I72" s="952">
        <f>'Appendix A'!H232</f>
        <v>1.3910140492418972</v>
      </c>
    </row>
    <row r="73" spans="1:9" s="3" customFormat="1" ht="15.75">
      <c r="A73" s="1035">
        <f>+A72+1</f>
        <v>40</v>
      </c>
      <c r="B73" s="264"/>
      <c r="C73" s="1040"/>
      <c r="D73" s="940" t="s">
        <v>635</v>
      </c>
      <c r="E73" s="941"/>
      <c r="F73" s="1042"/>
      <c r="G73" s="943" t="str">
        <f>'Appendix A'!F233</f>
        <v>(Line 137 * Line 138)</v>
      </c>
      <c r="H73" s="1043"/>
      <c r="I73" s="953">
        <f>I71*I72</f>
        <v>0</v>
      </c>
    </row>
    <row r="74" spans="1:9" s="3" customFormat="1" ht="15.75">
      <c r="A74" s="14"/>
      <c r="B74" s="1"/>
      <c r="C74" s="1"/>
      <c r="D74" s="146"/>
      <c r="E74" s="17"/>
      <c r="F74" s="35"/>
      <c r="G74" s="34"/>
      <c r="H74" s="142"/>
      <c r="I74" s="147"/>
    </row>
    <row r="75" spans="1:9" s="896" customFormat="1" ht="15.75">
      <c r="A75" s="938"/>
      <c r="C75" s="939" t="s">
        <v>514</v>
      </c>
      <c r="D75" s="941"/>
      <c r="E75" s="941"/>
      <c r="F75" s="942"/>
      <c r="G75" s="943"/>
      <c r="H75" s="944"/>
      <c r="I75" s="944"/>
    </row>
    <row r="76" spans="1:9" s="896" customFormat="1" ht="15">
      <c r="A76" s="938">
        <f>A73+1</f>
        <v>41</v>
      </c>
      <c r="B76" s="938"/>
      <c r="D76" s="945" t="s">
        <v>542</v>
      </c>
      <c r="E76" s="941"/>
      <c r="F76" s="942"/>
      <c r="G76" s="943" t="str">
        <f>"(Line "&amp;'Appendix A'!A236&amp;")"</f>
        <v>(Line 140)</v>
      </c>
      <c r="H76" s="944"/>
      <c r="I76" s="944">
        <f>'Appendix A'!H236</f>
        <v>0</v>
      </c>
    </row>
    <row r="77" spans="1:9" s="896" customFormat="1" ht="15">
      <c r="A77" s="938">
        <f>A76+1</f>
        <v>42</v>
      </c>
      <c r="B77" s="938"/>
      <c r="D77" s="946" t="s">
        <v>543</v>
      </c>
      <c r="E77" s="947"/>
      <c r="F77" s="948"/>
      <c r="G77" s="949" t="str">
        <f>"(Line "&amp;'Appendix A'!A237&amp;")"</f>
        <v>(Line 141)</v>
      </c>
      <c r="H77" s="950"/>
      <c r="I77" s="950">
        <f>'Appendix A'!H237</f>
        <v>-2348435</v>
      </c>
    </row>
    <row r="78" spans="1:9" s="896" customFormat="1" ht="15">
      <c r="A78" s="938">
        <f>A77+1</f>
        <v>43</v>
      </c>
      <c r="B78" s="938"/>
      <c r="D78" s="945" t="s">
        <v>157</v>
      </c>
      <c r="E78" s="941"/>
      <c r="F78" s="942"/>
      <c r="G78" s="943" t="str">
        <f>"(Line "&amp;'Appendix A'!A236&amp;" + Line "&amp;'Appendix A'!A237&amp;" )"</f>
        <v>(Line 140 + Line 141 )</v>
      </c>
      <c r="H78" s="944"/>
      <c r="I78" s="944">
        <f>SUM(I76:I77)</f>
        <v>-2348435</v>
      </c>
    </row>
    <row r="79" spans="1:9" s="896" customFormat="1" ht="15">
      <c r="A79" s="938">
        <f>A78+1</f>
        <v>44</v>
      </c>
      <c r="B79" s="938"/>
      <c r="D79" s="951" t="s">
        <v>169</v>
      </c>
      <c r="E79" s="947"/>
      <c r="F79" s="948"/>
      <c r="G79" s="141" t="str">
        <f>+'Appendix A'!F239</f>
        <v>1 / (1 - Line 131)</v>
      </c>
      <c r="H79" s="950"/>
      <c r="I79" s="952">
        <f>'Appendix A'!H239</f>
        <v>1.3910140492418972</v>
      </c>
    </row>
    <row r="80" spans="1:9" s="896" customFormat="1" ht="15.75">
      <c r="A80" s="938">
        <f>A79+1</f>
        <v>45</v>
      </c>
      <c r="B80" s="938"/>
      <c r="D80" s="940" t="s">
        <v>515</v>
      </c>
      <c r="E80" s="941"/>
      <c r="F80" s="942"/>
      <c r="G80" s="943" t="str">
        <f>"(Line "&amp;'Appendix A'!A238&amp;" * Line "&amp;'Appendix A'!A239&amp;" )"</f>
        <v>(Line 142 * Line 143 )</v>
      </c>
      <c r="H80" s="944"/>
      <c r="I80" s="953">
        <f>I78*I79</f>
        <v>-3266706.0787313948</v>
      </c>
    </row>
    <row r="81" spans="1:9" s="896" customFormat="1" ht="15">
      <c r="A81" s="938"/>
      <c r="B81" s="938"/>
      <c r="C81" s="945"/>
      <c r="D81" s="941"/>
      <c r="E81" s="941"/>
      <c r="F81" s="942"/>
      <c r="G81" s="943"/>
      <c r="H81" s="944"/>
      <c r="I81" s="944"/>
    </row>
    <row r="82" spans="1:9" s="896" customFormat="1" ht="15.75">
      <c r="A82" s="938"/>
      <c r="C82" s="939" t="s">
        <v>516</v>
      </c>
      <c r="D82" s="941"/>
      <c r="E82" s="941"/>
      <c r="F82" s="942"/>
      <c r="G82" s="943"/>
      <c r="H82" s="944"/>
      <c r="I82" s="944"/>
    </row>
    <row r="83" spans="1:9" s="896" customFormat="1" ht="15">
      <c r="A83" s="938">
        <f>A80+1</f>
        <v>46</v>
      </c>
      <c r="B83" s="938"/>
      <c r="D83" s="945" t="s">
        <v>517</v>
      </c>
      <c r="E83" s="941"/>
      <c r="F83" s="942"/>
      <c r="G83" s="943" t="str">
        <f>"(Line "&amp;'Appendix A'!A243&amp;")"</f>
        <v>(Line 145)</v>
      </c>
      <c r="H83" s="944"/>
      <c r="I83" s="944">
        <f>'Appendix A'!H243</f>
        <v>2707682</v>
      </c>
    </row>
    <row r="84" spans="1:9" s="896" customFormat="1" ht="15">
      <c r="A84" s="938">
        <f>A83+1</f>
        <v>47</v>
      </c>
      <c r="B84" s="938"/>
      <c r="D84" s="954" t="s">
        <v>169</v>
      </c>
      <c r="E84" s="955"/>
      <c r="F84" s="956"/>
      <c r="G84" s="141" t="str">
        <f>+'Appendix A'!F244</f>
        <v>1 / (1 - Line 131)</v>
      </c>
      <c r="H84" s="957"/>
      <c r="I84" s="958">
        <f>'Appendix A'!H244</f>
        <v>1.3910140492418972</v>
      </c>
    </row>
    <row r="85" spans="1:9" s="896" customFormat="1" ht="15.75">
      <c r="A85" s="938">
        <f>A84+1</f>
        <v>48</v>
      </c>
      <c r="B85" s="938"/>
      <c r="D85" s="940" t="s">
        <v>518</v>
      </c>
      <c r="E85" s="941"/>
      <c r="F85" s="942"/>
      <c r="G85" s="943" t="str">
        <f>"(Line "&amp;'Appendix A'!A243&amp;" * Line "&amp;'Appendix A'!A244&amp;" )"</f>
        <v>(Line 145 * Line 146 )</v>
      </c>
      <c r="H85" s="944"/>
      <c r="I85" s="953">
        <f>I83*I84</f>
        <v>3766423.7028793986</v>
      </c>
    </row>
    <row r="86" spans="1:9" s="3" customFormat="1" ht="15.75">
      <c r="A86" s="14"/>
      <c r="B86" s="1"/>
      <c r="C86" s="1"/>
      <c r="D86" s="146"/>
      <c r="E86" s="17"/>
      <c r="F86" s="35"/>
      <c r="G86" s="34"/>
      <c r="H86" s="142"/>
      <c r="I86" s="147"/>
    </row>
    <row r="87" spans="1:9" s="3" customFormat="1" ht="15.75">
      <c r="A87" s="14">
        <f>+A85+1</f>
        <v>49</v>
      </c>
      <c r="B87" s="18"/>
      <c r="C87" s="12" t="s">
        <v>153</v>
      </c>
      <c r="E87" s="2" t="s">
        <v>155</v>
      </c>
      <c r="F87" s="129"/>
      <c r="G87" s="87"/>
      <c r="H87" s="2"/>
      <c r="I87" s="953">
        <f>IF(ISERROR(+I61*(1-I47/I50)*I52),0,(+I61*(1-I47/I50)*I52))</f>
        <v>313401886.56755883</v>
      </c>
    </row>
    <row r="88" spans="1:9" s="3" customFormat="1" ht="15">
      <c r="A88" s="14"/>
      <c r="B88" s="1"/>
      <c r="C88" s="1"/>
      <c r="D88" s="16"/>
      <c r="E88" s="17"/>
      <c r="F88" s="32"/>
      <c r="G88" s="87"/>
      <c r="H88" s="142"/>
      <c r="I88" s="148"/>
    </row>
    <row r="89" spans="1:9" s="3" customFormat="1" ht="16.5" thickBot="1">
      <c r="A89" s="14">
        <f>+A87+1</f>
        <v>50</v>
      </c>
      <c r="B89" s="18"/>
      <c r="C89" s="149" t="s">
        <v>32</v>
      </c>
      <c r="D89" s="149"/>
      <c r="E89" s="119"/>
      <c r="F89" s="150"/>
      <c r="G89" s="1019" t="str">
        <f>"(Lines "&amp;A68&amp;" + "&amp;A73&amp;" + "&amp;A80&amp;" + "&amp;A85&amp;" + "&amp;A87&amp;")"</f>
        <v>(Lines 37 + 40 + 45 + 48 + 49)</v>
      </c>
      <c r="H89" s="151"/>
      <c r="I89" s="1018">
        <f>I68+I73+I80+I85+I87</f>
        <v>313532080.58608514</v>
      </c>
    </row>
    <row r="90" spans="1:9" s="3" customFormat="1" ht="15.75" thickTop="1">
      <c r="A90" s="14"/>
      <c r="B90" s="1"/>
      <c r="C90" s="1"/>
      <c r="D90" s="136"/>
      <c r="E90" s="2"/>
      <c r="F90" s="18"/>
      <c r="G90" s="152"/>
      <c r="H90" s="153"/>
      <c r="I90" s="154"/>
    </row>
    <row r="91" spans="1:9" s="3" customFormat="1" ht="15">
      <c r="A91" s="7"/>
    </row>
    <row r="92" spans="1:9">
      <c r="A92" s="36"/>
    </row>
    <row r="93" spans="1:9">
      <c r="A93" s="36"/>
    </row>
    <row r="94" spans="1:9">
      <c r="A94" s="36"/>
    </row>
    <row r="95" spans="1:9">
      <c r="A95" s="36"/>
    </row>
    <row r="96" spans="1:9">
      <c r="A96" s="36"/>
    </row>
    <row r="97" spans="1:1">
      <c r="A97" s="36"/>
    </row>
    <row r="98" spans="1:1">
      <c r="A98" s="36"/>
    </row>
    <row r="99" spans="1:1">
      <c r="A99" s="36"/>
    </row>
    <row r="100" spans="1:1">
      <c r="A100" s="36"/>
    </row>
    <row r="101" spans="1:1">
      <c r="A101" s="36"/>
    </row>
    <row r="102" spans="1:1">
      <c r="A102" s="36"/>
    </row>
    <row r="103" spans="1:1">
      <c r="A103" s="36"/>
    </row>
    <row r="104" spans="1:1">
      <c r="A104" s="36"/>
    </row>
    <row r="105" spans="1:1">
      <c r="A105" s="36"/>
    </row>
    <row r="106" spans="1:1">
      <c r="A106" s="36"/>
    </row>
    <row r="107" spans="1:1">
      <c r="A107" s="36"/>
    </row>
    <row r="108" spans="1:1">
      <c r="A108" s="36"/>
    </row>
    <row r="109" spans="1:1">
      <c r="A109" s="36"/>
    </row>
    <row r="110" spans="1:1">
      <c r="A110" s="36"/>
    </row>
    <row r="111" spans="1:1">
      <c r="A111" s="36"/>
    </row>
    <row r="112" spans="1:1">
      <c r="A112" s="36"/>
    </row>
    <row r="113" spans="1:1">
      <c r="A113" s="36"/>
    </row>
    <row r="114" spans="1:1">
      <c r="A114" s="36"/>
    </row>
    <row r="115" spans="1:1">
      <c r="A115" s="36"/>
    </row>
    <row r="116" spans="1:1">
      <c r="A116" s="36"/>
    </row>
    <row r="117" spans="1:1">
      <c r="A117" s="36"/>
    </row>
    <row r="118" spans="1:1">
      <c r="A118" s="36"/>
    </row>
    <row r="119" spans="1:1">
      <c r="A119" s="36"/>
    </row>
    <row r="120" spans="1:1">
      <c r="A120" s="36"/>
    </row>
    <row r="121" spans="1:1">
      <c r="A121" s="36"/>
    </row>
    <row r="122" spans="1:1">
      <c r="A122" s="36"/>
    </row>
    <row r="123" spans="1:1">
      <c r="A123" s="36"/>
    </row>
    <row r="124" spans="1:1">
      <c r="A124" s="36"/>
    </row>
    <row r="125" spans="1:1">
      <c r="A125" s="36"/>
    </row>
    <row r="126" spans="1:1">
      <c r="A126" s="36"/>
    </row>
    <row r="127" spans="1:1">
      <c r="A127" s="36"/>
    </row>
    <row r="128" spans="1:1">
      <c r="A128" s="36"/>
    </row>
    <row r="129" spans="1:1">
      <c r="A129" s="36"/>
    </row>
    <row r="130" spans="1:1">
      <c r="A130" s="36"/>
    </row>
    <row r="131" spans="1:1">
      <c r="A131" s="36"/>
    </row>
    <row r="132" spans="1:1">
      <c r="A132" s="36"/>
    </row>
    <row r="133" spans="1:1">
      <c r="A133" s="36"/>
    </row>
    <row r="134" spans="1:1">
      <c r="A134" s="36"/>
    </row>
    <row r="135" spans="1:1">
      <c r="A135" s="36"/>
    </row>
    <row r="136" spans="1:1">
      <c r="A136" s="36"/>
    </row>
    <row r="137" spans="1:1">
      <c r="A137" s="36"/>
    </row>
    <row r="138" spans="1:1">
      <c r="A138" s="36"/>
    </row>
    <row r="139" spans="1:1">
      <c r="A139" s="36"/>
    </row>
    <row r="140" spans="1:1">
      <c r="A140" s="36"/>
    </row>
    <row r="141" spans="1:1">
      <c r="A141" s="36"/>
    </row>
    <row r="142" spans="1:1">
      <c r="A142" s="36"/>
    </row>
    <row r="143" spans="1:1">
      <c r="A143" s="36"/>
    </row>
    <row r="144" spans="1:1">
      <c r="A144" s="36"/>
    </row>
    <row r="145" spans="1:1">
      <c r="A145" s="36"/>
    </row>
    <row r="146" spans="1:1">
      <c r="A146" s="36"/>
    </row>
    <row r="147" spans="1:1">
      <c r="A147" s="36"/>
    </row>
    <row r="148" spans="1:1">
      <c r="A148" s="36"/>
    </row>
    <row r="149" spans="1:1">
      <c r="A149" s="36"/>
    </row>
    <row r="150" spans="1:1">
      <c r="A150" s="36"/>
    </row>
    <row r="151" spans="1:1">
      <c r="A151" s="36"/>
    </row>
    <row r="152" spans="1:1">
      <c r="A152" s="36"/>
    </row>
    <row r="153" spans="1:1">
      <c r="A153" s="36"/>
    </row>
    <row r="154" spans="1:1">
      <c r="A154" s="36"/>
    </row>
    <row r="155" spans="1:1">
      <c r="A155" s="36"/>
    </row>
    <row r="156" spans="1:1">
      <c r="A156" s="36"/>
    </row>
    <row r="157" spans="1:1">
      <c r="A157" s="36"/>
    </row>
    <row r="158" spans="1:1">
      <c r="A158" s="36"/>
    </row>
    <row r="159" spans="1:1">
      <c r="A159" s="36"/>
    </row>
    <row r="160" spans="1:1">
      <c r="A160" s="36"/>
    </row>
    <row r="161" spans="1:1">
      <c r="A161" s="36"/>
    </row>
    <row r="162" spans="1:1">
      <c r="A162" s="36"/>
    </row>
    <row r="163" spans="1:1">
      <c r="A163" s="36"/>
    </row>
    <row r="164" spans="1:1">
      <c r="A164" s="36"/>
    </row>
    <row r="165" spans="1:1">
      <c r="A165" s="36"/>
    </row>
    <row r="166" spans="1:1">
      <c r="A166" s="36"/>
    </row>
    <row r="167" spans="1:1">
      <c r="A167" s="36"/>
    </row>
    <row r="168" spans="1:1">
      <c r="A168" s="36"/>
    </row>
    <row r="169" spans="1:1">
      <c r="A169" s="36"/>
    </row>
    <row r="170" spans="1:1">
      <c r="A170" s="36"/>
    </row>
    <row r="171" spans="1:1">
      <c r="A171" s="36"/>
    </row>
    <row r="172" spans="1:1">
      <c r="A172" s="36"/>
    </row>
    <row r="173" spans="1:1">
      <c r="A173" s="36"/>
    </row>
    <row r="174" spans="1:1">
      <c r="A174" s="36"/>
    </row>
    <row r="175" spans="1:1">
      <c r="A175" s="36"/>
    </row>
    <row r="176" spans="1:1">
      <c r="A176" s="36"/>
    </row>
    <row r="177" spans="1:1">
      <c r="A177" s="36"/>
    </row>
    <row r="178" spans="1:1">
      <c r="A178" s="36"/>
    </row>
    <row r="179" spans="1:1">
      <c r="A179" s="36"/>
    </row>
    <row r="180" spans="1:1">
      <c r="A180" s="36"/>
    </row>
    <row r="181" spans="1:1">
      <c r="A181" s="36"/>
    </row>
    <row r="182" spans="1:1">
      <c r="A182" s="36"/>
    </row>
    <row r="183" spans="1:1">
      <c r="A183" s="36"/>
    </row>
    <row r="184" spans="1:1">
      <c r="A184" s="36"/>
    </row>
    <row r="185" spans="1:1">
      <c r="A185" s="36"/>
    </row>
    <row r="186" spans="1:1">
      <c r="A186" s="36"/>
    </row>
    <row r="187" spans="1:1">
      <c r="A187" s="36"/>
    </row>
    <row r="188" spans="1:1">
      <c r="A188" s="36"/>
    </row>
    <row r="189" spans="1:1">
      <c r="A189" s="36"/>
    </row>
    <row r="190" spans="1:1">
      <c r="A190" s="36"/>
    </row>
    <row r="191" spans="1:1">
      <c r="A191" s="36"/>
    </row>
    <row r="192" spans="1:1">
      <c r="A192" s="36"/>
    </row>
    <row r="193" spans="1:1">
      <c r="A193" s="36"/>
    </row>
    <row r="194" spans="1:1">
      <c r="A194" s="36"/>
    </row>
    <row r="195" spans="1:1">
      <c r="A195" s="36"/>
    </row>
    <row r="196" spans="1:1">
      <c r="A196" s="36"/>
    </row>
    <row r="197" spans="1:1">
      <c r="A197" s="36"/>
    </row>
    <row r="198" spans="1:1">
      <c r="A198" s="36"/>
    </row>
    <row r="199" spans="1:1">
      <c r="A199" s="36"/>
    </row>
    <row r="200" spans="1:1">
      <c r="A200" s="36"/>
    </row>
    <row r="201" spans="1:1">
      <c r="A201" s="36"/>
    </row>
    <row r="202" spans="1:1">
      <c r="A202" s="36"/>
    </row>
    <row r="203" spans="1:1">
      <c r="A203" s="36"/>
    </row>
    <row r="204" spans="1:1">
      <c r="A204" s="36"/>
    </row>
    <row r="205" spans="1:1">
      <c r="A205" s="36"/>
    </row>
    <row r="206" spans="1:1">
      <c r="A206" s="36"/>
    </row>
    <row r="207" spans="1:1">
      <c r="A207" s="36"/>
    </row>
    <row r="208" spans="1:1">
      <c r="A208" s="36"/>
    </row>
    <row r="209" spans="1:1">
      <c r="A209" s="36"/>
    </row>
    <row r="210" spans="1:1">
      <c r="A210" s="36"/>
    </row>
    <row r="211" spans="1:1">
      <c r="A211" s="36"/>
    </row>
    <row r="212" spans="1:1">
      <c r="A212" s="36"/>
    </row>
    <row r="213" spans="1:1">
      <c r="A213" s="36"/>
    </row>
    <row r="214" spans="1:1">
      <c r="A214" s="36"/>
    </row>
    <row r="215" spans="1:1">
      <c r="A215" s="36"/>
    </row>
    <row r="216" spans="1:1">
      <c r="A216" s="36"/>
    </row>
    <row r="217" spans="1:1">
      <c r="A217" s="36"/>
    </row>
    <row r="218" spans="1:1">
      <c r="A218" s="36"/>
    </row>
    <row r="219" spans="1:1">
      <c r="A219" s="36"/>
    </row>
    <row r="220" spans="1:1">
      <c r="A220" s="36"/>
    </row>
    <row r="221" spans="1:1">
      <c r="A221" s="36"/>
    </row>
    <row r="222" spans="1:1">
      <c r="A222" s="36"/>
    </row>
    <row r="223" spans="1:1">
      <c r="A223" s="36"/>
    </row>
    <row r="224" spans="1:1">
      <c r="A224" s="36"/>
    </row>
    <row r="225" spans="1:1">
      <c r="A225" s="36"/>
    </row>
    <row r="226" spans="1:1">
      <c r="A226" s="36"/>
    </row>
    <row r="227" spans="1:1">
      <c r="A227" s="36"/>
    </row>
    <row r="228" spans="1:1">
      <c r="A228" s="36"/>
    </row>
    <row r="229" spans="1:1">
      <c r="A229" s="36"/>
    </row>
    <row r="230" spans="1:1">
      <c r="A230" s="36"/>
    </row>
    <row r="231" spans="1:1">
      <c r="A231" s="36"/>
    </row>
    <row r="232" spans="1:1">
      <c r="A232" s="36"/>
    </row>
    <row r="233" spans="1:1">
      <c r="A233" s="36"/>
    </row>
    <row r="234" spans="1:1">
      <c r="A234" s="36"/>
    </row>
    <row r="235" spans="1:1">
      <c r="A235" s="36"/>
    </row>
    <row r="236" spans="1:1">
      <c r="A236" s="36"/>
    </row>
    <row r="237" spans="1:1">
      <c r="A237" s="36"/>
    </row>
    <row r="238" spans="1:1">
      <c r="A238" s="36"/>
    </row>
    <row r="239" spans="1:1">
      <c r="A239" s="36"/>
    </row>
    <row r="240" spans="1:1">
      <c r="A240" s="36"/>
    </row>
    <row r="241" spans="1:1">
      <c r="A241" s="36"/>
    </row>
    <row r="242" spans="1:1">
      <c r="A242" s="36"/>
    </row>
    <row r="243" spans="1:1">
      <c r="A243" s="36"/>
    </row>
    <row r="244" spans="1:1">
      <c r="A244" s="36"/>
    </row>
    <row r="245" spans="1:1">
      <c r="A245" s="36"/>
    </row>
    <row r="246" spans="1:1">
      <c r="A246" s="36"/>
    </row>
    <row r="247" spans="1:1">
      <c r="A247" s="36"/>
    </row>
    <row r="248" spans="1:1">
      <c r="A248" s="36"/>
    </row>
    <row r="249" spans="1:1">
      <c r="A249" s="36"/>
    </row>
    <row r="250" spans="1:1">
      <c r="A250" s="36"/>
    </row>
    <row r="251" spans="1:1">
      <c r="A251" s="36"/>
    </row>
    <row r="252" spans="1:1">
      <c r="A252" s="36"/>
    </row>
    <row r="253" spans="1:1">
      <c r="A253" s="36"/>
    </row>
    <row r="254" spans="1:1">
      <c r="A254" s="36"/>
    </row>
    <row r="255" spans="1:1">
      <c r="A255" s="36"/>
    </row>
    <row r="256" spans="1:1">
      <c r="A256" s="36"/>
    </row>
    <row r="257" spans="1:1">
      <c r="A257" s="36"/>
    </row>
    <row r="258" spans="1:1">
      <c r="A258" s="36"/>
    </row>
    <row r="259" spans="1:1">
      <c r="A259" s="36"/>
    </row>
    <row r="260" spans="1:1">
      <c r="A260" s="36"/>
    </row>
    <row r="261" spans="1:1">
      <c r="A261" s="36"/>
    </row>
    <row r="262" spans="1:1">
      <c r="A262" s="36"/>
    </row>
    <row r="263" spans="1:1">
      <c r="A263" s="36"/>
    </row>
    <row r="264" spans="1:1">
      <c r="A264" s="36"/>
    </row>
    <row r="265" spans="1:1">
      <c r="A265" s="36"/>
    </row>
    <row r="266" spans="1:1">
      <c r="A266" s="36"/>
    </row>
    <row r="267" spans="1:1">
      <c r="A267" s="36"/>
    </row>
    <row r="268" spans="1:1">
      <c r="A268" s="36"/>
    </row>
    <row r="269" spans="1:1">
      <c r="A269" s="36"/>
    </row>
    <row r="270" spans="1:1">
      <c r="A270" s="36"/>
    </row>
    <row r="271" spans="1:1">
      <c r="A271" s="36"/>
    </row>
    <row r="272" spans="1:1">
      <c r="A272" s="36"/>
    </row>
    <row r="273" spans="1:1">
      <c r="A273" s="36"/>
    </row>
    <row r="274" spans="1:1">
      <c r="A274" s="36"/>
    </row>
    <row r="275" spans="1:1">
      <c r="A275" s="36"/>
    </row>
    <row r="276" spans="1:1">
      <c r="A276" s="36"/>
    </row>
    <row r="277" spans="1:1">
      <c r="A277" s="36"/>
    </row>
    <row r="278" spans="1:1">
      <c r="A278" s="36"/>
    </row>
    <row r="279" spans="1:1">
      <c r="A279" s="36"/>
    </row>
    <row r="280" spans="1:1">
      <c r="A280" s="36"/>
    </row>
    <row r="281" spans="1:1">
      <c r="A281" s="36"/>
    </row>
    <row r="282" spans="1:1">
      <c r="A282" s="36"/>
    </row>
    <row r="283" spans="1:1">
      <c r="A283" s="36"/>
    </row>
    <row r="284" spans="1:1">
      <c r="A284" s="36"/>
    </row>
    <row r="285" spans="1:1">
      <c r="A285" s="36"/>
    </row>
    <row r="286" spans="1:1">
      <c r="A286" s="36"/>
    </row>
    <row r="287" spans="1:1">
      <c r="A287" s="36"/>
    </row>
    <row r="288" spans="1:1">
      <c r="A288" s="36"/>
    </row>
    <row r="289" spans="1:1">
      <c r="A289" s="36"/>
    </row>
    <row r="290" spans="1:1">
      <c r="A290" s="36"/>
    </row>
    <row r="291" spans="1:1">
      <c r="A291" s="36"/>
    </row>
    <row r="292" spans="1:1">
      <c r="A292" s="36"/>
    </row>
    <row r="293" spans="1:1">
      <c r="A293" s="36"/>
    </row>
    <row r="294" spans="1:1">
      <c r="A294" s="36"/>
    </row>
    <row r="295" spans="1:1">
      <c r="A295" s="36"/>
    </row>
    <row r="296" spans="1:1">
      <c r="A296" s="36"/>
    </row>
    <row r="297" spans="1:1">
      <c r="A297" s="36"/>
    </row>
    <row r="298" spans="1:1">
      <c r="A298" s="36"/>
    </row>
    <row r="299" spans="1:1">
      <c r="A299" s="36"/>
    </row>
    <row r="300" spans="1:1">
      <c r="A300" s="36"/>
    </row>
    <row r="301" spans="1:1">
      <c r="A301" s="36"/>
    </row>
    <row r="302" spans="1:1">
      <c r="A302" s="36"/>
    </row>
    <row r="303" spans="1:1">
      <c r="A303" s="36"/>
    </row>
    <row r="304" spans="1:1">
      <c r="A304" s="36"/>
    </row>
    <row r="305" spans="1:6">
      <c r="A305" s="36"/>
    </row>
    <row r="306" spans="1:6">
      <c r="A306" s="36"/>
    </row>
    <row r="307" spans="1:6">
      <c r="A307" s="36"/>
    </row>
    <row r="308" spans="1:6">
      <c r="A308" s="36"/>
    </row>
    <row r="309" spans="1:6">
      <c r="A309" s="36"/>
    </row>
    <row r="310" spans="1:6">
      <c r="A310" s="36"/>
    </row>
    <row r="311" spans="1:6">
      <c r="A311" s="36"/>
    </row>
    <row r="312" spans="1:6">
      <c r="A312" s="36"/>
    </row>
    <row r="313" spans="1:6">
      <c r="A313" s="36"/>
    </row>
    <row r="314" spans="1:6">
      <c r="A314" s="36"/>
    </row>
    <row r="315" spans="1:6">
      <c r="A315" s="36"/>
    </row>
    <row r="316" spans="1:6">
      <c r="A316" s="36"/>
    </row>
    <row r="317" spans="1:6">
      <c r="A317" s="36"/>
    </row>
    <row r="318" spans="1:6">
      <c r="A318" s="36"/>
    </row>
    <row r="319" spans="1:6">
      <c r="A319" s="36"/>
    </row>
    <row r="320" spans="1:6">
      <c r="A320" s="45"/>
      <c r="B320" s="45"/>
      <c r="C320" s="45"/>
      <c r="D320" s="45"/>
      <c r="E320" s="45"/>
      <c r="F320" s="45"/>
    </row>
    <row r="321" spans="1:6">
      <c r="A321" s="45"/>
      <c r="B321" s="45"/>
      <c r="C321" s="45"/>
      <c r="D321" s="45"/>
      <c r="E321" s="45"/>
      <c r="F321" s="45"/>
    </row>
    <row r="322" spans="1:6">
      <c r="A322" s="45"/>
      <c r="B322" s="45"/>
      <c r="C322" s="45"/>
      <c r="D322" s="45"/>
      <c r="E322" s="45"/>
      <c r="F322" s="45"/>
    </row>
    <row r="323" spans="1:6">
      <c r="A323" s="45"/>
      <c r="B323" s="45"/>
      <c r="C323" s="45"/>
      <c r="D323" s="45"/>
      <c r="E323" s="45"/>
      <c r="F323" s="45"/>
    </row>
    <row r="324" spans="1:6">
      <c r="A324" s="45"/>
      <c r="B324" s="45"/>
      <c r="C324" s="45"/>
      <c r="D324" s="45"/>
      <c r="E324" s="45"/>
      <c r="F324" s="45"/>
    </row>
    <row r="325" spans="1:6">
      <c r="A325" s="45"/>
      <c r="B325" s="45"/>
      <c r="C325" s="45"/>
      <c r="D325" s="45"/>
      <c r="E325" s="45"/>
      <c r="F325" s="45"/>
    </row>
    <row r="326" spans="1:6">
      <c r="A326" s="45"/>
      <c r="B326" s="45"/>
      <c r="C326" s="45"/>
      <c r="D326" s="45"/>
      <c r="E326" s="45"/>
      <c r="F326" s="45"/>
    </row>
    <row r="327" spans="1:6">
      <c r="A327" s="45"/>
      <c r="B327" s="45"/>
      <c r="C327" s="45"/>
      <c r="D327" s="45"/>
      <c r="E327" s="45"/>
      <c r="F327" s="45"/>
    </row>
    <row r="328" spans="1:6">
      <c r="A328" s="45"/>
      <c r="B328" s="45"/>
      <c r="C328" s="45"/>
      <c r="D328" s="45"/>
      <c r="E328" s="45"/>
      <c r="F328" s="45"/>
    </row>
    <row r="329" spans="1:6">
      <c r="A329" s="36"/>
    </row>
    <row r="330" spans="1:6">
      <c r="A330" s="36"/>
    </row>
    <row r="331" spans="1:6">
      <c r="A331" s="36"/>
    </row>
    <row r="332" spans="1:6">
      <c r="A332" s="36"/>
    </row>
    <row r="333" spans="1:6">
      <c r="A333" s="36"/>
    </row>
    <row r="334" spans="1:6">
      <c r="A334" s="36"/>
    </row>
    <row r="335" spans="1:6">
      <c r="A335" s="36"/>
    </row>
    <row r="336" spans="1:6">
      <c r="A336" s="36"/>
    </row>
    <row r="337" spans="1:1">
      <c r="A337" s="36"/>
    </row>
    <row r="338" spans="1:1">
      <c r="A338" s="36"/>
    </row>
    <row r="339" spans="1:1">
      <c r="A339" s="36"/>
    </row>
    <row r="340" spans="1:1">
      <c r="A340" s="36"/>
    </row>
    <row r="341" spans="1:1">
      <c r="A341" s="36"/>
    </row>
    <row r="342" spans="1:1">
      <c r="A342" s="36"/>
    </row>
    <row r="343" spans="1:1">
      <c r="A343" s="36"/>
    </row>
    <row r="344" spans="1:1">
      <c r="A344" s="36"/>
    </row>
    <row r="345" spans="1:1">
      <c r="A345" s="36"/>
    </row>
    <row r="346" spans="1:1">
      <c r="A346" s="36"/>
    </row>
    <row r="347" spans="1:1">
      <c r="A347" s="36"/>
    </row>
    <row r="348" spans="1:1">
      <c r="A348" s="36"/>
    </row>
    <row r="349" spans="1:1">
      <c r="A349" s="36"/>
    </row>
    <row r="350" spans="1:1">
      <c r="A350" s="36"/>
    </row>
    <row r="351" spans="1:1">
      <c r="A351" s="36"/>
    </row>
    <row r="352" spans="1:1">
      <c r="A352" s="36"/>
    </row>
    <row r="353" spans="1:1">
      <c r="A353" s="36"/>
    </row>
    <row r="354" spans="1:1">
      <c r="A354" s="36"/>
    </row>
    <row r="355" spans="1:1">
      <c r="A355" s="36"/>
    </row>
    <row r="356" spans="1:1">
      <c r="A356" s="36"/>
    </row>
    <row r="357" spans="1:1">
      <c r="A357" s="36"/>
    </row>
    <row r="358" spans="1:1">
      <c r="A358" s="36"/>
    </row>
    <row r="359" spans="1:1">
      <c r="A359" s="36"/>
    </row>
    <row r="360" spans="1:1">
      <c r="A360" s="36"/>
    </row>
    <row r="361" spans="1:1">
      <c r="A361" s="36"/>
    </row>
    <row r="362" spans="1:1">
      <c r="A362" s="36"/>
    </row>
    <row r="363" spans="1:1">
      <c r="A363" s="36"/>
    </row>
    <row r="364" spans="1:1">
      <c r="A364" s="36"/>
    </row>
    <row r="365" spans="1:1">
      <c r="A365" s="36"/>
    </row>
    <row r="366" spans="1:1">
      <c r="A366" s="36"/>
    </row>
    <row r="367" spans="1:1">
      <c r="A367" s="36"/>
    </row>
    <row r="368" spans="1:1">
      <c r="A368" s="36"/>
    </row>
    <row r="369" spans="1:1">
      <c r="A369" s="36"/>
    </row>
    <row r="370" spans="1:1">
      <c r="A370" s="36"/>
    </row>
    <row r="371" spans="1:1">
      <c r="A371" s="36"/>
    </row>
    <row r="372" spans="1:1">
      <c r="A372" s="36"/>
    </row>
    <row r="373" spans="1:1">
      <c r="A373" s="36"/>
    </row>
    <row r="374" spans="1:1">
      <c r="A374" s="36"/>
    </row>
    <row r="375" spans="1:1">
      <c r="A375" s="36"/>
    </row>
    <row r="376" spans="1:1">
      <c r="A376" s="36"/>
    </row>
    <row r="377" spans="1:1">
      <c r="A377" s="36"/>
    </row>
    <row r="378" spans="1:1">
      <c r="A378" s="36"/>
    </row>
    <row r="379" spans="1:1">
      <c r="A379" s="36"/>
    </row>
    <row r="380" spans="1:1">
      <c r="A380" s="36"/>
    </row>
    <row r="381" spans="1:1">
      <c r="A381" s="36"/>
    </row>
    <row r="382" spans="1:1">
      <c r="A382" s="36"/>
    </row>
    <row r="383" spans="1:1">
      <c r="A383" s="36"/>
    </row>
    <row r="384" spans="1:1">
      <c r="A384" s="36"/>
    </row>
    <row r="385" spans="1:1">
      <c r="A385" s="36"/>
    </row>
    <row r="386" spans="1:1">
      <c r="A386" s="36"/>
    </row>
    <row r="387" spans="1:1">
      <c r="A387" s="36"/>
    </row>
    <row r="388" spans="1:1">
      <c r="A388" s="36"/>
    </row>
    <row r="389" spans="1:1">
      <c r="A389" s="36"/>
    </row>
    <row r="390" spans="1:1">
      <c r="A390" s="36"/>
    </row>
    <row r="391" spans="1:1">
      <c r="A391" s="36"/>
    </row>
    <row r="392" spans="1:1">
      <c r="A392" s="36"/>
    </row>
    <row r="393" spans="1:1">
      <c r="A393" s="36"/>
    </row>
    <row r="394" spans="1:1">
      <c r="A394" s="36"/>
    </row>
    <row r="395" spans="1:1">
      <c r="A395" s="36"/>
    </row>
    <row r="396" spans="1:1">
      <c r="A396" s="36"/>
    </row>
    <row r="397" spans="1:1">
      <c r="A397" s="36"/>
    </row>
    <row r="398" spans="1:1">
      <c r="A398" s="36"/>
    </row>
    <row r="399" spans="1:1">
      <c r="A399" s="36"/>
    </row>
    <row r="400" spans="1:1">
      <c r="A400" s="36"/>
    </row>
    <row r="401" spans="1:1">
      <c r="A401" s="36"/>
    </row>
    <row r="402" spans="1:1">
      <c r="A402" s="36"/>
    </row>
    <row r="403" spans="1:1">
      <c r="A403" s="36"/>
    </row>
    <row r="404" spans="1:1">
      <c r="A404" s="36"/>
    </row>
    <row r="405" spans="1:1">
      <c r="A405" s="36"/>
    </row>
    <row r="406" spans="1:1">
      <c r="A406" s="36"/>
    </row>
    <row r="407" spans="1:1">
      <c r="A407" s="36"/>
    </row>
    <row r="408" spans="1:1">
      <c r="A408" s="36"/>
    </row>
    <row r="409" spans="1:1">
      <c r="A409" s="36"/>
    </row>
    <row r="410" spans="1:1">
      <c r="A410" s="36"/>
    </row>
    <row r="411" spans="1:1">
      <c r="A411" s="36"/>
    </row>
    <row r="412" spans="1:1">
      <c r="A412" s="36"/>
    </row>
    <row r="413" spans="1:1">
      <c r="A413" s="36"/>
    </row>
    <row r="414" spans="1:1">
      <c r="A414" s="36"/>
    </row>
    <row r="415" spans="1:1">
      <c r="A415" s="36"/>
    </row>
    <row r="416" spans="1:1">
      <c r="A416" s="36"/>
    </row>
    <row r="417" spans="1:1">
      <c r="A417" s="36"/>
    </row>
    <row r="418" spans="1:1">
      <c r="A418" s="36"/>
    </row>
    <row r="419" spans="1:1">
      <c r="A419" s="36"/>
    </row>
    <row r="420" spans="1:1">
      <c r="A420" s="36"/>
    </row>
    <row r="421" spans="1:1">
      <c r="A421" s="36"/>
    </row>
    <row r="422" spans="1:1">
      <c r="A422" s="36"/>
    </row>
    <row r="423" spans="1:1">
      <c r="A423" s="36"/>
    </row>
    <row r="424" spans="1:1">
      <c r="A424" s="36"/>
    </row>
    <row r="425" spans="1:1">
      <c r="A425" s="36"/>
    </row>
    <row r="426" spans="1:1">
      <c r="A426" s="36"/>
    </row>
    <row r="427" spans="1:1">
      <c r="A427" s="36"/>
    </row>
    <row r="428" spans="1:1">
      <c r="A428" s="36"/>
    </row>
    <row r="429" spans="1:1">
      <c r="A429" s="36"/>
    </row>
    <row r="430" spans="1:1">
      <c r="A430" s="36"/>
    </row>
    <row r="431" spans="1:1">
      <c r="A431" s="36"/>
    </row>
    <row r="432" spans="1:1">
      <c r="A432" s="36"/>
    </row>
    <row r="433" spans="1:1">
      <c r="A433" s="36"/>
    </row>
    <row r="434" spans="1:1">
      <c r="A434" s="36"/>
    </row>
    <row r="435" spans="1:1">
      <c r="A435" s="36"/>
    </row>
    <row r="436" spans="1:1">
      <c r="A436" s="36"/>
    </row>
    <row r="437" spans="1:1">
      <c r="A437" s="36"/>
    </row>
    <row r="438" spans="1:1">
      <c r="A438" s="36"/>
    </row>
    <row r="439" spans="1:1">
      <c r="A439" s="36"/>
    </row>
    <row r="440" spans="1:1">
      <c r="A440" s="36"/>
    </row>
    <row r="441" spans="1:1">
      <c r="A441" s="36"/>
    </row>
    <row r="442" spans="1:1">
      <c r="A442" s="36"/>
    </row>
    <row r="443" spans="1:1">
      <c r="A443" s="36"/>
    </row>
    <row r="444" spans="1:1">
      <c r="A444" s="36"/>
    </row>
    <row r="445" spans="1:1">
      <c r="A445" s="36"/>
    </row>
    <row r="446" spans="1:1">
      <c r="A446" s="36"/>
    </row>
    <row r="447" spans="1:1">
      <c r="A447" s="36"/>
    </row>
    <row r="448" spans="1:1">
      <c r="A448" s="36"/>
    </row>
    <row r="449" spans="1:1">
      <c r="A449" s="36"/>
    </row>
    <row r="450" spans="1:1">
      <c r="A450" s="36"/>
    </row>
    <row r="451" spans="1:1">
      <c r="A451" s="36"/>
    </row>
    <row r="452" spans="1:1">
      <c r="A452" s="36"/>
    </row>
    <row r="453" spans="1:1">
      <c r="A453" s="36"/>
    </row>
    <row r="454" spans="1:1">
      <c r="A454" s="36"/>
    </row>
    <row r="455" spans="1:1">
      <c r="A455" s="36"/>
    </row>
    <row r="456" spans="1:1">
      <c r="A456" s="36"/>
    </row>
    <row r="457" spans="1:1">
      <c r="A457" s="36"/>
    </row>
    <row r="458" spans="1:1">
      <c r="A458" s="36"/>
    </row>
    <row r="459" spans="1:1">
      <c r="A459" s="36"/>
    </row>
    <row r="460" spans="1:1">
      <c r="A460" s="36"/>
    </row>
    <row r="461" spans="1:1">
      <c r="A461" s="36"/>
    </row>
    <row r="462" spans="1:1">
      <c r="A462" s="36"/>
    </row>
    <row r="463" spans="1:1">
      <c r="A463" s="36"/>
    </row>
    <row r="464" spans="1:1">
      <c r="A464" s="36"/>
    </row>
    <row r="465" spans="1:1">
      <c r="A465" s="36"/>
    </row>
    <row r="466" spans="1:1">
      <c r="A466" s="36"/>
    </row>
    <row r="467" spans="1:1">
      <c r="A467" s="36"/>
    </row>
    <row r="468" spans="1:1">
      <c r="A468" s="36"/>
    </row>
    <row r="469" spans="1:1">
      <c r="A469" s="36"/>
    </row>
    <row r="470" spans="1:1">
      <c r="A470" s="36"/>
    </row>
    <row r="471" spans="1:1">
      <c r="A471" s="36"/>
    </row>
    <row r="472" spans="1:1">
      <c r="A472" s="36"/>
    </row>
    <row r="473" spans="1:1">
      <c r="A473" s="36"/>
    </row>
    <row r="474" spans="1:1">
      <c r="A474" s="36"/>
    </row>
    <row r="475" spans="1:1">
      <c r="A475" s="36"/>
    </row>
    <row r="476" spans="1:1">
      <c r="A476" s="36"/>
    </row>
    <row r="477" spans="1:1">
      <c r="A477" s="36"/>
    </row>
    <row r="478" spans="1:1">
      <c r="A478" s="36"/>
    </row>
    <row r="479" spans="1:1">
      <c r="A479" s="36"/>
    </row>
    <row r="480" spans="1:1">
      <c r="A480" s="36"/>
    </row>
    <row r="481" spans="1:1">
      <c r="A481" s="36"/>
    </row>
    <row r="482" spans="1:1">
      <c r="A482" s="36"/>
    </row>
    <row r="483" spans="1:1">
      <c r="A483" s="36"/>
    </row>
    <row r="484" spans="1:1">
      <c r="A484" s="36"/>
    </row>
    <row r="485" spans="1:1">
      <c r="A485" s="36"/>
    </row>
    <row r="486" spans="1:1">
      <c r="A486" s="36"/>
    </row>
    <row r="487" spans="1:1">
      <c r="A487" s="36"/>
    </row>
    <row r="488" spans="1:1">
      <c r="A488" s="36"/>
    </row>
    <row r="489" spans="1:1">
      <c r="A489" s="36"/>
    </row>
    <row r="490" spans="1:1">
      <c r="A490" s="36"/>
    </row>
    <row r="491" spans="1:1">
      <c r="A491" s="36"/>
    </row>
    <row r="492" spans="1:1">
      <c r="A492" s="36"/>
    </row>
    <row r="493" spans="1:1">
      <c r="A493" s="36"/>
    </row>
    <row r="494" spans="1:1">
      <c r="A494" s="36"/>
    </row>
    <row r="495" spans="1:1">
      <c r="A495" s="36"/>
    </row>
    <row r="496" spans="1:1">
      <c r="A496" s="36"/>
    </row>
    <row r="497" spans="1:1">
      <c r="A497" s="36"/>
    </row>
    <row r="498" spans="1:1">
      <c r="A498" s="36"/>
    </row>
    <row r="499" spans="1:1">
      <c r="A499" s="36"/>
    </row>
    <row r="500" spans="1:1">
      <c r="A500" s="36"/>
    </row>
    <row r="501" spans="1:1">
      <c r="A501" s="36"/>
    </row>
    <row r="502" spans="1:1">
      <c r="A502" s="36"/>
    </row>
    <row r="503" spans="1:1">
      <c r="A503" s="36"/>
    </row>
    <row r="504" spans="1:1">
      <c r="A504" s="36"/>
    </row>
    <row r="505" spans="1:1">
      <c r="A505" s="36"/>
    </row>
    <row r="506" spans="1:1">
      <c r="A506" s="36"/>
    </row>
    <row r="507" spans="1:1">
      <c r="A507" s="36"/>
    </row>
    <row r="508" spans="1:1">
      <c r="A508" s="36"/>
    </row>
    <row r="509" spans="1:1">
      <c r="A509" s="36"/>
    </row>
    <row r="510" spans="1:1">
      <c r="A510" s="36"/>
    </row>
    <row r="511" spans="1:1">
      <c r="A511" s="36"/>
    </row>
    <row r="512" spans="1:1">
      <c r="A512" s="36"/>
    </row>
    <row r="513" spans="1:1">
      <c r="A513" s="36"/>
    </row>
    <row r="514" spans="1:1">
      <c r="A514" s="36"/>
    </row>
    <row r="515" spans="1:1">
      <c r="A515" s="36"/>
    </row>
    <row r="516" spans="1:1">
      <c r="A516" s="36"/>
    </row>
    <row r="517" spans="1:1">
      <c r="A517" s="36"/>
    </row>
    <row r="518" spans="1:1">
      <c r="A518" s="36"/>
    </row>
    <row r="519" spans="1:1">
      <c r="A519" s="36"/>
    </row>
    <row r="520" spans="1:1">
      <c r="A520" s="36"/>
    </row>
    <row r="521" spans="1:1">
      <c r="A521" s="36"/>
    </row>
    <row r="522" spans="1:1">
      <c r="A522" s="36"/>
    </row>
    <row r="523" spans="1:1">
      <c r="A523" s="36"/>
    </row>
    <row r="524" spans="1:1">
      <c r="A524" s="36"/>
    </row>
    <row r="525" spans="1:1">
      <c r="A525" s="36"/>
    </row>
    <row r="526" spans="1:1">
      <c r="A526" s="36"/>
    </row>
    <row r="527" spans="1:1">
      <c r="A527" s="36"/>
    </row>
    <row r="528" spans="1:1">
      <c r="A528" s="36"/>
    </row>
    <row r="529" spans="1:1">
      <c r="A529" s="36"/>
    </row>
    <row r="530" spans="1:1">
      <c r="A530" s="36"/>
    </row>
    <row r="531" spans="1:1">
      <c r="A531" s="36"/>
    </row>
    <row r="532" spans="1:1">
      <c r="A532" s="36"/>
    </row>
    <row r="533" spans="1:1">
      <c r="A533" s="36"/>
    </row>
    <row r="534" spans="1:1">
      <c r="A534" s="36"/>
    </row>
    <row r="535" spans="1:1">
      <c r="A535" s="36"/>
    </row>
    <row r="536" spans="1:1">
      <c r="A536" s="36"/>
    </row>
    <row r="537" spans="1:1">
      <c r="A537" s="36"/>
    </row>
    <row r="538" spans="1:1">
      <c r="A538" s="36"/>
    </row>
    <row r="539" spans="1:1">
      <c r="A539" s="36"/>
    </row>
    <row r="540" spans="1:1">
      <c r="A540" s="36"/>
    </row>
    <row r="541" spans="1:1">
      <c r="A541" s="36"/>
    </row>
    <row r="542" spans="1:1">
      <c r="A542" s="36"/>
    </row>
    <row r="543" spans="1:1">
      <c r="A543" s="36"/>
    </row>
    <row r="544" spans="1:1">
      <c r="A544" s="36"/>
    </row>
    <row r="545" spans="1:1">
      <c r="A545" s="36"/>
    </row>
    <row r="546" spans="1:1">
      <c r="A546" s="36"/>
    </row>
    <row r="547" spans="1:1">
      <c r="A547" s="36"/>
    </row>
    <row r="548" spans="1:1">
      <c r="A548" s="36"/>
    </row>
    <row r="549" spans="1:1">
      <c r="A549" s="36"/>
    </row>
    <row r="550" spans="1:1">
      <c r="A550" s="36"/>
    </row>
    <row r="551" spans="1:1">
      <c r="A551" s="36"/>
    </row>
    <row r="552" spans="1:1">
      <c r="A552" s="36"/>
    </row>
    <row r="553" spans="1:1">
      <c r="A553" s="36"/>
    </row>
    <row r="554" spans="1:1">
      <c r="A554" s="36"/>
    </row>
    <row r="555" spans="1:1">
      <c r="A555" s="36"/>
    </row>
    <row r="556" spans="1:1">
      <c r="A556" s="36"/>
    </row>
    <row r="557" spans="1:1">
      <c r="A557" s="36"/>
    </row>
    <row r="558" spans="1:1">
      <c r="A558" s="36"/>
    </row>
    <row r="559" spans="1:1">
      <c r="A559" s="36"/>
    </row>
    <row r="560" spans="1:1">
      <c r="A560" s="36"/>
    </row>
    <row r="561" spans="1:1">
      <c r="A561" s="36"/>
    </row>
    <row r="562" spans="1:1">
      <c r="A562" s="36"/>
    </row>
    <row r="563" spans="1:1">
      <c r="A563" s="36"/>
    </row>
    <row r="564" spans="1:1">
      <c r="A564" s="36"/>
    </row>
    <row r="565" spans="1:1">
      <c r="A565" s="36"/>
    </row>
    <row r="566" spans="1:1">
      <c r="A566" s="36"/>
    </row>
    <row r="567" spans="1:1">
      <c r="A567" s="36"/>
    </row>
    <row r="568" spans="1:1">
      <c r="A568" s="36"/>
    </row>
    <row r="569" spans="1:1">
      <c r="A569" s="36"/>
    </row>
    <row r="570" spans="1:1">
      <c r="A570" s="36"/>
    </row>
    <row r="571" spans="1:1">
      <c r="A571" s="36"/>
    </row>
    <row r="572" spans="1:1">
      <c r="A572" s="36"/>
    </row>
    <row r="573" spans="1:1">
      <c r="A573" s="36"/>
    </row>
    <row r="574" spans="1:1">
      <c r="A574" s="36"/>
    </row>
    <row r="575" spans="1:1">
      <c r="A575" s="36"/>
    </row>
    <row r="576" spans="1:1">
      <c r="A576" s="36"/>
    </row>
    <row r="577" spans="1:1">
      <c r="A577" s="36"/>
    </row>
    <row r="578" spans="1:1">
      <c r="A578" s="36"/>
    </row>
    <row r="579" spans="1:1">
      <c r="A579" s="36"/>
    </row>
    <row r="580" spans="1:1">
      <c r="A580" s="36"/>
    </row>
    <row r="581" spans="1:1">
      <c r="A581" s="36"/>
    </row>
    <row r="582" spans="1:1">
      <c r="A582" s="36"/>
    </row>
    <row r="583" spans="1:1">
      <c r="A583" s="36"/>
    </row>
    <row r="584" spans="1:1">
      <c r="A584" s="36"/>
    </row>
    <row r="585" spans="1:1">
      <c r="A585" s="36"/>
    </row>
    <row r="586" spans="1:1">
      <c r="A586" s="36"/>
    </row>
    <row r="587" spans="1:1">
      <c r="A587" s="36"/>
    </row>
    <row r="588" spans="1:1">
      <c r="A588" s="36"/>
    </row>
    <row r="589" spans="1:1">
      <c r="A589" s="36"/>
    </row>
    <row r="590" spans="1:1">
      <c r="A590" s="36"/>
    </row>
    <row r="591" spans="1:1">
      <c r="A591" s="36"/>
    </row>
    <row r="592" spans="1:1">
      <c r="A592" s="36"/>
    </row>
    <row r="593" spans="1:1">
      <c r="A593" s="36"/>
    </row>
    <row r="594" spans="1:1">
      <c r="A594" s="36"/>
    </row>
    <row r="595" spans="1:1">
      <c r="A595" s="36"/>
    </row>
    <row r="596" spans="1:1">
      <c r="A596" s="36"/>
    </row>
    <row r="597" spans="1:1">
      <c r="A597" s="36"/>
    </row>
    <row r="598" spans="1:1">
      <c r="A598" s="36"/>
    </row>
    <row r="599" spans="1:1">
      <c r="A599" s="36"/>
    </row>
    <row r="600" spans="1:1">
      <c r="A600" s="36"/>
    </row>
    <row r="601" spans="1:1">
      <c r="A601" s="36"/>
    </row>
    <row r="602" spans="1:1">
      <c r="A602" s="36"/>
    </row>
    <row r="603" spans="1:1">
      <c r="A603" s="36"/>
    </row>
    <row r="604" spans="1:1">
      <c r="A604" s="36"/>
    </row>
    <row r="605" spans="1:1">
      <c r="A605" s="36"/>
    </row>
    <row r="606" spans="1:1">
      <c r="A606" s="36"/>
    </row>
    <row r="607" spans="1:1">
      <c r="A607" s="36"/>
    </row>
    <row r="608" spans="1:1">
      <c r="A608" s="36"/>
    </row>
    <row r="609" spans="1:1">
      <c r="A609" s="36"/>
    </row>
    <row r="610" spans="1:1">
      <c r="A610" s="36"/>
    </row>
    <row r="611" spans="1:1">
      <c r="A611" s="36"/>
    </row>
    <row r="612" spans="1:1">
      <c r="A612" s="36"/>
    </row>
    <row r="613" spans="1:1">
      <c r="A613" s="36"/>
    </row>
    <row r="614" spans="1:1">
      <c r="A614" s="36"/>
    </row>
    <row r="615" spans="1:1">
      <c r="A615" s="36"/>
    </row>
    <row r="616" spans="1:1">
      <c r="A616" s="36"/>
    </row>
    <row r="617" spans="1:1">
      <c r="A617" s="36"/>
    </row>
    <row r="618" spans="1:1">
      <c r="A618" s="36"/>
    </row>
    <row r="619" spans="1:1">
      <c r="A619" s="36"/>
    </row>
    <row r="620" spans="1:1">
      <c r="A620" s="36"/>
    </row>
    <row r="621" spans="1:1">
      <c r="A621" s="36"/>
    </row>
    <row r="622" spans="1:1">
      <c r="A622" s="36"/>
    </row>
    <row r="623" spans="1:1">
      <c r="A623" s="36"/>
    </row>
    <row r="624" spans="1:1">
      <c r="A624" s="36"/>
    </row>
    <row r="625" spans="1:1">
      <c r="A625" s="36"/>
    </row>
    <row r="626" spans="1:1">
      <c r="A626" s="36"/>
    </row>
    <row r="627" spans="1:1">
      <c r="A627" s="36"/>
    </row>
    <row r="628" spans="1:1">
      <c r="A628" s="36"/>
    </row>
    <row r="629" spans="1:1">
      <c r="A629" s="36"/>
    </row>
    <row r="630" spans="1:1">
      <c r="A630" s="36"/>
    </row>
    <row r="631" spans="1:1">
      <c r="A631" s="36"/>
    </row>
    <row r="632" spans="1:1">
      <c r="A632" s="36"/>
    </row>
    <row r="633" spans="1:1">
      <c r="A633" s="36"/>
    </row>
    <row r="634" spans="1:1">
      <c r="A634" s="36"/>
    </row>
    <row r="635" spans="1:1">
      <c r="A635" s="36"/>
    </row>
    <row r="636" spans="1:1">
      <c r="A636" s="36"/>
    </row>
    <row r="637" spans="1:1">
      <c r="A637" s="36"/>
    </row>
    <row r="638" spans="1:1">
      <c r="A638" s="36"/>
    </row>
    <row r="639" spans="1:1">
      <c r="A639" s="36"/>
    </row>
    <row r="640" spans="1:1">
      <c r="A640" s="36"/>
    </row>
    <row r="641" spans="1:1">
      <c r="A641" s="36"/>
    </row>
    <row r="642" spans="1:1">
      <c r="A642" s="36"/>
    </row>
    <row r="643" spans="1:1">
      <c r="A643" s="36"/>
    </row>
    <row r="644" spans="1:1">
      <c r="A644" s="36"/>
    </row>
    <row r="645" spans="1:1">
      <c r="A645" s="36"/>
    </row>
    <row r="646" spans="1:1">
      <c r="A646" s="36"/>
    </row>
    <row r="647" spans="1:1">
      <c r="A647" s="36"/>
    </row>
    <row r="648" spans="1:1">
      <c r="A648" s="36"/>
    </row>
    <row r="649" spans="1:1">
      <c r="A649" s="36"/>
    </row>
    <row r="650" spans="1:1">
      <c r="A650" s="36"/>
    </row>
    <row r="651" spans="1:1">
      <c r="A651" s="36"/>
    </row>
    <row r="652" spans="1:1">
      <c r="A652" s="36"/>
    </row>
    <row r="653" spans="1:1">
      <c r="A653" s="36"/>
    </row>
    <row r="654" spans="1:1">
      <c r="A654" s="36"/>
    </row>
    <row r="655" spans="1:1">
      <c r="A655" s="36"/>
    </row>
    <row r="656" spans="1:1">
      <c r="A656" s="36"/>
    </row>
    <row r="657" spans="1:1">
      <c r="A657" s="36"/>
    </row>
    <row r="658" spans="1:1">
      <c r="A658" s="36"/>
    </row>
    <row r="659" spans="1:1">
      <c r="A659" s="36"/>
    </row>
    <row r="660" spans="1:1">
      <c r="A660" s="36"/>
    </row>
    <row r="661" spans="1:1">
      <c r="A661" s="36"/>
    </row>
    <row r="662" spans="1:1">
      <c r="A662" s="36"/>
    </row>
    <row r="663" spans="1:1">
      <c r="A663" s="36"/>
    </row>
    <row r="664" spans="1:1">
      <c r="A664" s="36"/>
    </row>
    <row r="665" spans="1:1">
      <c r="A665" s="36"/>
    </row>
    <row r="666" spans="1:1">
      <c r="A666" s="36"/>
    </row>
    <row r="667" spans="1:1">
      <c r="A667" s="36"/>
    </row>
    <row r="668" spans="1:1">
      <c r="A668" s="36"/>
    </row>
    <row r="669" spans="1:1">
      <c r="A669" s="36"/>
    </row>
    <row r="670" spans="1:1">
      <c r="A670" s="36"/>
    </row>
    <row r="671" spans="1:1">
      <c r="A671" s="36"/>
    </row>
    <row r="672" spans="1:1">
      <c r="A672" s="36"/>
    </row>
    <row r="673" spans="1:1">
      <c r="A673" s="36"/>
    </row>
    <row r="674" spans="1:1">
      <c r="A674" s="36"/>
    </row>
    <row r="675" spans="1:1">
      <c r="A675" s="36"/>
    </row>
    <row r="676" spans="1:1">
      <c r="A676" s="36"/>
    </row>
    <row r="677" spans="1:1">
      <c r="A677" s="36"/>
    </row>
    <row r="678" spans="1:1">
      <c r="A678" s="36"/>
    </row>
    <row r="679" spans="1:1">
      <c r="A679" s="36"/>
    </row>
    <row r="680" spans="1:1">
      <c r="A680" s="36"/>
    </row>
    <row r="681" spans="1:1">
      <c r="A681" s="36"/>
    </row>
    <row r="682" spans="1:1">
      <c r="A682" s="36"/>
    </row>
    <row r="683" spans="1:1">
      <c r="A683" s="36"/>
    </row>
    <row r="684" spans="1:1">
      <c r="A684" s="36"/>
    </row>
    <row r="685" spans="1:1">
      <c r="A685" s="36"/>
    </row>
    <row r="686" spans="1:1">
      <c r="A686" s="36"/>
    </row>
    <row r="687" spans="1:1">
      <c r="A687" s="36"/>
    </row>
    <row r="688" spans="1:1">
      <c r="A688" s="36"/>
    </row>
    <row r="689" spans="1:1">
      <c r="A689" s="36"/>
    </row>
    <row r="690" spans="1:1">
      <c r="A690" s="36"/>
    </row>
    <row r="691" spans="1:1">
      <c r="A691" s="36"/>
    </row>
    <row r="692" spans="1:1">
      <c r="A692" s="36"/>
    </row>
    <row r="693" spans="1:1">
      <c r="A693" s="36"/>
    </row>
    <row r="694" spans="1:1">
      <c r="A694" s="36"/>
    </row>
    <row r="695" spans="1:1">
      <c r="A695" s="36"/>
    </row>
    <row r="696" spans="1:1">
      <c r="A696" s="36"/>
    </row>
    <row r="697" spans="1:1">
      <c r="A697" s="36"/>
    </row>
    <row r="698" spans="1:1">
      <c r="A698" s="36"/>
    </row>
    <row r="699" spans="1:1">
      <c r="A699" s="36"/>
    </row>
    <row r="700" spans="1:1">
      <c r="A700" s="36"/>
    </row>
    <row r="701" spans="1:1">
      <c r="A701" s="36"/>
    </row>
    <row r="702" spans="1:1">
      <c r="A702" s="36"/>
    </row>
    <row r="703" spans="1:1">
      <c r="A703" s="36"/>
    </row>
    <row r="704" spans="1:1">
      <c r="A704" s="36"/>
    </row>
    <row r="705" spans="1:1">
      <c r="A705" s="36"/>
    </row>
    <row r="706" spans="1:1">
      <c r="A706" s="36"/>
    </row>
    <row r="707" spans="1:1">
      <c r="A707" s="36"/>
    </row>
    <row r="708" spans="1:1">
      <c r="A708" s="36"/>
    </row>
    <row r="709" spans="1:1">
      <c r="A709" s="36"/>
    </row>
    <row r="710" spans="1:1">
      <c r="A710" s="36"/>
    </row>
    <row r="711" spans="1:1">
      <c r="A711" s="36"/>
    </row>
    <row r="712" spans="1:1">
      <c r="A712" s="36"/>
    </row>
    <row r="713" spans="1:1">
      <c r="A713" s="36"/>
    </row>
    <row r="714" spans="1:1">
      <c r="A714" s="36"/>
    </row>
    <row r="715" spans="1:1">
      <c r="A715" s="36"/>
    </row>
    <row r="716" spans="1:1">
      <c r="A716" s="36"/>
    </row>
    <row r="717" spans="1:1">
      <c r="A717" s="36"/>
    </row>
    <row r="718" spans="1:1">
      <c r="A718" s="36"/>
    </row>
    <row r="719" spans="1:1">
      <c r="A719" s="36"/>
    </row>
    <row r="720" spans="1:1">
      <c r="A720" s="36"/>
    </row>
    <row r="721" spans="1:1">
      <c r="A721" s="36"/>
    </row>
    <row r="722" spans="1:1">
      <c r="A722" s="36"/>
    </row>
    <row r="723" spans="1:1">
      <c r="A723" s="36"/>
    </row>
    <row r="724" spans="1:1">
      <c r="A724" s="36"/>
    </row>
    <row r="725" spans="1:1">
      <c r="A725" s="36"/>
    </row>
    <row r="726" spans="1:1">
      <c r="A726" s="36"/>
    </row>
    <row r="727" spans="1:1">
      <c r="A727" s="36"/>
    </row>
    <row r="728" spans="1:1">
      <c r="A728" s="36"/>
    </row>
    <row r="729" spans="1:1">
      <c r="A729" s="36"/>
    </row>
    <row r="730" spans="1:1">
      <c r="A730" s="36"/>
    </row>
    <row r="731" spans="1:1">
      <c r="A731" s="36"/>
    </row>
    <row r="732" spans="1:1">
      <c r="A732" s="36"/>
    </row>
    <row r="733" spans="1:1">
      <c r="A733" s="36"/>
    </row>
    <row r="734" spans="1:1">
      <c r="A734" s="36"/>
    </row>
    <row r="735" spans="1:1">
      <c r="A735" s="36"/>
    </row>
    <row r="736" spans="1:1">
      <c r="A736" s="36"/>
    </row>
    <row r="737" spans="1:1">
      <c r="A737" s="36"/>
    </row>
    <row r="738" spans="1:1">
      <c r="A738" s="36"/>
    </row>
    <row r="739" spans="1:1">
      <c r="A739" s="36"/>
    </row>
    <row r="740" spans="1:1">
      <c r="A740" s="36"/>
    </row>
    <row r="741" spans="1:1">
      <c r="A741" s="36"/>
    </row>
    <row r="742" spans="1:1">
      <c r="A742" s="36"/>
    </row>
    <row r="743" spans="1:1">
      <c r="A743" s="36"/>
    </row>
    <row r="744" spans="1:1">
      <c r="A744" s="36"/>
    </row>
    <row r="745" spans="1:1">
      <c r="A745" s="36"/>
    </row>
    <row r="746" spans="1:1">
      <c r="A746" s="36"/>
    </row>
    <row r="747" spans="1:1">
      <c r="A747" s="36"/>
    </row>
    <row r="748" spans="1:1">
      <c r="A748" s="36"/>
    </row>
    <row r="749" spans="1:1">
      <c r="A749" s="36"/>
    </row>
    <row r="750" spans="1:1">
      <c r="A750" s="36"/>
    </row>
    <row r="751" spans="1:1">
      <c r="A751" s="36"/>
    </row>
    <row r="752" spans="1:1">
      <c r="A752" s="36"/>
    </row>
    <row r="753" spans="1:1">
      <c r="A753" s="36"/>
    </row>
    <row r="754" spans="1:1">
      <c r="A754" s="36"/>
    </row>
    <row r="755" spans="1:1">
      <c r="A755" s="36"/>
    </row>
    <row r="756" spans="1:1">
      <c r="A756" s="36"/>
    </row>
    <row r="757" spans="1:1">
      <c r="A757" s="36"/>
    </row>
    <row r="758" spans="1:1">
      <c r="A758" s="36"/>
    </row>
    <row r="759" spans="1:1">
      <c r="A759" s="36"/>
    </row>
    <row r="760" spans="1:1">
      <c r="A760" s="36"/>
    </row>
    <row r="761" spans="1:1">
      <c r="A761" s="36"/>
    </row>
    <row r="762" spans="1:1">
      <c r="A762" s="36"/>
    </row>
    <row r="763" spans="1:1">
      <c r="A763" s="36"/>
    </row>
    <row r="764" spans="1:1">
      <c r="A764" s="36"/>
    </row>
    <row r="765" spans="1:1">
      <c r="A765" s="36"/>
    </row>
    <row r="766" spans="1:1">
      <c r="A766" s="36"/>
    </row>
    <row r="767" spans="1:1">
      <c r="A767" s="36"/>
    </row>
    <row r="768" spans="1:1">
      <c r="A768" s="36"/>
    </row>
    <row r="769" spans="1:1">
      <c r="A769" s="36"/>
    </row>
    <row r="770" spans="1:1">
      <c r="A770" s="36"/>
    </row>
    <row r="771" spans="1:1">
      <c r="A771" s="36"/>
    </row>
    <row r="772" spans="1:1">
      <c r="A772" s="36"/>
    </row>
    <row r="773" spans="1:1">
      <c r="A773" s="36"/>
    </row>
    <row r="774" spans="1:1">
      <c r="A774" s="36"/>
    </row>
    <row r="775" spans="1:1">
      <c r="A775" s="36"/>
    </row>
    <row r="776" spans="1:1">
      <c r="A776" s="36"/>
    </row>
    <row r="777" spans="1:1">
      <c r="A777" s="36"/>
    </row>
    <row r="778" spans="1:1">
      <c r="A778" s="36"/>
    </row>
    <row r="779" spans="1:1">
      <c r="A779" s="36"/>
    </row>
    <row r="780" spans="1:1">
      <c r="A780" s="36"/>
    </row>
    <row r="781" spans="1:1">
      <c r="A781" s="36"/>
    </row>
    <row r="782" spans="1:1">
      <c r="A782" s="36"/>
    </row>
    <row r="783" spans="1:1">
      <c r="A783" s="36"/>
    </row>
    <row r="784" spans="1:1">
      <c r="A784" s="36"/>
    </row>
    <row r="785" spans="1:1">
      <c r="A785" s="36"/>
    </row>
    <row r="786" spans="1:1">
      <c r="A786" s="36"/>
    </row>
    <row r="787" spans="1:1">
      <c r="A787" s="36"/>
    </row>
    <row r="788" spans="1:1">
      <c r="A788" s="36"/>
    </row>
    <row r="789" spans="1:1">
      <c r="A789" s="36"/>
    </row>
    <row r="790" spans="1:1">
      <c r="A790" s="36"/>
    </row>
    <row r="791" spans="1:1">
      <c r="A791" s="36"/>
    </row>
    <row r="792" spans="1:1">
      <c r="A792" s="36"/>
    </row>
    <row r="793" spans="1:1">
      <c r="A793" s="36"/>
    </row>
    <row r="794" spans="1:1">
      <c r="A794" s="36"/>
    </row>
    <row r="795" spans="1:1">
      <c r="A795" s="36"/>
    </row>
    <row r="796" spans="1:1">
      <c r="A796" s="36"/>
    </row>
    <row r="797" spans="1:1">
      <c r="A797" s="36"/>
    </row>
    <row r="798" spans="1:1">
      <c r="A798" s="36"/>
    </row>
    <row r="799" spans="1:1">
      <c r="A799" s="36"/>
    </row>
    <row r="800" spans="1:1">
      <c r="A800" s="36"/>
    </row>
    <row r="801" spans="1:1">
      <c r="A801" s="36"/>
    </row>
    <row r="802" spans="1:1">
      <c r="A802" s="36"/>
    </row>
    <row r="803" spans="1:1">
      <c r="A803" s="36"/>
    </row>
    <row r="804" spans="1:1">
      <c r="A804" s="36"/>
    </row>
    <row r="805" spans="1:1">
      <c r="A805" s="36"/>
    </row>
    <row r="806" spans="1:1">
      <c r="A806" s="36"/>
    </row>
    <row r="807" spans="1:1">
      <c r="A807" s="36"/>
    </row>
    <row r="808" spans="1:1">
      <c r="A808" s="36"/>
    </row>
    <row r="809" spans="1:1">
      <c r="A809" s="36"/>
    </row>
    <row r="810" spans="1:1">
      <c r="A810" s="36"/>
    </row>
    <row r="811" spans="1:1">
      <c r="A811" s="36"/>
    </row>
    <row r="812" spans="1:1">
      <c r="A812" s="36"/>
    </row>
    <row r="813" spans="1:1">
      <c r="A813" s="36"/>
    </row>
    <row r="814" spans="1:1">
      <c r="A814" s="36"/>
    </row>
    <row r="815" spans="1:1">
      <c r="A815" s="36"/>
    </row>
    <row r="816" spans="1:1">
      <c r="A816" s="36"/>
    </row>
    <row r="817" spans="1:1">
      <c r="A817" s="36"/>
    </row>
    <row r="818" spans="1:1">
      <c r="A818" s="36"/>
    </row>
    <row r="819" spans="1:1">
      <c r="A819" s="36"/>
    </row>
    <row r="820" spans="1:1">
      <c r="A820" s="36"/>
    </row>
    <row r="821" spans="1:1">
      <c r="A821" s="36"/>
    </row>
    <row r="822" spans="1:1">
      <c r="A822" s="36"/>
    </row>
    <row r="823" spans="1:1">
      <c r="A823" s="36"/>
    </row>
    <row r="824" spans="1:1">
      <c r="A824" s="36"/>
    </row>
    <row r="825" spans="1:1">
      <c r="A825" s="36"/>
    </row>
    <row r="826" spans="1:1">
      <c r="A826" s="36"/>
    </row>
    <row r="827" spans="1:1">
      <c r="A827" s="36"/>
    </row>
    <row r="828" spans="1:1">
      <c r="A828" s="36"/>
    </row>
    <row r="829" spans="1:1">
      <c r="A829" s="36"/>
    </row>
    <row r="830" spans="1:1">
      <c r="A830" s="36"/>
    </row>
    <row r="831" spans="1:1">
      <c r="A831" s="36"/>
    </row>
    <row r="832" spans="1:1">
      <c r="A832" s="36"/>
    </row>
    <row r="833" spans="1:1">
      <c r="A833" s="36"/>
    </row>
    <row r="834" spans="1:1">
      <c r="A834" s="36"/>
    </row>
    <row r="835" spans="1:1">
      <c r="A835" s="36"/>
    </row>
    <row r="836" spans="1:1">
      <c r="A836" s="36"/>
    </row>
    <row r="837" spans="1:1">
      <c r="A837" s="36"/>
    </row>
    <row r="838" spans="1:1">
      <c r="A838" s="36"/>
    </row>
    <row r="839" spans="1:1">
      <c r="A839" s="36"/>
    </row>
    <row r="840" spans="1:1">
      <c r="A840" s="36"/>
    </row>
    <row r="841" spans="1:1">
      <c r="A841" s="36"/>
    </row>
    <row r="842" spans="1:1">
      <c r="A842" s="36"/>
    </row>
    <row r="843" spans="1:1">
      <c r="A843" s="36"/>
    </row>
    <row r="844" spans="1:1">
      <c r="A844" s="36"/>
    </row>
    <row r="845" spans="1:1">
      <c r="A845" s="36"/>
    </row>
    <row r="846" spans="1:1">
      <c r="A846" s="36"/>
    </row>
    <row r="847" spans="1:1">
      <c r="A847" s="36"/>
    </row>
    <row r="848" spans="1:1">
      <c r="A848" s="36"/>
    </row>
    <row r="849" spans="1:1">
      <c r="A849" s="36"/>
    </row>
    <row r="850" spans="1:1">
      <c r="A850" s="36"/>
    </row>
    <row r="851" spans="1:1">
      <c r="A851" s="36"/>
    </row>
    <row r="852" spans="1:1">
      <c r="A852" s="36"/>
    </row>
    <row r="853" spans="1:1">
      <c r="A853" s="36"/>
    </row>
    <row r="854" spans="1:1">
      <c r="A854" s="36"/>
    </row>
    <row r="855" spans="1:1">
      <c r="A855" s="36"/>
    </row>
    <row r="856" spans="1:1">
      <c r="A856" s="36"/>
    </row>
    <row r="857" spans="1:1">
      <c r="A857" s="36"/>
    </row>
    <row r="858" spans="1:1">
      <c r="A858" s="36"/>
    </row>
    <row r="859" spans="1:1">
      <c r="A859" s="36"/>
    </row>
    <row r="860" spans="1:1">
      <c r="A860" s="36"/>
    </row>
    <row r="861" spans="1:1">
      <c r="A861" s="36"/>
    </row>
    <row r="862" spans="1:1">
      <c r="A862" s="36"/>
    </row>
    <row r="863" spans="1:1">
      <c r="A863" s="36"/>
    </row>
    <row r="864" spans="1:1">
      <c r="A864" s="36"/>
    </row>
    <row r="865" spans="1:1">
      <c r="A865" s="36"/>
    </row>
    <row r="866" spans="1:1">
      <c r="A866" s="36"/>
    </row>
    <row r="867" spans="1:1">
      <c r="A867" s="36"/>
    </row>
    <row r="868" spans="1:1">
      <c r="A868" s="36"/>
    </row>
    <row r="869" spans="1:1">
      <c r="A869" s="36"/>
    </row>
    <row r="870" spans="1:1">
      <c r="A870" s="36"/>
    </row>
    <row r="871" spans="1:1">
      <c r="A871" s="36"/>
    </row>
    <row r="872" spans="1:1">
      <c r="A872" s="36"/>
    </row>
    <row r="873" spans="1:1">
      <c r="A873" s="36"/>
    </row>
    <row r="874" spans="1:1">
      <c r="A874" s="36"/>
    </row>
    <row r="875" spans="1:1">
      <c r="A875" s="36"/>
    </row>
    <row r="876" spans="1:1">
      <c r="A876" s="36"/>
    </row>
    <row r="877" spans="1:1">
      <c r="A877" s="36"/>
    </row>
    <row r="878" spans="1:1">
      <c r="A878" s="36"/>
    </row>
    <row r="879" spans="1:1">
      <c r="A879" s="36"/>
    </row>
    <row r="880" spans="1:1">
      <c r="A880" s="36"/>
    </row>
    <row r="881" spans="1:1">
      <c r="A881" s="36"/>
    </row>
    <row r="882" spans="1:1">
      <c r="A882" s="36"/>
    </row>
    <row r="883" spans="1:1">
      <c r="A883" s="36"/>
    </row>
    <row r="884" spans="1:1">
      <c r="A884" s="36"/>
    </row>
    <row r="885" spans="1:1">
      <c r="A885" s="36"/>
    </row>
    <row r="886" spans="1:1">
      <c r="A886" s="36"/>
    </row>
    <row r="887" spans="1:1">
      <c r="A887" s="36"/>
    </row>
    <row r="888" spans="1:1">
      <c r="A888" s="36"/>
    </row>
    <row r="889" spans="1:1">
      <c r="A889" s="36"/>
    </row>
    <row r="890" spans="1:1">
      <c r="A890" s="36"/>
    </row>
    <row r="891" spans="1:1">
      <c r="A891" s="36"/>
    </row>
    <row r="892" spans="1:1">
      <c r="A892" s="36"/>
    </row>
    <row r="893" spans="1:1">
      <c r="A893" s="36"/>
    </row>
    <row r="894" spans="1:1">
      <c r="A894" s="36"/>
    </row>
    <row r="895" spans="1:1">
      <c r="A895" s="36"/>
    </row>
    <row r="896" spans="1:1">
      <c r="A896" s="36"/>
    </row>
    <row r="897" spans="1:1">
      <c r="A897" s="36"/>
    </row>
    <row r="898" spans="1:1">
      <c r="A898" s="36"/>
    </row>
    <row r="899" spans="1:1">
      <c r="A899" s="36"/>
    </row>
    <row r="900" spans="1:1">
      <c r="A900" s="36"/>
    </row>
    <row r="901" spans="1:1">
      <c r="A901" s="36"/>
    </row>
    <row r="902" spans="1:1">
      <c r="A902" s="36"/>
    </row>
    <row r="903" spans="1:1">
      <c r="A903" s="36"/>
    </row>
    <row r="904" spans="1:1">
      <c r="A904" s="36"/>
    </row>
    <row r="905" spans="1:1">
      <c r="A905" s="36"/>
    </row>
    <row r="906" spans="1:1">
      <c r="A906" s="36"/>
    </row>
    <row r="907" spans="1:1">
      <c r="A907" s="36"/>
    </row>
    <row r="908" spans="1:1">
      <c r="A908" s="36"/>
    </row>
    <row r="909" spans="1:1">
      <c r="A909" s="36"/>
    </row>
    <row r="910" spans="1:1">
      <c r="A910" s="36"/>
    </row>
    <row r="911" spans="1:1">
      <c r="A911" s="36"/>
    </row>
    <row r="912" spans="1:1">
      <c r="A912" s="36"/>
    </row>
    <row r="913" spans="1:1">
      <c r="A913" s="36"/>
    </row>
    <row r="914" spans="1:1">
      <c r="A914" s="36"/>
    </row>
    <row r="915" spans="1:1">
      <c r="A915" s="36"/>
    </row>
    <row r="916" spans="1:1">
      <c r="A916" s="36"/>
    </row>
    <row r="917" spans="1:1">
      <c r="A917" s="36"/>
    </row>
    <row r="918" spans="1:1">
      <c r="A918" s="36"/>
    </row>
    <row r="919" spans="1:1">
      <c r="A919" s="36"/>
    </row>
    <row r="920" spans="1:1">
      <c r="A920" s="36"/>
    </row>
    <row r="921" spans="1:1">
      <c r="A921" s="36"/>
    </row>
    <row r="922" spans="1:1">
      <c r="A922" s="36"/>
    </row>
    <row r="923" spans="1:1">
      <c r="A923" s="36"/>
    </row>
    <row r="924" spans="1:1">
      <c r="A924" s="36"/>
    </row>
    <row r="925" spans="1:1">
      <c r="A925" s="36"/>
    </row>
    <row r="926" spans="1:1">
      <c r="A926" s="36"/>
    </row>
    <row r="927" spans="1:1">
      <c r="A927" s="36"/>
    </row>
    <row r="928" spans="1:1">
      <c r="A928" s="36"/>
    </row>
    <row r="929" spans="1:1">
      <c r="A929" s="36"/>
    </row>
    <row r="930" spans="1:1">
      <c r="A930" s="36"/>
    </row>
    <row r="931" spans="1:1">
      <c r="A931" s="36"/>
    </row>
    <row r="932" spans="1:1">
      <c r="A932" s="36"/>
    </row>
    <row r="933" spans="1:1">
      <c r="A933" s="36"/>
    </row>
    <row r="934" spans="1:1">
      <c r="A934" s="36"/>
    </row>
    <row r="935" spans="1:1">
      <c r="A935" s="36"/>
    </row>
    <row r="936" spans="1:1">
      <c r="A936" s="36"/>
    </row>
    <row r="937" spans="1:1">
      <c r="A937" s="36"/>
    </row>
    <row r="938" spans="1:1">
      <c r="A938" s="36"/>
    </row>
    <row r="939" spans="1:1">
      <c r="A939" s="36"/>
    </row>
    <row r="940" spans="1:1">
      <c r="A940" s="36"/>
    </row>
    <row r="941" spans="1:1">
      <c r="A941" s="36"/>
    </row>
    <row r="942" spans="1:1">
      <c r="A942" s="36"/>
    </row>
    <row r="943" spans="1:1">
      <c r="A943" s="36"/>
    </row>
    <row r="944" spans="1:1">
      <c r="A944" s="36"/>
    </row>
    <row r="945" spans="1:1">
      <c r="A945" s="36"/>
    </row>
    <row r="946" spans="1:1">
      <c r="A946" s="36"/>
    </row>
    <row r="947" spans="1:1">
      <c r="A947" s="36"/>
    </row>
    <row r="948" spans="1:1">
      <c r="A948" s="36"/>
    </row>
    <row r="949" spans="1:1">
      <c r="A949" s="36"/>
    </row>
    <row r="950" spans="1:1">
      <c r="A950" s="36"/>
    </row>
    <row r="951" spans="1:1">
      <c r="A951" s="36"/>
    </row>
    <row r="952" spans="1:1">
      <c r="A952" s="36"/>
    </row>
    <row r="953" spans="1:1">
      <c r="A953" s="36"/>
    </row>
    <row r="954" spans="1:1">
      <c r="A954" s="36"/>
    </row>
    <row r="955" spans="1:1">
      <c r="A955" s="36"/>
    </row>
    <row r="956" spans="1:1">
      <c r="A956" s="36"/>
    </row>
    <row r="957" spans="1:1">
      <c r="A957" s="36"/>
    </row>
    <row r="958" spans="1:1">
      <c r="A958" s="36"/>
    </row>
    <row r="959" spans="1:1">
      <c r="A959" s="36"/>
    </row>
    <row r="960" spans="1:1">
      <c r="A960" s="36"/>
    </row>
    <row r="961" spans="1:1">
      <c r="A961" s="36"/>
    </row>
    <row r="962" spans="1:1">
      <c r="A962" s="36"/>
    </row>
    <row r="963" spans="1:1">
      <c r="A963" s="36"/>
    </row>
    <row r="964" spans="1:1">
      <c r="A964" s="36"/>
    </row>
    <row r="965" spans="1:1">
      <c r="A965" s="36"/>
    </row>
    <row r="966" spans="1:1">
      <c r="A966" s="36"/>
    </row>
    <row r="967" spans="1:1">
      <c r="A967" s="36"/>
    </row>
    <row r="968" spans="1:1">
      <c r="A968" s="36"/>
    </row>
    <row r="969" spans="1:1">
      <c r="A969" s="36"/>
    </row>
    <row r="970" spans="1:1">
      <c r="A970" s="36"/>
    </row>
    <row r="971" spans="1:1">
      <c r="A971" s="36"/>
    </row>
    <row r="972" spans="1:1">
      <c r="A972" s="36"/>
    </row>
    <row r="973" spans="1:1">
      <c r="A973" s="36"/>
    </row>
    <row r="974" spans="1:1">
      <c r="A974" s="36"/>
    </row>
    <row r="975" spans="1:1">
      <c r="A975" s="36"/>
    </row>
    <row r="976" spans="1:1">
      <c r="A976" s="36"/>
    </row>
    <row r="977" spans="1:1">
      <c r="A977" s="36"/>
    </row>
    <row r="978" spans="1:1">
      <c r="A978" s="36"/>
    </row>
    <row r="979" spans="1:1">
      <c r="A979" s="36"/>
    </row>
    <row r="980" spans="1:1">
      <c r="A980" s="36"/>
    </row>
    <row r="981" spans="1:1">
      <c r="A981" s="36"/>
    </row>
    <row r="982" spans="1:1">
      <c r="A982" s="36"/>
    </row>
    <row r="983" spans="1:1">
      <c r="A983" s="36"/>
    </row>
    <row r="984" spans="1:1">
      <c r="A984" s="36"/>
    </row>
    <row r="985" spans="1:1">
      <c r="A985" s="36"/>
    </row>
    <row r="986" spans="1:1">
      <c r="A986" s="36"/>
    </row>
    <row r="987" spans="1:1">
      <c r="A987" s="36"/>
    </row>
    <row r="988" spans="1:1">
      <c r="A988" s="36"/>
    </row>
    <row r="989" spans="1:1">
      <c r="A989" s="36"/>
    </row>
    <row r="990" spans="1:1">
      <c r="A990" s="36"/>
    </row>
    <row r="991" spans="1:1">
      <c r="A991" s="36"/>
    </row>
    <row r="992" spans="1:1">
      <c r="A992" s="36"/>
    </row>
    <row r="993" spans="1:1">
      <c r="A993" s="36"/>
    </row>
    <row r="994" spans="1:1">
      <c r="A994" s="36"/>
    </row>
    <row r="995" spans="1:1">
      <c r="A995" s="36"/>
    </row>
    <row r="996" spans="1:1">
      <c r="A996" s="36"/>
    </row>
    <row r="997" spans="1:1">
      <c r="A997" s="36"/>
    </row>
    <row r="998" spans="1:1">
      <c r="A998" s="36"/>
    </row>
    <row r="999" spans="1:1">
      <c r="A999" s="36"/>
    </row>
    <row r="1000" spans="1:1">
      <c r="A1000" s="36"/>
    </row>
    <row r="1001" spans="1:1">
      <c r="A1001" s="36"/>
    </row>
    <row r="1002" spans="1:1">
      <c r="A1002" s="36"/>
    </row>
    <row r="1003" spans="1:1">
      <c r="A1003" s="36"/>
    </row>
    <row r="1004" spans="1:1">
      <c r="A1004" s="36"/>
    </row>
    <row r="1005" spans="1:1">
      <c r="A1005" s="36"/>
    </row>
    <row r="1006" spans="1:1">
      <c r="A1006" s="36"/>
    </row>
    <row r="1007" spans="1:1">
      <c r="A1007" s="36"/>
    </row>
    <row r="1008" spans="1:1">
      <c r="A1008" s="36"/>
    </row>
    <row r="1009" spans="1:1">
      <c r="A1009" s="36"/>
    </row>
    <row r="1010" spans="1:1">
      <c r="A1010" s="36"/>
    </row>
    <row r="1011" spans="1:1">
      <c r="A1011" s="36"/>
    </row>
    <row r="1012" spans="1:1">
      <c r="A1012" s="36"/>
    </row>
    <row r="1013" spans="1:1">
      <c r="A1013" s="36"/>
    </row>
    <row r="1014" spans="1:1">
      <c r="A1014" s="36"/>
    </row>
    <row r="1015" spans="1:1">
      <c r="A1015" s="36"/>
    </row>
    <row r="1016" spans="1:1">
      <c r="A1016" s="36"/>
    </row>
    <row r="1017" spans="1:1">
      <c r="A1017" s="36"/>
    </row>
    <row r="1018" spans="1:1">
      <c r="A1018" s="36"/>
    </row>
    <row r="1019" spans="1:1">
      <c r="A1019" s="36"/>
    </row>
    <row r="1020" spans="1:1">
      <c r="A1020" s="36"/>
    </row>
    <row r="1021" spans="1:1">
      <c r="A1021" s="36"/>
    </row>
    <row r="1022" spans="1:1">
      <c r="A1022" s="36"/>
    </row>
    <row r="1023" spans="1:1">
      <c r="A1023" s="36"/>
    </row>
    <row r="1024" spans="1:1">
      <c r="A1024" s="36"/>
    </row>
    <row r="1025" spans="1:1">
      <c r="A1025" s="36"/>
    </row>
    <row r="1026" spans="1:1">
      <c r="A1026" s="36"/>
    </row>
    <row r="1027" spans="1:1">
      <c r="A1027" s="36"/>
    </row>
    <row r="1028" spans="1:1">
      <c r="A1028" s="36"/>
    </row>
    <row r="1029" spans="1:1">
      <c r="A1029" s="36"/>
    </row>
    <row r="1030" spans="1:1">
      <c r="A1030" s="36"/>
    </row>
    <row r="1031" spans="1:1">
      <c r="A1031" s="36"/>
    </row>
    <row r="1032" spans="1:1">
      <c r="A1032" s="36"/>
    </row>
    <row r="1033" spans="1:1">
      <c r="A1033" s="36"/>
    </row>
    <row r="1034" spans="1:1">
      <c r="A1034" s="36"/>
    </row>
    <row r="1035" spans="1:1">
      <c r="A1035" s="36"/>
    </row>
    <row r="1036" spans="1:1">
      <c r="A1036" s="36"/>
    </row>
    <row r="1037" spans="1:1">
      <c r="A1037" s="36"/>
    </row>
    <row r="1038" spans="1:1">
      <c r="A1038" s="36"/>
    </row>
    <row r="1039" spans="1:1">
      <c r="A1039" s="36"/>
    </row>
    <row r="1040" spans="1:1">
      <c r="A1040" s="36"/>
    </row>
    <row r="1041" spans="1:1">
      <c r="A1041" s="36"/>
    </row>
    <row r="1042" spans="1:1">
      <c r="A1042" s="36"/>
    </row>
    <row r="1043" spans="1:1">
      <c r="A1043" s="36"/>
    </row>
    <row r="1044" spans="1:1">
      <c r="A1044" s="36"/>
    </row>
    <row r="1045" spans="1:1">
      <c r="A1045" s="36"/>
    </row>
    <row r="1046" spans="1:1">
      <c r="A1046" s="36"/>
    </row>
    <row r="1047" spans="1:1">
      <c r="A1047" s="36"/>
    </row>
    <row r="1048" spans="1:1">
      <c r="A1048" s="36"/>
    </row>
    <row r="1049" spans="1:1">
      <c r="A1049" s="36"/>
    </row>
    <row r="1050" spans="1:1">
      <c r="A1050" s="36"/>
    </row>
    <row r="1051" spans="1:1">
      <c r="A1051" s="36"/>
    </row>
    <row r="1052" spans="1:1">
      <c r="A1052" s="36"/>
    </row>
    <row r="1053" spans="1:1">
      <c r="A1053" s="36"/>
    </row>
    <row r="1054" spans="1:1">
      <c r="A1054" s="36"/>
    </row>
    <row r="1055" spans="1:1">
      <c r="A1055" s="36"/>
    </row>
    <row r="1056" spans="1:1">
      <c r="A1056" s="36"/>
    </row>
    <row r="1057" spans="1:1">
      <c r="A1057" s="36"/>
    </row>
    <row r="1058" spans="1:1">
      <c r="A1058" s="36"/>
    </row>
    <row r="1059" spans="1:1">
      <c r="A1059" s="36"/>
    </row>
    <row r="1060" spans="1:1">
      <c r="A1060" s="36"/>
    </row>
    <row r="1061" spans="1:1">
      <c r="A1061" s="36"/>
    </row>
    <row r="1062" spans="1:1">
      <c r="A1062" s="36"/>
    </row>
    <row r="1063" spans="1:1">
      <c r="A1063" s="36"/>
    </row>
    <row r="1064" spans="1:1">
      <c r="A1064" s="36"/>
    </row>
    <row r="1065" spans="1:1">
      <c r="A1065" s="36"/>
    </row>
    <row r="1066" spans="1:1">
      <c r="A1066" s="36"/>
    </row>
    <row r="1067" spans="1:1">
      <c r="A1067" s="36"/>
    </row>
    <row r="1068" spans="1:1">
      <c r="A1068" s="36"/>
    </row>
    <row r="1069" spans="1:1">
      <c r="A1069" s="36"/>
    </row>
    <row r="1070" spans="1:1">
      <c r="A1070" s="36"/>
    </row>
    <row r="1071" spans="1:1">
      <c r="A1071" s="36"/>
    </row>
    <row r="1072" spans="1:1">
      <c r="A1072" s="36"/>
    </row>
    <row r="1073" spans="1:1">
      <c r="A1073" s="36"/>
    </row>
    <row r="1074" spans="1:1">
      <c r="A1074" s="36"/>
    </row>
    <row r="1075" spans="1:1">
      <c r="A1075" s="36"/>
    </row>
    <row r="1076" spans="1:1">
      <c r="A1076" s="36"/>
    </row>
    <row r="1077" spans="1:1">
      <c r="A1077" s="36"/>
    </row>
    <row r="1078" spans="1:1">
      <c r="A1078" s="36"/>
    </row>
    <row r="1079" spans="1:1">
      <c r="A1079" s="36"/>
    </row>
    <row r="1080" spans="1:1">
      <c r="A1080" s="36"/>
    </row>
    <row r="1081" spans="1:1">
      <c r="A1081" s="36"/>
    </row>
    <row r="1082" spans="1:1">
      <c r="A1082" s="36"/>
    </row>
    <row r="1083" spans="1:1">
      <c r="A1083" s="36"/>
    </row>
    <row r="1084" spans="1:1">
      <c r="A1084" s="36"/>
    </row>
    <row r="1085" spans="1:1">
      <c r="A1085" s="36"/>
    </row>
    <row r="1086" spans="1:1">
      <c r="A1086" s="36"/>
    </row>
    <row r="1087" spans="1:1">
      <c r="A1087" s="36"/>
    </row>
    <row r="1088" spans="1:1">
      <c r="A1088" s="36"/>
    </row>
    <row r="1089" spans="1:1">
      <c r="A1089" s="36"/>
    </row>
    <row r="1090" spans="1:1">
      <c r="A1090" s="36"/>
    </row>
    <row r="1091" spans="1:1">
      <c r="A1091" s="36"/>
    </row>
    <row r="1092" spans="1:1">
      <c r="A1092" s="36"/>
    </row>
    <row r="1093" spans="1:1">
      <c r="A1093" s="36"/>
    </row>
    <row r="1094" spans="1:1">
      <c r="A1094" s="36"/>
    </row>
    <row r="1095" spans="1:1">
      <c r="A1095" s="36"/>
    </row>
    <row r="1096" spans="1:1">
      <c r="A1096" s="36"/>
    </row>
    <row r="1097" spans="1:1">
      <c r="A1097" s="36"/>
    </row>
    <row r="1098" spans="1:1">
      <c r="A1098" s="36"/>
    </row>
    <row r="1099" spans="1:1">
      <c r="A1099" s="36"/>
    </row>
    <row r="1100" spans="1:1">
      <c r="A1100" s="36"/>
    </row>
    <row r="1101" spans="1:1">
      <c r="A1101" s="36"/>
    </row>
    <row r="1102" spans="1:1">
      <c r="A1102" s="36"/>
    </row>
    <row r="1103" spans="1:1">
      <c r="A1103" s="36"/>
    </row>
    <row r="1104" spans="1:1">
      <c r="A1104" s="36"/>
    </row>
    <row r="1105" spans="1:1">
      <c r="A1105" s="36"/>
    </row>
    <row r="1106" spans="1:1">
      <c r="A1106" s="36"/>
    </row>
    <row r="1107" spans="1:1">
      <c r="A1107" s="36"/>
    </row>
    <row r="1108" spans="1:1">
      <c r="A1108" s="36"/>
    </row>
    <row r="1109" spans="1:1">
      <c r="A1109" s="36"/>
    </row>
    <row r="1110" spans="1:1">
      <c r="A1110" s="36"/>
    </row>
    <row r="1111" spans="1:1">
      <c r="A1111" s="36"/>
    </row>
    <row r="1112" spans="1:1">
      <c r="A1112" s="36"/>
    </row>
    <row r="1113" spans="1:1">
      <c r="A1113" s="36"/>
    </row>
    <row r="1114" spans="1:1">
      <c r="A1114" s="36"/>
    </row>
    <row r="1115" spans="1:1">
      <c r="A1115" s="36"/>
    </row>
    <row r="1116" spans="1:1">
      <c r="A1116" s="36"/>
    </row>
    <row r="1117" spans="1:1">
      <c r="A1117" s="36"/>
    </row>
    <row r="1118" spans="1:1">
      <c r="A1118" s="36"/>
    </row>
    <row r="1119" spans="1:1">
      <c r="A1119" s="36"/>
    </row>
    <row r="1120" spans="1:1">
      <c r="A1120" s="36"/>
    </row>
    <row r="1121" spans="1:1">
      <c r="A1121" s="36"/>
    </row>
    <row r="1122" spans="1:1">
      <c r="A1122" s="36"/>
    </row>
    <row r="1123" spans="1:1">
      <c r="A1123" s="36"/>
    </row>
    <row r="1124" spans="1:1">
      <c r="A1124" s="36"/>
    </row>
    <row r="1125" spans="1:1">
      <c r="A1125" s="36"/>
    </row>
    <row r="1126" spans="1:1">
      <c r="A1126" s="36"/>
    </row>
    <row r="1127" spans="1:1">
      <c r="A1127" s="36"/>
    </row>
    <row r="1128" spans="1:1">
      <c r="A1128" s="36"/>
    </row>
    <row r="1129" spans="1:1">
      <c r="A1129" s="36"/>
    </row>
    <row r="1130" spans="1:1">
      <c r="A1130" s="36"/>
    </row>
    <row r="1131" spans="1:1">
      <c r="A1131" s="36"/>
    </row>
    <row r="1132" spans="1:1">
      <c r="A1132" s="36"/>
    </row>
    <row r="1133" spans="1:1">
      <c r="A1133" s="36"/>
    </row>
    <row r="1134" spans="1:1">
      <c r="A1134" s="36"/>
    </row>
    <row r="1135" spans="1:1">
      <c r="A1135" s="36"/>
    </row>
    <row r="1136" spans="1:1">
      <c r="A1136" s="36"/>
    </row>
    <row r="1137" spans="1:1">
      <c r="A1137" s="36"/>
    </row>
    <row r="1138" spans="1:1">
      <c r="A1138" s="36"/>
    </row>
    <row r="1139" spans="1:1">
      <c r="A1139" s="36"/>
    </row>
    <row r="1140" spans="1:1">
      <c r="A1140" s="36"/>
    </row>
    <row r="1141" spans="1:1">
      <c r="A1141" s="36"/>
    </row>
    <row r="1142" spans="1:1">
      <c r="A1142" s="36"/>
    </row>
    <row r="1143" spans="1:1">
      <c r="A1143" s="36"/>
    </row>
    <row r="1144" spans="1:1">
      <c r="A1144" s="36"/>
    </row>
    <row r="1145" spans="1:1">
      <c r="A1145" s="36"/>
    </row>
    <row r="1146" spans="1:1">
      <c r="A1146" s="36"/>
    </row>
    <row r="1147" spans="1:1">
      <c r="A1147" s="36"/>
    </row>
    <row r="1148" spans="1:1">
      <c r="A1148" s="36"/>
    </row>
    <row r="1149" spans="1:1">
      <c r="A1149" s="36"/>
    </row>
    <row r="1150" spans="1:1">
      <c r="A1150" s="36"/>
    </row>
    <row r="1151" spans="1:1">
      <c r="A1151" s="36"/>
    </row>
    <row r="1152" spans="1:1">
      <c r="A1152" s="36"/>
    </row>
    <row r="1153" spans="1:1">
      <c r="A1153" s="36"/>
    </row>
    <row r="1154" spans="1:1">
      <c r="A1154" s="36"/>
    </row>
    <row r="1155" spans="1:1">
      <c r="A1155" s="36"/>
    </row>
    <row r="1156" spans="1:1">
      <c r="A1156" s="36"/>
    </row>
    <row r="1157" spans="1:1">
      <c r="A1157" s="36"/>
    </row>
    <row r="1158" spans="1:1">
      <c r="A1158" s="36"/>
    </row>
    <row r="1159" spans="1:1">
      <c r="A1159" s="36"/>
    </row>
    <row r="1160" spans="1:1">
      <c r="A1160" s="36"/>
    </row>
    <row r="1161" spans="1:1">
      <c r="A1161" s="36"/>
    </row>
    <row r="1162" spans="1:1">
      <c r="A1162" s="36"/>
    </row>
    <row r="1163" spans="1:1">
      <c r="A1163" s="36"/>
    </row>
    <row r="1164" spans="1:1">
      <c r="A1164" s="36"/>
    </row>
    <row r="1165" spans="1:1">
      <c r="A1165" s="36"/>
    </row>
    <row r="1166" spans="1:1">
      <c r="A1166" s="36"/>
    </row>
    <row r="1167" spans="1:1">
      <c r="A1167" s="36"/>
    </row>
    <row r="1168" spans="1:1">
      <c r="A1168" s="36"/>
    </row>
    <row r="1169" spans="1:1">
      <c r="A1169" s="36"/>
    </row>
    <row r="1170" spans="1:1">
      <c r="A1170" s="36"/>
    </row>
    <row r="1171" spans="1:1">
      <c r="A1171" s="36"/>
    </row>
    <row r="1172" spans="1:1">
      <c r="A1172" s="36"/>
    </row>
    <row r="1173" spans="1:1">
      <c r="A1173" s="36"/>
    </row>
    <row r="1174" spans="1:1">
      <c r="A1174" s="36"/>
    </row>
    <row r="1175" spans="1:1">
      <c r="A1175" s="36"/>
    </row>
    <row r="1176" spans="1:1">
      <c r="A1176" s="36"/>
    </row>
    <row r="1177" spans="1:1">
      <c r="A1177" s="36"/>
    </row>
    <row r="1178" spans="1:1">
      <c r="A1178" s="36"/>
    </row>
    <row r="1179" spans="1:1">
      <c r="A1179" s="36"/>
    </row>
    <row r="1180" spans="1:1">
      <c r="A1180" s="36"/>
    </row>
    <row r="1181" spans="1:1">
      <c r="A1181" s="36"/>
    </row>
    <row r="1182" spans="1:1">
      <c r="A1182" s="36"/>
    </row>
    <row r="1183" spans="1:1">
      <c r="A1183" s="36"/>
    </row>
    <row r="1184" spans="1:1">
      <c r="A1184" s="36"/>
    </row>
    <row r="1185" spans="1:1">
      <c r="A1185" s="36"/>
    </row>
    <row r="1186" spans="1:1">
      <c r="A1186" s="36"/>
    </row>
    <row r="1187" spans="1:1">
      <c r="A1187" s="36"/>
    </row>
    <row r="1188" spans="1:1">
      <c r="A1188" s="36"/>
    </row>
    <row r="1189" spans="1:1">
      <c r="A1189" s="36"/>
    </row>
    <row r="1190" spans="1:1">
      <c r="A1190" s="36"/>
    </row>
    <row r="1191" spans="1:1">
      <c r="A1191" s="36"/>
    </row>
    <row r="1192" spans="1:1">
      <c r="A1192" s="36"/>
    </row>
    <row r="1193" spans="1:1">
      <c r="A1193" s="36"/>
    </row>
    <row r="1194" spans="1:1">
      <c r="A1194" s="36"/>
    </row>
    <row r="1195" spans="1:1">
      <c r="A1195" s="36"/>
    </row>
    <row r="1196" spans="1:1">
      <c r="A1196" s="36"/>
    </row>
    <row r="1197" spans="1:1">
      <c r="A1197" s="36"/>
    </row>
    <row r="1198" spans="1:1">
      <c r="A1198" s="36"/>
    </row>
    <row r="1199" spans="1:1">
      <c r="A1199" s="36"/>
    </row>
    <row r="1200" spans="1:1">
      <c r="A1200" s="36"/>
    </row>
    <row r="1201" spans="1:1">
      <c r="A1201" s="36"/>
    </row>
    <row r="1202" spans="1:1">
      <c r="A1202" s="36"/>
    </row>
    <row r="1203" spans="1:1">
      <c r="A1203" s="36"/>
    </row>
    <row r="1204" spans="1:1">
      <c r="A1204" s="36"/>
    </row>
    <row r="1205" spans="1:1">
      <c r="A1205" s="36"/>
    </row>
    <row r="1206" spans="1:1">
      <c r="A1206" s="36"/>
    </row>
    <row r="1207" spans="1:1">
      <c r="A1207" s="36"/>
    </row>
    <row r="1208" spans="1:1">
      <c r="A1208" s="36"/>
    </row>
    <row r="1209" spans="1:1">
      <c r="A1209" s="36"/>
    </row>
    <row r="1210" spans="1:1">
      <c r="A1210" s="36"/>
    </row>
    <row r="1211" spans="1:1">
      <c r="A1211" s="36"/>
    </row>
    <row r="1212" spans="1:1">
      <c r="A1212" s="36"/>
    </row>
    <row r="1213" spans="1:1">
      <c r="A1213" s="36"/>
    </row>
    <row r="1214" spans="1:1">
      <c r="A1214" s="36"/>
    </row>
    <row r="1215" spans="1:1">
      <c r="A1215" s="36"/>
    </row>
    <row r="1216" spans="1:1">
      <c r="A1216" s="36"/>
    </row>
    <row r="1217" spans="1:1">
      <c r="A1217" s="36"/>
    </row>
    <row r="1218" spans="1:1">
      <c r="A1218" s="36"/>
    </row>
    <row r="1219" spans="1:1">
      <c r="A1219" s="36"/>
    </row>
    <row r="1220" spans="1:1">
      <c r="A1220" s="36"/>
    </row>
    <row r="1221" spans="1:1">
      <c r="A1221" s="36"/>
    </row>
    <row r="1222" spans="1:1">
      <c r="A1222" s="36"/>
    </row>
    <row r="1223" spans="1:1">
      <c r="A1223" s="36"/>
    </row>
    <row r="1224" spans="1:1">
      <c r="A1224" s="36"/>
    </row>
    <row r="1225" spans="1:1">
      <c r="A1225" s="36"/>
    </row>
    <row r="1226" spans="1:1">
      <c r="A1226" s="36"/>
    </row>
    <row r="1227" spans="1:1">
      <c r="A1227" s="36"/>
    </row>
    <row r="1228" spans="1:1">
      <c r="A1228" s="36"/>
    </row>
    <row r="1229" spans="1:1">
      <c r="A1229" s="36"/>
    </row>
    <row r="1230" spans="1:1">
      <c r="A1230" s="36"/>
    </row>
    <row r="1231" spans="1:1">
      <c r="A1231" s="36"/>
    </row>
    <row r="1232" spans="1:1">
      <c r="A1232" s="36"/>
    </row>
    <row r="1233" spans="1:1">
      <c r="A1233" s="36"/>
    </row>
    <row r="1234" spans="1:1">
      <c r="A1234" s="36"/>
    </row>
    <row r="1235" spans="1:1">
      <c r="A1235" s="36"/>
    </row>
    <row r="1236" spans="1:1">
      <c r="A1236" s="36"/>
    </row>
    <row r="1237" spans="1:1">
      <c r="A1237" s="36"/>
    </row>
    <row r="1238" spans="1:1">
      <c r="A1238" s="36"/>
    </row>
    <row r="1239" spans="1:1">
      <c r="A1239" s="36"/>
    </row>
    <row r="1240" spans="1:1">
      <c r="A1240" s="36"/>
    </row>
    <row r="1241" spans="1:1">
      <c r="A1241" s="36"/>
    </row>
    <row r="1242" spans="1:1">
      <c r="A1242" s="36"/>
    </row>
    <row r="1243" spans="1:1">
      <c r="A1243" s="36"/>
    </row>
    <row r="1244" spans="1:1">
      <c r="A1244" s="36"/>
    </row>
    <row r="1245" spans="1:1">
      <c r="A1245" s="36"/>
    </row>
    <row r="1246" spans="1:1">
      <c r="A1246" s="36"/>
    </row>
    <row r="1247" spans="1:1">
      <c r="A1247" s="36"/>
    </row>
    <row r="1248" spans="1:1">
      <c r="A1248" s="36"/>
    </row>
    <row r="1249" spans="1:1">
      <c r="A1249" s="36"/>
    </row>
    <row r="1250" spans="1:1">
      <c r="A1250" s="36"/>
    </row>
    <row r="1251" spans="1:1">
      <c r="A1251" s="36"/>
    </row>
    <row r="1252" spans="1:1">
      <c r="A1252" s="36"/>
    </row>
    <row r="1253" spans="1:1">
      <c r="A1253" s="36"/>
    </row>
    <row r="1254" spans="1:1">
      <c r="A1254" s="36"/>
    </row>
    <row r="1255" spans="1:1">
      <c r="A1255" s="36"/>
    </row>
    <row r="1256" spans="1:1">
      <c r="A1256" s="36"/>
    </row>
    <row r="1257" spans="1:1">
      <c r="A1257" s="36"/>
    </row>
    <row r="1258" spans="1:1">
      <c r="A1258" s="36"/>
    </row>
    <row r="1259" spans="1:1">
      <c r="A1259" s="36"/>
    </row>
    <row r="1260" spans="1:1">
      <c r="A1260" s="36"/>
    </row>
    <row r="1261" spans="1:1">
      <c r="A1261" s="36"/>
    </row>
    <row r="1262" spans="1:1">
      <c r="A1262" s="36"/>
    </row>
    <row r="1263" spans="1:1">
      <c r="A1263" s="36"/>
    </row>
    <row r="1264" spans="1:1">
      <c r="A1264" s="36"/>
    </row>
    <row r="1265" spans="1:1">
      <c r="A1265" s="36"/>
    </row>
    <row r="1266" spans="1:1">
      <c r="A1266" s="36"/>
    </row>
    <row r="1267" spans="1:1">
      <c r="A1267" s="36"/>
    </row>
    <row r="1268" spans="1:1">
      <c r="A1268" s="36"/>
    </row>
    <row r="1269" spans="1:1">
      <c r="A1269" s="36"/>
    </row>
    <row r="1270" spans="1:1">
      <c r="A1270" s="36"/>
    </row>
    <row r="1271" spans="1:1">
      <c r="A1271" s="36"/>
    </row>
    <row r="1272" spans="1:1">
      <c r="A1272" s="36"/>
    </row>
    <row r="1273" spans="1:1">
      <c r="A1273" s="36"/>
    </row>
    <row r="1274" spans="1:1">
      <c r="A1274" s="36"/>
    </row>
    <row r="1275" spans="1:1">
      <c r="A1275" s="36"/>
    </row>
    <row r="1276" spans="1:1">
      <c r="A1276" s="36"/>
    </row>
    <row r="1277" spans="1:1">
      <c r="A1277" s="36"/>
    </row>
    <row r="1278" spans="1:1">
      <c r="A1278" s="36"/>
    </row>
    <row r="1279" spans="1:1">
      <c r="A1279" s="36"/>
    </row>
    <row r="1280" spans="1:1">
      <c r="A1280" s="36"/>
    </row>
    <row r="1281" spans="1:1">
      <c r="A1281" s="36"/>
    </row>
    <row r="1282" spans="1:1">
      <c r="A1282" s="36"/>
    </row>
    <row r="1283" spans="1:1">
      <c r="A1283" s="36"/>
    </row>
    <row r="1284" spans="1:1">
      <c r="A1284" s="36"/>
    </row>
    <row r="1285" spans="1:1">
      <c r="A1285" s="36"/>
    </row>
    <row r="1286" spans="1:1">
      <c r="A1286" s="36"/>
    </row>
    <row r="1287" spans="1:1">
      <c r="A1287" s="36"/>
    </row>
    <row r="1288" spans="1:1">
      <c r="A1288" s="36"/>
    </row>
    <row r="1289" spans="1:1">
      <c r="A1289" s="36"/>
    </row>
    <row r="1290" spans="1:1">
      <c r="A1290" s="36"/>
    </row>
    <row r="1291" spans="1:1">
      <c r="A1291" s="36"/>
    </row>
    <row r="1292" spans="1:1">
      <c r="A1292" s="36"/>
    </row>
    <row r="1293" spans="1:1">
      <c r="A1293" s="36"/>
    </row>
    <row r="1294" spans="1:1">
      <c r="A1294" s="36"/>
    </row>
    <row r="1295" spans="1:1">
      <c r="A1295" s="36"/>
    </row>
    <row r="1296" spans="1:1">
      <c r="A1296" s="36"/>
    </row>
    <row r="1297" spans="1:1">
      <c r="A1297" s="36"/>
    </row>
    <row r="1298" spans="1:1">
      <c r="A1298" s="36"/>
    </row>
    <row r="1299" spans="1:1">
      <c r="A1299" s="36"/>
    </row>
    <row r="1300" spans="1:1">
      <c r="A1300" s="36"/>
    </row>
    <row r="1301" spans="1:1">
      <c r="A1301" s="36"/>
    </row>
    <row r="1302" spans="1:1">
      <c r="A1302" s="36"/>
    </row>
    <row r="1303" spans="1:1">
      <c r="A1303" s="36"/>
    </row>
    <row r="1304" spans="1:1">
      <c r="A1304" s="36"/>
    </row>
    <row r="1305" spans="1:1">
      <c r="A1305" s="36"/>
    </row>
    <row r="1306" spans="1:1">
      <c r="A1306" s="36"/>
    </row>
    <row r="1307" spans="1:1">
      <c r="A1307" s="36"/>
    </row>
    <row r="1308" spans="1:1">
      <c r="A1308" s="36"/>
    </row>
    <row r="1309" spans="1:1">
      <c r="A1309" s="36"/>
    </row>
    <row r="1310" spans="1:1">
      <c r="A1310" s="36"/>
    </row>
    <row r="1311" spans="1:1">
      <c r="A1311" s="36"/>
    </row>
    <row r="1312" spans="1:1">
      <c r="A1312" s="36"/>
    </row>
    <row r="1313" spans="1:1">
      <c r="A1313" s="36"/>
    </row>
    <row r="1314" spans="1:1">
      <c r="A1314" s="36"/>
    </row>
    <row r="1315" spans="1:1">
      <c r="A1315" s="36"/>
    </row>
    <row r="1316" spans="1:1">
      <c r="A1316" s="36"/>
    </row>
    <row r="1317" spans="1:1">
      <c r="A1317" s="36"/>
    </row>
    <row r="1318" spans="1:1">
      <c r="A1318" s="36"/>
    </row>
    <row r="1319" spans="1:1">
      <c r="A1319" s="36"/>
    </row>
    <row r="1320" spans="1:1">
      <c r="A1320" s="36"/>
    </row>
    <row r="1321" spans="1:1">
      <c r="A1321" s="36"/>
    </row>
    <row r="1322" spans="1:1">
      <c r="A1322" s="36"/>
    </row>
    <row r="1323" spans="1:1">
      <c r="A1323" s="36"/>
    </row>
    <row r="1324" spans="1:1">
      <c r="A1324" s="36"/>
    </row>
    <row r="1325" spans="1:1">
      <c r="A1325" s="36"/>
    </row>
    <row r="1326" spans="1:1">
      <c r="A1326" s="36"/>
    </row>
    <row r="1327" spans="1:1">
      <c r="A1327" s="36"/>
    </row>
    <row r="1328" spans="1:1">
      <c r="A1328" s="36"/>
    </row>
    <row r="1329" spans="1:1">
      <c r="A1329" s="36"/>
    </row>
    <row r="1330" spans="1:1">
      <c r="A1330" s="36"/>
    </row>
    <row r="1331" spans="1:1">
      <c r="A1331" s="36"/>
    </row>
    <row r="1332" spans="1:1">
      <c r="A1332" s="36"/>
    </row>
    <row r="1333" spans="1:1">
      <c r="A1333" s="36"/>
    </row>
    <row r="1334" spans="1:1">
      <c r="A1334" s="36"/>
    </row>
    <row r="1335" spans="1:1">
      <c r="A1335" s="36"/>
    </row>
    <row r="1336" spans="1:1">
      <c r="A1336" s="36"/>
    </row>
    <row r="1337" spans="1:1">
      <c r="A1337" s="36"/>
    </row>
    <row r="1338" spans="1:1">
      <c r="A1338" s="36"/>
    </row>
    <row r="1339" spans="1:1">
      <c r="A1339" s="36"/>
    </row>
    <row r="1340" spans="1:1">
      <c r="A1340" s="36"/>
    </row>
    <row r="1341" spans="1:1">
      <c r="A1341" s="36"/>
    </row>
    <row r="1342" spans="1:1">
      <c r="A1342" s="36"/>
    </row>
    <row r="1343" spans="1:1">
      <c r="A1343" s="36"/>
    </row>
    <row r="1344" spans="1:1">
      <c r="A1344" s="36"/>
    </row>
    <row r="1345" spans="1:1">
      <c r="A1345" s="36"/>
    </row>
    <row r="1346" spans="1:1">
      <c r="A1346" s="36"/>
    </row>
    <row r="1347" spans="1:1">
      <c r="A1347" s="36"/>
    </row>
    <row r="1348" spans="1:1">
      <c r="A1348" s="36"/>
    </row>
    <row r="1349" spans="1:1">
      <c r="A1349" s="36"/>
    </row>
    <row r="1350" spans="1:1">
      <c r="A1350" s="36"/>
    </row>
    <row r="1351" spans="1:1">
      <c r="A1351" s="36"/>
    </row>
    <row r="1352" spans="1:1">
      <c r="A1352" s="36"/>
    </row>
    <row r="1353" spans="1:1">
      <c r="A1353" s="36"/>
    </row>
    <row r="1354" spans="1:1">
      <c r="A1354" s="36"/>
    </row>
    <row r="1355" spans="1:1">
      <c r="A1355" s="36"/>
    </row>
    <row r="1356" spans="1:1">
      <c r="A1356" s="36"/>
    </row>
    <row r="1357" spans="1:1">
      <c r="A1357" s="36"/>
    </row>
    <row r="1358" spans="1:1">
      <c r="A1358" s="36"/>
    </row>
    <row r="1359" spans="1:1">
      <c r="A1359" s="36"/>
    </row>
    <row r="1360" spans="1:1">
      <c r="A1360" s="36"/>
    </row>
    <row r="1361" spans="1:1">
      <c r="A1361" s="36"/>
    </row>
    <row r="1362" spans="1:1">
      <c r="A1362" s="36"/>
    </row>
    <row r="1363" spans="1:1">
      <c r="A1363" s="36"/>
    </row>
    <row r="1364" spans="1:1">
      <c r="A1364" s="36"/>
    </row>
    <row r="1365" spans="1:1">
      <c r="A1365" s="36"/>
    </row>
    <row r="1366" spans="1:1">
      <c r="A1366" s="36"/>
    </row>
    <row r="1367" spans="1:1">
      <c r="A1367" s="36"/>
    </row>
    <row r="1368" spans="1:1">
      <c r="A1368" s="36"/>
    </row>
    <row r="1369" spans="1:1">
      <c r="A1369" s="36"/>
    </row>
    <row r="1370" spans="1:1">
      <c r="A1370" s="36"/>
    </row>
    <row r="1371" spans="1:1">
      <c r="A1371" s="36"/>
    </row>
    <row r="1372" spans="1:1">
      <c r="A1372" s="36"/>
    </row>
    <row r="1373" spans="1:1">
      <c r="A1373" s="36"/>
    </row>
    <row r="1374" spans="1:1">
      <c r="A1374" s="36"/>
    </row>
    <row r="1375" spans="1:1">
      <c r="A1375" s="36"/>
    </row>
    <row r="1376" spans="1:1">
      <c r="A1376" s="36"/>
    </row>
    <row r="1377" spans="1:1">
      <c r="A1377" s="36"/>
    </row>
    <row r="1378" spans="1:1">
      <c r="A1378" s="36"/>
    </row>
    <row r="1379" spans="1:1">
      <c r="A1379" s="36"/>
    </row>
    <row r="1380" spans="1:1">
      <c r="A1380" s="36"/>
    </row>
    <row r="1381" spans="1:1">
      <c r="A1381" s="36"/>
    </row>
    <row r="1382" spans="1:1">
      <c r="A1382" s="36"/>
    </row>
    <row r="1383" spans="1:1">
      <c r="A1383" s="36"/>
    </row>
    <row r="1384" spans="1:1">
      <c r="A1384" s="36"/>
    </row>
    <row r="1385" spans="1:1">
      <c r="A1385" s="36"/>
    </row>
    <row r="1386" spans="1:1">
      <c r="A1386" s="36"/>
    </row>
    <row r="1387" spans="1:1">
      <c r="A1387" s="36"/>
    </row>
    <row r="1388" spans="1:1">
      <c r="A1388" s="36"/>
    </row>
    <row r="1389" spans="1:1">
      <c r="A1389" s="36"/>
    </row>
    <row r="1390" spans="1:1">
      <c r="A1390" s="36"/>
    </row>
    <row r="1391" spans="1:1">
      <c r="A1391" s="36"/>
    </row>
    <row r="1392" spans="1:1">
      <c r="A1392" s="36"/>
    </row>
    <row r="1393" spans="1:1">
      <c r="A1393" s="36"/>
    </row>
    <row r="1394" spans="1:1">
      <c r="A1394" s="36"/>
    </row>
    <row r="1395" spans="1:1">
      <c r="A1395" s="36"/>
    </row>
    <row r="1396" spans="1:1">
      <c r="A1396" s="36"/>
    </row>
    <row r="1397" spans="1:1">
      <c r="A1397" s="36"/>
    </row>
    <row r="1398" spans="1:1">
      <c r="A1398" s="36"/>
    </row>
    <row r="1399" spans="1:1">
      <c r="A1399" s="36"/>
    </row>
    <row r="1400" spans="1:1">
      <c r="A1400" s="36"/>
    </row>
    <row r="1401" spans="1:1">
      <c r="A1401" s="36"/>
    </row>
    <row r="1402" spans="1:1">
      <c r="A1402" s="36"/>
    </row>
    <row r="1403" spans="1:1">
      <c r="A1403" s="36"/>
    </row>
    <row r="1404" spans="1:1">
      <c r="A1404" s="36"/>
    </row>
    <row r="1405" spans="1:1">
      <c r="A1405" s="36"/>
    </row>
    <row r="1406" spans="1:1">
      <c r="A1406" s="36"/>
    </row>
    <row r="1407" spans="1:1">
      <c r="A1407" s="36"/>
    </row>
    <row r="1408" spans="1:1">
      <c r="A1408" s="36"/>
    </row>
    <row r="1409" spans="1:1">
      <c r="A1409" s="36"/>
    </row>
    <row r="1410" spans="1:1">
      <c r="A1410" s="36"/>
    </row>
    <row r="1411" spans="1:1">
      <c r="A1411" s="36"/>
    </row>
    <row r="1412" spans="1:1">
      <c r="A1412" s="36"/>
    </row>
    <row r="1413" spans="1:1">
      <c r="A1413" s="36"/>
    </row>
    <row r="1414" spans="1:1">
      <c r="A1414" s="36"/>
    </row>
    <row r="1415" spans="1:1">
      <c r="A1415" s="36"/>
    </row>
    <row r="1416" spans="1:1">
      <c r="A1416" s="36"/>
    </row>
    <row r="1417" spans="1:1">
      <c r="A1417" s="36"/>
    </row>
    <row r="1418" spans="1:1">
      <c r="A1418" s="36"/>
    </row>
    <row r="1419" spans="1:1">
      <c r="A1419" s="36"/>
    </row>
    <row r="1420" spans="1:1">
      <c r="A1420" s="36"/>
    </row>
    <row r="1421" spans="1:1">
      <c r="A1421" s="36"/>
    </row>
    <row r="1422" spans="1:1">
      <c r="A1422" s="36"/>
    </row>
    <row r="1423" spans="1:1">
      <c r="A1423" s="36"/>
    </row>
    <row r="1424" spans="1:1">
      <c r="A1424" s="36"/>
    </row>
    <row r="1425" spans="1:1">
      <c r="A1425" s="36"/>
    </row>
    <row r="1426" spans="1:1">
      <c r="A1426" s="36"/>
    </row>
    <row r="1427" spans="1:1">
      <c r="A1427" s="36"/>
    </row>
    <row r="1428" spans="1:1">
      <c r="A1428" s="36"/>
    </row>
    <row r="1429" spans="1:1">
      <c r="A1429" s="36"/>
    </row>
    <row r="1430" spans="1:1">
      <c r="A1430" s="36"/>
    </row>
    <row r="1431" spans="1:1">
      <c r="A1431" s="36"/>
    </row>
    <row r="1432" spans="1:1">
      <c r="A1432" s="36"/>
    </row>
    <row r="1433" spans="1:1">
      <c r="A1433" s="36"/>
    </row>
    <row r="1434" spans="1:1">
      <c r="A1434" s="36"/>
    </row>
    <row r="1435" spans="1:1">
      <c r="A1435" s="36"/>
    </row>
    <row r="1436" spans="1:1">
      <c r="A1436" s="36"/>
    </row>
    <row r="1437" spans="1:1">
      <c r="A1437" s="36"/>
    </row>
    <row r="1438" spans="1:1">
      <c r="A1438" s="36"/>
    </row>
    <row r="1439" spans="1:1">
      <c r="A1439" s="36"/>
    </row>
    <row r="1440" spans="1:1">
      <c r="A1440" s="36"/>
    </row>
    <row r="1441" spans="1:1">
      <c r="A1441" s="36"/>
    </row>
    <row r="1442" spans="1:1">
      <c r="A1442" s="36"/>
    </row>
    <row r="1443" spans="1:1">
      <c r="A1443" s="36"/>
    </row>
    <row r="1444" spans="1:1">
      <c r="A1444" s="36"/>
    </row>
    <row r="1445" spans="1:1">
      <c r="A1445" s="36"/>
    </row>
    <row r="1446" spans="1:1">
      <c r="A1446" s="36"/>
    </row>
    <row r="1447" spans="1:1">
      <c r="A1447" s="36"/>
    </row>
    <row r="1448" spans="1:1">
      <c r="A1448" s="36"/>
    </row>
    <row r="1449" spans="1:1">
      <c r="A1449" s="36"/>
    </row>
    <row r="1450" spans="1:1">
      <c r="A1450" s="36"/>
    </row>
    <row r="1451" spans="1:1">
      <c r="A1451" s="36"/>
    </row>
    <row r="1452" spans="1:1">
      <c r="A1452" s="36"/>
    </row>
    <row r="1453" spans="1:1">
      <c r="A1453" s="36"/>
    </row>
    <row r="1454" spans="1:1">
      <c r="A1454" s="36"/>
    </row>
    <row r="1455" spans="1:1">
      <c r="A1455" s="36"/>
    </row>
    <row r="1456" spans="1:1">
      <c r="A1456" s="36"/>
    </row>
    <row r="1457" spans="1:1">
      <c r="A1457" s="36"/>
    </row>
    <row r="1458" spans="1:1">
      <c r="A1458" s="36"/>
    </row>
    <row r="1459" spans="1:1">
      <c r="A1459" s="36"/>
    </row>
    <row r="1460" spans="1:1">
      <c r="A1460" s="36"/>
    </row>
    <row r="1461" spans="1:1">
      <c r="A1461" s="36"/>
    </row>
    <row r="1462" spans="1:1">
      <c r="A1462" s="36"/>
    </row>
    <row r="1463" spans="1:1">
      <c r="A1463" s="36"/>
    </row>
    <row r="1464" spans="1:1">
      <c r="A1464" s="36"/>
    </row>
    <row r="1465" spans="1:1">
      <c r="A1465" s="36"/>
    </row>
    <row r="1466" spans="1:1">
      <c r="A1466" s="36"/>
    </row>
    <row r="1467" spans="1:1">
      <c r="A1467" s="36"/>
    </row>
    <row r="1468" spans="1:1">
      <c r="A1468" s="36"/>
    </row>
    <row r="1469" spans="1:1">
      <c r="A1469" s="36"/>
    </row>
    <row r="1470" spans="1:1">
      <c r="A1470" s="36"/>
    </row>
    <row r="1471" spans="1:1">
      <c r="A1471" s="36"/>
    </row>
    <row r="1472" spans="1:1">
      <c r="A1472" s="36"/>
    </row>
    <row r="1473" spans="1:1">
      <c r="A1473" s="36"/>
    </row>
    <row r="1474" spans="1:1">
      <c r="A1474" s="36"/>
    </row>
    <row r="1475" spans="1:1">
      <c r="A1475" s="36"/>
    </row>
    <row r="1476" spans="1:1">
      <c r="A1476" s="36"/>
    </row>
    <row r="1477" spans="1:1">
      <c r="A1477" s="36"/>
    </row>
    <row r="1478" spans="1:1">
      <c r="A1478" s="36"/>
    </row>
    <row r="1479" spans="1:1">
      <c r="A1479" s="36"/>
    </row>
    <row r="1480" spans="1:1">
      <c r="A1480" s="36"/>
    </row>
    <row r="1481" spans="1:1">
      <c r="A1481" s="36"/>
    </row>
    <row r="1482" spans="1:1">
      <c r="A1482" s="36"/>
    </row>
    <row r="1483" spans="1:1">
      <c r="A1483" s="36"/>
    </row>
    <row r="1484" spans="1:1">
      <c r="A1484" s="36"/>
    </row>
    <row r="1485" spans="1:1">
      <c r="A1485" s="36"/>
    </row>
    <row r="1486" spans="1:1">
      <c r="A1486" s="36"/>
    </row>
    <row r="1487" spans="1:1">
      <c r="A1487" s="36"/>
    </row>
    <row r="1488" spans="1:1">
      <c r="A1488" s="36"/>
    </row>
    <row r="1489" spans="1:1">
      <c r="A1489" s="36"/>
    </row>
    <row r="1490" spans="1:1">
      <c r="A1490" s="36"/>
    </row>
    <row r="1491" spans="1:1">
      <c r="A1491" s="36"/>
    </row>
    <row r="1492" spans="1:1">
      <c r="A1492" s="36"/>
    </row>
    <row r="1493" spans="1:1">
      <c r="A1493" s="36"/>
    </row>
    <row r="1494" spans="1:1">
      <c r="A1494" s="36"/>
    </row>
    <row r="1495" spans="1:1">
      <c r="A1495" s="36"/>
    </row>
    <row r="1496" spans="1:1">
      <c r="A1496" s="36"/>
    </row>
    <row r="1497" spans="1:1">
      <c r="A1497" s="36"/>
    </row>
    <row r="1498" spans="1:1">
      <c r="A1498" s="36"/>
    </row>
    <row r="1499" spans="1:1">
      <c r="A1499" s="36"/>
    </row>
    <row r="1500" spans="1:1">
      <c r="A1500" s="36"/>
    </row>
    <row r="1501" spans="1:1">
      <c r="A1501" s="36"/>
    </row>
    <row r="1502" spans="1:1">
      <c r="A1502" s="36"/>
    </row>
    <row r="1503" spans="1:1">
      <c r="A1503" s="36"/>
    </row>
    <row r="1504" spans="1:1">
      <c r="A1504" s="36"/>
    </row>
    <row r="1505" spans="1:1">
      <c r="A1505" s="36"/>
    </row>
    <row r="1506" spans="1:1">
      <c r="A1506" s="36"/>
    </row>
    <row r="1507" spans="1:1">
      <c r="A1507" s="36"/>
    </row>
    <row r="1508" spans="1:1">
      <c r="A1508" s="36"/>
    </row>
    <row r="1509" spans="1:1">
      <c r="A1509" s="36"/>
    </row>
    <row r="1510" spans="1:1">
      <c r="A1510" s="36"/>
    </row>
    <row r="1511" spans="1:1">
      <c r="A1511" s="36"/>
    </row>
    <row r="1512" spans="1:1">
      <c r="A1512" s="36"/>
    </row>
    <row r="1513" spans="1:1">
      <c r="A1513" s="36"/>
    </row>
    <row r="1514" spans="1:1">
      <c r="A1514" s="36"/>
    </row>
    <row r="1515" spans="1:1">
      <c r="A1515" s="36"/>
    </row>
    <row r="1516" spans="1:1">
      <c r="A1516" s="36"/>
    </row>
    <row r="1517" spans="1:1">
      <c r="A1517" s="36"/>
    </row>
    <row r="1518" spans="1:1">
      <c r="A1518" s="36"/>
    </row>
    <row r="1519" spans="1:1">
      <c r="A1519" s="36"/>
    </row>
    <row r="1520" spans="1:1">
      <c r="A1520" s="36"/>
    </row>
    <row r="1521" spans="1:1">
      <c r="A1521" s="36"/>
    </row>
    <row r="1522" spans="1:1">
      <c r="A1522" s="36"/>
    </row>
    <row r="1523" spans="1:1">
      <c r="A1523" s="36"/>
    </row>
    <row r="1524" spans="1:1">
      <c r="A1524" s="36"/>
    </row>
    <row r="1525" spans="1:1">
      <c r="A1525" s="36"/>
    </row>
    <row r="1526" spans="1:1">
      <c r="A1526" s="36"/>
    </row>
    <row r="1527" spans="1:1">
      <c r="A1527" s="36"/>
    </row>
    <row r="1528" spans="1:1">
      <c r="A1528" s="36"/>
    </row>
    <row r="1529" spans="1:1">
      <c r="A1529" s="36"/>
    </row>
    <row r="1530" spans="1:1">
      <c r="A1530" s="36"/>
    </row>
    <row r="1531" spans="1:1">
      <c r="A1531" s="36"/>
    </row>
    <row r="1532" spans="1:1">
      <c r="A1532" s="36"/>
    </row>
    <row r="1533" spans="1:1">
      <c r="A1533" s="36"/>
    </row>
    <row r="1534" spans="1:1">
      <c r="A1534" s="36"/>
    </row>
    <row r="1535" spans="1:1">
      <c r="A1535" s="36"/>
    </row>
    <row r="1536" spans="1:1">
      <c r="A1536" s="36"/>
    </row>
    <row r="1537" spans="1:1">
      <c r="A1537" s="36"/>
    </row>
    <row r="1538" spans="1:1">
      <c r="A1538" s="36"/>
    </row>
    <row r="1539" spans="1:1">
      <c r="A1539" s="36"/>
    </row>
    <row r="1540" spans="1:1">
      <c r="A1540" s="36"/>
    </row>
    <row r="1541" spans="1:1">
      <c r="A1541" s="36"/>
    </row>
    <row r="1542" spans="1:1">
      <c r="A1542" s="36"/>
    </row>
    <row r="1543" spans="1:1">
      <c r="A1543" s="36"/>
    </row>
    <row r="1544" spans="1:1">
      <c r="A1544" s="36"/>
    </row>
    <row r="1545" spans="1:1">
      <c r="A1545" s="36"/>
    </row>
    <row r="1546" spans="1:1">
      <c r="A1546" s="36"/>
    </row>
    <row r="1547" spans="1:1">
      <c r="A1547" s="36"/>
    </row>
    <row r="1548" spans="1:1">
      <c r="A1548" s="36"/>
    </row>
    <row r="1549" spans="1:1">
      <c r="A1549" s="36"/>
    </row>
    <row r="1550" spans="1:1">
      <c r="A1550" s="36"/>
    </row>
    <row r="1551" spans="1:1">
      <c r="A1551" s="36"/>
    </row>
    <row r="1552" spans="1:1">
      <c r="A1552" s="36"/>
    </row>
    <row r="1553" spans="1:1">
      <c r="A1553" s="36"/>
    </row>
    <row r="1554" spans="1:1">
      <c r="A1554" s="36"/>
    </row>
    <row r="1555" spans="1:1">
      <c r="A1555" s="36"/>
    </row>
    <row r="1556" spans="1:1">
      <c r="A1556" s="36"/>
    </row>
    <row r="1557" spans="1:1">
      <c r="A1557" s="36"/>
    </row>
    <row r="1558" spans="1:1">
      <c r="A1558" s="36"/>
    </row>
    <row r="1559" spans="1:1">
      <c r="A1559" s="36"/>
    </row>
    <row r="1560" spans="1:1">
      <c r="A1560" s="36"/>
    </row>
    <row r="1561" spans="1:1">
      <c r="A1561" s="36"/>
    </row>
    <row r="1562" spans="1:1">
      <c r="A1562" s="36"/>
    </row>
    <row r="1563" spans="1:1">
      <c r="A1563" s="36"/>
    </row>
    <row r="1564" spans="1:1">
      <c r="A1564" s="36"/>
    </row>
    <row r="1565" spans="1:1">
      <c r="A1565" s="36"/>
    </row>
    <row r="1566" spans="1:1">
      <c r="A1566" s="36"/>
    </row>
    <row r="1567" spans="1:1">
      <c r="A1567" s="36"/>
    </row>
    <row r="1568" spans="1:1">
      <c r="A1568" s="36"/>
    </row>
    <row r="1569" spans="1:1">
      <c r="A1569" s="36"/>
    </row>
    <row r="1570" spans="1:1">
      <c r="A1570" s="36"/>
    </row>
    <row r="1571" spans="1:1">
      <c r="A1571" s="36"/>
    </row>
    <row r="1572" spans="1:1">
      <c r="A1572" s="36"/>
    </row>
    <row r="1573" spans="1:1">
      <c r="A1573" s="36"/>
    </row>
    <row r="1574" spans="1:1">
      <c r="A1574" s="36"/>
    </row>
    <row r="1575" spans="1:1">
      <c r="A1575" s="36"/>
    </row>
    <row r="1576" spans="1:1">
      <c r="A1576" s="36"/>
    </row>
    <row r="1577" spans="1:1">
      <c r="A1577" s="36"/>
    </row>
    <row r="1578" spans="1:1">
      <c r="A1578" s="36"/>
    </row>
    <row r="1579" spans="1:1">
      <c r="A1579" s="36"/>
    </row>
    <row r="1580" spans="1:1">
      <c r="A1580" s="36"/>
    </row>
    <row r="1581" spans="1:1">
      <c r="A1581" s="36"/>
    </row>
    <row r="1582" spans="1:1">
      <c r="A1582" s="36"/>
    </row>
    <row r="1583" spans="1:1">
      <c r="A1583" s="36"/>
    </row>
    <row r="1584" spans="1:1">
      <c r="A1584" s="36"/>
    </row>
    <row r="1585" spans="1:1">
      <c r="A1585" s="36"/>
    </row>
    <row r="1586" spans="1:1">
      <c r="A1586" s="36"/>
    </row>
    <row r="1587" spans="1:1">
      <c r="A1587" s="36"/>
    </row>
    <row r="1588" spans="1:1">
      <c r="A1588" s="36"/>
    </row>
    <row r="1589" spans="1:1">
      <c r="A1589" s="36"/>
    </row>
    <row r="1590" spans="1:1">
      <c r="A1590" s="36"/>
    </row>
    <row r="1591" spans="1:1">
      <c r="A1591" s="36"/>
    </row>
    <row r="1592" spans="1:1">
      <c r="A1592" s="36"/>
    </row>
    <row r="1593" spans="1:1">
      <c r="A1593" s="36"/>
    </row>
    <row r="1594" spans="1:1">
      <c r="A1594" s="36"/>
    </row>
    <row r="1595" spans="1:1">
      <c r="A1595" s="36"/>
    </row>
    <row r="1596" spans="1:1">
      <c r="A1596" s="36"/>
    </row>
    <row r="1597" spans="1:1">
      <c r="A1597" s="36"/>
    </row>
    <row r="1598" spans="1:1">
      <c r="A1598" s="36"/>
    </row>
    <row r="1599" spans="1:1">
      <c r="A1599" s="36"/>
    </row>
    <row r="1600" spans="1:1">
      <c r="A1600" s="36"/>
    </row>
    <row r="1601" spans="1:1">
      <c r="A1601" s="36"/>
    </row>
    <row r="1602" spans="1:1">
      <c r="A1602" s="36"/>
    </row>
    <row r="1603" spans="1:1">
      <c r="A1603" s="36"/>
    </row>
    <row r="1604" spans="1:1">
      <c r="A1604" s="36"/>
    </row>
    <row r="1605" spans="1:1">
      <c r="A1605" s="36"/>
    </row>
    <row r="1606" spans="1:1">
      <c r="A1606" s="36"/>
    </row>
    <row r="1607" spans="1:1">
      <c r="A1607" s="36"/>
    </row>
    <row r="1608" spans="1:1">
      <c r="A1608" s="36"/>
    </row>
    <row r="1609" spans="1:1">
      <c r="A1609" s="36"/>
    </row>
    <row r="1610" spans="1:1">
      <c r="A1610" s="36"/>
    </row>
    <row r="1611" spans="1:1">
      <c r="A1611" s="36"/>
    </row>
    <row r="1612" spans="1:1">
      <c r="A1612" s="36"/>
    </row>
    <row r="1613" spans="1:1">
      <c r="A1613" s="36"/>
    </row>
    <row r="1614" spans="1:1">
      <c r="A1614" s="36"/>
    </row>
    <row r="1615" spans="1:1">
      <c r="A1615" s="36"/>
    </row>
    <row r="1616" spans="1:1">
      <c r="A1616" s="36"/>
    </row>
    <row r="1617" spans="1:1">
      <c r="A1617" s="36"/>
    </row>
    <row r="1618" spans="1:1">
      <c r="A1618" s="36"/>
    </row>
    <row r="1619" spans="1:1">
      <c r="A1619" s="36"/>
    </row>
    <row r="1620" spans="1:1">
      <c r="A1620" s="36"/>
    </row>
    <row r="1621" spans="1:1">
      <c r="A1621" s="36"/>
    </row>
    <row r="1622" spans="1:1">
      <c r="A1622" s="36"/>
    </row>
    <row r="1623" spans="1:1">
      <c r="A1623" s="36"/>
    </row>
    <row r="1624" spans="1:1">
      <c r="A1624" s="36"/>
    </row>
    <row r="1625" spans="1:1">
      <c r="A1625" s="36"/>
    </row>
    <row r="1626" spans="1:1">
      <c r="A1626" s="36"/>
    </row>
    <row r="1627" spans="1:1">
      <c r="A1627" s="36"/>
    </row>
    <row r="1628" spans="1:1">
      <c r="A1628" s="36"/>
    </row>
    <row r="1629" spans="1:1">
      <c r="A1629" s="36"/>
    </row>
    <row r="1630" spans="1:1">
      <c r="A1630" s="36"/>
    </row>
    <row r="1631" spans="1:1">
      <c r="A1631" s="36"/>
    </row>
    <row r="1632" spans="1:1">
      <c r="A1632" s="36"/>
    </row>
    <row r="1633" spans="1:1">
      <c r="A1633" s="36"/>
    </row>
    <row r="1634" spans="1:1">
      <c r="A1634" s="36"/>
    </row>
    <row r="1635" spans="1:1">
      <c r="A1635" s="36"/>
    </row>
    <row r="1636" spans="1:1">
      <c r="A1636" s="36"/>
    </row>
    <row r="1637" spans="1:1">
      <c r="A1637" s="36"/>
    </row>
    <row r="1638" spans="1:1">
      <c r="A1638" s="36"/>
    </row>
    <row r="1639" spans="1:1">
      <c r="A1639" s="36"/>
    </row>
    <row r="1640" spans="1:1">
      <c r="A1640" s="36"/>
    </row>
    <row r="1641" spans="1:1">
      <c r="A1641" s="36"/>
    </row>
    <row r="1642" spans="1:1">
      <c r="A1642" s="36"/>
    </row>
    <row r="1643" spans="1:1">
      <c r="A1643" s="36"/>
    </row>
    <row r="1644" spans="1:1">
      <c r="A1644" s="36"/>
    </row>
    <row r="1645" spans="1:1">
      <c r="A1645" s="36"/>
    </row>
    <row r="1646" spans="1:1">
      <c r="A1646" s="36"/>
    </row>
    <row r="1647" spans="1:1">
      <c r="A1647" s="36"/>
    </row>
    <row r="1648" spans="1:1">
      <c r="A1648" s="36"/>
    </row>
    <row r="1649" spans="1:1">
      <c r="A1649" s="36"/>
    </row>
    <row r="1650" spans="1:1">
      <c r="A1650" s="36"/>
    </row>
    <row r="1651" spans="1:1">
      <c r="A1651" s="36"/>
    </row>
    <row r="1652" spans="1:1">
      <c r="A1652" s="36"/>
    </row>
    <row r="1653" spans="1:1">
      <c r="A1653" s="36"/>
    </row>
    <row r="1654" spans="1:1">
      <c r="A1654" s="36"/>
    </row>
    <row r="1655" spans="1:1">
      <c r="A1655" s="36"/>
    </row>
    <row r="1656" spans="1:1">
      <c r="A1656" s="36"/>
    </row>
    <row r="1657" spans="1:1">
      <c r="A1657" s="36"/>
    </row>
    <row r="1658" spans="1:1">
      <c r="A1658" s="36"/>
    </row>
    <row r="1659" spans="1:1">
      <c r="A1659" s="36"/>
    </row>
    <row r="1660" spans="1:1">
      <c r="A1660" s="36"/>
    </row>
    <row r="1661" spans="1:1">
      <c r="A1661" s="36"/>
    </row>
    <row r="1662" spans="1:1">
      <c r="A1662" s="36"/>
    </row>
    <row r="1663" spans="1:1">
      <c r="A1663" s="36"/>
    </row>
    <row r="1664" spans="1:1">
      <c r="A1664" s="36"/>
    </row>
    <row r="1665" spans="1:1">
      <c r="A1665" s="36"/>
    </row>
    <row r="1666" spans="1:1">
      <c r="A1666" s="36"/>
    </row>
    <row r="1667" spans="1:1">
      <c r="A1667" s="36"/>
    </row>
    <row r="1668" spans="1:1">
      <c r="A1668" s="36"/>
    </row>
    <row r="1669" spans="1:1">
      <c r="A1669" s="36"/>
    </row>
    <row r="1670" spans="1:1">
      <c r="A1670" s="36"/>
    </row>
    <row r="1671" spans="1:1">
      <c r="A1671" s="36"/>
    </row>
    <row r="1672" spans="1:1">
      <c r="A1672" s="36"/>
    </row>
    <row r="1673" spans="1:1">
      <c r="A1673" s="36"/>
    </row>
    <row r="1674" spans="1:1">
      <c r="A1674" s="36"/>
    </row>
    <row r="1675" spans="1:1">
      <c r="A1675" s="36"/>
    </row>
    <row r="1676" spans="1:1">
      <c r="A1676" s="36"/>
    </row>
    <row r="1677" spans="1:1">
      <c r="A1677" s="36"/>
    </row>
    <row r="1678" spans="1:1">
      <c r="A1678" s="36"/>
    </row>
    <row r="1679" spans="1:1">
      <c r="A1679" s="36"/>
    </row>
    <row r="1680" spans="1:1">
      <c r="A1680" s="36"/>
    </row>
    <row r="1681" spans="1:1">
      <c r="A1681" s="36"/>
    </row>
    <row r="1682" spans="1:1">
      <c r="A1682" s="36"/>
    </row>
    <row r="1683" spans="1:1">
      <c r="A1683" s="36"/>
    </row>
    <row r="1684" spans="1:1">
      <c r="A1684" s="36"/>
    </row>
    <row r="1685" spans="1:1">
      <c r="A1685" s="36"/>
    </row>
    <row r="1686" spans="1:1">
      <c r="A1686" s="36"/>
    </row>
    <row r="1687" spans="1:1">
      <c r="A1687" s="36"/>
    </row>
    <row r="1688" spans="1:1">
      <c r="A1688" s="36"/>
    </row>
    <row r="1689" spans="1:1">
      <c r="A1689" s="36"/>
    </row>
    <row r="1690" spans="1:1">
      <c r="A1690" s="36"/>
    </row>
    <row r="1691" spans="1:1">
      <c r="A1691" s="36"/>
    </row>
    <row r="1692" spans="1:1">
      <c r="A1692" s="36"/>
    </row>
    <row r="1693" spans="1:1">
      <c r="A1693" s="36"/>
    </row>
    <row r="1694" spans="1:1">
      <c r="A1694" s="36"/>
    </row>
    <row r="1695" spans="1:1">
      <c r="A1695" s="36"/>
    </row>
    <row r="1696" spans="1:1">
      <c r="A1696" s="36"/>
    </row>
    <row r="1697" spans="1:1">
      <c r="A1697" s="36"/>
    </row>
    <row r="1698" spans="1:1">
      <c r="A1698" s="36"/>
    </row>
    <row r="1699" spans="1:1">
      <c r="A1699" s="36"/>
    </row>
    <row r="1700" spans="1:1">
      <c r="A1700" s="36"/>
    </row>
    <row r="1701" spans="1:1">
      <c r="A1701" s="36"/>
    </row>
    <row r="1702" spans="1:1">
      <c r="A1702" s="36"/>
    </row>
    <row r="1703" spans="1:1">
      <c r="A1703" s="36"/>
    </row>
    <row r="1704" spans="1:1">
      <c r="A1704" s="36"/>
    </row>
    <row r="1705" spans="1:1">
      <c r="A1705" s="36"/>
    </row>
    <row r="1706" spans="1:1">
      <c r="A1706" s="36"/>
    </row>
    <row r="1707" spans="1:1">
      <c r="A1707" s="36"/>
    </row>
    <row r="1708" spans="1:1">
      <c r="A1708" s="36"/>
    </row>
    <row r="1709" spans="1:1">
      <c r="A1709" s="36"/>
    </row>
    <row r="1710" spans="1:1">
      <c r="A1710" s="36"/>
    </row>
    <row r="1711" spans="1:1">
      <c r="A1711" s="36"/>
    </row>
    <row r="1712" spans="1:1">
      <c r="A1712" s="36"/>
    </row>
    <row r="1713" spans="1:1">
      <c r="A1713" s="36"/>
    </row>
    <row r="1714" spans="1:1">
      <c r="A1714" s="36"/>
    </row>
    <row r="1715" spans="1:1">
      <c r="A1715" s="36"/>
    </row>
    <row r="1716" spans="1:1">
      <c r="A1716" s="36"/>
    </row>
    <row r="1717" spans="1:1">
      <c r="A1717" s="36"/>
    </row>
    <row r="1718" spans="1:1">
      <c r="A1718" s="36"/>
    </row>
    <row r="1719" spans="1:1">
      <c r="A1719" s="36"/>
    </row>
    <row r="1720" spans="1:1">
      <c r="A1720" s="36"/>
    </row>
    <row r="1721" spans="1:1">
      <c r="A1721" s="36"/>
    </row>
    <row r="1722" spans="1:1">
      <c r="A1722" s="36"/>
    </row>
    <row r="1723" spans="1:1">
      <c r="A1723" s="36"/>
    </row>
    <row r="1724" spans="1:1">
      <c r="A1724" s="36"/>
    </row>
    <row r="1725" spans="1:1">
      <c r="A1725" s="36"/>
    </row>
    <row r="1726" spans="1:1">
      <c r="A1726" s="36"/>
    </row>
    <row r="1727" spans="1:1">
      <c r="A1727" s="36"/>
    </row>
    <row r="1728" spans="1:1">
      <c r="A1728" s="36"/>
    </row>
    <row r="1729" spans="1:1">
      <c r="A1729" s="36"/>
    </row>
    <row r="1730" spans="1:1">
      <c r="A1730" s="36"/>
    </row>
    <row r="1731" spans="1:1">
      <c r="A1731" s="36"/>
    </row>
    <row r="1732" spans="1:1">
      <c r="A1732" s="36"/>
    </row>
    <row r="1733" spans="1:1">
      <c r="A1733" s="36"/>
    </row>
    <row r="1734" spans="1:1">
      <c r="A1734" s="36"/>
    </row>
    <row r="1735" spans="1:1">
      <c r="A1735" s="36"/>
    </row>
    <row r="1736" spans="1:1">
      <c r="A1736" s="36"/>
    </row>
    <row r="1737" spans="1:1">
      <c r="A1737" s="36"/>
    </row>
    <row r="1738" spans="1:1">
      <c r="A1738" s="36"/>
    </row>
    <row r="1739" spans="1:1">
      <c r="A1739" s="36"/>
    </row>
    <row r="1740" spans="1:1">
      <c r="A1740" s="36"/>
    </row>
    <row r="1741" spans="1:1">
      <c r="A1741" s="36"/>
    </row>
    <row r="1742" spans="1:1">
      <c r="A1742" s="36"/>
    </row>
    <row r="1743" spans="1:1">
      <c r="A1743" s="36"/>
    </row>
    <row r="1744" spans="1:1">
      <c r="A1744" s="36"/>
    </row>
    <row r="1745" spans="1:1">
      <c r="A1745" s="36"/>
    </row>
    <row r="1746" spans="1:1">
      <c r="A1746" s="36"/>
    </row>
    <row r="1747" spans="1:1">
      <c r="A1747" s="36"/>
    </row>
    <row r="1748" spans="1:1">
      <c r="A1748" s="36"/>
    </row>
    <row r="1749" spans="1:1">
      <c r="A1749" s="36"/>
    </row>
    <row r="1750" spans="1:1">
      <c r="A1750" s="36"/>
    </row>
    <row r="1751" spans="1:1">
      <c r="A1751" s="36"/>
    </row>
    <row r="1752" spans="1:1">
      <c r="A1752" s="36"/>
    </row>
    <row r="1753" spans="1:1">
      <c r="A1753" s="36"/>
    </row>
    <row r="1754" spans="1:1">
      <c r="A1754" s="36"/>
    </row>
    <row r="1755" spans="1:1">
      <c r="A1755" s="36"/>
    </row>
    <row r="1756" spans="1:1">
      <c r="A1756" s="36"/>
    </row>
    <row r="1757" spans="1:1">
      <c r="A1757" s="36"/>
    </row>
    <row r="1758" spans="1:1">
      <c r="A1758" s="36"/>
    </row>
    <row r="1759" spans="1:1">
      <c r="A1759" s="36"/>
    </row>
    <row r="1760" spans="1:1">
      <c r="A1760" s="36"/>
    </row>
    <row r="1761" spans="1:1">
      <c r="A1761" s="36"/>
    </row>
    <row r="1762" spans="1:1">
      <c r="A1762" s="36"/>
    </row>
    <row r="1763" spans="1:1">
      <c r="A1763" s="36"/>
    </row>
    <row r="1764" spans="1:1">
      <c r="A1764" s="36"/>
    </row>
    <row r="1765" spans="1:1">
      <c r="A1765" s="36"/>
    </row>
    <row r="1766" spans="1:1">
      <c r="A1766" s="36"/>
    </row>
    <row r="1767" spans="1:1">
      <c r="A1767" s="36"/>
    </row>
    <row r="1768" spans="1:1">
      <c r="A1768" s="36"/>
    </row>
    <row r="1769" spans="1:1">
      <c r="A1769" s="36"/>
    </row>
    <row r="1770" spans="1:1">
      <c r="A1770" s="36"/>
    </row>
    <row r="1771" spans="1:1">
      <c r="A1771" s="36"/>
    </row>
    <row r="1772" spans="1:1">
      <c r="A1772" s="36"/>
    </row>
    <row r="1773" spans="1:1">
      <c r="A1773" s="36"/>
    </row>
    <row r="1774" spans="1:1">
      <c r="A1774" s="36"/>
    </row>
    <row r="1775" spans="1:1">
      <c r="A1775" s="36"/>
    </row>
    <row r="1776" spans="1:1">
      <c r="A1776" s="36"/>
    </row>
    <row r="1777" spans="1:1">
      <c r="A1777" s="36"/>
    </row>
    <row r="1778" spans="1:1">
      <c r="A1778" s="36"/>
    </row>
    <row r="1779" spans="1:1">
      <c r="A1779" s="36"/>
    </row>
    <row r="1780" spans="1:1">
      <c r="A1780" s="36"/>
    </row>
    <row r="1781" spans="1:1">
      <c r="A1781" s="36"/>
    </row>
    <row r="1782" spans="1:1">
      <c r="A1782" s="36"/>
    </row>
    <row r="1783" spans="1:1">
      <c r="A1783" s="36"/>
    </row>
    <row r="1784" spans="1:1">
      <c r="A1784" s="36"/>
    </row>
    <row r="1785" spans="1:1">
      <c r="A1785" s="36"/>
    </row>
    <row r="1786" spans="1:1">
      <c r="A1786" s="36"/>
    </row>
    <row r="1787" spans="1:1">
      <c r="A1787" s="36"/>
    </row>
    <row r="1788" spans="1:1">
      <c r="A1788" s="36"/>
    </row>
    <row r="1789" spans="1:1">
      <c r="A1789" s="36"/>
    </row>
    <row r="1790" spans="1:1">
      <c r="A1790" s="36"/>
    </row>
    <row r="1791" spans="1:1">
      <c r="A1791" s="36"/>
    </row>
    <row r="1792" spans="1:1">
      <c r="A1792" s="36"/>
    </row>
    <row r="1793" spans="1:1">
      <c r="A1793" s="36"/>
    </row>
    <row r="1794" spans="1:1">
      <c r="A1794" s="36"/>
    </row>
    <row r="1795" spans="1:1">
      <c r="A1795" s="36"/>
    </row>
    <row r="1796" spans="1:1">
      <c r="A1796" s="36"/>
    </row>
    <row r="1797" spans="1:1">
      <c r="A1797" s="36"/>
    </row>
    <row r="1798" spans="1:1">
      <c r="A1798" s="36"/>
    </row>
    <row r="1799" spans="1:1">
      <c r="A1799" s="36"/>
    </row>
    <row r="1800" spans="1:1">
      <c r="A1800" s="36"/>
    </row>
    <row r="1801" spans="1:1">
      <c r="A1801" s="36"/>
    </row>
    <row r="1802" spans="1:1">
      <c r="A1802" s="36"/>
    </row>
    <row r="1803" spans="1:1">
      <c r="A1803" s="36"/>
    </row>
    <row r="1804" spans="1:1">
      <c r="A1804" s="36"/>
    </row>
    <row r="1805" spans="1:1">
      <c r="A1805" s="36"/>
    </row>
    <row r="1806" spans="1:1">
      <c r="A1806" s="36"/>
    </row>
    <row r="1807" spans="1:1">
      <c r="A1807" s="36"/>
    </row>
    <row r="1808" spans="1:1">
      <c r="A1808" s="36"/>
    </row>
    <row r="1809" spans="1:1">
      <c r="A1809" s="36"/>
    </row>
    <row r="1810" spans="1:1">
      <c r="A1810" s="36"/>
    </row>
    <row r="1811" spans="1:1">
      <c r="A1811" s="36"/>
    </row>
    <row r="1812" spans="1:1">
      <c r="A1812" s="36"/>
    </row>
    <row r="1813" spans="1:1">
      <c r="A1813" s="36"/>
    </row>
    <row r="1814" spans="1:1">
      <c r="A1814" s="36"/>
    </row>
    <row r="1815" spans="1:1">
      <c r="A1815" s="36"/>
    </row>
    <row r="1816" spans="1:1">
      <c r="A1816" s="36"/>
    </row>
    <row r="1817" spans="1:1">
      <c r="A1817" s="36"/>
    </row>
    <row r="1818" spans="1:1">
      <c r="A1818" s="36"/>
    </row>
    <row r="1819" spans="1:1">
      <c r="A1819" s="36"/>
    </row>
    <row r="1820" spans="1:1">
      <c r="A1820" s="36"/>
    </row>
    <row r="1821" spans="1:1">
      <c r="A1821" s="36"/>
    </row>
    <row r="1822" spans="1:1">
      <c r="A1822" s="36"/>
    </row>
    <row r="1823" spans="1:1">
      <c r="A1823" s="36"/>
    </row>
    <row r="1824" spans="1:1">
      <c r="A1824" s="36"/>
    </row>
    <row r="1825" spans="1:1">
      <c r="A1825" s="36"/>
    </row>
    <row r="1826" spans="1:1">
      <c r="A1826" s="36"/>
    </row>
    <row r="1827" spans="1:1">
      <c r="A1827" s="36"/>
    </row>
    <row r="1828" spans="1:1">
      <c r="A1828" s="36"/>
    </row>
    <row r="1829" spans="1:1">
      <c r="A1829" s="36"/>
    </row>
    <row r="1830" spans="1:1">
      <c r="A1830" s="36"/>
    </row>
    <row r="1831" spans="1:1">
      <c r="A1831" s="36"/>
    </row>
    <row r="1832" spans="1:1">
      <c r="A1832" s="36"/>
    </row>
    <row r="1833" spans="1:1">
      <c r="A1833" s="36"/>
    </row>
    <row r="1834" spans="1:1">
      <c r="A1834" s="36"/>
    </row>
    <row r="1835" spans="1:1">
      <c r="A1835" s="36"/>
    </row>
    <row r="1836" spans="1:1">
      <c r="A1836" s="36"/>
    </row>
    <row r="1837" spans="1:1">
      <c r="A1837" s="36"/>
    </row>
    <row r="1838" spans="1:1">
      <c r="A1838" s="36"/>
    </row>
    <row r="1839" spans="1:1">
      <c r="A1839" s="36"/>
    </row>
    <row r="1840" spans="1:1">
      <c r="A1840" s="36"/>
    </row>
    <row r="1841" spans="1:1">
      <c r="A1841" s="36"/>
    </row>
    <row r="1842" spans="1:1">
      <c r="A1842" s="36"/>
    </row>
    <row r="1843" spans="1:1">
      <c r="A1843" s="36"/>
    </row>
    <row r="1844" spans="1:1">
      <c r="A1844" s="36"/>
    </row>
    <row r="1845" spans="1:1">
      <c r="A1845" s="36"/>
    </row>
    <row r="1846" spans="1:1">
      <c r="A1846" s="36"/>
    </row>
    <row r="1847" spans="1:1">
      <c r="A1847" s="36"/>
    </row>
    <row r="1848" spans="1:1">
      <c r="A1848" s="36"/>
    </row>
    <row r="1849" spans="1:1">
      <c r="A1849" s="36"/>
    </row>
    <row r="1850" spans="1:1">
      <c r="A1850" s="36"/>
    </row>
    <row r="1851" spans="1:1">
      <c r="A1851" s="36"/>
    </row>
    <row r="1852" spans="1:1">
      <c r="A1852" s="36"/>
    </row>
    <row r="1853" spans="1:1">
      <c r="A1853" s="36"/>
    </row>
    <row r="1854" spans="1:1">
      <c r="A1854" s="36"/>
    </row>
    <row r="1855" spans="1:1">
      <c r="A1855" s="36"/>
    </row>
    <row r="1856" spans="1:1">
      <c r="A1856" s="36"/>
    </row>
    <row r="1857" spans="1:1">
      <c r="A1857" s="36"/>
    </row>
    <row r="1858" spans="1:1">
      <c r="A1858" s="36"/>
    </row>
    <row r="1859" spans="1:1">
      <c r="A1859" s="36"/>
    </row>
    <row r="1860" spans="1:1">
      <c r="A1860" s="36"/>
    </row>
    <row r="1861" spans="1:1">
      <c r="A1861" s="36"/>
    </row>
    <row r="1862" spans="1:1">
      <c r="A1862" s="36"/>
    </row>
    <row r="1863" spans="1:1">
      <c r="A1863" s="36"/>
    </row>
    <row r="1864" spans="1:1">
      <c r="A1864" s="36"/>
    </row>
    <row r="1865" spans="1:1">
      <c r="A1865" s="36"/>
    </row>
    <row r="1866" spans="1:1">
      <c r="A1866" s="36"/>
    </row>
    <row r="1867" spans="1:1">
      <c r="A1867" s="36"/>
    </row>
    <row r="1868" spans="1:1">
      <c r="A1868" s="36"/>
    </row>
    <row r="1869" spans="1:1">
      <c r="A1869" s="36"/>
    </row>
    <row r="1870" spans="1:1">
      <c r="A1870" s="36"/>
    </row>
    <row r="1871" spans="1:1">
      <c r="A1871" s="36"/>
    </row>
    <row r="1872" spans="1:1">
      <c r="A1872" s="36"/>
    </row>
    <row r="1873" spans="1:1">
      <c r="A1873" s="36"/>
    </row>
    <row r="1874" spans="1:1">
      <c r="A1874" s="36"/>
    </row>
    <row r="1875" spans="1:1">
      <c r="A1875" s="36"/>
    </row>
    <row r="1876" spans="1:1">
      <c r="A1876" s="36"/>
    </row>
    <row r="1877" spans="1:1">
      <c r="A1877" s="36"/>
    </row>
    <row r="1878" spans="1:1">
      <c r="A1878" s="36"/>
    </row>
    <row r="1879" spans="1:1">
      <c r="A1879" s="36"/>
    </row>
    <row r="1880" spans="1:1">
      <c r="A1880" s="36"/>
    </row>
    <row r="1881" spans="1:1">
      <c r="A1881" s="36"/>
    </row>
    <row r="1882" spans="1:1">
      <c r="A1882" s="36"/>
    </row>
    <row r="1883" spans="1:1">
      <c r="A1883" s="36"/>
    </row>
    <row r="1884" spans="1:1">
      <c r="A1884" s="36"/>
    </row>
    <row r="1885" spans="1:1">
      <c r="A1885" s="36"/>
    </row>
    <row r="1886" spans="1:1">
      <c r="A1886" s="36"/>
    </row>
    <row r="1887" spans="1:1">
      <c r="A1887" s="36"/>
    </row>
    <row r="1888" spans="1:1">
      <c r="A1888" s="36"/>
    </row>
    <row r="1889" spans="1:1">
      <c r="A1889" s="36"/>
    </row>
    <row r="1890" spans="1:1">
      <c r="A1890" s="36"/>
    </row>
    <row r="1891" spans="1:1">
      <c r="A1891" s="36"/>
    </row>
    <row r="1892" spans="1:1">
      <c r="A1892" s="36"/>
    </row>
    <row r="1893" spans="1:1">
      <c r="A1893" s="36"/>
    </row>
    <row r="1894" spans="1:1">
      <c r="A1894" s="36"/>
    </row>
    <row r="1895" spans="1:1">
      <c r="A1895" s="36"/>
    </row>
    <row r="1896" spans="1:1">
      <c r="A1896" s="36"/>
    </row>
    <row r="1897" spans="1:1">
      <c r="A1897" s="36"/>
    </row>
    <row r="1898" spans="1:1">
      <c r="A1898" s="36"/>
    </row>
    <row r="1899" spans="1:1">
      <c r="A1899" s="36"/>
    </row>
    <row r="1900" spans="1:1">
      <c r="A1900" s="36"/>
    </row>
    <row r="1901" spans="1:1">
      <c r="A1901" s="36"/>
    </row>
    <row r="1902" spans="1:1">
      <c r="A1902" s="36"/>
    </row>
    <row r="1903" spans="1:1">
      <c r="A1903" s="36"/>
    </row>
    <row r="1904" spans="1:1">
      <c r="A1904" s="36"/>
    </row>
    <row r="1905" spans="1:1">
      <c r="A1905" s="36"/>
    </row>
    <row r="1906" spans="1:1">
      <c r="A1906" s="36"/>
    </row>
    <row r="1907" spans="1:1">
      <c r="A1907" s="36"/>
    </row>
    <row r="1908" spans="1:1">
      <c r="A1908" s="36"/>
    </row>
    <row r="1909" spans="1:1">
      <c r="A1909" s="36"/>
    </row>
    <row r="1910" spans="1:1">
      <c r="A1910" s="36"/>
    </row>
    <row r="1911" spans="1:1">
      <c r="A1911" s="36"/>
    </row>
    <row r="1912" spans="1:1">
      <c r="A1912" s="36"/>
    </row>
    <row r="1913" spans="1:1">
      <c r="A1913" s="36"/>
    </row>
    <row r="1914" spans="1:1">
      <c r="A1914" s="36"/>
    </row>
    <row r="1915" spans="1:1">
      <c r="A1915" s="36"/>
    </row>
    <row r="1916" spans="1:1">
      <c r="A1916" s="36"/>
    </row>
    <row r="1917" spans="1:1">
      <c r="A1917" s="36"/>
    </row>
    <row r="1918" spans="1:1">
      <c r="A1918" s="36"/>
    </row>
    <row r="1919" spans="1:1">
      <c r="A1919" s="36"/>
    </row>
    <row r="1920" spans="1:1">
      <c r="A1920" s="36"/>
    </row>
    <row r="1921" spans="1:1">
      <c r="A1921" s="36"/>
    </row>
    <row r="1922" spans="1:1">
      <c r="A1922" s="36"/>
    </row>
    <row r="1923" spans="1:1">
      <c r="A1923" s="36"/>
    </row>
    <row r="1924" spans="1:1">
      <c r="A1924" s="36"/>
    </row>
    <row r="1925" spans="1:1">
      <c r="A1925" s="36"/>
    </row>
    <row r="1926" spans="1:1">
      <c r="A1926" s="36"/>
    </row>
    <row r="1927" spans="1:1">
      <c r="A1927" s="36"/>
    </row>
    <row r="1928" spans="1:1">
      <c r="A1928" s="36"/>
    </row>
    <row r="1929" spans="1:1">
      <c r="A1929" s="36"/>
    </row>
    <row r="1930" spans="1:1">
      <c r="A1930" s="36"/>
    </row>
    <row r="1931" spans="1:1">
      <c r="A1931" s="36"/>
    </row>
    <row r="1932" spans="1:1">
      <c r="A1932" s="36"/>
    </row>
    <row r="1933" spans="1:1">
      <c r="A1933" s="36"/>
    </row>
    <row r="1934" spans="1:1">
      <c r="A1934" s="36"/>
    </row>
    <row r="1935" spans="1:1">
      <c r="A1935" s="36"/>
    </row>
    <row r="1936" spans="1:1">
      <c r="A1936" s="36"/>
    </row>
    <row r="1937" spans="1:1">
      <c r="A1937" s="36"/>
    </row>
    <row r="1938" spans="1:1">
      <c r="A1938" s="36"/>
    </row>
    <row r="1939" spans="1:1">
      <c r="A1939" s="36"/>
    </row>
    <row r="1940" spans="1:1">
      <c r="A1940" s="36"/>
    </row>
    <row r="1941" spans="1:1">
      <c r="A1941" s="36"/>
    </row>
    <row r="1942" spans="1:1">
      <c r="A1942" s="36"/>
    </row>
    <row r="1943" spans="1:1">
      <c r="A1943" s="36"/>
    </row>
    <row r="1944" spans="1:1">
      <c r="A1944" s="36"/>
    </row>
    <row r="1945" spans="1:1">
      <c r="A1945" s="36"/>
    </row>
    <row r="1946" spans="1:1">
      <c r="A1946" s="36"/>
    </row>
    <row r="1947" spans="1:1">
      <c r="A1947" s="36"/>
    </row>
    <row r="1948" spans="1:1">
      <c r="A1948" s="36"/>
    </row>
    <row r="1949" spans="1:1">
      <c r="A1949" s="36"/>
    </row>
    <row r="1950" spans="1:1">
      <c r="A1950" s="36"/>
    </row>
    <row r="1951" spans="1:1">
      <c r="A1951" s="36"/>
    </row>
    <row r="1952" spans="1:1">
      <c r="A1952" s="36"/>
    </row>
    <row r="1953" spans="1:1">
      <c r="A1953" s="36"/>
    </row>
    <row r="1954" spans="1:1">
      <c r="A1954" s="36"/>
    </row>
    <row r="1955" spans="1:1">
      <c r="A1955" s="36"/>
    </row>
    <row r="1956" spans="1:1">
      <c r="A1956" s="36"/>
    </row>
    <row r="1957" spans="1:1">
      <c r="A1957" s="36"/>
    </row>
    <row r="1958" spans="1:1">
      <c r="A1958" s="36"/>
    </row>
    <row r="1959" spans="1:1">
      <c r="A1959" s="36"/>
    </row>
    <row r="1960" spans="1:1">
      <c r="A1960" s="36"/>
    </row>
    <row r="1961" spans="1:1">
      <c r="A1961" s="36"/>
    </row>
    <row r="1962" spans="1:1">
      <c r="A1962" s="36"/>
    </row>
    <row r="1963" spans="1:1">
      <c r="A1963" s="36"/>
    </row>
    <row r="1964" spans="1:1">
      <c r="A1964" s="36"/>
    </row>
    <row r="1965" spans="1:1">
      <c r="A1965" s="36"/>
    </row>
    <row r="1966" spans="1:1">
      <c r="A1966" s="36"/>
    </row>
    <row r="1967" spans="1:1">
      <c r="A1967" s="36"/>
    </row>
    <row r="1968" spans="1:1">
      <c r="A1968" s="36"/>
    </row>
    <row r="1969" spans="1:1">
      <c r="A1969" s="36"/>
    </row>
    <row r="1970" spans="1:1">
      <c r="A1970" s="36"/>
    </row>
    <row r="1971" spans="1:1">
      <c r="A1971" s="36"/>
    </row>
    <row r="1972" spans="1:1">
      <c r="A1972" s="36"/>
    </row>
    <row r="1973" spans="1:1">
      <c r="A1973" s="36"/>
    </row>
    <row r="1974" spans="1:1">
      <c r="A1974" s="36"/>
    </row>
    <row r="1975" spans="1:1">
      <c r="A1975" s="36"/>
    </row>
    <row r="1976" spans="1:1">
      <c r="A1976" s="36"/>
    </row>
    <row r="1977" spans="1:1">
      <c r="A1977" s="36"/>
    </row>
    <row r="1978" spans="1:1">
      <c r="A1978" s="36"/>
    </row>
    <row r="1979" spans="1:1">
      <c r="A1979" s="36"/>
    </row>
    <row r="1980" spans="1:1">
      <c r="A1980" s="36"/>
    </row>
    <row r="1981" spans="1:1">
      <c r="A1981" s="36"/>
    </row>
    <row r="1982" spans="1:1">
      <c r="A1982" s="36"/>
    </row>
    <row r="1983" spans="1:1">
      <c r="A1983" s="36"/>
    </row>
    <row r="1984" spans="1:1">
      <c r="A1984" s="36"/>
    </row>
    <row r="1985" spans="1:1">
      <c r="A1985" s="36"/>
    </row>
    <row r="1986" spans="1:1">
      <c r="A1986" s="36"/>
    </row>
    <row r="1987" spans="1:1">
      <c r="A1987" s="36"/>
    </row>
    <row r="1988" spans="1:1">
      <c r="A1988" s="36"/>
    </row>
    <row r="1989" spans="1:1">
      <c r="A1989" s="36"/>
    </row>
    <row r="1990" spans="1:1">
      <c r="A1990" s="36"/>
    </row>
    <row r="1991" spans="1:1">
      <c r="A1991" s="36"/>
    </row>
    <row r="1992" spans="1:1">
      <c r="A1992" s="36"/>
    </row>
    <row r="1993" spans="1:1">
      <c r="A1993" s="36"/>
    </row>
    <row r="1994" spans="1:1">
      <c r="A1994" s="36"/>
    </row>
    <row r="1995" spans="1:1">
      <c r="A1995" s="36"/>
    </row>
    <row r="1996" spans="1:1">
      <c r="A1996" s="36"/>
    </row>
    <row r="1997" spans="1:1">
      <c r="A1997" s="36"/>
    </row>
    <row r="1998" spans="1:1">
      <c r="A1998" s="36"/>
    </row>
    <row r="1999" spans="1:1">
      <c r="A1999" s="36"/>
    </row>
    <row r="2000" spans="1:1">
      <c r="A2000" s="36"/>
    </row>
    <row r="2001" spans="1:1">
      <c r="A2001" s="36"/>
    </row>
    <row r="2002" spans="1:1">
      <c r="A2002" s="36"/>
    </row>
    <row r="2003" spans="1:1">
      <c r="A2003" s="36"/>
    </row>
    <row r="2004" spans="1:1">
      <c r="A2004" s="36"/>
    </row>
    <row r="2005" spans="1:1">
      <c r="A2005" s="36"/>
    </row>
    <row r="2006" spans="1:1">
      <c r="A2006" s="36"/>
    </row>
    <row r="2007" spans="1:1">
      <c r="A2007" s="36"/>
    </row>
    <row r="2008" spans="1:1">
      <c r="A2008" s="36"/>
    </row>
    <row r="2009" spans="1:1">
      <c r="A2009" s="36"/>
    </row>
    <row r="2010" spans="1:1">
      <c r="A2010" s="36"/>
    </row>
    <row r="2011" spans="1:1">
      <c r="A2011" s="36"/>
    </row>
    <row r="2012" spans="1:1">
      <c r="A2012" s="36"/>
    </row>
    <row r="2013" spans="1:1">
      <c r="A2013" s="36"/>
    </row>
    <row r="2014" spans="1:1">
      <c r="A2014" s="36"/>
    </row>
    <row r="2015" spans="1:1">
      <c r="A2015" s="36"/>
    </row>
    <row r="2016" spans="1:1">
      <c r="A2016" s="36"/>
    </row>
    <row r="2017" spans="1:1">
      <c r="A2017" s="36"/>
    </row>
    <row r="2018" spans="1:1">
      <c r="A2018" s="36"/>
    </row>
    <row r="2019" spans="1:1">
      <c r="A2019" s="36"/>
    </row>
    <row r="2020" spans="1:1">
      <c r="A2020" s="36"/>
    </row>
    <row r="2021" spans="1:1">
      <c r="A2021" s="36"/>
    </row>
    <row r="2022" spans="1:1">
      <c r="A2022" s="36"/>
    </row>
    <row r="2023" spans="1:1">
      <c r="A2023" s="36"/>
    </row>
    <row r="2024" spans="1:1">
      <c r="A2024" s="36"/>
    </row>
    <row r="2025" spans="1:1">
      <c r="A2025" s="36"/>
    </row>
    <row r="2026" spans="1:1">
      <c r="A2026" s="36"/>
    </row>
    <row r="2027" spans="1:1">
      <c r="A2027" s="36"/>
    </row>
    <row r="2028" spans="1:1">
      <c r="A2028" s="36"/>
    </row>
    <row r="2029" spans="1:1">
      <c r="A2029" s="36"/>
    </row>
    <row r="2030" spans="1:1">
      <c r="A2030" s="36"/>
    </row>
    <row r="2031" spans="1:1">
      <c r="A2031" s="36"/>
    </row>
    <row r="2032" spans="1:1">
      <c r="A2032" s="36"/>
    </row>
    <row r="2033" spans="1:1">
      <c r="A2033" s="36"/>
    </row>
    <row r="2034" spans="1:1">
      <c r="A2034" s="36"/>
    </row>
    <row r="2035" spans="1:1">
      <c r="A2035" s="36"/>
    </row>
    <row r="2036" spans="1:1">
      <c r="A2036" s="36"/>
    </row>
    <row r="2037" spans="1:1">
      <c r="A2037" s="36"/>
    </row>
    <row r="2038" spans="1:1">
      <c r="A2038" s="36"/>
    </row>
    <row r="2039" spans="1:1">
      <c r="A2039" s="36"/>
    </row>
    <row r="2040" spans="1:1">
      <c r="A2040" s="36"/>
    </row>
    <row r="2041" spans="1:1">
      <c r="A2041" s="36"/>
    </row>
    <row r="2042" spans="1:1">
      <c r="A2042" s="36"/>
    </row>
    <row r="2043" spans="1:1">
      <c r="A2043" s="36"/>
    </row>
    <row r="2044" spans="1:1">
      <c r="A2044" s="36"/>
    </row>
    <row r="2045" spans="1:1">
      <c r="A2045" s="36"/>
    </row>
    <row r="2046" spans="1:1">
      <c r="A2046" s="36"/>
    </row>
    <row r="2047" spans="1:1">
      <c r="A2047" s="36"/>
    </row>
    <row r="2048" spans="1:1">
      <c r="A2048" s="36"/>
    </row>
    <row r="2049" spans="1:1">
      <c r="A2049" s="36"/>
    </row>
    <row r="2050" spans="1:1">
      <c r="A2050" s="36"/>
    </row>
    <row r="2051" spans="1:1">
      <c r="A2051" s="36"/>
    </row>
    <row r="2052" spans="1:1">
      <c r="A2052" s="36"/>
    </row>
    <row r="2053" spans="1:1">
      <c r="A2053" s="36"/>
    </row>
    <row r="2054" spans="1:1">
      <c r="A2054" s="36"/>
    </row>
    <row r="2055" spans="1:1">
      <c r="A2055" s="36"/>
    </row>
    <row r="2056" spans="1:1">
      <c r="A2056" s="36"/>
    </row>
    <row r="2057" spans="1:1">
      <c r="A2057" s="36"/>
    </row>
    <row r="2058" spans="1:1">
      <c r="A2058" s="36"/>
    </row>
    <row r="2059" spans="1:1">
      <c r="A2059" s="36"/>
    </row>
    <row r="2060" spans="1:1">
      <c r="A2060" s="36"/>
    </row>
    <row r="2061" spans="1:1">
      <c r="A2061" s="36"/>
    </row>
    <row r="2062" spans="1:1">
      <c r="A2062" s="36"/>
    </row>
    <row r="2063" spans="1:1">
      <c r="A2063" s="36"/>
    </row>
    <row r="2064" spans="1:1">
      <c r="A2064" s="36"/>
    </row>
    <row r="2065" spans="1:1">
      <c r="A2065" s="36"/>
    </row>
    <row r="2066" spans="1:1">
      <c r="A2066" s="36"/>
    </row>
    <row r="2067" spans="1:1">
      <c r="A2067" s="36"/>
    </row>
    <row r="2068" spans="1:1">
      <c r="A2068" s="36"/>
    </row>
    <row r="2069" spans="1:1">
      <c r="A2069" s="36"/>
    </row>
    <row r="2070" spans="1:1">
      <c r="A2070" s="36"/>
    </row>
    <row r="2071" spans="1:1">
      <c r="A2071" s="36"/>
    </row>
    <row r="2072" spans="1:1">
      <c r="A2072" s="36"/>
    </row>
    <row r="2073" spans="1:1">
      <c r="A2073" s="36"/>
    </row>
    <row r="2074" spans="1:1">
      <c r="A2074" s="36"/>
    </row>
    <row r="2075" spans="1:1">
      <c r="A2075" s="36"/>
    </row>
    <row r="2076" spans="1:1">
      <c r="A2076" s="36"/>
    </row>
    <row r="2077" spans="1:1">
      <c r="A2077" s="36"/>
    </row>
    <row r="2078" spans="1:1">
      <c r="A2078" s="36"/>
    </row>
    <row r="2079" spans="1:1">
      <c r="A2079" s="36"/>
    </row>
    <row r="2080" spans="1:1">
      <c r="A2080" s="36"/>
    </row>
    <row r="2081" spans="1:1">
      <c r="A2081" s="36"/>
    </row>
    <row r="2082" spans="1:1">
      <c r="A2082" s="36"/>
    </row>
    <row r="2083" spans="1:1">
      <c r="A2083" s="36"/>
    </row>
    <row r="2084" spans="1:1">
      <c r="A2084" s="36"/>
    </row>
    <row r="2085" spans="1:1">
      <c r="A2085" s="36"/>
    </row>
    <row r="2086" spans="1:1">
      <c r="A2086" s="36"/>
    </row>
    <row r="2087" spans="1:1">
      <c r="A2087" s="36"/>
    </row>
    <row r="2088" spans="1:1">
      <c r="A2088" s="36"/>
    </row>
    <row r="2089" spans="1:1">
      <c r="A2089" s="36"/>
    </row>
    <row r="2090" spans="1:1">
      <c r="A2090" s="36"/>
    </row>
    <row r="2091" spans="1:1">
      <c r="A2091" s="36"/>
    </row>
    <row r="2092" spans="1:1">
      <c r="A2092" s="36"/>
    </row>
    <row r="2093" spans="1:1">
      <c r="A2093" s="36"/>
    </row>
    <row r="2094" spans="1:1">
      <c r="A2094" s="36"/>
    </row>
    <row r="2095" spans="1:1">
      <c r="A2095" s="36"/>
    </row>
    <row r="2096" spans="1:1">
      <c r="A2096" s="36"/>
    </row>
    <row r="2097" spans="1:1">
      <c r="A2097" s="36"/>
    </row>
    <row r="2098" spans="1:1">
      <c r="A2098" s="36"/>
    </row>
    <row r="2099" spans="1:1">
      <c r="A2099" s="36"/>
    </row>
    <row r="2100" spans="1:1">
      <c r="A2100" s="36"/>
    </row>
    <row r="2101" spans="1:1">
      <c r="A2101" s="36"/>
    </row>
    <row r="2102" spans="1:1">
      <c r="A2102" s="36"/>
    </row>
    <row r="2103" spans="1:1">
      <c r="A2103" s="36"/>
    </row>
    <row r="2104" spans="1:1">
      <c r="A2104" s="36"/>
    </row>
    <row r="2105" spans="1:1">
      <c r="A2105" s="36"/>
    </row>
    <row r="2106" spans="1:1">
      <c r="A2106" s="36"/>
    </row>
    <row r="2107" spans="1:1">
      <c r="A2107" s="36"/>
    </row>
    <row r="2108" spans="1:1">
      <c r="A2108" s="36"/>
    </row>
    <row r="2109" spans="1:1">
      <c r="A2109" s="36"/>
    </row>
    <row r="2110" spans="1:1">
      <c r="A2110" s="36"/>
    </row>
    <row r="2111" spans="1:1">
      <c r="A2111" s="36"/>
    </row>
    <row r="2112" spans="1:1">
      <c r="A2112" s="36"/>
    </row>
    <row r="2113" spans="1:1">
      <c r="A2113" s="36"/>
    </row>
    <row r="2114" spans="1:1">
      <c r="A2114" s="36"/>
    </row>
    <row r="2115" spans="1:1">
      <c r="A2115" s="36"/>
    </row>
    <row r="2116" spans="1:1">
      <c r="A2116" s="36"/>
    </row>
    <row r="2117" spans="1:1">
      <c r="A2117" s="36"/>
    </row>
    <row r="2118" spans="1:1">
      <c r="A2118" s="36"/>
    </row>
    <row r="2119" spans="1:1">
      <c r="A2119" s="36"/>
    </row>
    <row r="2120" spans="1:1">
      <c r="A2120" s="36"/>
    </row>
    <row r="2121" spans="1:1">
      <c r="A2121" s="36"/>
    </row>
    <row r="2122" spans="1:1">
      <c r="A2122" s="36"/>
    </row>
    <row r="2123" spans="1:1">
      <c r="A2123" s="36"/>
    </row>
    <row r="2124" spans="1:1">
      <c r="A2124" s="36"/>
    </row>
    <row r="2125" spans="1:1">
      <c r="A2125" s="36"/>
    </row>
    <row r="2126" spans="1:1">
      <c r="A2126" s="36"/>
    </row>
    <row r="2127" spans="1:1">
      <c r="A2127" s="36"/>
    </row>
    <row r="2128" spans="1:1">
      <c r="A2128" s="36"/>
    </row>
    <row r="2129" spans="1:1">
      <c r="A2129" s="36"/>
    </row>
    <row r="2130" spans="1:1">
      <c r="A2130" s="36"/>
    </row>
    <row r="2131" spans="1:1">
      <c r="A2131" s="36"/>
    </row>
    <row r="2132" spans="1:1">
      <c r="A2132" s="36"/>
    </row>
    <row r="2133" spans="1:1">
      <c r="A2133" s="36"/>
    </row>
    <row r="2134" spans="1:1">
      <c r="A2134" s="36"/>
    </row>
    <row r="2135" spans="1:1">
      <c r="A2135" s="36"/>
    </row>
    <row r="2136" spans="1:1">
      <c r="A2136" s="36"/>
    </row>
    <row r="2137" spans="1:1">
      <c r="A2137" s="36"/>
    </row>
    <row r="2138" spans="1:1">
      <c r="A2138" s="36"/>
    </row>
    <row r="2139" spans="1:1">
      <c r="A2139" s="36"/>
    </row>
    <row r="2140" spans="1:1">
      <c r="A2140" s="36"/>
    </row>
    <row r="2141" spans="1:1">
      <c r="A2141" s="36"/>
    </row>
    <row r="2142" spans="1:1">
      <c r="A2142" s="36"/>
    </row>
    <row r="2143" spans="1:1">
      <c r="A2143" s="36"/>
    </row>
    <row r="2144" spans="1:1">
      <c r="A2144" s="36"/>
    </row>
    <row r="2145" spans="1:1">
      <c r="A2145" s="36"/>
    </row>
    <row r="2146" spans="1:1">
      <c r="A2146" s="36"/>
    </row>
    <row r="2147" spans="1:1">
      <c r="A2147" s="36"/>
    </row>
    <row r="2148" spans="1:1">
      <c r="A2148" s="36"/>
    </row>
    <row r="2149" spans="1:1">
      <c r="A2149" s="36"/>
    </row>
    <row r="2150" spans="1:1">
      <c r="A2150" s="36"/>
    </row>
    <row r="2151" spans="1:1">
      <c r="A2151" s="36"/>
    </row>
    <row r="2152" spans="1:1">
      <c r="A2152" s="36"/>
    </row>
    <row r="2153" spans="1:1">
      <c r="A2153" s="36"/>
    </row>
    <row r="2154" spans="1:1">
      <c r="A2154" s="36"/>
    </row>
    <row r="2155" spans="1:1">
      <c r="A2155" s="36"/>
    </row>
    <row r="2156" spans="1:1">
      <c r="A2156" s="36"/>
    </row>
    <row r="2157" spans="1:1">
      <c r="A2157" s="36"/>
    </row>
    <row r="2158" spans="1:1">
      <c r="A2158" s="36"/>
    </row>
    <row r="2159" spans="1:1">
      <c r="A2159" s="36"/>
    </row>
    <row r="2160" spans="1:1">
      <c r="A2160" s="36"/>
    </row>
    <row r="2161" spans="1:1">
      <c r="A2161" s="36"/>
    </row>
    <row r="2162" spans="1:1">
      <c r="A2162" s="36"/>
    </row>
    <row r="2163" spans="1:1">
      <c r="A2163" s="36"/>
    </row>
    <row r="2164" spans="1:1">
      <c r="A2164" s="36"/>
    </row>
    <row r="2165" spans="1:1">
      <c r="A2165" s="36"/>
    </row>
    <row r="2166" spans="1:1">
      <c r="A2166" s="36"/>
    </row>
    <row r="2167" spans="1:1">
      <c r="A2167" s="36"/>
    </row>
    <row r="2168" spans="1:1">
      <c r="A2168" s="36"/>
    </row>
    <row r="2169" spans="1:1">
      <c r="A2169" s="36"/>
    </row>
    <row r="2170" spans="1:1">
      <c r="A2170" s="36"/>
    </row>
    <row r="2171" spans="1:1">
      <c r="A2171" s="36"/>
    </row>
    <row r="2172" spans="1:1">
      <c r="A2172" s="36"/>
    </row>
    <row r="2173" spans="1:1">
      <c r="A2173" s="36"/>
    </row>
    <row r="2174" spans="1:1">
      <c r="A2174" s="36"/>
    </row>
    <row r="2175" spans="1:1">
      <c r="A2175" s="36"/>
    </row>
    <row r="2176" spans="1:1">
      <c r="A2176" s="36"/>
    </row>
    <row r="2177" spans="1:1">
      <c r="A2177" s="36"/>
    </row>
    <row r="2178" spans="1:1">
      <c r="A2178" s="36"/>
    </row>
    <row r="2179" spans="1:1">
      <c r="A2179" s="36"/>
    </row>
    <row r="2180" spans="1:1">
      <c r="A2180" s="36"/>
    </row>
    <row r="2181" spans="1:1">
      <c r="A2181" s="36"/>
    </row>
    <row r="2182" spans="1:1">
      <c r="A2182" s="36"/>
    </row>
    <row r="2183" spans="1:1">
      <c r="A2183" s="36"/>
    </row>
    <row r="2184" spans="1:1">
      <c r="A2184" s="36"/>
    </row>
    <row r="2185" spans="1:1">
      <c r="A2185" s="36"/>
    </row>
    <row r="2186" spans="1:1">
      <c r="A2186" s="36"/>
    </row>
    <row r="2187" spans="1:1">
      <c r="A2187" s="36"/>
    </row>
    <row r="2188" spans="1:1">
      <c r="A2188" s="36"/>
    </row>
    <row r="2189" spans="1:1">
      <c r="A2189" s="36"/>
    </row>
    <row r="2190" spans="1:1">
      <c r="A2190" s="36"/>
    </row>
    <row r="2191" spans="1:1">
      <c r="A2191" s="36"/>
    </row>
    <row r="2192" spans="1:1">
      <c r="A2192" s="36"/>
    </row>
    <row r="2193" spans="1:1">
      <c r="A2193" s="36"/>
    </row>
    <row r="2194" spans="1:1">
      <c r="A2194" s="36"/>
    </row>
    <row r="2195" spans="1:1">
      <c r="A2195" s="36"/>
    </row>
    <row r="2196" spans="1:1">
      <c r="A2196" s="36"/>
    </row>
    <row r="2197" spans="1:1">
      <c r="A2197" s="36"/>
    </row>
    <row r="2198" spans="1:1">
      <c r="A2198" s="36"/>
    </row>
    <row r="2199" spans="1:1">
      <c r="A2199" s="36"/>
    </row>
    <row r="2200" spans="1:1">
      <c r="A2200" s="36"/>
    </row>
    <row r="2201" spans="1:1">
      <c r="A2201" s="36"/>
    </row>
    <row r="2202" spans="1:1">
      <c r="A2202" s="36"/>
    </row>
    <row r="2203" spans="1:1">
      <c r="A2203" s="36"/>
    </row>
    <row r="2204" spans="1:1">
      <c r="A2204" s="36"/>
    </row>
    <row r="2205" spans="1:1">
      <c r="A2205" s="36"/>
    </row>
    <row r="2206" spans="1:1">
      <c r="A2206" s="36"/>
    </row>
    <row r="2207" spans="1:1">
      <c r="A2207" s="36"/>
    </row>
    <row r="2208" spans="1:1">
      <c r="A2208" s="36"/>
    </row>
    <row r="2209" spans="1:1">
      <c r="A2209" s="36"/>
    </row>
    <row r="2210" spans="1:1">
      <c r="A2210" s="36"/>
    </row>
    <row r="2211" spans="1:1">
      <c r="A2211" s="36"/>
    </row>
    <row r="2212" spans="1:1">
      <c r="A2212" s="36"/>
    </row>
    <row r="2213" spans="1:1">
      <c r="A2213" s="36"/>
    </row>
    <row r="2214" spans="1:1">
      <c r="A2214" s="36"/>
    </row>
    <row r="2215" spans="1:1">
      <c r="A2215" s="36"/>
    </row>
    <row r="2216" spans="1:1">
      <c r="A2216" s="36"/>
    </row>
    <row r="2217" spans="1:1">
      <c r="A2217" s="36"/>
    </row>
    <row r="2218" spans="1:1">
      <c r="A2218" s="36"/>
    </row>
    <row r="2219" spans="1:1">
      <c r="A2219" s="36"/>
    </row>
    <row r="2220" spans="1:1">
      <c r="A2220" s="36"/>
    </row>
    <row r="2221" spans="1:1">
      <c r="A2221" s="36"/>
    </row>
    <row r="2222" spans="1:1">
      <c r="A2222" s="36"/>
    </row>
    <row r="2223" spans="1:1">
      <c r="A2223" s="36"/>
    </row>
    <row r="2224" spans="1:1">
      <c r="A2224" s="36"/>
    </row>
    <row r="2225" spans="1:1">
      <c r="A2225" s="36"/>
    </row>
    <row r="2226" spans="1:1">
      <c r="A2226" s="36"/>
    </row>
    <row r="2227" spans="1:1">
      <c r="A2227" s="36"/>
    </row>
    <row r="2228" spans="1:1">
      <c r="A2228" s="36"/>
    </row>
    <row r="2229" spans="1:1">
      <c r="A2229" s="36"/>
    </row>
    <row r="2230" spans="1:1">
      <c r="A2230" s="36"/>
    </row>
    <row r="2231" spans="1:1">
      <c r="A2231" s="36"/>
    </row>
    <row r="2232" spans="1:1">
      <c r="A2232" s="36"/>
    </row>
    <row r="2233" spans="1:1">
      <c r="A2233" s="36"/>
    </row>
    <row r="2234" spans="1:1">
      <c r="A2234" s="36"/>
    </row>
    <row r="2235" spans="1:1">
      <c r="A2235" s="36"/>
    </row>
    <row r="2236" spans="1:1">
      <c r="A2236" s="36"/>
    </row>
    <row r="2237" spans="1:1">
      <c r="A2237" s="36"/>
    </row>
    <row r="2238" spans="1:1">
      <c r="A2238" s="36"/>
    </row>
    <row r="2239" spans="1:1">
      <c r="A2239" s="36"/>
    </row>
    <row r="2240" spans="1:1">
      <c r="A2240" s="36"/>
    </row>
    <row r="2241" spans="1:1">
      <c r="A2241" s="36"/>
    </row>
    <row r="2242" spans="1:1">
      <c r="A2242" s="36"/>
    </row>
    <row r="2243" spans="1:1">
      <c r="A2243" s="36"/>
    </row>
    <row r="2244" spans="1:1">
      <c r="A2244" s="36"/>
    </row>
    <row r="2245" spans="1:1">
      <c r="A2245" s="36"/>
    </row>
    <row r="2246" spans="1:1">
      <c r="A2246" s="36"/>
    </row>
    <row r="2247" spans="1:1">
      <c r="A2247" s="36"/>
    </row>
    <row r="2248" spans="1:1">
      <c r="A2248" s="36"/>
    </row>
    <row r="2249" spans="1:1">
      <c r="A2249" s="36"/>
    </row>
    <row r="2250" spans="1:1">
      <c r="A2250" s="36"/>
    </row>
    <row r="2251" spans="1:1">
      <c r="A2251" s="36"/>
    </row>
    <row r="2252" spans="1:1">
      <c r="A2252" s="36"/>
    </row>
    <row r="2253" spans="1:1">
      <c r="A2253" s="36"/>
    </row>
    <row r="2254" spans="1:1">
      <c r="A2254" s="36"/>
    </row>
    <row r="2255" spans="1:1">
      <c r="A2255" s="36"/>
    </row>
    <row r="2256" spans="1:1">
      <c r="A2256" s="36"/>
    </row>
    <row r="2257" spans="1:1">
      <c r="A2257" s="36"/>
    </row>
    <row r="2258" spans="1:1">
      <c r="A2258" s="36"/>
    </row>
    <row r="2259" spans="1:1">
      <c r="A2259" s="36"/>
    </row>
    <row r="2260" spans="1:1">
      <c r="A2260" s="36"/>
    </row>
    <row r="2261" spans="1:1">
      <c r="A2261" s="36"/>
    </row>
    <row r="2262" spans="1:1">
      <c r="A2262" s="36"/>
    </row>
    <row r="2263" spans="1:1">
      <c r="A2263" s="36"/>
    </row>
    <row r="2264" spans="1:1">
      <c r="A2264" s="36"/>
    </row>
  </sheetData>
  <mergeCells count="3">
    <mergeCell ref="A1:I1"/>
    <mergeCell ref="A2:I2"/>
    <mergeCell ref="A3:I3"/>
  </mergeCells>
  <pageMargins left="0.7" right="0.7" top="0.75" bottom="0.75" header="0.3" footer="0.3"/>
  <pageSetup scale="4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W279"/>
  <sheetViews>
    <sheetView showGridLines="0" showWhiteSpace="0" zoomScale="70" zoomScaleNormal="70" zoomScaleSheetLayoutView="50" zoomScalePageLayoutView="75" workbookViewId="0">
      <selection sqref="A1:U1"/>
    </sheetView>
  </sheetViews>
  <sheetFormatPr defaultColWidth="9.28515625" defaultRowHeight="15"/>
  <cols>
    <col min="1" max="1" width="17.7109375" style="262" customWidth="1"/>
    <col min="2" max="2" width="6.42578125" style="262" customWidth="1"/>
    <col min="3" max="3" width="40.5703125" style="262" customWidth="1"/>
    <col min="4" max="4" width="19.28515625" style="262" customWidth="1"/>
    <col min="5" max="5" width="17.7109375" style="264" customWidth="1"/>
    <col min="6" max="6" width="26.28515625" style="262" customWidth="1"/>
    <col min="7" max="7" width="20.28515625" style="262" customWidth="1"/>
    <col min="8" max="8" width="19.7109375" style="262" customWidth="1"/>
    <col min="9" max="9" width="21.28515625" style="262" customWidth="1"/>
    <col min="10" max="10" width="20.7109375" style="262" customWidth="1"/>
    <col min="11" max="11" width="19" style="262" customWidth="1"/>
    <col min="12" max="13" width="20.42578125" style="262" customWidth="1"/>
    <col min="14" max="15" width="22.7109375" style="262" customWidth="1"/>
    <col min="16" max="16" width="22" style="262" customWidth="1"/>
    <col min="17" max="17" width="20.7109375" style="262" customWidth="1"/>
    <col min="18" max="18" width="21.42578125" style="262" customWidth="1"/>
    <col min="19" max="19" width="24.85546875" style="262" customWidth="1"/>
    <col min="20" max="20" width="20.28515625" style="262" customWidth="1"/>
    <col min="21" max="21" width="18.42578125" style="262" customWidth="1"/>
    <col min="22" max="22" width="9.28515625" style="263"/>
    <col min="23" max="23" width="9.42578125" style="262" bestFit="1" customWidth="1"/>
    <col min="24" max="16384" width="9.28515625" style="262"/>
  </cols>
  <sheetData>
    <row r="1" spans="1:23" s="896" customFormat="1" ht="21" customHeight="1">
      <c r="A1" s="1556" t="s">
        <v>256</v>
      </c>
      <c r="B1" s="1556"/>
      <c r="C1" s="1556"/>
      <c r="D1" s="1556"/>
      <c r="E1" s="1556"/>
      <c r="F1" s="1556"/>
      <c r="G1" s="1556"/>
      <c r="H1" s="1556"/>
      <c r="I1" s="1556"/>
      <c r="J1" s="1556"/>
      <c r="K1" s="1556"/>
      <c r="L1" s="1556"/>
      <c r="M1" s="1556"/>
      <c r="N1" s="1556"/>
      <c r="O1" s="1556"/>
      <c r="P1" s="1556"/>
      <c r="Q1" s="1556"/>
      <c r="R1" s="1556"/>
      <c r="S1" s="1556"/>
      <c r="T1" s="1556"/>
      <c r="U1" s="1556"/>
      <c r="V1" s="263"/>
    </row>
    <row r="2" spans="1:23" ht="21" customHeight="1">
      <c r="A2" s="1556" t="s">
        <v>257</v>
      </c>
      <c r="B2" s="1556"/>
      <c r="C2" s="1556"/>
      <c r="D2" s="1556"/>
      <c r="E2" s="1556"/>
      <c r="F2" s="1556"/>
      <c r="G2" s="1556"/>
      <c r="H2" s="1556"/>
      <c r="I2" s="1556"/>
      <c r="J2" s="1556"/>
      <c r="K2" s="1556"/>
      <c r="L2" s="1556"/>
      <c r="M2" s="1556"/>
      <c r="N2" s="1556"/>
      <c r="O2" s="1556"/>
      <c r="P2" s="1556"/>
      <c r="Q2" s="1556"/>
      <c r="R2" s="1556"/>
      <c r="S2" s="1556"/>
      <c r="T2" s="1556"/>
      <c r="U2" s="1556"/>
    </row>
    <row r="3" spans="1:23" ht="21" customHeight="1">
      <c r="A3" s="1556" t="s">
        <v>590</v>
      </c>
      <c r="B3" s="1556"/>
      <c r="C3" s="1556"/>
      <c r="D3" s="1556"/>
      <c r="E3" s="1556"/>
      <c r="F3" s="1556"/>
      <c r="G3" s="1556"/>
      <c r="H3" s="1556"/>
      <c r="I3" s="1556"/>
      <c r="J3" s="1556"/>
      <c r="K3" s="1556"/>
      <c r="L3" s="1556"/>
      <c r="M3" s="1556"/>
      <c r="N3" s="1556"/>
      <c r="O3" s="1556"/>
      <c r="P3" s="1556"/>
      <c r="Q3" s="1556"/>
      <c r="R3" s="1556"/>
      <c r="S3" s="1556"/>
      <c r="T3" s="1556"/>
      <c r="U3" s="1556"/>
    </row>
    <row r="4" spans="1:23" ht="21" customHeight="1">
      <c r="B4" s="423"/>
      <c r="C4" s="495"/>
      <c r="D4" s="428"/>
      <c r="E4" s="428"/>
      <c r="F4" s="275"/>
      <c r="G4" s="492"/>
      <c r="H4" s="275"/>
      <c r="I4" s="275"/>
      <c r="J4" s="275"/>
      <c r="K4" s="275"/>
      <c r="L4" s="275"/>
      <c r="M4" s="275"/>
      <c r="N4" s="493"/>
      <c r="O4" s="493"/>
      <c r="P4" s="493"/>
      <c r="Q4" s="493"/>
      <c r="S4" s="891"/>
      <c r="U4" s="275"/>
    </row>
    <row r="5" spans="1:23" ht="21" customHeight="1" thickBot="1">
      <c r="A5" s="276"/>
      <c r="B5" s="277"/>
      <c r="C5" s="277"/>
      <c r="D5" s="277"/>
      <c r="E5" s="278"/>
      <c r="F5" s="277"/>
      <c r="G5" s="494"/>
      <c r="H5" s="279"/>
      <c r="I5" s="279"/>
      <c r="J5" s="279"/>
      <c r="K5" s="280"/>
      <c r="L5" s="279"/>
      <c r="M5" s="279"/>
      <c r="N5" s="494"/>
      <c r="O5" s="488"/>
      <c r="P5" s="263"/>
      <c r="Q5" s="494"/>
      <c r="U5" s="262" t="s">
        <v>494</v>
      </c>
    </row>
    <row r="6" spans="1:23" ht="16.5" thickBot="1">
      <c r="A6" s="281" t="s">
        <v>449</v>
      </c>
      <c r="B6" s="282"/>
      <c r="D6" s="283"/>
      <c r="E6" s="284"/>
      <c r="F6" s="279"/>
      <c r="G6" s="915" t="s">
        <v>509</v>
      </c>
      <c r="H6" s="1563" t="s">
        <v>1625</v>
      </c>
      <c r="I6" s="1563"/>
      <c r="J6" s="1563"/>
      <c r="K6" s="1563"/>
      <c r="L6" s="1563"/>
      <c r="M6" s="1563"/>
      <c r="N6" s="1563"/>
      <c r="O6" s="1563"/>
      <c r="P6" s="1563"/>
      <c r="Q6" s="1563"/>
      <c r="R6" s="1563"/>
      <c r="S6" s="1564"/>
      <c r="T6" s="265"/>
      <c r="U6" s="265"/>
    </row>
    <row r="7" spans="1:23" ht="32.1" customHeight="1" thickBot="1">
      <c r="A7" s="365" t="s">
        <v>10</v>
      </c>
      <c r="B7" s="366" t="s">
        <v>11</v>
      </c>
      <c r="C7" s="366"/>
      <c r="D7" s="366"/>
      <c r="E7" s="367" t="s">
        <v>172</v>
      </c>
      <c r="F7" s="368" t="s">
        <v>12</v>
      </c>
      <c r="G7" s="544" t="s">
        <v>713</v>
      </c>
      <c r="H7" s="367" t="s">
        <v>378</v>
      </c>
      <c r="I7" s="367" t="s">
        <v>438</v>
      </c>
      <c r="J7" s="367" t="s">
        <v>439</v>
      </c>
      <c r="K7" s="367" t="s">
        <v>440</v>
      </c>
      <c r="L7" s="367" t="s">
        <v>437</v>
      </c>
      <c r="M7" s="367" t="s">
        <v>441</v>
      </c>
      <c r="N7" s="367" t="s">
        <v>442</v>
      </c>
      <c r="O7" s="367" t="s">
        <v>443</v>
      </c>
      <c r="P7" s="367" t="s">
        <v>444</v>
      </c>
      <c r="Q7" s="367" t="s">
        <v>445</v>
      </c>
      <c r="R7" s="367" t="s">
        <v>446</v>
      </c>
      <c r="S7" s="367" t="s">
        <v>379</v>
      </c>
      <c r="T7" s="545" t="s">
        <v>14</v>
      </c>
      <c r="U7" s="1003"/>
    </row>
    <row r="8" spans="1:23" ht="15" customHeight="1">
      <c r="A8" s="290"/>
      <c r="B8" s="291" t="s">
        <v>156</v>
      </c>
      <c r="C8" s="292"/>
      <c r="D8" s="293"/>
      <c r="E8" s="294"/>
      <c r="F8" s="293"/>
      <c r="G8" s="547"/>
      <c r="H8" s="1223"/>
      <c r="I8" s="905"/>
      <c r="J8" s="905"/>
      <c r="K8" s="905"/>
      <c r="L8" s="905"/>
      <c r="M8" s="905"/>
      <c r="N8" s="905"/>
      <c r="O8" s="905"/>
      <c r="P8" s="905"/>
      <c r="Q8" s="905"/>
      <c r="R8" s="905"/>
      <c r="S8" s="906"/>
      <c r="T8" s="424"/>
      <c r="U8" s="295"/>
    </row>
    <row r="9" spans="1:23" s="896" customFormat="1">
      <c r="A9" s="296"/>
      <c r="B9" s="278" t="s">
        <v>342</v>
      </c>
      <c r="C9" s="283" t="s">
        <v>639</v>
      </c>
      <c r="D9" s="283"/>
      <c r="E9" s="278" t="str">
        <f>+'Appendix A'!E19</f>
        <v>(Note B)</v>
      </c>
      <c r="F9" s="277" t="s">
        <v>716</v>
      </c>
      <c r="G9" s="902">
        <v>33623556944</v>
      </c>
      <c r="H9" s="1451">
        <v>33683842276</v>
      </c>
      <c r="I9" s="536">
        <v>33758191244</v>
      </c>
      <c r="J9" s="536">
        <v>33855743539</v>
      </c>
      <c r="K9" s="536">
        <v>33989354156</v>
      </c>
      <c r="L9" s="536">
        <v>34190747923</v>
      </c>
      <c r="M9" s="536">
        <v>34369467014</v>
      </c>
      <c r="N9" s="536">
        <v>34476367635</v>
      </c>
      <c r="O9" s="536">
        <v>34592884155</v>
      </c>
      <c r="P9" s="536">
        <v>34706655016</v>
      </c>
      <c r="Q9" s="536">
        <v>34958118270</v>
      </c>
      <c r="R9" s="536">
        <v>35153067749</v>
      </c>
      <c r="S9" s="1484">
        <v>35482881605</v>
      </c>
      <c r="T9" s="1020"/>
      <c r="U9" s="1022"/>
      <c r="V9" s="263"/>
      <c r="W9" s="496"/>
    </row>
    <row r="10" spans="1:23" s="896" customFormat="1">
      <c r="A10" s="296"/>
      <c r="B10" s="278" t="s">
        <v>344</v>
      </c>
      <c r="C10" s="283" t="s">
        <v>640</v>
      </c>
      <c r="D10" s="283"/>
      <c r="E10" s="278" t="str">
        <f>+'Appendix A'!E19</f>
        <v>(Note B)</v>
      </c>
      <c r="F10" s="277" t="s">
        <v>645</v>
      </c>
      <c r="G10" s="902">
        <v>-31717</v>
      </c>
      <c r="H10" s="1451">
        <v>-31717</v>
      </c>
      <c r="I10" s="536">
        <v>-31717</v>
      </c>
      <c r="J10" s="536">
        <v>-31717</v>
      </c>
      <c r="K10" s="536">
        <v>-31717</v>
      </c>
      <c r="L10" s="536">
        <v>-31717</v>
      </c>
      <c r="M10" s="536">
        <v>-31717</v>
      </c>
      <c r="N10" s="536">
        <v>-31717</v>
      </c>
      <c r="O10" s="536">
        <v>-31717</v>
      </c>
      <c r="P10" s="536">
        <v>-31717</v>
      </c>
      <c r="Q10" s="536">
        <v>-31717</v>
      </c>
      <c r="R10" s="536">
        <v>-31717</v>
      </c>
      <c r="S10" s="1484">
        <v>-31717</v>
      </c>
      <c r="T10" s="1020"/>
      <c r="U10" s="1022"/>
      <c r="V10" s="263"/>
      <c r="W10" s="496"/>
    </row>
    <row r="11" spans="1:23" s="896" customFormat="1">
      <c r="A11" s="296"/>
      <c r="B11" s="278" t="s">
        <v>345</v>
      </c>
      <c r="C11" s="283" t="s">
        <v>641</v>
      </c>
      <c r="D11" s="283"/>
      <c r="E11" s="278" t="str">
        <f>+'Appendix A'!E19</f>
        <v>(Note B)</v>
      </c>
      <c r="F11" s="277" t="s">
        <v>717</v>
      </c>
      <c r="G11" s="902">
        <v>3392944</v>
      </c>
      <c r="H11" s="1451">
        <v>3392944</v>
      </c>
      <c r="I11" s="536">
        <v>3392944</v>
      </c>
      <c r="J11" s="536">
        <v>3392944</v>
      </c>
      <c r="K11" s="536">
        <v>3392944</v>
      </c>
      <c r="L11" s="536">
        <v>3392944</v>
      </c>
      <c r="M11" s="536">
        <v>3392944</v>
      </c>
      <c r="N11" s="536">
        <v>3392944</v>
      </c>
      <c r="O11" s="536">
        <v>3392944</v>
      </c>
      <c r="P11" s="536">
        <v>3392944</v>
      </c>
      <c r="Q11" s="536">
        <v>3392944</v>
      </c>
      <c r="R11" s="536">
        <v>3392944</v>
      </c>
      <c r="S11" s="1484">
        <v>3392944</v>
      </c>
      <c r="T11" s="1020"/>
      <c r="U11" s="1022"/>
      <c r="V11" s="263"/>
      <c r="W11" s="496"/>
    </row>
    <row r="12" spans="1:23" s="896" customFormat="1">
      <c r="A12" s="296"/>
      <c r="B12" s="278" t="s">
        <v>347</v>
      </c>
      <c r="C12" s="283" t="s">
        <v>642</v>
      </c>
      <c r="D12" s="283"/>
      <c r="E12" s="278" t="str">
        <f>+'Appendix A'!E19</f>
        <v>(Note B)</v>
      </c>
      <c r="F12" s="277" t="s">
        <v>718</v>
      </c>
      <c r="G12" s="902">
        <v>140310041</v>
      </c>
      <c r="H12" s="1451">
        <v>140310041</v>
      </c>
      <c r="I12" s="536">
        <v>140310041</v>
      </c>
      <c r="J12" s="536">
        <v>140310041</v>
      </c>
      <c r="K12" s="536">
        <v>140310041</v>
      </c>
      <c r="L12" s="536">
        <v>140310041</v>
      </c>
      <c r="M12" s="536">
        <v>140310041</v>
      </c>
      <c r="N12" s="536">
        <v>140310041</v>
      </c>
      <c r="O12" s="536">
        <v>140310041</v>
      </c>
      <c r="P12" s="536">
        <v>140310041</v>
      </c>
      <c r="Q12" s="536">
        <v>140310041</v>
      </c>
      <c r="R12" s="536">
        <v>140310041</v>
      </c>
      <c r="S12" s="1484">
        <v>140310041</v>
      </c>
      <c r="T12" s="1020"/>
      <c r="U12" s="1022"/>
      <c r="V12" s="263"/>
      <c r="W12" s="496"/>
    </row>
    <row r="13" spans="1:23" s="896" customFormat="1">
      <c r="A13" s="296"/>
      <c r="B13" s="278" t="s">
        <v>644</v>
      </c>
      <c r="C13" s="283" t="s">
        <v>643</v>
      </c>
      <c r="D13" s="283"/>
      <c r="E13" s="278" t="str">
        <f>+'Appendix A'!E19</f>
        <v>(Note B)</v>
      </c>
      <c r="F13" s="277" t="s">
        <v>649</v>
      </c>
      <c r="G13" s="902">
        <v>373772</v>
      </c>
      <c r="H13" s="1451">
        <v>373772</v>
      </c>
      <c r="I13" s="536">
        <v>373772</v>
      </c>
      <c r="J13" s="536">
        <v>373772</v>
      </c>
      <c r="K13" s="536">
        <v>373772</v>
      </c>
      <c r="L13" s="536">
        <v>373772</v>
      </c>
      <c r="M13" s="536">
        <v>373772</v>
      </c>
      <c r="N13" s="536">
        <v>373772</v>
      </c>
      <c r="O13" s="536">
        <v>373772</v>
      </c>
      <c r="P13" s="536">
        <v>373772</v>
      </c>
      <c r="Q13" s="536">
        <v>373772</v>
      </c>
      <c r="R13" s="536">
        <v>373772</v>
      </c>
      <c r="S13" s="1484">
        <v>373772</v>
      </c>
      <c r="T13" s="1020"/>
      <c r="U13" s="1022"/>
      <c r="V13" s="263"/>
      <c r="W13" s="496"/>
    </row>
    <row r="14" spans="1:23" ht="15.75">
      <c r="A14" s="296">
        <f>+'Appendix A'!A19</f>
        <v>6</v>
      </c>
      <c r="B14" s="297"/>
      <c r="C14" s="283" t="s">
        <v>714</v>
      </c>
      <c r="D14" s="265"/>
      <c r="E14" s="416"/>
      <c r="F14" s="262" t="s">
        <v>647</v>
      </c>
      <c r="G14" s="1048">
        <f>G9-G10-G11-G12-G13</f>
        <v>33479511904</v>
      </c>
      <c r="H14" s="1452">
        <f>H9-H10-H11-H12-H13</f>
        <v>33539797236</v>
      </c>
      <c r="I14" s="1049">
        <f t="shared" ref="I14:J14" si="0">I9-I10-I11-I12-I13</f>
        <v>33614146204</v>
      </c>
      <c r="J14" s="1049">
        <f t="shared" si="0"/>
        <v>33711698499</v>
      </c>
      <c r="K14" s="1049">
        <f t="shared" ref="K14:R14" si="1">K9-K10-K11-K12-K13</f>
        <v>33845309116</v>
      </c>
      <c r="L14" s="1049">
        <f t="shared" si="1"/>
        <v>34046702883</v>
      </c>
      <c r="M14" s="1049">
        <f t="shared" si="1"/>
        <v>34225421974</v>
      </c>
      <c r="N14" s="1049">
        <f t="shared" si="1"/>
        <v>34332322595</v>
      </c>
      <c r="O14" s="1049">
        <f t="shared" si="1"/>
        <v>34448839115</v>
      </c>
      <c r="P14" s="1049">
        <f t="shared" si="1"/>
        <v>34562609976</v>
      </c>
      <c r="Q14" s="1049">
        <f t="shared" si="1"/>
        <v>34814073230</v>
      </c>
      <c r="R14" s="1049">
        <f t="shared" si="1"/>
        <v>35009022709</v>
      </c>
      <c r="S14" s="1453">
        <f t="shared" ref="S14" si="2">S9-S10-S11-S12-S13</f>
        <v>35338836565</v>
      </c>
      <c r="T14" s="1021">
        <f t="shared" ref="T14:T19" si="3">IF(ISERROR(AVERAGE(G14:S14)),0,AVERAGE(G14:S14))</f>
        <v>34228330154.307693</v>
      </c>
      <c r="U14" s="1022"/>
      <c r="W14" s="496"/>
    </row>
    <row r="15" spans="1:23" ht="15.75">
      <c r="A15" s="296">
        <f>+'Appendix A'!A20</f>
        <v>7</v>
      </c>
      <c r="B15" s="297"/>
      <c r="C15" s="283" t="s">
        <v>246</v>
      </c>
      <c r="D15" s="265"/>
      <c r="E15" s="416" t="s">
        <v>330</v>
      </c>
      <c r="F15" s="277" t="s">
        <v>247</v>
      </c>
      <c r="G15" s="902">
        <v>96887478</v>
      </c>
      <c r="H15" s="1451">
        <v>94899298</v>
      </c>
      <c r="I15" s="536">
        <v>95134437</v>
      </c>
      <c r="J15" s="536">
        <v>95995232</v>
      </c>
      <c r="K15" s="536">
        <v>96479447</v>
      </c>
      <c r="L15" s="536">
        <v>95820626</v>
      </c>
      <c r="M15" s="536">
        <v>95845462</v>
      </c>
      <c r="N15" s="536">
        <v>97064084</v>
      </c>
      <c r="O15" s="536">
        <v>98031479</v>
      </c>
      <c r="P15" s="536">
        <v>98458279</v>
      </c>
      <c r="Q15" s="536">
        <v>99214579</v>
      </c>
      <c r="R15" s="536">
        <v>101201200</v>
      </c>
      <c r="S15" s="1484">
        <v>107851577</v>
      </c>
      <c r="T15" s="1021">
        <f t="shared" si="3"/>
        <v>97914090.615384609</v>
      </c>
      <c r="U15" s="1022"/>
      <c r="W15" s="496"/>
    </row>
    <row r="16" spans="1:23" ht="15.75">
      <c r="A16" s="296">
        <f>+'Appendix A'!A23</f>
        <v>9</v>
      </c>
      <c r="B16" s="297"/>
      <c r="C16" s="283" t="s">
        <v>48</v>
      </c>
      <c r="D16" s="265"/>
      <c r="E16" s="416" t="str">
        <f>+'Appendix A'!E23</f>
        <v>(Note B &amp; J)</v>
      </c>
      <c r="F16" s="298" t="s">
        <v>719</v>
      </c>
      <c r="G16" s="902">
        <v>6688540299</v>
      </c>
      <c r="H16" s="1451">
        <v>6734530568</v>
      </c>
      <c r="I16" s="536">
        <v>6785709870</v>
      </c>
      <c r="J16" s="536">
        <v>6839535808</v>
      </c>
      <c r="K16" s="536">
        <v>6888385718</v>
      </c>
      <c r="L16" s="536">
        <v>6944983391</v>
      </c>
      <c r="M16" s="536">
        <v>7000921614</v>
      </c>
      <c r="N16" s="536">
        <v>7054237143</v>
      </c>
      <c r="O16" s="536">
        <v>7107258147</v>
      </c>
      <c r="P16" s="536">
        <v>7161124666</v>
      </c>
      <c r="Q16" s="536">
        <v>7217767930</v>
      </c>
      <c r="R16" s="536">
        <v>7275838580</v>
      </c>
      <c r="S16" s="1484">
        <v>7333866632</v>
      </c>
      <c r="T16" s="1021">
        <f t="shared" si="3"/>
        <v>7002515412.7692308</v>
      </c>
      <c r="U16" s="1022"/>
      <c r="W16" s="496"/>
    </row>
    <row r="17" spans="1:23" ht="15" customHeight="1">
      <c r="A17" s="300">
        <f>+'Appendix A'!A24</f>
        <v>10</v>
      </c>
      <c r="B17" s="265"/>
      <c r="C17" s="301" t="s">
        <v>123</v>
      </c>
      <c r="D17" s="283"/>
      <c r="E17" s="416" t="str">
        <f>+'Appendix A'!E24</f>
        <v>(Note B)</v>
      </c>
      <c r="F17" s="277" t="s">
        <v>720</v>
      </c>
      <c r="G17" s="902"/>
      <c r="H17" s="1451"/>
      <c r="I17" s="536"/>
      <c r="J17" s="536"/>
      <c r="K17" s="536"/>
      <c r="L17" s="536"/>
      <c r="M17" s="536"/>
      <c r="N17" s="536"/>
      <c r="O17" s="536"/>
      <c r="P17" s="536"/>
      <c r="Q17" s="536"/>
      <c r="R17" s="536"/>
      <c r="S17" s="1484"/>
      <c r="T17" s="1021">
        <f t="shared" si="3"/>
        <v>0</v>
      </c>
      <c r="U17" s="1022"/>
      <c r="W17" s="496"/>
    </row>
    <row r="18" spans="1:23">
      <c r="A18" s="300">
        <f>+'Appendix A'!A25</f>
        <v>11</v>
      </c>
      <c r="B18" s="283"/>
      <c r="C18" s="301" t="s">
        <v>249</v>
      </c>
      <c r="D18" s="283"/>
      <c r="E18" s="416" t="str">
        <f>+'Appendix A'!E25</f>
        <v>(Note B &amp; J)</v>
      </c>
      <c r="F18" s="277" t="s">
        <v>247</v>
      </c>
      <c r="G18" s="902">
        <v>43495268</v>
      </c>
      <c r="H18" s="1451">
        <v>41721855</v>
      </c>
      <c r="I18" s="536">
        <v>42068238</v>
      </c>
      <c r="J18" s="536">
        <v>42426474</v>
      </c>
      <c r="K18" s="536">
        <v>43122672</v>
      </c>
      <c r="L18" s="536">
        <v>42569899</v>
      </c>
      <c r="M18" s="536">
        <v>42123812</v>
      </c>
      <c r="N18" s="536">
        <v>42451933</v>
      </c>
      <c r="O18" s="536">
        <v>43152124</v>
      </c>
      <c r="P18" s="536">
        <v>43438013</v>
      </c>
      <c r="Q18" s="536">
        <v>44168719</v>
      </c>
      <c r="R18" s="536">
        <v>44364975</v>
      </c>
      <c r="S18" s="1484">
        <v>45092114</v>
      </c>
      <c r="T18" s="1021">
        <f t="shared" si="3"/>
        <v>43092007.384615384</v>
      </c>
      <c r="U18" s="1022"/>
      <c r="W18" s="496"/>
    </row>
    <row r="19" spans="1:23">
      <c r="A19" s="300">
        <f>+'Appendix A'!A26</f>
        <v>12</v>
      </c>
      <c r="B19" s="269"/>
      <c r="C19" s="301" t="s">
        <v>250</v>
      </c>
      <c r="D19" s="283"/>
      <c r="E19" s="416" t="str">
        <f>+'Appendix A'!E26</f>
        <v>(Note B)</v>
      </c>
      <c r="F19" s="277" t="s">
        <v>247</v>
      </c>
      <c r="G19" s="902">
        <v>0</v>
      </c>
      <c r="H19" s="1451">
        <v>0</v>
      </c>
      <c r="I19" s="536">
        <v>0</v>
      </c>
      <c r="J19" s="536">
        <v>0</v>
      </c>
      <c r="K19" s="536">
        <v>0</v>
      </c>
      <c r="L19" s="536">
        <v>0</v>
      </c>
      <c r="M19" s="536">
        <v>0</v>
      </c>
      <c r="N19" s="536">
        <v>0</v>
      </c>
      <c r="O19" s="536">
        <v>0</v>
      </c>
      <c r="P19" s="536">
        <v>0</v>
      </c>
      <c r="Q19" s="536">
        <v>0</v>
      </c>
      <c r="R19" s="536">
        <v>0</v>
      </c>
      <c r="S19" s="1484">
        <v>0</v>
      </c>
      <c r="T19" s="1021">
        <f t="shared" si="3"/>
        <v>0</v>
      </c>
      <c r="U19" s="1022"/>
      <c r="W19" s="496"/>
    </row>
    <row r="20" spans="1:23" s="896" customFormat="1">
      <c r="A20" s="300"/>
      <c r="B20" s="282"/>
      <c r="C20" s="301"/>
      <c r="D20" s="283"/>
      <c r="E20" s="278"/>
      <c r="F20" s="305"/>
      <c r="G20" s="1010"/>
      <c r="H20" s="1021"/>
      <c r="I20" s="1050"/>
      <c r="J20" s="1050"/>
      <c r="K20" s="1050"/>
      <c r="L20" s="1050"/>
      <c r="M20" s="1050"/>
      <c r="N20" s="1050"/>
      <c r="O20" s="1050"/>
      <c r="P20" s="1050"/>
      <c r="Q20" s="1050"/>
      <c r="R20" s="1050"/>
      <c r="S20" s="1447"/>
      <c r="T20" s="1021"/>
      <c r="U20" s="1022"/>
      <c r="V20" s="263"/>
      <c r="W20" s="496"/>
    </row>
    <row r="21" spans="1:23" s="896" customFormat="1">
      <c r="A21" s="300"/>
      <c r="B21" s="282" t="s">
        <v>89</v>
      </c>
      <c r="C21" s="301"/>
      <c r="D21" s="283"/>
      <c r="E21" s="278"/>
      <c r="F21" s="305"/>
      <c r="G21" s="1010"/>
      <c r="H21" s="1021"/>
      <c r="I21" s="1050"/>
      <c r="J21" s="1050"/>
      <c r="K21" s="1050"/>
      <c r="L21" s="1050"/>
      <c r="M21" s="1050"/>
      <c r="N21" s="1050"/>
      <c r="O21" s="1050"/>
      <c r="P21" s="1050"/>
      <c r="Q21" s="1050"/>
      <c r="R21" s="1050"/>
      <c r="S21" s="1447"/>
      <c r="T21" s="1021"/>
      <c r="U21" s="1022"/>
      <c r="V21" s="263"/>
      <c r="W21" s="496"/>
    </row>
    <row r="22" spans="1:23" s="896" customFormat="1">
      <c r="A22" s="296"/>
      <c r="B22" s="278" t="s">
        <v>631</v>
      </c>
      <c r="C22" s="283" t="s">
        <v>650</v>
      </c>
      <c r="D22" s="283"/>
      <c r="E22" s="278" t="str">
        <f>+'Appendix A'!E49</f>
        <v>(Note B)</v>
      </c>
      <c r="F22" s="277" t="s">
        <v>203</v>
      </c>
      <c r="G22" s="902">
        <v>18620274886</v>
      </c>
      <c r="H22" s="1451">
        <v>18632013505</v>
      </c>
      <c r="I22" s="536">
        <v>18649999338</v>
      </c>
      <c r="J22" s="536">
        <v>18661011638</v>
      </c>
      <c r="K22" s="536">
        <v>18694951766</v>
      </c>
      <c r="L22" s="536">
        <v>18773412993</v>
      </c>
      <c r="M22" s="536">
        <v>18838309853</v>
      </c>
      <c r="N22" s="536">
        <v>18877920529</v>
      </c>
      <c r="O22" s="536">
        <v>18910728069</v>
      </c>
      <c r="P22" s="536">
        <v>18943985705</v>
      </c>
      <c r="Q22" s="536">
        <v>19090931240</v>
      </c>
      <c r="R22" s="536">
        <v>19205481738</v>
      </c>
      <c r="S22" s="1484">
        <v>19355520781</v>
      </c>
      <c r="T22" s="1020"/>
      <c r="U22" s="1022"/>
      <c r="V22" s="263"/>
      <c r="W22" s="496"/>
    </row>
    <row r="23" spans="1:23" s="896" customFormat="1">
      <c r="A23" s="296"/>
      <c r="B23" s="278" t="s">
        <v>349</v>
      </c>
      <c r="C23" s="283" t="s">
        <v>640</v>
      </c>
      <c r="D23" s="283"/>
      <c r="E23" s="278" t="str">
        <f>+'Appendix A'!E49</f>
        <v>(Note B)</v>
      </c>
      <c r="F23" s="277" t="s">
        <v>645</v>
      </c>
      <c r="G23" s="902">
        <v>-31717</v>
      </c>
      <c r="H23" s="1451">
        <v>-31717</v>
      </c>
      <c r="I23" s="536">
        <v>-31717</v>
      </c>
      <c r="J23" s="536">
        <v>-31717</v>
      </c>
      <c r="K23" s="536">
        <v>-31717</v>
      </c>
      <c r="L23" s="536">
        <v>-31717</v>
      </c>
      <c r="M23" s="536">
        <v>-31717</v>
      </c>
      <c r="N23" s="536">
        <v>-31717</v>
      </c>
      <c r="O23" s="536">
        <v>-31717</v>
      </c>
      <c r="P23" s="536">
        <v>-31717</v>
      </c>
      <c r="Q23" s="536">
        <v>-31717</v>
      </c>
      <c r="R23" s="536">
        <v>-31717</v>
      </c>
      <c r="S23" s="1484">
        <v>-31717</v>
      </c>
      <c r="T23" s="1020"/>
      <c r="U23" s="1022"/>
      <c r="V23" s="263"/>
      <c r="W23" s="496"/>
    </row>
    <row r="24" spans="1:23" ht="15.75">
      <c r="A24" s="296">
        <f>+'Appendix A'!A49</f>
        <v>24</v>
      </c>
      <c r="B24" s="297"/>
      <c r="C24" s="283" t="s">
        <v>715</v>
      </c>
      <c r="D24" s="283"/>
      <c r="E24" s="302"/>
      <c r="F24" s="303" t="s">
        <v>648</v>
      </c>
      <c r="G24" s="1010">
        <f>G22-G23</f>
        <v>18620306603</v>
      </c>
      <c r="H24" s="1021">
        <f>H22-H23</f>
        <v>18632045222</v>
      </c>
      <c r="I24" s="1050">
        <f t="shared" ref="I24:J24" si="4">I22-I23</f>
        <v>18650031055</v>
      </c>
      <c r="J24" s="1050">
        <f t="shared" si="4"/>
        <v>18661043355</v>
      </c>
      <c r="K24" s="1050">
        <f t="shared" ref="K24:R24" si="5">K22-K23</f>
        <v>18694983483</v>
      </c>
      <c r="L24" s="1050">
        <f t="shared" si="5"/>
        <v>18773444710</v>
      </c>
      <c r="M24" s="1050">
        <f t="shared" si="5"/>
        <v>18838341570</v>
      </c>
      <c r="N24" s="1050">
        <f t="shared" si="5"/>
        <v>18877952246</v>
      </c>
      <c r="O24" s="1050">
        <f t="shared" si="5"/>
        <v>18910759786</v>
      </c>
      <c r="P24" s="1050">
        <f t="shared" si="5"/>
        <v>18944017422</v>
      </c>
      <c r="Q24" s="1050">
        <f t="shared" si="5"/>
        <v>19090962957</v>
      </c>
      <c r="R24" s="1050">
        <f t="shared" si="5"/>
        <v>19205513455</v>
      </c>
      <c r="S24" s="1447">
        <f t="shared" ref="S24" si="6">S22-S23</f>
        <v>19355552498</v>
      </c>
      <c r="T24" s="1021">
        <f t="shared" ref="T24:T32" si="7">IF(ISERROR(AVERAGE(G24:S24)),0,AVERAGE(G24:S24))</f>
        <v>18865765720.153847</v>
      </c>
      <c r="U24" s="1022"/>
      <c r="W24" s="496"/>
    </row>
    <row r="25" spans="1:23" s="896" customFormat="1">
      <c r="A25" s="296"/>
      <c r="B25" s="278" t="s">
        <v>350</v>
      </c>
      <c r="C25" s="283" t="s">
        <v>651</v>
      </c>
      <c r="D25" s="283"/>
      <c r="E25" s="278" t="str">
        <f>+'Appendix A'!E51</f>
        <v>(Note B)</v>
      </c>
      <c r="F25" s="277" t="s">
        <v>118</v>
      </c>
      <c r="G25" s="902">
        <v>389873384</v>
      </c>
      <c r="H25" s="1451">
        <v>390039158</v>
      </c>
      <c r="I25" s="536">
        <v>387984809</v>
      </c>
      <c r="J25" s="536">
        <v>390065231</v>
      </c>
      <c r="K25" s="536">
        <v>384842996</v>
      </c>
      <c r="L25" s="536">
        <v>388336989</v>
      </c>
      <c r="M25" s="536">
        <v>394750009</v>
      </c>
      <c r="N25" s="536">
        <v>397120857</v>
      </c>
      <c r="O25" s="536">
        <v>400541043</v>
      </c>
      <c r="P25" s="536">
        <v>402792499</v>
      </c>
      <c r="Q25" s="536">
        <v>407024171</v>
      </c>
      <c r="R25" s="536">
        <v>411520493</v>
      </c>
      <c r="S25" s="1484">
        <v>421088624</v>
      </c>
      <c r="T25" s="1020"/>
      <c r="U25" s="1022"/>
      <c r="V25" s="263"/>
      <c r="W25" s="496"/>
    </row>
    <row r="26" spans="1:23" s="896" customFormat="1">
      <c r="A26" s="296"/>
      <c r="B26" s="278" t="s">
        <v>351</v>
      </c>
      <c r="C26" s="283" t="s">
        <v>643</v>
      </c>
      <c r="D26" s="283"/>
      <c r="E26" s="278" t="str">
        <f>+'Appendix A'!E51</f>
        <v>(Note B)</v>
      </c>
      <c r="F26" s="277" t="s">
        <v>649</v>
      </c>
      <c r="G26" s="902">
        <v>373772</v>
      </c>
      <c r="H26" s="1451">
        <v>373772</v>
      </c>
      <c r="I26" s="536">
        <v>373772</v>
      </c>
      <c r="J26" s="536">
        <v>373772</v>
      </c>
      <c r="K26" s="536">
        <v>373772</v>
      </c>
      <c r="L26" s="536">
        <v>373772</v>
      </c>
      <c r="M26" s="536">
        <v>373772</v>
      </c>
      <c r="N26" s="536">
        <v>373772</v>
      </c>
      <c r="O26" s="536">
        <v>373772</v>
      </c>
      <c r="P26" s="536">
        <v>373772</v>
      </c>
      <c r="Q26" s="536">
        <v>373772</v>
      </c>
      <c r="R26" s="536">
        <v>373772</v>
      </c>
      <c r="S26" s="1484">
        <v>373772</v>
      </c>
      <c r="T26" s="1020"/>
      <c r="U26" s="1022"/>
      <c r="V26" s="263"/>
      <c r="W26" s="496"/>
    </row>
    <row r="27" spans="1:23" ht="15.75">
      <c r="A27" s="296">
        <f>+'Appendix A'!A51</f>
        <v>25</v>
      </c>
      <c r="B27" s="297"/>
      <c r="C27" s="283" t="s">
        <v>731</v>
      </c>
      <c r="D27" s="283"/>
      <c r="E27" s="278"/>
      <c r="F27" s="277" t="s">
        <v>646</v>
      </c>
      <c r="G27" s="1010">
        <f>G25-G26</f>
        <v>389499612</v>
      </c>
      <c r="H27" s="1021">
        <f>H25-H26</f>
        <v>389665386</v>
      </c>
      <c r="I27" s="1050">
        <f t="shared" ref="I27:J27" si="8">I25-I26</f>
        <v>387611037</v>
      </c>
      <c r="J27" s="1050">
        <f t="shared" si="8"/>
        <v>389691459</v>
      </c>
      <c r="K27" s="1050">
        <f t="shared" ref="K27:R27" si="9">K25-K26</f>
        <v>384469224</v>
      </c>
      <c r="L27" s="1050">
        <f t="shared" si="9"/>
        <v>387963217</v>
      </c>
      <c r="M27" s="1050">
        <f t="shared" si="9"/>
        <v>394376237</v>
      </c>
      <c r="N27" s="1050">
        <f t="shared" si="9"/>
        <v>396747085</v>
      </c>
      <c r="O27" s="1050">
        <f t="shared" si="9"/>
        <v>400167271</v>
      </c>
      <c r="P27" s="1050">
        <f t="shared" si="9"/>
        <v>402418727</v>
      </c>
      <c r="Q27" s="1050">
        <f t="shared" si="9"/>
        <v>406650399</v>
      </c>
      <c r="R27" s="1050">
        <f t="shared" si="9"/>
        <v>411146721</v>
      </c>
      <c r="S27" s="1447">
        <f t="shared" ref="S27" si="10">S25-S26</f>
        <v>420714852</v>
      </c>
      <c r="T27" s="1021">
        <f t="shared" si="7"/>
        <v>397009325.15384614</v>
      </c>
      <c r="U27" s="1022"/>
      <c r="W27" s="496"/>
    </row>
    <row r="28" spans="1:23" s="896" customFormat="1">
      <c r="A28" s="296">
        <f>+'Appendix A'!A52</f>
        <v>26</v>
      </c>
      <c r="B28" s="278"/>
      <c r="C28" s="283" t="s">
        <v>225</v>
      </c>
      <c r="D28" s="283"/>
      <c r="E28" s="278" t="str">
        <f>+'Appendix A'!E52</f>
        <v>(Note B)</v>
      </c>
      <c r="F28" s="277" t="s">
        <v>222</v>
      </c>
      <c r="G28" s="902">
        <v>0</v>
      </c>
      <c r="H28" s="1451">
        <v>0</v>
      </c>
      <c r="I28" s="536">
        <v>0</v>
      </c>
      <c r="J28" s="536">
        <v>0</v>
      </c>
      <c r="K28" s="536">
        <v>0</v>
      </c>
      <c r="L28" s="536">
        <v>0</v>
      </c>
      <c r="M28" s="536">
        <v>0</v>
      </c>
      <c r="N28" s="536">
        <v>0</v>
      </c>
      <c r="O28" s="536">
        <v>0</v>
      </c>
      <c r="P28" s="536">
        <v>0</v>
      </c>
      <c r="Q28" s="536">
        <v>0</v>
      </c>
      <c r="R28" s="536">
        <v>0</v>
      </c>
      <c r="S28" s="1484">
        <v>0</v>
      </c>
      <c r="T28" s="1020">
        <f t="shared" si="7"/>
        <v>0</v>
      </c>
      <c r="U28" s="1022"/>
      <c r="V28" s="263"/>
      <c r="W28" s="496"/>
    </row>
    <row r="29" spans="1:23" s="896" customFormat="1">
      <c r="A29" s="296">
        <f>+'Appendix A'!A53</f>
        <v>27</v>
      </c>
      <c r="B29" s="278"/>
      <c r="C29" s="283" t="s">
        <v>246</v>
      </c>
      <c r="D29" s="283"/>
      <c r="E29" s="278" t="str">
        <f>+'Appendix A'!E53</f>
        <v>(Note B)</v>
      </c>
      <c r="F29" s="277" t="s">
        <v>247</v>
      </c>
      <c r="G29" s="902">
        <v>96887478</v>
      </c>
      <c r="H29" s="1451">
        <v>94899298</v>
      </c>
      <c r="I29" s="536">
        <v>95134437</v>
      </c>
      <c r="J29" s="536">
        <v>95995232</v>
      </c>
      <c r="K29" s="536">
        <v>96479447</v>
      </c>
      <c r="L29" s="536">
        <v>95820626</v>
      </c>
      <c r="M29" s="536">
        <v>95845462</v>
      </c>
      <c r="N29" s="536">
        <v>97064084</v>
      </c>
      <c r="O29" s="536">
        <v>98031479</v>
      </c>
      <c r="P29" s="536">
        <v>98458279</v>
      </c>
      <c r="Q29" s="536">
        <v>99214579</v>
      </c>
      <c r="R29" s="536">
        <v>101201200</v>
      </c>
      <c r="S29" s="1484">
        <v>107851577</v>
      </c>
      <c r="T29" s="1020">
        <f t="shared" si="7"/>
        <v>97914090.615384609</v>
      </c>
      <c r="U29" s="1022"/>
      <c r="V29" s="263"/>
      <c r="W29" s="496"/>
    </row>
    <row r="30" spans="1:23" s="896" customFormat="1">
      <c r="A30" s="296">
        <f>+'Appendix A'!A55</f>
        <v>29</v>
      </c>
      <c r="B30" s="278"/>
      <c r="C30" s="283" t="s">
        <v>428</v>
      </c>
      <c r="D30" s="283"/>
      <c r="E30" s="278" t="str">
        <f>+'Appendix A'!E55</f>
        <v>(Note B)</v>
      </c>
      <c r="F30" s="277" t="s">
        <v>721</v>
      </c>
      <c r="G30" s="902">
        <v>0</v>
      </c>
      <c r="H30" s="1451">
        <v>0</v>
      </c>
      <c r="I30" s="536">
        <v>0</v>
      </c>
      <c r="J30" s="536">
        <v>0</v>
      </c>
      <c r="K30" s="536">
        <v>0</v>
      </c>
      <c r="L30" s="536">
        <v>0</v>
      </c>
      <c r="M30" s="536">
        <v>0</v>
      </c>
      <c r="N30" s="536">
        <v>0</v>
      </c>
      <c r="O30" s="536">
        <v>0</v>
      </c>
      <c r="P30" s="536">
        <v>0</v>
      </c>
      <c r="Q30" s="536">
        <v>0</v>
      </c>
      <c r="R30" s="536">
        <v>0</v>
      </c>
      <c r="S30" s="1484">
        <v>0</v>
      </c>
      <c r="T30" s="1020">
        <f t="shared" si="7"/>
        <v>0</v>
      </c>
      <c r="U30" s="1022"/>
      <c r="V30" s="263"/>
      <c r="W30" s="496"/>
    </row>
    <row r="31" spans="1:23" s="896" customFormat="1">
      <c r="A31" s="296">
        <f>+'Appendix A'!A56</f>
        <v>30</v>
      </c>
      <c r="B31" s="278"/>
      <c r="C31" s="283" t="s">
        <v>429</v>
      </c>
      <c r="D31" s="283"/>
      <c r="E31" s="278" t="str">
        <f>+'Appendix A'!E56</f>
        <v>(Note B)</v>
      </c>
      <c r="F31" s="277" t="s">
        <v>247</v>
      </c>
      <c r="G31" s="902">
        <v>0</v>
      </c>
      <c r="H31" s="1451">
        <v>0</v>
      </c>
      <c r="I31" s="536">
        <v>0</v>
      </c>
      <c r="J31" s="536">
        <v>0</v>
      </c>
      <c r="K31" s="536">
        <v>0</v>
      </c>
      <c r="L31" s="536">
        <v>0</v>
      </c>
      <c r="M31" s="536">
        <v>0</v>
      </c>
      <c r="N31" s="536">
        <v>0</v>
      </c>
      <c r="O31" s="536">
        <v>0</v>
      </c>
      <c r="P31" s="536">
        <v>0</v>
      </c>
      <c r="Q31" s="536">
        <v>0</v>
      </c>
      <c r="R31" s="536">
        <v>0</v>
      </c>
      <c r="S31" s="1484">
        <v>0</v>
      </c>
      <c r="T31" s="1020">
        <f t="shared" si="7"/>
        <v>0</v>
      </c>
      <c r="U31" s="1022"/>
      <c r="V31" s="263"/>
      <c r="W31" s="496"/>
    </row>
    <row r="32" spans="1:23" s="896" customFormat="1">
      <c r="A32" s="296">
        <f>+'Appendix A'!A60</f>
        <v>34</v>
      </c>
      <c r="B32" s="278"/>
      <c r="C32" s="283" t="s">
        <v>276</v>
      </c>
      <c r="D32" s="283"/>
      <c r="E32" s="278" t="str">
        <f>+'Appendix A'!E60</f>
        <v>(Note B)</v>
      </c>
      <c r="F32" s="277" t="s">
        <v>116</v>
      </c>
      <c r="G32" s="902">
        <v>0</v>
      </c>
      <c r="H32" s="1451">
        <v>0</v>
      </c>
      <c r="I32" s="536">
        <v>0</v>
      </c>
      <c r="J32" s="536">
        <v>0</v>
      </c>
      <c r="K32" s="536">
        <v>0</v>
      </c>
      <c r="L32" s="536">
        <v>0</v>
      </c>
      <c r="M32" s="536">
        <v>0</v>
      </c>
      <c r="N32" s="536">
        <v>0</v>
      </c>
      <c r="O32" s="536">
        <v>0</v>
      </c>
      <c r="P32" s="536">
        <v>0</v>
      </c>
      <c r="Q32" s="536">
        <v>0</v>
      </c>
      <c r="R32" s="536">
        <v>0</v>
      </c>
      <c r="S32" s="1484">
        <v>0</v>
      </c>
      <c r="T32" s="1020">
        <f t="shared" si="7"/>
        <v>0</v>
      </c>
      <c r="U32" s="1022"/>
      <c r="V32" s="263"/>
      <c r="W32" s="496"/>
    </row>
    <row r="33" spans="1:22" s="896" customFormat="1">
      <c r="A33" s="300"/>
      <c r="B33" s="282"/>
      <c r="C33" s="301"/>
      <c r="D33" s="283"/>
      <c r="E33" s="278"/>
      <c r="F33" s="305"/>
      <c r="G33" s="1010"/>
      <c r="H33" s="1021"/>
      <c r="I33" s="1050"/>
      <c r="J33" s="1050"/>
      <c r="K33" s="1050"/>
      <c r="L33" s="1050"/>
      <c r="M33" s="1050"/>
      <c r="N33" s="1050"/>
      <c r="O33" s="1050"/>
      <c r="P33" s="1050"/>
      <c r="Q33" s="1050"/>
      <c r="R33" s="1050"/>
      <c r="S33" s="1447"/>
      <c r="T33" s="1021"/>
      <c r="U33" s="1022"/>
      <c r="V33" s="263"/>
    </row>
    <row r="34" spans="1:22" ht="15.75">
      <c r="A34" s="296"/>
      <c r="B34" s="297" t="s">
        <v>81</v>
      </c>
      <c r="C34" s="283"/>
      <c r="D34" s="283"/>
      <c r="E34" s="278"/>
      <c r="F34" s="546"/>
      <c r="G34" s="1010"/>
      <c r="H34" s="1021"/>
      <c r="I34" s="1050"/>
      <c r="J34" s="1050"/>
      <c r="K34" s="1050"/>
      <c r="L34" s="1050"/>
      <c r="M34" s="1050"/>
      <c r="N34" s="1050"/>
      <c r="O34" s="1050"/>
      <c r="P34" s="1050"/>
      <c r="Q34" s="1050"/>
      <c r="R34" s="1050"/>
      <c r="S34" s="1447"/>
      <c r="T34" s="1021"/>
      <c r="U34" s="1022"/>
    </row>
    <row r="35" spans="1:22" s="896" customFormat="1">
      <c r="A35" s="296">
        <f>+'Appendix A'!A67</f>
        <v>37</v>
      </c>
      <c r="B35" s="278"/>
      <c r="C35" s="283" t="s">
        <v>162</v>
      </c>
      <c r="D35" s="283"/>
      <c r="E35" s="278" t="str">
        <f>+'Appendix A'!E67</f>
        <v>(Note B &amp; J)</v>
      </c>
      <c r="F35" s="277" t="s">
        <v>204</v>
      </c>
      <c r="G35" s="902">
        <v>2859979302</v>
      </c>
      <c r="H35" s="1451">
        <v>2889150139</v>
      </c>
      <c r="I35" s="536">
        <v>2918492858</v>
      </c>
      <c r="J35" s="536">
        <v>2947611656</v>
      </c>
      <c r="K35" s="536">
        <v>2977262701</v>
      </c>
      <c r="L35" s="536">
        <v>3008246133</v>
      </c>
      <c r="M35" s="536">
        <v>3039412739</v>
      </c>
      <c r="N35" s="536">
        <v>3070626550</v>
      </c>
      <c r="O35" s="536">
        <v>3101660509</v>
      </c>
      <c r="P35" s="536">
        <v>3132466205</v>
      </c>
      <c r="Q35" s="536">
        <v>3163084367</v>
      </c>
      <c r="R35" s="536">
        <v>3194661724</v>
      </c>
      <c r="S35" s="1484">
        <v>3226698182</v>
      </c>
      <c r="T35" s="1020">
        <f>IF(ISERROR(AVERAGE(G35:S35)),0,AVERAGE(G35:S35))</f>
        <v>3040719466.5384617</v>
      </c>
      <c r="U35" s="1022"/>
      <c r="V35" s="263"/>
    </row>
    <row r="36" spans="1:22" s="896" customFormat="1">
      <c r="A36" s="296">
        <f>+'Appendix A'!A69</f>
        <v>38</v>
      </c>
      <c r="B36" s="278"/>
      <c r="C36" s="283" t="s">
        <v>191</v>
      </c>
      <c r="D36" s="283"/>
      <c r="E36" s="278" t="str">
        <f>+'Appendix A'!E69</f>
        <v>(Note B &amp; J)</v>
      </c>
      <c r="F36" s="277" t="s">
        <v>15</v>
      </c>
      <c r="G36" s="902">
        <v>178764936</v>
      </c>
      <c r="H36" s="1451">
        <v>179434251</v>
      </c>
      <c r="I36" s="536">
        <v>178382735</v>
      </c>
      <c r="J36" s="536">
        <v>180789717</v>
      </c>
      <c r="K36" s="536">
        <v>176002837</v>
      </c>
      <c r="L36" s="536">
        <v>178390556</v>
      </c>
      <c r="M36" s="536">
        <v>180737378</v>
      </c>
      <c r="N36" s="536">
        <v>182607698</v>
      </c>
      <c r="O36" s="536">
        <v>184068352</v>
      </c>
      <c r="P36" s="536">
        <v>186396526</v>
      </c>
      <c r="Q36" s="536">
        <v>188868386</v>
      </c>
      <c r="R36" s="536">
        <v>191359670</v>
      </c>
      <c r="S36" s="1484">
        <v>193387561</v>
      </c>
      <c r="T36" s="1020">
        <f>IF(ISERROR(AVERAGE(G36:S36)),0,AVERAGE(G36:S36))</f>
        <v>183014661.76923078</v>
      </c>
      <c r="U36" s="1022"/>
      <c r="V36" s="263"/>
    </row>
    <row r="37" spans="1:22" s="896" customFormat="1">
      <c r="A37" s="296">
        <f>+'Appendix A'!A70</f>
        <v>39</v>
      </c>
      <c r="B37" s="278"/>
      <c r="C37" s="283" t="s">
        <v>224</v>
      </c>
      <c r="D37" s="283"/>
      <c r="E37" s="278" t="str">
        <f>+'Appendix A'!E70</f>
        <v>(Note B &amp; J)</v>
      </c>
      <c r="F37" s="277" t="s">
        <v>247</v>
      </c>
      <c r="G37" s="902">
        <v>43495268</v>
      </c>
      <c r="H37" s="1451">
        <v>41721855</v>
      </c>
      <c r="I37" s="536">
        <v>42068238</v>
      </c>
      <c r="J37" s="536">
        <v>42426474</v>
      </c>
      <c r="K37" s="536">
        <v>43122672</v>
      </c>
      <c r="L37" s="536">
        <v>42569899</v>
      </c>
      <c r="M37" s="536">
        <v>42123812</v>
      </c>
      <c r="N37" s="536">
        <v>42451933</v>
      </c>
      <c r="O37" s="536">
        <v>43152124</v>
      </c>
      <c r="P37" s="536">
        <v>43438013</v>
      </c>
      <c r="Q37" s="536">
        <v>44168719</v>
      </c>
      <c r="R37" s="536">
        <v>44364975</v>
      </c>
      <c r="S37" s="1484">
        <v>45092114</v>
      </c>
      <c r="T37" s="1020">
        <f>IF(ISERROR(AVERAGE(G37:S37)),0,AVERAGE(G37:S37))</f>
        <v>43092007.384615384</v>
      </c>
      <c r="U37" s="1022"/>
      <c r="V37" s="263"/>
    </row>
    <row r="38" spans="1:22" s="896" customFormat="1">
      <c r="A38" s="296">
        <f>+'Appendix A'!A71</f>
        <v>40</v>
      </c>
      <c r="B38" s="278"/>
      <c r="C38" s="283" t="s">
        <v>493</v>
      </c>
      <c r="D38" s="283"/>
      <c r="E38" s="278" t="str">
        <f>+'Appendix A'!E71</f>
        <v>(Note B &amp; J)</v>
      </c>
      <c r="F38" s="277" t="s">
        <v>116</v>
      </c>
      <c r="G38" s="902">
        <v>0</v>
      </c>
      <c r="H38" s="1451">
        <v>0</v>
      </c>
      <c r="I38" s="536">
        <v>0</v>
      </c>
      <c r="J38" s="536">
        <v>0</v>
      </c>
      <c r="K38" s="536">
        <v>0</v>
      </c>
      <c r="L38" s="536">
        <v>0</v>
      </c>
      <c r="M38" s="536">
        <v>0</v>
      </c>
      <c r="N38" s="536">
        <v>0</v>
      </c>
      <c r="O38" s="536">
        <v>0</v>
      </c>
      <c r="P38" s="536">
        <v>0</v>
      </c>
      <c r="Q38" s="536">
        <v>0</v>
      </c>
      <c r="R38" s="536">
        <v>0</v>
      </c>
      <c r="S38" s="1484">
        <v>0</v>
      </c>
      <c r="T38" s="1020">
        <f>IF(ISERROR(AVERAGE(G38:S38)),0,AVERAGE(G38:S38))</f>
        <v>0</v>
      </c>
      <c r="U38" s="1022"/>
      <c r="V38" s="263"/>
    </row>
    <row r="39" spans="1:22" s="896" customFormat="1" ht="15.75" thickBot="1">
      <c r="A39" s="296">
        <f>+'Appendix A'!A77</f>
        <v>46</v>
      </c>
      <c r="B39" s="278"/>
      <c r="C39" s="283" t="s">
        <v>207</v>
      </c>
      <c r="D39" s="283"/>
      <c r="E39" s="278" t="str">
        <f>+'Appendix A'!E77</f>
        <v>(Note B &amp; J)</v>
      </c>
      <c r="F39" s="277" t="s">
        <v>116</v>
      </c>
      <c r="G39" s="1251">
        <v>0</v>
      </c>
      <c r="H39" s="1485">
        <v>0</v>
      </c>
      <c r="I39" s="907">
        <v>0</v>
      </c>
      <c r="J39" s="907">
        <v>0</v>
      </c>
      <c r="K39" s="907">
        <v>0</v>
      </c>
      <c r="L39" s="907">
        <v>0</v>
      </c>
      <c r="M39" s="907">
        <v>0</v>
      </c>
      <c r="N39" s="907">
        <v>0</v>
      </c>
      <c r="O39" s="907">
        <v>0</v>
      </c>
      <c r="P39" s="907">
        <v>0</v>
      </c>
      <c r="Q39" s="907">
        <v>0</v>
      </c>
      <c r="R39" s="907">
        <v>0</v>
      </c>
      <c r="S39" s="1486">
        <v>0</v>
      </c>
      <c r="T39" s="1501">
        <f>IF(ISERROR(AVERAGE(G39:S39)),0,AVERAGE(G39:S39))</f>
        <v>0</v>
      </c>
      <c r="U39" s="1502"/>
      <c r="V39" s="263"/>
    </row>
    <row r="40" spans="1:22" s="263" customFormat="1" ht="15.75">
      <c r="A40" s="267"/>
      <c r="B40" s="307"/>
      <c r="C40" s="298"/>
      <c r="D40" s="269"/>
      <c r="E40" s="267"/>
      <c r="F40" s="315"/>
      <c r="G40" s="59"/>
      <c r="H40" s="59"/>
      <c r="I40" s="59"/>
      <c r="J40" s="59"/>
      <c r="K40" s="59"/>
      <c r="L40" s="59"/>
      <c r="M40" s="59"/>
      <c r="N40" s="59"/>
      <c r="O40" s="59"/>
      <c r="P40" s="59"/>
      <c r="Q40" s="59"/>
      <c r="R40" s="59"/>
      <c r="S40" s="59"/>
      <c r="T40" s="59"/>
      <c r="U40" s="302"/>
    </row>
    <row r="41" spans="1:22" s="263" customFormat="1" ht="15.75">
      <c r="A41" s="267"/>
      <c r="B41" s="307"/>
      <c r="C41" s="298"/>
      <c r="D41" s="269"/>
      <c r="E41" s="267"/>
      <c r="F41" s="315"/>
      <c r="G41" s="571"/>
      <c r="H41" s="571"/>
      <c r="I41" s="571"/>
      <c r="J41" s="571"/>
      <c r="K41" s="571"/>
      <c r="L41" s="571"/>
      <c r="M41" s="571"/>
      <c r="N41" s="571"/>
      <c r="O41" s="571"/>
      <c r="P41" s="571"/>
      <c r="Q41" s="571"/>
      <c r="R41" s="571"/>
      <c r="S41" s="571"/>
      <c r="T41" s="571"/>
      <c r="U41" s="302"/>
    </row>
    <row r="42" spans="1:22" ht="16.5" thickBot="1">
      <c r="A42" s="281" t="s">
        <v>20</v>
      </c>
      <c r="B42" s="265"/>
      <c r="C42" s="316"/>
      <c r="D42" s="265"/>
      <c r="E42" s="317"/>
      <c r="F42" s="318"/>
      <c r="G42" s="319"/>
      <c r="H42" s="319"/>
      <c r="I42" s="319"/>
      <c r="J42" s="319"/>
      <c r="K42" s="319"/>
      <c r="L42" s="319"/>
      <c r="M42" s="319"/>
      <c r="N42" s="319"/>
      <c r="O42" s="59"/>
      <c r="P42" s="59"/>
      <c r="Q42" s="319"/>
      <c r="R42" s="319"/>
      <c r="S42" s="319"/>
      <c r="T42" s="319"/>
      <c r="U42" s="579"/>
    </row>
    <row r="43" spans="1:22" ht="32.25" thickBot="1">
      <c r="A43" s="285" t="s">
        <v>10</v>
      </c>
      <c r="B43" s="286" t="s">
        <v>11</v>
      </c>
      <c r="C43" s="286"/>
      <c r="D43" s="286"/>
      <c r="E43" s="287" t="s">
        <v>172</v>
      </c>
      <c r="F43" s="288" t="s">
        <v>12</v>
      </c>
      <c r="G43" s="320"/>
      <c r="H43" s="320"/>
      <c r="I43" s="320"/>
      <c r="J43" s="320"/>
      <c r="K43" s="320"/>
      <c r="L43" s="320"/>
      <c r="M43" s="320"/>
      <c r="N43" s="320"/>
      <c r="O43" s="320"/>
      <c r="P43" s="320"/>
      <c r="Q43" s="320"/>
      <c r="R43" s="320"/>
      <c r="S43" s="320"/>
      <c r="T43" s="287" t="s">
        <v>253</v>
      </c>
      <c r="U43" s="321"/>
    </row>
    <row r="44" spans="1:22" s="263" customFormat="1" ht="15.75">
      <c r="A44" s="322"/>
      <c r="B44" s="268"/>
      <c r="C44" s="268"/>
      <c r="D44" s="268"/>
      <c r="E44" s="323"/>
      <c r="F44" s="324"/>
      <c r="G44" s="269"/>
      <c r="H44" s="269"/>
      <c r="I44" s="269"/>
      <c r="J44" s="269"/>
      <c r="K44" s="269"/>
      <c r="L44" s="269"/>
      <c r="M44" s="269"/>
      <c r="N44" s="269"/>
      <c r="O44" s="269"/>
      <c r="P44" s="269"/>
      <c r="Q44" s="269"/>
      <c r="R44" s="269"/>
      <c r="S44" s="269"/>
      <c r="T44" s="323"/>
      <c r="U44" s="325"/>
    </row>
    <row r="45" spans="1:22" ht="15.75">
      <c r="A45" s="300">
        <f>+'Appendix A'!A12</f>
        <v>2</v>
      </c>
      <c r="B45" s="281"/>
      <c r="C45" s="316" t="s">
        <v>21</v>
      </c>
      <c r="D45" s="281"/>
      <c r="E45" s="416" t="str">
        <f>+'Appendix A'!E12</f>
        <v>(Note O)</v>
      </c>
      <c r="F45" s="318" t="s">
        <v>722</v>
      </c>
      <c r="G45" s="265"/>
      <c r="H45" s="265"/>
      <c r="I45" s="265"/>
      <c r="J45" s="265"/>
      <c r="K45" s="265"/>
      <c r="L45" s="265"/>
      <c r="M45" s="265"/>
      <c r="N45" s="265"/>
      <c r="O45" s="265"/>
      <c r="P45" s="265"/>
      <c r="Q45" s="265"/>
      <c r="R45" s="73"/>
      <c r="S45" s="269"/>
      <c r="T45" s="536">
        <v>240715652</v>
      </c>
      <c r="U45" s="304"/>
    </row>
    <row r="46" spans="1:22" ht="15.75">
      <c r="A46" s="300">
        <f>+'Appendix A'!A13</f>
        <v>3</v>
      </c>
      <c r="B46" s="281"/>
      <c r="C46" s="316" t="s">
        <v>22</v>
      </c>
      <c r="D46" s="281"/>
      <c r="E46" s="416" t="str">
        <f>+'Appendix A'!E13</f>
        <v>(Note O)</v>
      </c>
      <c r="F46" s="318" t="s">
        <v>723</v>
      </c>
      <c r="G46" s="265"/>
      <c r="H46" s="265"/>
      <c r="I46" s="265"/>
      <c r="J46" s="265"/>
      <c r="K46" s="265"/>
      <c r="L46" s="265"/>
      <c r="M46" s="265"/>
      <c r="N46" s="265"/>
      <c r="O46" s="265"/>
      <c r="P46" s="265"/>
      <c r="Q46" s="265"/>
      <c r="R46" s="73"/>
      <c r="S46" s="269"/>
      <c r="T46" s="536">
        <v>12020000</v>
      </c>
      <c r="U46" s="304"/>
    </row>
    <row r="47" spans="1:22">
      <c r="A47" s="300">
        <f>+'Appendix A'!A10</f>
        <v>1</v>
      </c>
      <c r="B47" s="265"/>
      <c r="C47" s="316" t="s">
        <v>23</v>
      </c>
      <c r="D47" s="265"/>
      <c r="E47" s="416" t="str">
        <f>+'Appendix A'!E10</f>
        <v>(Note O)</v>
      </c>
      <c r="F47" s="318" t="s">
        <v>724</v>
      </c>
      <c r="G47" s="265"/>
      <c r="H47" s="265"/>
      <c r="I47" s="265"/>
      <c r="J47" s="265"/>
      <c r="K47" s="265"/>
      <c r="L47" s="265"/>
      <c r="M47" s="265"/>
      <c r="N47" s="265"/>
      <c r="O47" s="265"/>
      <c r="P47" s="265"/>
      <c r="Q47" s="265"/>
      <c r="R47" s="73"/>
      <c r="S47" s="269"/>
      <c r="T47" s="536">
        <v>52600000</v>
      </c>
      <c r="U47" s="304"/>
    </row>
    <row r="48" spans="1:22" ht="15.75" thickBot="1">
      <c r="A48" s="326"/>
      <c r="B48" s="327"/>
      <c r="C48" s="328"/>
      <c r="D48" s="327"/>
      <c r="E48" s="329"/>
      <c r="F48" s="330"/>
      <c r="G48" s="159"/>
      <c r="H48" s="327"/>
      <c r="I48" s="327"/>
      <c r="J48" s="327"/>
      <c r="K48" s="327"/>
      <c r="L48" s="327"/>
      <c r="M48" s="327"/>
      <c r="N48" s="327"/>
      <c r="O48" s="327"/>
      <c r="P48" s="327"/>
      <c r="Q48" s="327"/>
      <c r="R48" s="327"/>
      <c r="S48" s="327"/>
      <c r="T48" s="327"/>
      <c r="U48" s="331"/>
    </row>
    <row r="49" spans="1:21">
      <c r="A49" s="278"/>
      <c r="B49" s="265"/>
      <c r="C49" s="316"/>
      <c r="D49" s="265"/>
      <c r="E49" s="317"/>
      <c r="F49" s="318"/>
      <c r="G49" s="73"/>
      <c r="H49" s="73"/>
      <c r="I49" s="73"/>
      <c r="J49" s="73"/>
      <c r="K49" s="73"/>
      <c r="L49" s="73"/>
      <c r="M49" s="73"/>
      <c r="N49" s="73"/>
      <c r="O49" s="73"/>
      <c r="P49" s="73"/>
      <c r="Q49" s="73"/>
      <c r="R49" s="73"/>
      <c r="S49" s="73"/>
      <c r="T49" s="73"/>
      <c r="U49" s="265"/>
    </row>
    <row r="50" spans="1:21">
      <c r="A50" s="278"/>
      <c r="B50" s="265"/>
      <c r="C50" s="316"/>
      <c r="D50" s="265"/>
      <c r="E50" s="317"/>
      <c r="F50" s="318"/>
      <c r="G50" s="73"/>
      <c r="H50" s="73"/>
      <c r="I50" s="73"/>
      <c r="J50" s="73"/>
      <c r="K50" s="73"/>
      <c r="L50" s="73"/>
      <c r="M50" s="73"/>
      <c r="N50" s="73"/>
      <c r="O50" s="73"/>
      <c r="P50" s="73"/>
      <c r="Q50" s="73"/>
      <c r="R50" s="73"/>
      <c r="S50" s="73"/>
      <c r="T50" s="73"/>
      <c r="U50" s="265"/>
    </row>
    <row r="51" spans="1:21" ht="16.5" thickBot="1">
      <c r="A51" s="281" t="s">
        <v>458</v>
      </c>
      <c r="G51" s="319"/>
    </row>
    <row r="52" spans="1:21" ht="32.25" thickBot="1">
      <c r="A52" s="285" t="s">
        <v>10</v>
      </c>
      <c r="B52" s="286" t="s">
        <v>11</v>
      </c>
      <c r="C52" s="286"/>
      <c r="D52" s="286"/>
      <c r="E52" s="287" t="s">
        <v>172</v>
      </c>
      <c r="F52" s="288" t="s">
        <v>12</v>
      </c>
      <c r="G52" s="320"/>
      <c r="H52" s="320"/>
      <c r="I52" s="320"/>
      <c r="J52" s="320"/>
      <c r="K52" s="320"/>
      <c r="L52" s="320"/>
      <c r="M52" s="320"/>
      <c r="N52" s="320"/>
      <c r="O52" s="320"/>
      <c r="P52" s="320"/>
      <c r="Q52" s="320"/>
      <c r="R52" s="332" t="s">
        <v>25</v>
      </c>
      <c r="S52" s="287" t="s">
        <v>253</v>
      </c>
      <c r="T52" s="332" t="s">
        <v>14</v>
      </c>
      <c r="U52" s="321"/>
    </row>
    <row r="53" spans="1:21" ht="15.75">
      <c r="A53" s="322"/>
      <c r="B53" s="268"/>
      <c r="C53" s="268"/>
      <c r="D53" s="268"/>
      <c r="E53" s="323"/>
      <c r="F53" s="324"/>
      <c r="G53" s="265"/>
      <c r="H53" s="265"/>
      <c r="I53" s="265"/>
      <c r="J53" s="269"/>
      <c r="K53" s="269"/>
      <c r="L53" s="269"/>
      <c r="M53" s="269"/>
      <c r="N53" s="269"/>
      <c r="O53" s="269"/>
      <c r="P53" s="269"/>
      <c r="Q53" s="73"/>
      <c r="R53" s="73"/>
      <c r="S53" s="73"/>
      <c r="T53" s="266"/>
      <c r="U53" s="325"/>
    </row>
    <row r="54" spans="1:21" ht="15.75">
      <c r="A54" s="333"/>
      <c r="B54" s="278"/>
      <c r="C54" s="307" t="s">
        <v>380</v>
      </c>
      <c r="D54" s="315"/>
      <c r="E54" s="282" t="str">
        <f>+'Appendix A'!E99</f>
        <v>(Note C &amp; Q)</v>
      </c>
      <c r="F54" s="301" t="s">
        <v>24</v>
      </c>
      <c r="G54" s="265"/>
      <c r="H54" s="265"/>
      <c r="I54" s="265"/>
      <c r="J54" s="265"/>
      <c r="K54" s="265"/>
      <c r="L54" s="265"/>
      <c r="M54" s="265"/>
      <c r="N54" s="265"/>
      <c r="O54" s="265"/>
      <c r="P54" s="265"/>
      <c r="Q54" s="263"/>
      <c r="R54" s="536">
        <v>54292606</v>
      </c>
      <c r="S54" s="536">
        <v>54292605</v>
      </c>
      <c r="T54" s="1011">
        <f>+(S54+R54)/2</f>
        <v>54292605.5</v>
      </c>
      <c r="U54" s="304"/>
    </row>
    <row r="55" spans="1:21" ht="15.75">
      <c r="A55" s="300"/>
      <c r="B55" s="278"/>
      <c r="C55" s="307"/>
      <c r="D55" s="315"/>
      <c r="E55" s="282"/>
      <c r="F55" s="301"/>
      <c r="G55" s="265"/>
      <c r="H55" s="265"/>
      <c r="I55" s="265"/>
      <c r="J55" s="265"/>
      <c r="K55" s="265"/>
      <c r="L55" s="265"/>
      <c r="M55" s="265"/>
      <c r="N55" s="265"/>
      <c r="O55" s="265"/>
      <c r="P55" s="265"/>
      <c r="Q55" s="73"/>
      <c r="R55" s="1050"/>
      <c r="S55" s="1050"/>
      <c r="T55" s="73"/>
      <c r="U55" s="304"/>
    </row>
    <row r="56" spans="1:21">
      <c r="A56" s="300">
        <f>+'Appendix A'!A99</f>
        <v>55</v>
      </c>
      <c r="B56" s="278"/>
      <c r="C56" s="334" t="s">
        <v>381</v>
      </c>
      <c r="D56" s="315"/>
      <c r="E56" s="278"/>
      <c r="F56" s="301"/>
      <c r="G56" s="265"/>
      <c r="H56" s="265"/>
      <c r="I56" s="265"/>
      <c r="J56" s="265"/>
      <c r="K56" s="265"/>
      <c r="L56" s="265"/>
      <c r="M56" s="265"/>
      <c r="N56" s="265"/>
      <c r="O56" s="265"/>
      <c r="P56" s="269"/>
      <c r="Q56" s="73"/>
      <c r="R56" s="536">
        <v>53803313</v>
      </c>
      <c r="S56" s="536">
        <v>53803313</v>
      </c>
      <c r="T56" s="1011">
        <f>+(S56+R56)/2</f>
        <v>53803313</v>
      </c>
      <c r="U56" s="304"/>
    </row>
    <row r="57" spans="1:21" ht="16.5" thickBot="1">
      <c r="A57" s="326"/>
      <c r="B57" s="335"/>
      <c r="C57" s="309"/>
      <c r="D57" s="313"/>
      <c r="E57" s="336"/>
      <c r="F57" s="310"/>
      <c r="G57" s="159"/>
      <c r="H57" s="159"/>
      <c r="I57" s="159"/>
      <c r="J57" s="327"/>
      <c r="K57" s="327"/>
      <c r="L57" s="327"/>
      <c r="M57" s="327"/>
      <c r="N57" s="327"/>
      <c r="O57" s="327"/>
      <c r="P57" s="327"/>
      <c r="Q57" s="159"/>
      <c r="R57" s="159"/>
      <c r="S57" s="159"/>
      <c r="T57" s="327"/>
      <c r="U57" s="331"/>
    </row>
    <row r="58" spans="1:21" ht="15.75">
      <c r="A58" s="278"/>
      <c r="B58" s="278"/>
      <c r="C58" s="307"/>
      <c r="D58" s="315"/>
      <c r="E58" s="282"/>
      <c r="F58" s="301"/>
      <c r="G58" s="73"/>
      <c r="H58" s="73"/>
      <c r="I58" s="73"/>
      <c r="J58" s="265"/>
      <c r="K58" s="265"/>
      <c r="L58" s="265"/>
      <c r="M58" s="265"/>
      <c r="N58" s="265"/>
      <c r="O58" s="265"/>
      <c r="P58" s="265"/>
      <c r="Q58" s="265"/>
      <c r="R58" s="265"/>
      <c r="S58" s="265"/>
      <c r="T58" s="265"/>
      <c r="U58" s="265"/>
    </row>
    <row r="59" spans="1:21" ht="15.75">
      <c r="A59" s="278"/>
      <c r="B59" s="278"/>
      <c r="C59" s="307"/>
      <c r="D59" s="315"/>
      <c r="E59" s="282"/>
      <c r="F59" s="301"/>
      <c r="G59" s="73"/>
      <c r="H59" s="73"/>
      <c r="I59" s="73"/>
      <c r="J59" s="265"/>
      <c r="K59" s="265"/>
      <c r="L59" s="265"/>
      <c r="M59" s="265"/>
      <c r="N59" s="265"/>
      <c r="O59" s="265"/>
      <c r="P59" s="265"/>
      <c r="Q59" s="265"/>
      <c r="R59" s="265"/>
      <c r="S59" s="265"/>
      <c r="T59" s="265"/>
      <c r="U59" s="265"/>
    </row>
    <row r="60" spans="1:21" ht="16.5" thickBot="1">
      <c r="A60" s="281" t="s">
        <v>82</v>
      </c>
    </row>
    <row r="61" spans="1:21" ht="32.25" thickBot="1">
      <c r="A61" s="285" t="s">
        <v>10</v>
      </c>
      <c r="B61" s="286" t="s">
        <v>11</v>
      </c>
      <c r="C61" s="286"/>
      <c r="D61" s="286"/>
      <c r="E61" s="287" t="s">
        <v>172</v>
      </c>
      <c r="F61" s="288" t="s">
        <v>12</v>
      </c>
      <c r="G61" s="287"/>
      <c r="H61" s="287"/>
      <c r="I61" s="287"/>
      <c r="J61" s="287"/>
      <c r="K61" s="287"/>
      <c r="L61" s="287"/>
      <c r="M61" s="287"/>
      <c r="N61" s="287"/>
      <c r="O61" s="287" t="s">
        <v>9</v>
      </c>
      <c r="P61" s="332" t="s">
        <v>67</v>
      </c>
      <c r="Q61" s="337" t="s">
        <v>68</v>
      </c>
      <c r="R61" s="332" t="s">
        <v>26</v>
      </c>
      <c r="S61" s="337" t="s">
        <v>239</v>
      </c>
      <c r="T61" s="338" t="s">
        <v>759</v>
      </c>
      <c r="U61" s="289"/>
    </row>
    <row r="62" spans="1:21" s="263" customFormat="1" ht="15.75">
      <c r="A62" s="339"/>
      <c r="B62" s="340" t="s">
        <v>82</v>
      </c>
      <c r="C62" s="341"/>
      <c r="D62" s="342"/>
      <c r="E62" s="343"/>
      <c r="F62" s="344"/>
      <c r="G62" s="342"/>
      <c r="H62" s="342"/>
      <c r="I62" s="342"/>
      <c r="J62" s="342"/>
      <c r="K62" s="342"/>
      <c r="L62" s="342"/>
      <c r="M62" s="345"/>
      <c r="N62" s="345"/>
      <c r="O62" s="342"/>
      <c r="P62" s="346"/>
      <c r="Q62" s="347"/>
      <c r="R62" s="342"/>
      <c r="S62" s="347"/>
      <c r="T62" s="344"/>
      <c r="U62" s="348"/>
    </row>
    <row r="63" spans="1:21" s="263" customFormat="1" ht="15.75">
      <c r="A63" s="349"/>
      <c r="B63" s="307"/>
      <c r="C63" s="350"/>
      <c r="D63" s="269"/>
      <c r="E63" s="267"/>
      <c r="F63" s="301"/>
      <c r="G63" s="269"/>
      <c r="H63" s="269"/>
      <c r="I63" s="269"/>
      <c r="J63" s="269"/>
      <c r="K63" s="269"/>
      <c r="L63" s="269"/>
      <c r="M63" s="351"/>
      <c r="N63" s="351"/>
      <c r="O63" s="269"/>
      <c r="P63" s="281"/>
      <c r="Q63" s="352"/>
      <c r="R63" s="269"/>
      <c r="S63" s="352"/>
      <c r="T63" s="301"/>
      <c r="U63" s="325"/>
    </row>
    <row r="64" spans="1:21" s="263" customFormat="1">
      <c r="A64" s="300">
        <f>+'Appendix A'!A102</f>
        <v>56</v>
      </c>
      <c r="B64" s="278"/>
      <c r="C64" s="269" t="s">
        <v>3</v>
      </c>
      <c r="D64" s="269"/>
      <c r="E64" s="267" t="str">
        <f>+'Appendix A'!E102</f>
        <v>(Note A &amp; Q)</v>
      </c>
      <c r="F64" s="301" t="s">
        <v>725</v>
      </c>
      <c r="G64" s="269"/>
      <c r="H64" s="269"/>
      <c r="I64" s="269"/>
      <c r="J64" s="269"/>
      <c r="K64" s="269"/>
      <c r="L64" s="269"/>
      <c r="M64" s="217"/>
      <c r="N64" s="217"/>
      <c r="O64" s="536">
        <v>2452035</v>
      </c>
      <c r="P64" s="536">
        <v>2452035</v>
      </c>
      <c r="Q64" s="536">
        <v>2083916</v>
      </c>
      <c r="R64" s="1011">
        <f>+(Q64+P64)/2</f>
        <v>2267975.5</v>
      </c>
      <c r="S64" s="1456">
        <f>IF(ISERROR('Appendix A'!H16),0,'Appendix A'!H16)</f>
        <v>0.23000000017490493</v>
      </c>
      <c r="T64" s="1011">
        <f>R64*S64</f>
        <v>521634.36539668008</v>
      </c>
      <c r="U64" s="353"/>
    </row>
    <row r="65" spans="1:22" s="263" customFormat="1" ht="15.75">
      <c r="A65" s="300"/>
      <c r="B65" s="278"/>
      <c r="C65" s="269"/>
      <c r="D65" s="269"/>
      <c r="E65" s="267"/>
      <c r="F65" s="269"/>
      <c r="G65" s="214"/>
      <c r="H65" s="214"/>
      <c r="I65" s="214"/>
      <c r="J65" s="354"/>
      <c r="K65" s="217"/>
      <c r="L65" s="269"/>
      <c r="M65" s="217"/>
      <c r="N65" s="217"/>
      <c r="O65" s="217"/>
      <c r="P65" s="217"/>
      <c r="Q65" s="217"/>
      <c r="R65" s="73"/>
      <c r="S65" s="220"/>
      <c r="T65" s="221"/>
      <c r="U65" s="353"/>
    </row>
    <row r="66" spans="1:22" s="263" customFormat="1" ht="15.75" thickBot="1">
      <c r="A66" s="326"/>
      <c r="B66" s="335"/>
      <c r="C66" s="335"/>
      <c r="D66" s="335"/>
      <c r="E66" s="335"/>
      <c r="F66" s="335"/>
      <c r="G66" s="335"/>
      <c r="H66" s="335"/>
      <c r="I66" s="335"/>
      <c r="J66" s="335"/>
      <c r="K66" s="335"/>
      <c r="L66" s="335"/>
      <c r="M66" s="335"/>
      <c r="N66" s="335"/>
      <c r="O66" s="335"/>
      <c r="P66" s="335"/>
      <c r="Q66" s="335"/>
      <c r="R66" s="335" t="s">
        <v>52</v>
      </c>
      <c r="S66" s="311"/>
      <c r="T66" s="311"/>
      <c r="U66" s="314"/>
    </row>
    <row r="67" spans="1:22" s="263" customFormat="1">
      <c r="A67" s="278"/>
      <c r="B67" s="278"/>
      <c r="C67" s="278"/>
      <c r="D67" s="278"/>
      <c r="E67" s="278"/>
      <c r="F67" s="278"/>
      <c r="G67" s="278"/>
      <c r="H67" s="278"/>
      <c r="I67" s="278"/>
      <c r="J67" s="278"/>
      <c r="K67" s="278"/>
      <c r="L67" s="278"/>
      <c r="M67" s="278"/>
      <c r="N67" s="278"/>
      <c r="O67" s="278"/>
      <c r="P67" s="278"/>
      <c r="Q67" s="278"/>
      <c r="R67" s="278"/>
      <c r="S67" s="269"/>
      <c r="T67" s="269"/>
      <c r="U67" s="269"/>
    </row>
    <row r="68" spans="1:22">
      <c r="A68" s="278"/>
      <c r="B68" s="265"/>
      <c r="C68" s="316"/>
      <c r="D68" s="265"/>
      <c r="E68" s="317"/>
      <c r="F68" s="318"/>
      <c r="G68" s="73"/>
      <c r="H68" s="73"/>
      <c r="I68" s="73"/>
      <c r="J68" s="73"/>
      <c r="K68" s="73"/>
      <c r="L68" s="73"/>
      <c r="M68" s="73"/>
      <c r="N68" s="73"/>
      <c r="O68" s="73"/>
      <c r="P68" s="73"/>
      <c r="Q68" s="73"/>
      <c r="R68" s="73"/>
      <c r="S68" s="73"/>
      <c r="T68" s="73"/>
      <c r="U68" s="265"/>
    </row>
    <row r="69" spans="1:22" ht="16.5" thickBot="1">
      <c r="A69" s="281" t="s">
        <v>80</v>
      </c>
      <c r="B69" s="265"/>
      <c r="C69" s="265"/>
      <c r="D69" s="265"/>
      <c r="E69" s="317"/>
      <c r="F69" s="265"/>
      <c r="G69" s="319"/>
      <c r="H69" s="1565"/>
      <c r="I69" s="1565"/>
      <c r="J69" s="1565"/>
      <c r="K69" s="1565"/>
      <c r="L69" s="1565"/>
      <c r="M69" s="1565"/>
      <c r="N69" s="1565"/>
      <c r="O69" s="1565"/>
      <c r="P69" s="1565"/>
      <c r="Q69" s="1565"/>
      <c r="R69" s="1565"/>
      <c r="S69" s="1565"/>
      <c r="T69" s="265"/>
      <c r="U69" s="265"/>
    </row>
    <row r="70" spans="1:22" ht="32.25" thickBot="1">
      <c r="A70" s="285" t="s">
        <v>10</v>
      </c>
      <c r="B70" s="286" t="s">
        <v>11</v>
      </c>
      <c r="C70" s="286"/>
      <c r="D70" s="286"/>
      <c r="E70" s="287" t="s">
        <v>172</v>
      </c>
      <c r="F70" s="288" t="s">
        <v>12</v>
      </c>
      <c r="G70" s="320"/>
      <c r="H70" s="320"/>
      <c r="I70" s="320"/>
      <c r="J70" s="320"/>
      <c r="K70" s="320"/>
      <c r="L70" s="320"/>
      <c r="M70" s="320"/>
      <c r="N70" s="320"/>
      <c r="O70" s="320"/>
      <c r="P70" s="320"/>
      <c r="Q70" s="320"/>
      <c r="R70" s="332" t="s">
        <v>25</v>
      </c>
      <c r="S70" s="332" t="s">
        <v>470</v>
      </c>
      <c r="T70" s="332" t="s">
        <v>14</v>
      </c>
      <c r="U70" s="289"/>
    </row>
    <row r="71" spans="1:22" s="263" customFormat="1">
      <c r="A71" s="300"/>
      <c r="B71" s="269"/>
      <c r="C71" s="298"/>
      <c r="D71" s="269"/>
      <c r="E71" s="267"/>
      <c r="F71" s="305"/>
      <c r="G71" s="269"/>
      <c r="H71" s="269"/>
      <c r="I71" s="269"/>
      <c r="J71" s="269"/>
      <c r="K71" s="269"/>
      <c r="L71" s="269"/>
      <c r="M71" s="269"/>
      <c r="N71" s="269"/>
      <c r="O71" s="269"/>
      <c r="P71" s="269"/>
      <c r="Q71" s="269"/>
      <c r="R71" s="73"/>
      <c r="S71" s="59"/>
      <c r="T71" s="59"/>
      <c r="U71" s="325"/>
    </row>
    <row r="72" spans="1:22" s="263" customFormat="1" ht="15.75">
      <c r="A72" s="300"/>
      <c r="B72" s="307" t="s">
        <v>80</v>
      </c>
      <c r="C72" s="298"/>
      <c r="D72" s="269"/>
      <c r="E72" s="267"/>
      <c r="F72" s="305"/>
      <c r="G72" s="269"/>
      <c r="H72" s="269"/>
      <c r="I72" s="269"/>
      <c r="J72" s="269"/>
      <c r="K72" s="269"/>
      <c r="L72" s="269"/>
      <c r="M72" s="269"/>
      <c r="N72" s="269"/>
      <c r="O72" s="269"/>
      <c r="P72" s="269"/>
      <c r="Q72" s="269"/>
      <c r="R72" s="73"/>
      <c r="S72" s="59"/>
      <c r="T72" s="59"/>
      <c r="U72" s="325"/>
    </row>
    <row r="73" spans="1:22" s="263" customFormat="1">
      <c r="A73" s="300"/>
      <c r="B73" s="269"/>
      <c r="C73" s="298"/>
      <c r="D73" s="269"/>
      <c r="E73" s="267"/>
      <c r="F73" s="305"/>
      <c r="G73" s="269"/>
      <c r="H73" s="269"/>
      <c r="I73" s="269"/>
      <c r="J73" s="269"/>
      <c r="K73" s="269"/>
      <c r="L73" s="269"/>
      <c r="M73" s="269"/>
      <c r="N73" s="269"/>
      <c r="O73" s="269"/>
      <c r="P73" s="269"/>
      <c r="Q73" s="269"/>
      <c r="R73" s="73"/>
      <c r="S73" s="59"/>
      <c r="T73" s="59"/>
      <c r="U73" s="325"/>
    </row>
    <row r="74" spans="1:22">
      <c r="A74" s="306">
        <f>+'Appendix A'!A105</f>
        <v>57</v>
      </c>
      <c r="B74" s="269"/>
      <c r="C74" s="298" t="s">
        <v>65</v>
      </c>
      <c r="D74" s="315"/>
      <c r="E74" s="267" t="str">
        <f>+'Appendix A'!E105</f>
        <v>(Note Q)</v>
      </c>
      <c r="F74" s="315" t="s">
        <v>66</v>
      </c>
      <c r="G74" s="265"/>
      <c r="H74" s="265"/>
      <c r="I74" s="265"/>
      <c r="J74" s="73"/>
      <c r="K74" s="269"/>
      <c r="L74" s="269"/>
      <c r="M74" s="269"/>
      <c r="N74" s="269"/>
      <c r="O74" s="269"/>
      <c r="P74" s="269"/>
      <c r="Q74" s="269"/>
      <c r="R74" s="536">
        <v>0</v>
      </c>
      <c r="S74" s="536">
        <v>0</v>
      </c>
      <c r="T74" s="1050">
        <f>+(S74+R74)/2</f>
        <v>0</v>
      </c>
      <c r="U74" s="304"/>
    </row>
    <row r="75" spans="1:22">
      <c r="A75" s="306">
        <f>+'Appendix A'!A108</f>
        <v>60</v>
      </c>
      <c r="B75" s="269"/>
      <c r="C75" s="298" t="s">
        <v>61</v>
      </c>
      <c r="D75" s="315"/>
      <c r="E75" s="267" t="str">
        <f>+'Appendix A'!E108</f>
        <v>(Note Q)</v>
      </c>
      <c r="F75" s="315" t="s">
        <v>656</v>
      </c>
      <c r="G75" s="265"/>
      <c r="H75" s="265"/>
      <c r="I75" s="265"/>
      <c r="J75" s="73"/>
      <c r="K75" s="265"/>
      <c r="L75" s="265"/>
      <c r="M75" s="265"/>
      <c r="N75" s="265"/>
      <c r="O75" s="265"/>
      <c r="P75" s="269"/>
      <c r="Q75" s="269"/>
      <c r="R75" s="536">
        <v>96658480</v>
      </c>
      <c r="S75" s="536">
        <v>104250961</v>
      </c>
      <c r="T75" s="1050">
        <f>+(S75+R75)/2</f>
        <v>100454720.5</v>
      </c>
      <c r="U75" s="304"/>
    </row>
    <row r="76" spans="1:22" ht="16.5" thickBot="1">
      <c r="A76" s="326"/>
      <c r="B76" s="335"/>
      <c r="C76" s="309"/>
      <c r="D76" s="335"/>
      <c r="E76" s="335"/>
      <c r="F76" s="310"/>
      <c r="G76" s="327"/>
      <c r="H76" s="327"/>
      <c r="I76" s="364"/>
      <c r="J76" s="310"/>
      <c r="K76" s="310"/>
      <c r="L76" s="310"/>
      <c r="M76" s="310"/>
      <c r="N76" s="310"/>
      <c r="O76" s="310"/>
      <c r="P76" s="310"/>
      <c r="Q76" s="310"/>
      <c r="R76" s="310"/>
      <c r="S76" s="327"/>
      <c r="T76" s="1551"/>
      <c r="U76" s="1552"/>
    </row>
    <row r="77" spans="1:22" s="265" customFormat="1" ht="15.75">
      <c r="A77" s="278"/>
      <c r="B77" s="297"/>
      <c r="C77" s="301"/>
      <c r="D77" s="315"/>
      <c r="E77" s="278"/>
      <c r="F77" s="277"/>
      <c r="G77" s="73"/>
      <c r="H77" s="73"/>
      <c r="I77" s="73"/>
      <c r="J77" s="73"/>
      <c r="K77" s="73"/>
      <c r="L77" s="73"/>
      <c r="M77" s="73"/>
      <c r="N77" s="73"/>
      <c r="O77" s="73"/>
      <c r="P77" s="73"/>
      <c r="Q77" s="73"/>
      <c r="R77" s="73"/>
      <c r="S77" s="73"/>
      <c r="T77" s="205"/>
      <c r="U77" s="356"/>
      <c r="V77" s="269"/>
    </row>
    <row r="78" spans="1:22" s="265" customFormat="1" ht="15.75">
      <c r="A78" s="278"/>
      <c r="B78" s="297"/>
      <c r="C78" s="301"/>
      <c r="D78" s="315"/>
      <c r="E78" s="278"/>
      <c r="F78" s="277"/>
      <c r="G78" s="73"/>
      <c r="H78" s="73"/>
      <c r="I78" s="73"/>
      <c r="J78" s="73"/>
      <c r="K78" s="73"/>
      <c r="L78" s="73"/>
      <c r="M78" s="73"/>
      <c r="N78" s="73"/>
      <c r="O78" s="73"/>
      <c r="P78" s="73"/>
      <c r="Q78" s="73"/>
      <c r="R78" s="73"/>
      <c r="S78" s="73"/>
      <c r="T78" s="205"/>
      <c r="U78" s="356"/>
      <c r="V78" s="269"/>
    </row>
    <row r="79" spans="1:22" ht="16.5" thickBot="1">
      <c r="A79" s="281" t="s">
        <v>463</v>
      </c>
    </row>
    <row r="80" spans="1:22" ht="32.25" thickBot="1">
      <c r="A80" s="285" t="s">
        <v>10</v>
      </c>
      <c r="B80" s="286" t="s">
        <v>11</v>
      </c>
      <c r="C80" s="286"/>
      <c r="D80" s="286"/>
      <c r="E80" s="287" t="s">
        <v>172</v>
      </c>
      <c r="F80" s="288" t="s">
        <v>12</v>
      </c>
      <c r="G80" s="287"/>
      <c r="H80" s="287"/>
      <c r="I80" s="287"/>
      <c r="J80" s="287"/>
      <c r="K80" s="287"/>
      <c r="L80" s="287"/>
      <c r="M80" s="287"/>
      <c r="N80" s="287"/>
      <c r="O80" s="287"/>
      <c r="P80" s="287"/>
      <c r="Q80" s="287"/>
      <c r="R80" s="332" t="s">
        <v>25</v>
      </c>
      <c r="S80" s="337" t="s">
        <v>470</v>
      </c>
      <c r="T80" s="332" t="s">
        <v>14</v>
      </c>
      <c r="U80" s="289"/>
    </row>
    <row r="81" spans="1:22" ht="15.75">
      <c r="A81" s="357"/>
      <c r="B81" s="340" t="s">
        <v>386</v>
      </c>
      <c r="C81" s="358"/>
      <c r="D81" s="359"/>
      <c r="E81" s="360"/>
      <c r="F81" s="361"/>
      <c r="G81" s="293"/>
      <c r="H81" s="293"/>
      <c r="I81" s="293"/>
      <c r="J81" s="361"/>
      <c r="K81" s="361"/>
      <c r="L81" s="361"/>
      <c r="M81" s="361"/>
      <c r="N81" s="361"/>
      <c r="O81" s="361"/>
      <c r="P81" s="361"/>
      <c r="Q81" s="361"/>
      <c r="R81" s="293"/>
      <c r="S81" s="293"/>
      <c r="T81" s="293"/>
      <c r="U81" s="295"/>
    </row>
    <row r="82" spans="1:22" ht="15.75">
      <c r="A82" s="333"/>
      <c r="B82" s="265"/>
      <c r="C82" s="265"/>
      <c r="D82" s="275"/>
      <c r="E82" s="317"/>
      <c r="F82" s="301"/>
      <c r="G82" s="265"/>
      <c r="H82" s="265"/>
      <c r="I82" s="265"/>
      <c r="J82" s="301"/>
      <c r="K82" s="301"/>
      <c r="L82" s="301"/>
      <c r="M82" s="301"/>
      <c r="N82" s="301"/>
      <c r="O82" s="301"/>
      <c r="P82" s="301"/>
      <c r="Q82" s="301"/>
      <c r="R82" s="265"/>
      <c r="S82" s="362"/>
      <c r="T82" s="265"/>
      <c r="U82" s="363"/>
    </row>
    <row r="83" spans="1:22" ht="15.75">
      <c r="A83" s="300">
        <f>+'Appendix A'!A115</f>
        <v>63</v>
      </c>
      <c r="B83" s="278"/>
      <c r="C83" s="307" t="s">
        <v>387</v>
      </c>
      <c r="D83" s="275"/>
      <c r="E83" s="278" t="str">
        <f>+'Appendix A'!E115</f>
        <v>(Note N &amp; Q)</v>
      </c>
      <c r="F83" s="301" t="s">
        <v>27</v>
      </c>
      <c r="G83" s="265"/>
      <c r="H83" s="265"/>
      <c r="I83" s="265"/>
      <c r="J83" s="301"/>
      <c r="K83" s="301"/>
      <c r="L83" s="301"/>
      <c r="M83" s="301"/>
      <c r="N83" s="301"/>
      <c r="O83" s="301"/>
      <c r="P83" s="301"/>
      <c r="Q83" s="301"/>
      <c r="R83" s="536">
        <v>0</v>
      </c>
      <c r="S83" s="536">
        <v>0</v>
      </c>
      <c r="T83" s="1050">
        <f>+R83+S83/2</f>
        <v>0</v>
      </c>
      <c r="U83" s="304"/>
    </row>
    <row r="84" spans="1:22" ht="16.5" thickBot="1">
      <c r="A84" s="326"/>
      <c r="B84" s="335"/>
      <c r="C84" s="309"/>
      <c r="D84" s="335"/>
      <c r="E84" s="335"/>
      <c r="F84" s="310"/>
      <c r="G84" s="327"/>
      <c r="H84" s="327"/>
      <c r="I84" s="364"/>
      <c r="J84" s="310"/>
      <c r="K84" s="310"/>
      <c r="L84" s="310"/>
      <c r="M84" s="310"/>
      <c r="N84" s="310"/>
      <c r="O84" s="310"/>
      <c r="P84" s="310"/>
      <c r="Q84" s="310"/>
      <c r="R84" s="310"/>
      <c r="S84" s="327"/>
      <c r="T84" s="1551"/>
      <c r="U84" s="1552"/>
    </row>
    <row r="85" spans="1:22" ht="15.75">
      <c r="A85" s="278"/>
      <c r="B85" s="278"/>
      <c r="C85" s="307"/>
      <c r="D85" s="278"/>
      <c r="E85" s="278"/>
      <c r="F85" s="301"/>
      <c r="G85" s="265"/>
      <c r="H85" s="265"/>
      <c r="I85" s="214"/>
      <c r="J85" s="301"/>
      <c r="K85" s="301"/>
      <c r="L85" s="301"/>
      <c r="M85" s="301"/>
      <c r="N85" s="301"/>
      <c r="O85" s="301"/>
      <c r="P85" s="301"/>
      <c r="Q85" s="301"/>
      <c r="R85" s="301"/>
      <c r="S85" s="265"/>
      <c r="T85" s="266"/>
      <c r="U85" s="266"/>
    </row>
    <row r="86" spans="1:22" s="265" customFormat="1" ht="15.75">
      <c r="A86" s="278"/>
      <c r="B86" s="297"/>
      <c r="C86" s="301"/>
      <c r="D86" s="315"/>
      <c r="E86" s="278"/>
      <c r="F86" s="277"/>
      <c r="G86" s="73"/>
      <c r="H86" s="73"/>
      <c r="I86" s="73"/>
      <c r="J86" s="73"/>
      <c r="K86" s="73"/>
      <c r="L86" s="73"/>
      <c r="M86" s="73"/>
      <c r="N86" s="73"/>
      <c r="O86" s="73"/>
      <c r="P86" s="73"/>
      <c r="Q86" s="73"/>
      <c r="R86" s="73"/>
      <c r="S86" s="73"/>
      <c r="T86" s="205"/>
      <c r="U86" s="356"/>
      <c r="V86" s="269"/>
    </row>
    <row r="87" spans="1:22" ht="16.5" thickBot="1">
      <c r="A87" s="281" t="s">
        <v>18</v>
      </c>
      <c r="B87" s="265"/>
      <c r="C87" s="265"/>
      <c r="D87" s="265"/>
      <c r="E87" s="317"/>
      <c r="F87" s="265"/>
      <c r="G87" s="319"/>
    </row>
    <row r="88" spans="1:22" ht="32.25" thickBot="1">
      <c r="A88" s="285" t="s">
        <v>10</v>
      </c>
      <c r="B88" s="286" t="s">
        <v>11</v>
      </c>
      <c r="C88" s="286"/>
      <c r="D88" s="286"/>
      <c r="E88" s="287" t="s">
        <v>172</v>
      </c>
      <c r="F88" s="288" t="s">
        <v>12</v>
      </c>
      <c r="G88" s="320"/>
      <c r="H88" s="320"/>
      <c r="I88" s="320"/>
      <c r="J88" s="320"/>
      <c r="K88" s="320"/>
      <c r="L88" s="320"/>
      <c r="M88" s="320"/>
      <c r="N88" s="320"/>
      <c r="O88" s="320"/>
      <c r="P88" s="320"/>
      <c r="Q88" s="320"/>
      <c r="R88" s="320"/>
      <c r="S88" s="320"/>
      <c r="T88" s="287" t="s">
        <v>253</v>
      </c>
      <c r="U88" s="321"/>
    </row>
    <row r="89" spans="1:22">
      <c r="A89" s="300">
        <f>+'Appendix A'!A124</f>
        <v>66</v>
      </c>
      <c r="B89" s="265"/>
      <c r="C89" s="316" t="s">
        <v>143</v>
      </c>
      <c r="D89" s="265"/>
      <c r="E89" s="282" t="str">
        <f>+'Appendix A'!E124</f>
        <v>(Note O)</v>
      </c>
      <c r="F89" s="406" t="s">
        <v>662</v>
      </c>
      <c r="G89" s="265"/>
      <c r="H89" s="265"/>
      <c r="I89" s="265"/>
      <c r="J89" s="265"/>
      <c r="K89" s="265"/>
      <c r="L89" s="265"/>
      <c r="M89" s="265"/>
      <c r="N89" s="265"/>
      <c r="O89" s="265"/>
      <c r="P89" s="265"/>
      <c r="Q89" s="265"/>
      <c r="R89" s="73"/>
      <c r="S89" s="914"/>
      <c r="T89" s="536">
        <v>157000000</v>
      </c>
      <c r="U89" s="304"/>
    </row>
    <row r="90" spans="1:22">
      <c r="A90" s="300">
        <f>+'Appendix A'!A125</f>
        <v>67</v>
      </c>
      <c r="B90" s="265"/>
      <c r="C90" s="316" t="s">
        <v>596</v>
      </c>
      <c r="D90" s="265"/>
      <c r="E90" s="282" t="str">
        <f>+'Appendix A'!E125</f>
        <v>(Note O)</v>
      </c>
      <c r="F90" s="318" t="s">
        <v>19</v>
      </c>
      <c r="G90" s="265"/>
      <c r="H90" s="265"/>
      <c r="I90" s="265"/>
      <c r="J90" s="265"/>
      <c r="K90" s="265"/>
      <c r="L90" s="265"/>
      <c r="M90" s="265"/>
      <c r="N90" s="265"/>
      <c r="O90" s="265"/>
      <c r="P90" s="265"/>
      <c r="Q90" s="265"/>
      <c r="R90" s="265"/>
      <c r="S90" s="265"/>
      <c r="T90" s="536">
        <v>0</v>
      </c>
      <c r="U90" s="304"/>
    </row>
    <row r="91" spans="1:22" s="896" customFormat="1">
      <c r="A91" s="300"/>
      <c r="B91" s="265"/>
      <c r="C91" s="316"/>
      <c r="D91" s="265"/>
      <c r="E91" s="317"/>
      <c r="F91" s="318"/>
      <c r="G91" s="265"/>
      <c r="H91" s="265"/>
      <c r="I91" s="265"/>
      <c r="J91" s="265"/>
      <c r="K91" s="265"/>
      <c r="L91" s="265"/>
      <c r="M91" s="265"/>
      <c r="N91" s="265"/>
      <c r="O91" s="265"/>
      <c r="P91" s="265"/>
      <c r="Q91" s="265"/>
      <c r="R91" s="265"/>
      <c r="S91" s="265"/>
      <c r="T91" s="1032"/>
      <c r="U91" s="304"/>
      <c r="V91" s="263"/>
    </row>
    <row r="92" spans="1:22" s="896" customFormat="1">
      <c r="A92" s="300"/>
      <c r="B92" s="265" t="s">
        <v>342</v>
      </c>
      <c r="C92" s="316" t="s">
        <v>661</v>
      </c>
      <c r="D92" s="265"/>
      <c r="E92" s="282" t="str">
        <f>'Appendix A'!E124</f>
        <v>(Note O)</v>
      </c>
      <c r="F92" s="406" t="s">
        <v>1385</v>
      </c>
      <c r="G92" s="265"/>
      <c r="H92" s="265"/>
      <c r="I92" s="265"/>
      <c r="J92" s="265"/>
      <c r="K92" s="265"/>
      <c r="L92" s="265"/>
      <c r="M92" s="265"/>
      <c r="N92" s="265"/>
      <c r="O92" s="265"/>
      <c r="P92" s="265"/>
      <c r="Q92" s="265"/>
      <c r="R92" s="265"/>
      <c r="S92" s="265"/>
      <c r="T92" s="536">
        <v>225773416</v>
      </c>
      <c r="U92" s="325"/>
      <c r="V92" s="263"/>
    </row>
    <row r="93" spans="1:22" s="896" customFormat="1">
      <c r="A93" s="300"/>
      <c r="B93" s="265" t="s">
        <v>344</v>
      </c>
      <c r="C93" s="316" t="s">
        <v>663</v>
      </c>
      <c r="D93" s="265"/>
      <c r="E93" s="282" t="str">
        <f>'Appendix A'!E124</f>
        <v>(Note O)</v>
      </c>
      <c r="F93" s="406" t="s">
        <v>1386</v>
      </c>
      <c r="G93" s="265"/>
      <c r="H93" s="265"/>
      <c r="I93" s="265"/>
      <c r="J93" s="265"/>
      <c r="K93" s="265"/>
      <c r="L93" s="265"/>
      <c r="M93" s="265"/>
      <c r="N93" s="265"/>
      <c r="O93" s="265"/>
      <c r="P93" s="265"/>
      <c r="Q93" s="265"/>
      <c r="R93" s="265"/>
      <c r="S93" s="265"/>
      <c r="T93" s="536">
        <v>345468766</v>
      </c>
      <c r="U93" s="325"/>
      <c r="V93" s="263"/>
    </row>
    <row r="94" spans="1:22" s="896" customFormat="1">
      <c r="A94" s="300"/>
      <c r="B94" s="265" t="s">
        <v>345</v>
      </c>
      <c r="C94" s="316" t="s">
        <v>664</v>
      </c>
      <c r="D94" s="265"/>
      <c r="E94" s="282" t="str">
        <f>'Appendix A'!E124</f>
        <v>(Note O)</v>
      </c>
      <c r="F94" s="406" t="s">
        <v>1387</v>
      </c>
      <c r="G94" s="265"/>
      <c r="H94" s="265"/>
      <c r="I94" s="265"/>
      <c r="J94" s="265"/>
      <c r="K94" s="265"/>
      <c r="L94" s="265"/>
      <c r="M94" s="265"/>
      <c r="N94" s="265"/>
      <c r="O94" s="265"/>
      <c r="P94" s="265"/>
      <c r="Q94" s="265"/>
      <c r="R94" s="265"/>
      <c r="S94" s="265"/>
      <c r="T94" s="536">
        <v>433792041</v>
      </c>
      <c r="U94" s="325"/>
      <c r="V94" s="263"/>
    </row>
    <row r="95" spans="1:22" s="896" customFormat="1">
      <c r="A95" s="300"/>
      <c r="B95" s="265" t="s">
        <v>347</v>
      </c>
      <c r="C95" s="316" t="s">
        <v>665</v>
      </c>
      <c r="D95" s="265"/>
      <c r="E95" s="282" t="str">
        <f>'Appendix A'!E124</f>
        <v>(Note O)</v>
      </c>
      <c r="F95" s="406" t="s">
        <v>1388</v>
      </c>
      <c r="G95" s="265"/>
      <c r="H95" s="265"/>
      <c r="I95" s="265"/>
      <c r="J95" s="265"/>
      <c r="K95" s="265"/>
      <c r="L95" s="265"/>
      <c r="M95" s="265"/>
      <c r="N95" s="265"/>
      <c r="O95" s="265"/>
      <c r="P95" s="265"/>
      <c r="Q95" s="265"/>
      <c r="R95" s="265"/>
      <c r="S95" s="265"/>
      <c r="T95" s="536">
        <v>928740</v>
      </c>
      <c r="U95" s="325"/>
      <c r="V95" s="263"/>
    </row>
    <row r="96" spans="1:22" s="896" customFormat="1">
      <c r="A96" s="300">
        <f>'Appendix A'!A39</f>
        <v>20</v>
      </c>
      <c r="B96" s="265"/>
      <c r="C96" s="316" t="s">
        <v>667</v>
      </c>
      <c r="D96" s="265"/>
      <c r="E96" s="282"/>
      <c r="F96" s="896" t="s">
        <v>666</v>
      </c>
      <c r="G96" s="265"/>
      <c r="H96" s="265"/>
      <c r="I96" s="265"/>
      <c r="J96" s="265"/>
      <c r="K96" s="265"/>
      <c r="L96" s="265"/>
      <c r="M96" s="265"/>
      <c r="N96" s="265"/>
      <c r="O96" s="265"/>
      <c r="P96" s="265"/>
      <c r="Q96" s="265"/>
      <c r="R96" s="265"/>
      <c r="S96" s="265"/>
      <c r="T96" s="1050">
        <f>SUM(T92:T95)</f>
        <v>1005962963</v>
      </c>
      <c r="U96" s="304"/>
      <c r="V96" s="263"/>
    </row>
    <row r="97" spans="1:22" ht="15.75" thickBot="1">
      <c r="A97" s="326"/>
      <c r="B97" s="327"/>
      <c r="C97" s="328"/>
      <c r="D97" s="327"/>
      <c r="E97" s="329"/>
      <c r="F97" s="330"/>
      <c r="G97" s="159"/>
      <c r="H97" s="159"/>
      <c r="I97" s="159"/>
      <c r="J97" s="159"/>
      <c r="K97" s="159"/>
      <c r="L97" s="159"/>
      <c r="M97" s="159"/>
      <c r="N97" s="159"/>
      <c r="O97" s="159"/>
      <c r="P97" s="159"/>
      <c r="Q97" s="159"/>
      <c r="R97" s="159"/>
      <c r="S97" s="159"/>
      <c r="T97" s="159"/>
      <c r="U97" s="331"/>
    </row>
    <row r="98" spans="1:22">
      <c r="A98" s="278"/>
      <c r="B98" s="265"/>
      <c r="C98" s="316"/>
      <c r="D98" s="265"/>
      <c r="E98" s="317"/>
      <c r="F98" s="318"/>
      <c r="G98" s="73"/>
      <c r="H98" s="73"/>
      <c r="I98" s="73"/>
      <c r="J98" s="73"/>
      <c r="K98" s="73"/>
      <c r="L98" s="73"/>
      <c r="M98" s="73"/>
      <c r="N98" s="73"/>
      <c r="O98" s="73"/>
      <c r="P98" s="73"/>
      <c r="Q98" s="73"/>
      <c r="R98" s="73"/>
      <c r="S98" s="73"/>
      <c r="T98" s="73"/>
      <c r="U98" s="265"/>
    </row>
    <row r="99" spans="1:22">
      <c r="A99" s="278"/>
      <c r="B99" s="265"/>
      <c r="C99" s="316"/>
      <c r="D99" s="265"/>
      <c r="E99" s="317"/>
      <c r="F99" s="318"/>
      <c r="G99" s="73"/>
      <c r="H99" s="73"/>
      <c r="I99" s="73"/>
      <c r="J99" s="73"/>
      <c r="K99" s="73"/>
      <c r="L99" s="73"/>
      <c r="M99" s="73"/>
      <c r="N99" s="73"/>
      <c r="O99" s="73"/>
      <c r="P99" s="73"/>
      <c r="Q99" s="73"/>
      <c r="R99" s="73"/>
      <c r="S99" s="73"/>
      <c r="T99" s="73"/>
      <c r="U99" s="265"/>
    </row>
    <row r="100" spans="1:22" s="265" customFormat="1" ht="16.5" thickBot="1">
      <c r="A100" s="281" t="s">
        <v>254</v>
      </c>
      <c r="E100" s="317"/>
      <c r="G100" s="319"/>
      <c r="H100" s="73"/>
      <c r="I100" s="73"/>
      <c r="J100" s="73"/>
      <c r="K100" s="73"/>
      <c r="L100" s="73"/>
      <c r="M100" s="73"/>
      <c r="N100" s="73"/>
      <c r="O100" s="73"/>
      <c r="P100" s="73"/>
      <c r="Q100" s="73"/>
      <c r="R100" s="73"/>
      <c r="S100" s="73"/>
      <c r="T100" s="205"/>
      <c r="U100" s="356"/>
      <c r="V100" s="269"/>
    </row>
    <row r="101" spans="1:22" s="265" customFormat="1" ht="32.25" thickBot="1">
      <c r="A101" s="285" t="s">
        <v>10</v>
      </c>
      <c r="B101" s="286" t="s">
        <v>11</v>
      </c>
      <c r="C101" s="286"/>
      <c r="D101" s="286"/>
      <c r="E101" s="287" t="s">
        <v>172</v>
      </c>
      <c r="F101" s="288" t="s">
        <v>12</v>
      </c>
      <c r="G101" s="320"/>
      <c r="H101" s="218"/>
      <c r="I101" s="218"/>
      <c r="J101" s="218"/>
      <c r="K101" s="218"/>
      <c r="L101" s="218"/>
      <c r="M101" s="218"/>
      <c r="N101" s="218"/>
      <c r="O101" s="218"/>
      <c r="P101" s="218"/>
      <c r="Q101" s="218"/>
      <c r="R101" s="218"/>
      <c r="S101" s="218"/>
      <c r="T101" s="287" t="s">
        <v>253</v>
      </c>
      <c r="U101" s="289"/>
      <c r="V101" s="269"/>
    </row>
    <row r="102" spans="1:22" s="265" customFormat="1">
      <c r="A102" s="296"/>
      <c r="C102" s="308"/>
      <c r="D102" s="283"/>
      <c r="E102" s="317"/>
      <c r="F102" s="283"/>
      <c r="H102" s="73"/>
      <c r="I102" s="73"/>
      <c r="J102" s="73"/>
      <c r="K102" s="73"/>
      <c r="L102" s="73"/>
      <c r="M102" s="73"/>
      <c r="N102" s="73"/>
      <c r="O102" s="73"/>
      <c r="P102" s="73"/>
      <c r="Q102" s="73"/>
      <c r="R102" s="73"/>
      <c r="S102" s="73"/>
      <c r="T102" s="315"/>
      <c r="U102" s="370"/>
      <c r="V102" s="269"/>
    </row>
    <row r="103" spans="1:22" s="265" customFormat="1" ht="15.75">
      <c r="A103" s="296"/>
      <c r="B103" s="371"/>
      <c r="C103" s="308"/>
      <c r="D103" s="283"/>
      <c r="E103" s="317"/>
      <c r="F103" s="283"/>
      <c r="H103" s="73"/>
      <c r="I103" s="73"/>
      <c r="J103" s="73"/>
      <c r="K103" s="73"/>
      <c r="L103" s="73"/>
      <c r="M103" s="73"/>
      <c r="N103" s="73"/>
      <c r="O103" s="73"/>
      <c r="P103" s="73"/>
      <c r="Q103" s="73"/>
      <c r="R103" s="73"/>
      <c r="S103" s="73"/>
      <c r="T103" s="315"/>
      <c r="U103" s="370"/>
      <c r="V103" s="269"/>
    </row>
    <row r="104" spans="1:22" s="265" customFormat="1" ht="15.75">
      <c r="A104" s="296">
        <f>+'Appendix A'!A132</f>
        <v>72</v>
      </c>
      <c r="B104" s="371"/>
      <c r="C104" s="308" t="s">
        <v>255</v>
      </c>
      <c r="D104" s="283"/>
      <c r="E104" s="282" t="str">
        <f>+'Appendix A'!E132</f>
        <v>(Note O)</v>
      </c>
      <c r="F104" s="283" t="s">
        <v>726</v>
      </c>
      <c r="H104" s="73"/>
      <c r="I104" s="73"/>
      <c r="J104" s="73"/>
      <c r="K104" s="73"/>
      <c r="L104" s="73"/>
      <c r="M104" s="73"/>
      <c r="N104" s="73"/>
      <c r="O104" s="73"/>
      <c r="P104" s="73"/>
      <c r="Q104" s="73"/>
      <c r="R104" s="73"/>
      <c r="S104" s="73"/>
      <c r="T104" s="536">
        <v>3892726</v>
      </c>
      <c r="U104" s="370"/>
      <c r="V104" s="269"/>
    </row>
    <row r="105" spans="1:22" s="265" customFormat="1" ht="16.5" thickBot="1">
      <c r="A105" s="326"/>
      <c r="B105" s="355"/>
      <c r="C105" s="310"/>
      <c r="D105" s="313"/>
      <c r="E105" s="335"/>
      <c r="F105" s="372"/>
      <c r="G105" s="159"/>
      <c r="H105" s="159"/>
      <c r="I105" s="159"/>
      <c r="J105" s="159"/>
      <c r="K105" s="159"/>
      <c r="L105" s="159"/>
      <c r="M105" s="159"/>
      <c r="N105" s="159"/>
      <c r="O105" s="159"/>
      <c r="P105" s="159"/>
      <c r="Q105" s="159"/>
      <c r="R105" s="159"/>
      <c r="S105" s="159"/>
      <c r="T105" s="219"/>
      <c r="U105" s="373"/>
      <c r="V105" s="269"/>
    </row>
    <row r="106" spans="1:22" ht="15.75">
      <c r="A106" s="278"/>
      <c r="B106" s="278"/>
      <c r="C106" s="307"/>
      <c r="D106" s="278"/>
      <c r="E106" s="278"/>
      <c r="F106" s="301"/>
      <c r="G106" s="265"/>
      <c r="H106" s="265"/>
      <c r="I106" s="214"/>
      <c r="J106" s="301"/>
      <c r="K106" s="301"/>
      <c r="L106" s="301"/>
      <c r="M106" s="301"/>
      <c r="N106" s="301"/>
      <c r="O106" s="301"/>
      <c r="P106" s="301"/>
      <c r="Q106" s="301"/>
      <c r="R106" s="301"/>
      <c r="S106" s="265"/>
      <c r="T106" s="592"/>
      <c r="U106" s="592" t="s">
        <v>495</v>
      </c>
    </row>
    <row r="107" spans="1:22" ht="16.5" thickBot="1">
      <c r="A107" s="281" t="s">
        <v>477</v>
      </c>
      <c r="R107" s="896"/>
    </row>
    <row r="108" spans="1:22" ht="32.25" thickBot="1">
      <c r="A108" s="285" t="s">
        <v>10</v>
      </c>
      <c r="B108" s="286" t="s">
        <v>11</v>
      </c>
      <c r="C108" s="286"/>
      <c r="D108" s="286"/>
      <c r="E108" s="287" t="s">
        <v>172</v>
      </c>
      <c r="F108" s="288" t="s">
        <v>12</v>
      </c>
      <c r="G108" s="287"/>
      <c r="H108" s="287"/>
      <c r="I108" s="287"/>
      <c r="J108" s="287"/>
      <c r="K108" s="287"/>
      <c r="L108" s="287"/>
      <c r="M108" s="287"/>
      <c r="N108" s="287"/>
      <c r="O108" s="287"/>
      <c r="P108" s="287"/>
      <c r="Q108" s="287"/>
      <c r="R108" s="287"/>
      <c r="S108" s="332" t="s">
        <v>253</v>
      </c>
      <c r="T108" s="1561"/>
      <c r="U108" s="1562"/>
    </row>
    <row r="109" spans="1:22" ht="15.75">
      <c r="A109" s="300"/>
      <c r="B109" s="307"/>
      <c r="C109" s="278"/>
      <c r="D109" s="278"/>
      <c r="E109" s="278"/>
      <c r="F109" s="278"/>
      <c r="G109" s="278"/>
      <c r="H109" s="278"/>
      <c r="I109" s="278"/>
      <c r="J109" s="278"/>
      <c r="K109" s="278"/>
      <c r="L109" s="278"/>
      <c r="M109" s="278"/>
      <c r="N109" s="278"/>
      <c r="O109" s="278"/>
      <c r="P109" s="278"/>
      <c r="Q109" s="278"/>
      <c r="R109" s="278"/>
      <c r="S109" s="265"/>
      <c r="T109" s="265"/>
      <c r="U109" s="304"/>
    </row>
    <row r="110" spans="1:22" s="909" customFormat="1" ht="15.75">
      <c r="A110" s="300">
        <f>+'Appendix A'!A129</f>
        <v>69</v>
      </c>
      <c r="B110" s="278"/>
      <c r="C110" s="301" t="s">
        <v>507</v>
      </c>
      <c r="D110" s="278"/>
      <c r="E110" s="282" t="str">
        <f>+'Appendix A'!E129</f>
        <v>(Note O)</v>
      </c>
      <c r="F110" s="301" t="s">
        <v>727</v>
      </c>
      <c r="G110" s="908"/>
      <c r="H110" s="908"/>
      <c r="I110" s="908"/>
      <c r="J110" s="908"/>
      <c r="K110" s="908"/>
      <c r="L110" s="908"/>
      <c r="M110" s="908"/>
      <c r="N110" s="908"/>
      <c r="O110" s="908"/>
      <c r="P110" s="908"/>
      <c r="Q110" s="908"/>
      <c r="R110" s="73"/>
      <c r="S110" s="536">
        <v>222024344</v>
      </c>
      <c r="T110" s="1554"/>
      <c r="U110" s="1555"/>
      <c r="V110" s="1530"/>
    </row>
    <row r="111" spans="1:22" ht="15.75">
      <c r="A111" s="300"/>
      <c r="B111" s="278"/>
      <c r="C111" s="301"/>
      <c r="D111" s="278"/>
      <c r="E111" s="278"/>
      <c r="F111" s="301"/>
      <c r="G111" s="301"/>
      <c r="H111" s="301"/>
      <c r="I111" s="301"/>
      <c r="J111" s="301"/>
      <c r="K111" s="301"/>
      <c r="L111" s="301"/>
      <c r="M111" s="301"/>
      <c r="N111" s="301"/>
      <c r="O111" s="301"/>
      <c r="P111" s="301"/>
      <c r="Q111" s="301"/>
      <c r="R111" s="73"/>
      <c r="S111" s="73"/>
      <c r="T111" s="266"/>
      <c r="U111" s="353"/>
    </row>
    <row r="112" spans="1:22" ht="15.75">
      <c r="A112" s="300">
        <f>+'Appendix A'!A130</f>
        <v>70</v>
      </c>
      <c r="B112" s="278"/>
      <c r="C112" s="277" t="s">
        <v>219</v>
      </c>
      <c r="D112" s="73"/>
      <c r="E112" s="282" t="str">
        <f>+'Appendix A'!E130</f>
        <v>(Note J)</v>
      </c>
      <c r="F112" s="301" t="s">
        <v>116</v>
      </c>
      <c r="G112" s="301"/>
      <c r="H112" s="301"/>
      <c r="I112" s="301"/>
      <c r="J112" s="301"/>
      <c r="K112" s="301"/>
      <c r="L112" s="301"/>
      <c r="M112" s="301"/>
      <c r="N112" s="301"/>
      <c r="O112" s="301"/>
      <c r="P112" s="301"/>
      <c r="Q112" s="301"/>
      <c r="R112" s="73"/>
      <c r="S112" s="536">
        <v>-2567829</v>
      </c>
      <c r="T112" s="1554"/>
      <c r="U112" s="1555"/>
    </row>
    <row r="113" spans="1:21" ht="15.75">
      <c r="A113" s="300">
        <f>+'Appendix A'!A131</f>
        <v>71</v>
      </c>
      <c r="B113" s="278"/>
      <c r="C113" s="277" t="s">
        <v>219</v>
      </c>
      <c r="D113" s="73"/>
      <c r="E113" s="282" t="str">
        <f>+'Appendix A'!E131</f>
        <v>(Note O)</v>
      </c>
      <c r="F113" s="301" t="s">
        <v>116</v>
      </c>
      <c r="G113" s="278"/>
      <c r="H113" s="278"/>
      <c r="I113" s="278"/>
      <c r="J113" s="278"/>
      <c r="K113" s="278"/>
      <c r="L113" s="278"/>
      <c r="M113" s="278"/>
      <c r="N113" s="278"/>
      <c r="O113" s="278"/>
      <c r="P113" s="278"/>
      <c r="Q113" s="278"/>
      <c r="R113" s="73"/>
      <c r="S113" s="536">
        <v>-2567829</v>
      </c>
      <c r="T113" s="895"/>
      <c r="U113" s="353"/>
    </row>
    <row r="114" spans="1:21" ht="15.75" thickBot="1">
      <c r="A114" s="326"/>
      <c r="B114" s="335"/>
      <c r="C114" s="335"/>
      <c r="D114" s="335"/>
      <c r="E114" s="335"/>
      <c r="F114" s="335"/>
      <c r="G114" s="335"/>
      <c r="H114" s="335"/>
      <c r="I114" s="335"/>
      <c r="J114" s="335"/>
      <c r="K114" s="335"/>
      <c r="L114" s="335"/>
      <c r="M114" s="335"/>
      <c r="N114" s="335"/>
      <c r="O114" s="335"/>
      <c r="P114" s="335"/>
      <c r="Q114" s="335"/>
      <c r="R114" s="335"/>
      <c r="S114" s="327"/>
      <c r="T114" s="327"/>
      <c r="U114" s="331"/>
    </row>
    <row r="117" spans="1:21" ht="16.5" thickBot="1">
      <c r="A117" s="281" t="s">
        <v>459</v>
      </c>
    </row>
    <row r="118" spans="1:21" ht="32.25" thickBot="1">
      <c r="A118" s="285" t="s">
        <v>10</v>
      </c>
      <c r="B118" s="286" t="s">
        <v>11</v>
      </c>
      <c r="C118" s="286"/>
      <c r="D118" s="286"/>
      <c r="E118" s="287" t="s">
        <v>172</v>
      </c>
      <c r="F118" s="288" t="s">
        <v>12</v>
      </c>
      <c r="G118" s="287"/>
      <c r="H118" s="287"/>
      <c r="I118" s="287"/>
      <c r="J118" s="287"/>
      <c r="K118" s="287"/>
      <c r="L118" s="287"/>
      <c r="M118" s="287"/>
      <c r="N118" s="287"/>
      <c r="O118" s="287"/>
      <c r="P118" s="287"/>
      <c r="Q118" s="287"/>
      <c r="R118" s="287"/>
      <c r="S118" s="332" t="s">
        <v>253</v>
      </c>
      <c r="T118" s="332"/>
      <c r="U118" s="289"/>
    </row>
    <row r="119" spans="1:21" s="263" customFormat="1" ht="15.75">
      <c r="A119" s="374"/>
      <c r="B119" s="375"/>
      <c r="C119" s="375"/>
      <c r="D119" s="375"/>
      <c r="E119" s="376"/>
      <c r="F119" s="377"/>
      <c r="G119" s="376"/>
      <c r="H119" s="376"/>
      <c r="I119" s="376"/>
      <c r="J119" s="376"/>
      <c r="K119" s="376"/>
      <c r="L119" s="376"/>
      <c r="M119" s="376"/>
      <c r="N119" s="376"/>
      <c r="O119" s="376"/>
      <c r="P119" s="376"/>
      <c r="Q119" s="376"/>
      <c r="R119" s="376"/>
      <c r="S119" s="378"/>
      <c r="T119" s="378"/>
      <c r="U119" s="379"/>
    </row>
    <row r="120" spans="1:21" ht="15.75">
      <c r="A120" s="300"/>
      <c r="B120" s="297" t="s">
        <v>63</v>
      </c>
      <c r="C120" s="315"/>
      <c r="D120" s="315"/>
      <c r="E120" s="302"/>
      <c r="F120" s="315"/>
      <c r="G120" s="315"/>
      <c r="H120" s="315"/>
      <c r="I120" s="315"/>
      <c r="J120" s="315"/>
      <c r="K120" s="315"/>
      <c r="L120" s="315"/>
      <c r="M120" s="315"/>
      <c r="N120" s="315"/>
      <c r="O120" s="315"/>
      <c r="P120" s="315"/>
      <c r="Q120" s="315"/>
      <c r="R120" s="315"/>
      <c r="S120" s="265"/>
      <c r="T120" s="265"/>
      <c r="U120" s="304"/>
    </row>
    <row r="121" spans="1:21" ht="15.75">
      <c r="A121" s="300"/>
      <c r="B121" s="297"/>
      <c r="C121" s="315"/>
      <c r="D121" s="315"/>
      <c r="E121" s="302"/>
      <c r="F121" s="315"/>
      <c r="G121" s="315"/>
      <c r="H121" s="315"/>
      <c r="I121" s="315"/>
      <c r="J121" s="315"/>
      <c r="K121" s="315"/>
      <c r="L121" s="315"/>
      <c r="M121" s="315"/>
      <c r="N121" s="315"/>
      <c r="O121" s="315"/>
      <c r="P121" s="315"/>
      <c r="Q121" s="315"/>
      <c r="R121" s="315"/>
      <c r="S121" s="265"/>
      <c r="T121" s="269"/>
      <c r="U121" s="325"/>
    </row>
    <row r="122" spans="1:21">
      <c r="A122" s="300">
        <f>+'Appendix A'!A133</f>
        <v>73</v>
      </c>
      <c r="B122" s="278"/>
      <c r="C122" s="301" t="s">
        <v>180</v>
      </c>
      <c r="D122" s="305"/>
      <c r="E122" s="278" t="str">
        <f>+'Appendix A'!E133</f>
        <v>(Note E &amp; O)</v>
      </c>
      <c r="F122" s="301" t="s">
        <v>728</v>
      </c>
      <c r="G122" s="301"/>
      <c r="H122" s="301"/>
      <c r="I122" s="301"/>
      <c r="J122" s="301"/>
      <c r="K122" s="301"/>
      <c r="L122" s="301"/>
      <c r="M122" s="301"/>
      <c r="N122" s="301"/>
      <c r="O122" s="301"/>
      <c r="P122" s="301"/>
      <c r="Q122" s="301"/>
      <c r="R122" s="73"/>
      <c r="S122" s="536">
        <v>17244621</v>
      </c>
      <c r="T122" s="1050"/>
      <c r="U122" s="380"/>
    </row>
    <row r="123" spans="1:21" ht="15.75">
      <c r="A123" s="300"/>
      <c r="B123" s="278"/>
      <c r="C123" s="301"/>
      <c r="D123" s="305"/>
      <c r="E123" s="278"/>
      <c r="F123" s="301"/>
      <c r="G123" s="301"/>
      <c r="H123" s="301"/>
      <c r="I123" s="301"/>
      <c r="J123" s="301"/>
      <c r="K123" s="301"/>
      <c r="L123" s="301"/>
      <c r="M123" s="301"/>
      <c r="N123" s="301"/>
      <c r="O123" s="301"/>
      <c r="P123" s="301"/>
      <c r="Q123" s="301"/>
      <c r="R123" s="73"/>
      <c r="S123" s="422"/>
      <c r="T123" s="323"/>
      <c r="U123" s="380"/>
    </row>
    <row r="124" spans="1:21" ht="15.75">
      <c r="A124" s="300"/>
      <c r="B124" s="297" t="s">
        <v>62</v>
      </c>
      <c r="C124" s="298"/>
      <c r="D124" s="315"/>
      <c r="E124" s="356"/>
      <c r="F124" s="308"/>
      <c r="G124" s="308"/>
      <c r="H124" s="308"/>
      <c r="I124" s="308"/>
      <c r="J124" s="308"/>
      <c r="K124" s="308"/>
      <c r="L124" s="308"/>
      <c r="M124" s="308"/>
      <c r="N124" s="308"/>
      <c r="O124" s="308"/>
      <c r="P124" s="308"/>
      <c r="Q124" s="308"/>
      <c r="R124" s="73"/>
      <c r="S124" s="284"/>
      <c r="T124" s="284"/>
      <c r="U124" s="381"/>
    </row>
    <row r="125" spans="1:21" ht="15.75">
      <c r="A125" s="300"/>
      <c r="B125" s="297"/>
      <c r="C125" s="298"/>
      <c r="D125" s="315"/>
      <c r="E125" s="356"/>
      <c r="F125" s="308"/>
      <c r="G125" s="308"/>
      <c r="H125" s="308"/>
      <c r="I125" s="308"/>
      <c r="J125" s="308"/>
      <c r="K125" s="308"/>
      <c r="L125" s="308"/>
      <c r="M125" s="308"/>
      <c r="N125" s="308"/>
      <c r="O125" s="308"/>
      <c r="P125" s="308"/>
      <c r="Q125" s="308"/>
      <c r="R125" s="73"/>
      <c r="S125" s="284"/>
      <c r="T125" s="284"/>
      <c r="U125" s="381"/>
    </row>
    <row r="126" spans="1:21">
      <c r="A126" s="300">
        <f>+'Appendix A'!A141</f>
        <v>79</v>
      </c>
      <c r="B126" s="278"/>
      <c r="C126" s="301" t="s">
        <v>733</v>
      </c>
      <c r="D126" s="267"/>
      <c r="E126" s="278" t="str">
        <f>+'Appendix A'!E141</f>
        <v>(Note G &amp; O)</v>
      </c>
      <c r="F126" s="301" t="s">
        <v>732</v>
      </c>
      <c r="G126" s="301"/>
      <c r="H126" s="301"/>
      <c r="I126" s="301"/>
      <c r="J126" s="301"/>
      <c r="K126" s="301"/>
      <c r="L126" s="301"/>
      <c r="M126" s="301"/>
      <c r="N126" s="301"/>
      <c r="O126" s="301"/>
      <c r="P126" s="301"/>
      <c r="Q126" s="301"/>
      <c r="R126" s="73"/>
      <c r="S126" s="536">
        <v>500000</v>
      </c>
      <c r="T126" s="1050"/>
      <c r="U126" s="382"/>
    </row>
    <row r="127" spans="1:21" ht="15.75" thickBot="1">
      <c r="A127" s="383"/>
      <c r="B127" s="327"/>
      <c r="C127" s="327"/>
      <c r="D127" s="327"/>
      <c r="E127" s="329"/>
      <c r="F127" s="327"/>
      <c r="G127" s="327"/>
      <c r="H127" s="327"/>
      <c r="I127" s="327"/>
      <c r="J127" s="327"/>
      <c r="K127" s="327"/>
      <c r="L127" s="327"/>
      <c r="M127" s="327"/>
      <c r="N127" s="327"/>
      <c r="O127" s="327"/>
      <c r="P127" s="327"/>
      <c r="Q127" s="327"/>
      <c r="R127" s="327"/>
      <c r="S127" s="327"/>
      <c r="T127" s="327"/>
      <c r="U127" s="331"/>
    </row>
    <row r="128" spans="1:21">
      <c r="A128" s="265"/>
      <c r="B128" s="265"/>
      <c r="C128" s="265"/>
      <c r="D128" s="265"/>
      <c r="E128" s="317"/>
      <c r="F128" s="265"/>
      <c r="G128" s="265"/>
      <c r="H128" s="265"/>
      <c r="I128" s="265"/>
      <c r="J128" s="265"/>
      <c r="K128" s="265"/>
      <c r="L128" s="265"/>
      <c r="M128" s="265"/>
      <c r="N128" s="265"/>
      <c r="O128" s="265"/>
      <c r="P128" s="265"/>
      <c r="Q128" s="265"/>
      <c r="R128" s="265"/>
      <c r="S128" s="265"/>
      <c r="T128" s="265"/>
      <c r="U128" s="265"/>
    </row>
    <row r="129" spans="1:22">
      <c r="A129" s="265"/>
      <c r="B129" s="265"/>
      <c r="C129" s="265"/>
      <c r="D129" s="265"/>
      <c r="E129" s="317"/>
      <c r="F129" s="265"/>
      <c r="G129" s="265"/>
      <c r="H129" s="265"/>
      <c r="I129" s="265"/>
      <c r="J129" s="265"/>
      <c r="K129" s="265"/>
      <c r="L129" s="265"/>
      <c r="M129" s="265"/>
      <c r="N129" s="265"/>
      <c r="O129" s="265"/>
      <c r="P129" s="265"/>
      <c r="Q129" s="265"/>
      <c r="R129" s="265"/>
      <c r="S129" s="265"/>
      <c r="T129" s="265"/>
      <c r="U129" s="265"/>
    </row>
    <row r="130" spans="1:22" s="265" customFormat="1" ht="16.5" thickBot="1">
      <c r="A130" s="384" t="s">
        <v>359</v>
      </c>
      <c r="E130" s="317"/>
      <c r="F130" s="301"/>
      <c r="V130" s="269"/>
    </row>
    <row r="131" spans="1:22" ht="32.25" thickBot="1">
      <c r="A131" s="285" t="s">
        <v>10</v>
      </c>
      <c r="B131" s="286" t="s">
        <v>11</v>
      </c>
      <c r="C131" s="286"/>
      <c r="D131" s="286"/>
      <c r="E131" s="287" t="s">
        <v>172</v>
      </c>
      <c r="F131" s="288" t="s">
        <v>12</v>
      </c>
      <c r="G131" s="287"/>
      <c r="H131" s="287"/>
      <c r="I131" s="287"/>
      <c r="J131" s="287"/>
      <c r="K131" s="287"/>
      <c r="L131" s="287"/>
      <c r="M131" s="287"/>
      <c r="N131" s="287"/>
      <c r="O131" s="287"/>
      <c r="P131" s="287"/>
      <c r="Q131" s="287"/>
      <c r="R131" s="287"/>
      <c r="S131" s="332"/>
      <c r="T131" s="332" t="s">
        <v>253</v>
      </c>
      <c r="U131" s="289"/>
    </row>
    <row r="132" spans="1:22" s="263" customFormat="1" ht="15.75">
      <c r="A132" s="322"/>
      <c r="B132" s="268"/>
      <c r="C132" s="268"/>
      <c r="D132" s="268"/>
      <c r="E132" s="323"/>
      <c r="F132" s="324"/>
      <c r="G132" s="323"/>
      <c r="H132" s="323"/>
      <c r="I132" s="323"/>
      <c r="J132" s="323"/>
      <c r="K132" s="323"/>
      <c r="L132" s="323"/>
      <c r="M132" s="323"/>
      <c r="N132" s="323"/>
      <c r="O132" s="323"/>
      <c r="P132" s="323"/>
      <c r="Q132" s="422"/>
      <c r="R132" s="422"/>
      <c r="S132" s="266"/>
      <c r="T132" s="266"/>
      <c r="U132" s="363"/>
    </row>
    <row r="133" spans="1:22" ht="15.75">
      <c r="A133" s="300"/>
      <c r="B133" s="297"/>
      <c r="C133" s="315"/>
      <c r="D133" s="315"/>
      <c r="E133" s="302"/>
      <c r="F133" s="315"/>
      <c r="G133" s="315"/>
      <c r="H133" s="315"/>
      <c r="I133" s="315"/>
      <c r="J133" s="315"/>
      <c r="K133" s="315"/>
      <c r="L133" s="315"/>
      <c r="M133" s="315"/>
      <c r="N133" s="315"/>
      <c r="O133" s="315"/>
      <c r="P133" s="315"/>
      <c r="Q133" s="315"/>
      <c r="R133" s="315"/>
      <c r="S133" s="266"/>
      <c r="T133" s="265"/>
      <c r="U133" s="304"/>
    </row>
    <row r="134" spans="1:22">
      <c r="A134" s="300">
        <f>+'Appendix A'!A135</f>
        <v>75</v>
      </c>
      <c r="B134" s="278"/>
      <c r="C134" s="301" t="s">
        <v>396</v>
      </c>
      <c r="D134" s="265"/>
      <c r="E134" s="356" t="str">
        <f>+'Appendix A'!E135</f>
        <v>(Note D &amp; O)</v>
      </c>
      <c r="F134" s="318" t="s">
        <v>209</v>
      </c>
      <c r="G134" s="301"/>
      <c r="H134" s="301"/>
      <c r="I134" s="301"/>
      <c r="J134" s="301"/>
      <c r="K134" s="301"/>
      <c r="L134" s="301"/>
      <c r="M134" s="301"/>
      <c r="N134" s="301"/>
      <c r="O134" s="301"/>
      <c r="P134" s="301"/>
      <c r="Q134" s="301"/>
      <c r="R134" s="301"/>
      <c r="S134" s="1050"/>
      <c r="T134" s="536">
        <v>0</v>
      </c>
      <c r="U134" s="385"/>
    </row>
    <row r="135" spans="1:22" ht="15.75" thickBot="1">
      <c r="A135" s="326"/>
      <c r="B135" s="335"/>
      <c r="C135" s="310"/>
      <c r="D135" s="327"/>
      <c r="E135" s="336"/>
      <c r="F135" s="330"/>
      <c r="G135" s="310"/>
      <c r="H135" s="310"/>
      <c r="I135" s="310"/>
      <c r="J135" s="310"/>
      <c r="K135" s="310"/>
      <c r="L135" s="310"/>
      <c r="M135" s="310"/>
      <c r="N135" s="310"/>
      <c r="O135" s="310"/>
      <c r="P135" s="310"/>
      <c r="Q135" s="310"/>
      <c r="R135" s="310"/>
      <c r="S135" s="159"/>
      <c r="T135" s="386"/>
      <c r="U135" s="387"/>
    </row>
    <row r="136" spans="1:22">
      <c r="F136" s="265"/>
      <c r="G136" s="265"/>
      <c r="H136" s="265"/>
      <c r="I136" s="265"/>
      <c r="J136" s="265"/>
      <c r="K136" s="265"/>
      <c r="L136" s="265"/>
      <c r="M136" s="265"/>
      <c r="N136" s="265"/>
      <c r="O136" s="265"/>
      <c r="P136" s="265"/>
      <c r="Q136" s="265"/>
      <c r="R136" s="265"/>
      <c r="S136" s="265"/>
      <c r="T136" s="265"/>
      <c r="U136" s="304"/>
    </row>
    <row r="137" spans="1:22">
      <c r="F137" s="265"/>
      <c r="G137" s="265"/>
      <c r="H137" s="265"/>
      <c r="I137" s="265"/>
      <c r="J137" s="265"/>
      <c r="K137" s="265"/>
      <c r="L137" s="265"/>
      <c r="M137" s="265"/>
      <c r="N137" s="265"/>
      <c r="O137" s="265"/>
      <c r="P137" s="265"/>
      <c r="Q137" s="265"/>
      <c r="R137" s="265"/>
      <c r="S137" s="265"/>
      <c r="T137" s="265"/>
      <c r="U137" s="304"/>
    </row>
    <row r="138" spans="1:22" ht="16.5" thickBot="1">
      <c r="A138" s="281" t="s">
        <v>460</v>
      </c>
      <c r="F138" s="265"/>
      <c r="G138" s="265"/>
      <c r="H138" s="265"/>
      <c r="I138" s="265"/>
      <c r="J138" s="265"/>
      <c r="K138" s="265"/>
      <c r="L138" s="265"/>
      <c r="M138" s="265"/>
      <c r="N138" s="265"/>
      <c r="O138" s="265"/>
      <c r="P138" s="265"/>
      <c r="Q138" s="265"/>
      <c r="R138" s="265"/>
      <c r="S138" s="265"/>
      <c r="T138" s="265"/>
      <c r="U138" s="304"/>
    </row>
    <row r="139" spans="1:22" ht="32.25" thickBot="1">
      <c r="A139" s="285" t="s">
        <v>10</v>
      </c>
      <c r="B139" s="286" t="s">
        <v>11</v>
      </c>
      <c r="C139" s="286"/>
      <c r="D139" s="286"/>
      <c r="E139" s="287" t="s">
        <v>172</v>
      </c>
      <c r="F139" s="288" t="s">
        <v>12</v>
      </c>
      <c r="G139" s="287"/>
      <c r="H139" s="287"/>
      <c r="I139" s="287"/>
      <c r="J139" s="287"/>
      <c r="K139" s="287"/>
      <c r="L139" s="287"/>
      <c r="M139" s="287"/>
      <c r="N139" s="287"/>
      <c r="O139" s="287"/>
      <c r="P139" s="287"/>
      <c r="Q139" s="287"/>
      <c r="R139" s="287"/>
      <c r="S139" s="332" t="s">
        <v>253</v>
      </c>
      <c r="T139" s="332" t="s">
        <v>405</v>
      </c>
      <c r="U139" s="289" t="s">
        <v>448</v>
      </c>
    </row>
    <row r="140" spans="1:22" s="263" customFormat="1" ht="15.75">
      <c r="A140" s="322"/>
      <c r="B140" s="268"/>
      <c r="C140" s="268"/>
      <c r="D140" s="268"/>
      <c r="E140" s="323"/>
      <c r="F140" s="324"/>
      <c r="G140" s="323"/>
      <c r="H140" s="323"/>
      <c r="I140" s="323"/>
      <c r="J140" s="323"/>
      <c r="K140" s="323"/>
      <c r="L140" s="323"/>
      <c r="M140" s="323"/>
      <c r="N140" s="323"/>
      <c r="O140" s="323"/>
      <c r="P140" s="323"/>
      <c r="Q140" s="422"/>
      <c r="R140" s="422"/>
      <c r="S140" s="266"/>
      <c r="T140" s="266"/>
      <c r="U140" s="363"/>
    </row>
    <row r="141" spans="1:22" ht="15.75">
      <c r="A141" s="300"/>
      <c r="B141" s="297" t="s">
        <v>62</v>
      </c>
      <c r="C141" s="269"/>
      <c r="D141" s="315"/>
      <c r="E141" s="356"/>
      <c r="F141" s="283"/>
      <c r="G141" s="283"/>
      <c r="H141" s="283"/>
      <c r="I141" s="283"/>
      <c r="J141" s="283"/>
      <c r="K141" s="283"/>
      <c r="L141" s="283"/>
      <c r="M141" s="283"/>
      <c r="N141" s="283"/>
      <c r="O141" s="283"/>
      <c r="P141" s="283"/>
      <c r="Q141" s="283"/>
      <c r="R141" s="283"/>
      <c r="S141" s="265"/>
      <c r="T141" s="265"/>
      <c r="U141" s="304"/>
    </row>
    <row r="142" spans="1:22" ht="15.75">
      <c r="A142" s="300"/>
      <c r="B142" s="297"/>
      <c r="C142" s="269"/>
      <c r="D142" s="315"/>
      <c r="E142" s="356"/>
      <c r="F142" s="283"/>
      <c r="G142" s="283"/>
      <c r="H142" s="283"/>
      <c r="I142" s="283"/>
      <c r="J142" s="283"/>
      <c r="K142" s="283"/>
      <c r="L142" s="283"/>
      <c r="M142" s="283"/>
      <c r="N142" s="283"/>
      <c r="O142" s="283"/>
      <c r="P142" s="283"/>
      <c r="Q142" s="283"/>
      <c r="R142" s="283"/>
      <c r="S142" s="265"/>
      <c r="T142" s="265"/>
      <c r="U142" s="304"/>
    </row>
    <row r="143" spans="1:22">
      <c r="A143" s="388">
        <f>+'Appendix A'!A146</f>
        <v>83</v>
      </c>
      <c r="B143" s="389"/>
      <c r="C143" s="282" t="s">
        <v>181</v>
      </c>
      <c r="D143" s="315"/>
      <c r="E143" s="282" t="str">
        <f>+'Appendix A'!E146</f>
        <v>(Note F &amp; O)</v>
      </c>
      <c r="F143" s="301" t="s">
        <v>729</v>
      </c>
      <c r="G143" s="316"/>
      <c r="H143" s="316"/>
      <c r="I143" s="316"/>
      <c r="J143" s="316"/>
      <c r="K143" s="316"/>
      <c r="L143" s="316"/>
      <c r="M143" s="316"/>
      <c r="N143" s="316"/>
      <c r="O143" s="316"/>
      <c r="P143" s="316"/>
      <c r="Q143" s="316"/>
      <c r="R143" s="73"/>
      <c r="S143" s="536">
        <v>4534517</v>
      </c>
      <c r="T143" s="536">
        <v>0</v>
      </c>
      <c r="U143" s="1012">
        <f>+S143-T143</f>
        <v>4534517</v>
      </c>
    </row>
    <row r="144" spans="1:22" ht="16.5" thickBot="1">
      <c r="A144" s="390"/>
      <c r="B144" s="391"/>
      <c r="C144" s="310"/>
      <c r="D144" s="313"/>
      <c r="E144" s="312"/>
      <c r="F144" s="310"/>
      <c r="G144" s="310"/>
      <c r="H144" s="310"/>
      <c r="I144" s="310"/>
      <c r="J144" s="310"/>
      <c r="K144" s="310"/>
      <c r="L144" s="310"/>
      <c r="M144" s="310"/>
      <c r="N144" s="310"/>
      <c r="O144" s="310"/>
      <c r="P144" s="310"/>
      <c r="Q144" s="310"/>
      <c r="R144" s="310"/>
      <c r="S144" s="392"/>
      <c r="T144" s="392"/>
      <c r="U144" s="393"/>
    </row>
    <row r="145" spans="1:22">
      <c r="Q145" s="896"/>
      <c r="R145" s="896"/>
    </row>
    <row r="146" spans="1:22" ht="16.5" thickBot="1">
      <c r="A146" s="281" t="s">
        <v>461</v>
      </c>
      <c r="Q146" s="896"/>
      <c r="R146" s="896"/>
    </row>
    <row r="147" spans="1:22" ht="32.25" thickBot="1">
      <c r="A147" s="285" t="s">
        <v>10</v>
      </c>
      <c r="B147" s="286" t="s">
        <v>11</v>
      </c>
      <c r="C147" s="286"/>
      <c r="D147" s="286"/>
      <c r="E147" s="287" t="s">
        <v>172</v>
      </c>
      <c r="F147" s="288" t="s">
        <v>12</v>
      </c>
      <c r="G147" s="287"/>
      <c r="H147" s="287"/>
      <c r="I147" s="287"/>
      <c r="J147" s="287"/>
      <c r="K147" s="287"/>
      <c r="L147" s="287"/>
      <c r="M147" s="287"/>
      <c r="N147" s="287"/>
      <c r="O147" s="287"/>
      <c r="P147" s="287"/>
      <c r="Q147" s="287"/>
      <c r="R147" s="287"/>
      <c r="S147" s="332" t="s">
        <v>253</v>
      </c>
      <c r="T147" s="332" t="s">
        <v>409</v>
      </c>
      <c r="U147" s="289" t="s">
        <v>410</v>
      </c>
    </row>
    <row r="148" spans="1:22" s="263" customFormat="1" ht="15.75">
      <c r="A148" s="322"/>
      <c r="B148" s="268"/>
      <c r="C148" s="268"/>
      <c r="D148" s="268"/>
      <c r="E148" s="323"/>
      <c r="F148" s="324"/>
      <c r="G148" s="323"/>
      <c r="H148" s="323"/>
      <c r="I148" s="323"/>
      <c r="J148" s="323"/>
      <c r="K148" s="323"/>
      <c r="L148" s="323"/>
      <c r="M148" s="323"/>
      <c r="N148" s="323"/>
      <c r="O148" s="323"/>
      <c r="P148" s="323"/>
      <c r="Q148" s="422"/>
      <c r="R148" s="422"/>
      <c r="S148" s="266"/>
      <c r="T148" s="266"/>
      <c r="U148" s="363"/>
    </row>
    <row r="149" spans="1:22" ht="15.75">
      <c r="A149" s="300"/>
      <c r="B149" s="297" t="s">
        <v>62</v>
      </c>
      <c r="C149" s="269"/>
      <c r="D149" s="315"/>
      <c r="E149" s="356"/>
      <c r="F149" s="283"/>
      <c r="G149" s="283"/>
      <c r="H149" s="283"/>
      <c r="I149" s="283"/>
      <c r="J149" s="283"/>
      <c r="K149" s="283"/>
      <c r="L149" s="283"/>
      <c r="M149" s="283"/>
      <c r="N149" s="283"/>
      <c r="O149" s="283"/>
      <c r="P149" s="283"/>
      <c r="Q149" s="283"/>
      <c r="R149" s="283"/>
      <c r="S149" s="265"/>
      <c r="T149" s="265"/>
      <c r="U149" s="304"/>
    </row>
    <row r="150" spans="1:22" ht="15.75">
      <c r="A150" s="300"/>
      <c r="B150" s="297"/>
      <c r="C150" s="269"/>
      <c r="D150" s="315"/>
      <c r="E150" s="302"/>
      <c r="F150" s="315"/>
      <c r="G150" s="283"/>
      <c r="H150" s="283"/>
      <c r="I150" s="283"/>
      <c r="J150" s="283"/>
      <c r="K150" s="283"/>
      <c r="L150" s="283"/>
      <c r="M150" s="283"/>
      <c r="N150" s="283"/>
      <c r="O150" s="283"/>
      <c r="P150" s="283"/>
      <c r="Q150" s="283"/>
      <c r="R150" s="283"/>
      <c r="S150" s="265"/>
      <c r="T150" s="265"/>
      <c r="U150" s="304"/>
    </row>
    <row r="151" spans="1:22">
      <c r="A151" s="388">
        <f>+'Appendix A'!A142</f>
        <v>80</v>
      </c>
      <c r="B151" s="389"/>
      <c r="C151" s="316" t="str">
        <f>+'Appendix A'!C146</f>
        <v>General Advertising Exp Account 930.1</v>
      </c>
      <c r="D151" s="315"/>
      <c r="E151" s="282" t="str">
        <f>+'Appendix A'!E142</f>
        <v>(Note K &amp; O)</v>
      </c>
      <c r="F151" s="316" t="s">
        <v>729</v>
      </c>
      <c r="G151" s="316"/>
      <c r="H151" s="316"/>
      <c r="I151" s="316"/>
      <c r="J151" s="316"/>
      <c r="K151" s="316"/>
      <c r="L151" s="316"/>
      <c r="M151" s="316"/>
      <c r="N151" s="316"/>
      <c r="O151" s="316"/>
      <c r="P151" s="316"/>
      <c r="Q151" s="316"/>
      <c r="R151" s="73"/>
      <c r="S151" s="536">
        <v>4534517</v>
      </c>
      <c r="T151" s="536">
        <v>0</v>
      </c>
      <c r="U151" s="1013">
        <f>+S151-T151</f>
        <v>4534517</v>
      </c>
    </row>
    <row r="152" spans="1:22" ht="15.75" thickBot="1">
      <c r="A152" s="383"/>
      <c r="B152" s="327"/>
      <c r="C152" s="327"/>
      <c r="D152" s="327"/>
      <c r="E152" s="329"/>
      <c r="F152" s="327"/>
      <c r="G152" s="327"/>
      <c r="H152" s="327"/>
      <c r="I152" s="327"/>
      <c r="J152" s="327"/>
      <c r="K152" s="327"/>
      <c r="L152" s="327"/>
      <c r="M152" s="327"/>
      <c r="N152" s="327"/>
      <c r="O152" s="327"/>
      <c r="P152" s="327"/>
      <c r="Q152" s="327"/>
      <c r="R152" s="327"/>
      <c r="S152" s="327"/>
      <c r="T152" s="327"/>
      <c r="U152" s="331"/>
    </row>
    <row r="153" spans="1:22">
      <c r="A153" s="265"/>
      <c r="B153" s="265"/>
      <c r="C153" s="265"/>
      <c r="D153" s="265"/>
      <c r="E153" s="317"/>
      <c r="F153" s="265"/>
      <c r="G153" s="265"/>
      <c r="H153" s="265"/>
      <c r="I153" s="265"/>
      <c r="J153" s="265"/>
      <c r="K153" s="265"/>
      <c r="L153" s="265"/>
      <c r="M153" s="265"/>
      <c r="N153" s="265"/>
      <c r="O153" s="265"/>
      <c r="P153" s="265"/>
      <c r="Q153" s="265"/>
      <c r="R153" s="265"/>
      <c r="S153" s="265"/>
      <c r="T153" s="265"/>
      <c r="U153" s="265"/>
    </row>
    <row r="154" spans="1:22" s="265" customFormat="1" ht="15.75">
      <c r="A154" s="278"/>
      <c r="B154" s="297"/>
      <c r="C154" s="301"/>
      <c r="D154" s="315"/>
      <c r="E154" s="278"/>
      <c r="F154" s="277"/>
      <c r="G154" s="73"/>
      <c r="H154" s="73"/>
      <c r="I154" s="73"/>
      <c r="J154" s="73"/>
      <c r="K154" s="73"/>
      <c r="L154" s="73"/>
      <c r="M154" s="73"/>
      <c r="N154" s="73"/>
      <c r="O154" s="73"/>
      <c r="P154" s="73"/>
      <c r="Q154" s="73"/>
      <c r="R154" s="73"/>
      <c r="S154" s="73"/>
      <c r="T154" s="205"/>
      <c r="U154" s="356"/>
      <c r="V154" s="269"/>
    </row>
    <row r="155" spans="1:22" s="265" customFormat="1" ht="16.5" thickBot="1">
      <c r="A155" s="281" t="s">
        <v>47</v>
      </c>
      <c r="E155" s="317"/>
      <c r="G155" s="319"/>
      <c r="H155" s="262"/>
      <c r="I155" s="262"/>
      <c r="J155" s="262"/>
      <c r="K155" s="262"/>
      <c r="L155" s="262"/>
      <c r="M155" s="262"/>
      <c r="N155" s="262"/>
      <c r="O155" s="262"/>
      <c r="P155" s="262"/>
      <c r="Q155" s="262"/>
      <c r="R155" s="262"/>
      <c r="S155" s="262"/>
      <c r="T155" s="262"/>
      <c r="U155" s="262"/>
      <c r="V155" s="269"/>
    </row>
    <row r="156" spans="1:22" s="265" customFormat="1" ht="32.25" thickBot="1">
      <c r="A156" s="285" t="s">
        <v>10</v>
      </c>
      <c r="B156" s="286" t="s">
        <v>11</v>
      </c>
      <c r="C156" s="286"/>
      <c r="D156" s="286"/>
      <c r="E156" s="287" t="s">
        <v>172</v>
      </c>
      <c r="F156" s="288" t="s">
        <v>12</v>
      </c>
      <c r="G156" s="320"/>
      <c r="H156" s="320"/>
      <c r="I156" s="320"/>
      <c r="J156" s="320"/>
      <c r="K156" s="320"/>
      <c r="L156" s="320"/>
      <c r="M156" s="320"/>
      <c r="N156" s="320"/>
      <c r="O156" s="320"/>
      <c r="P156" s="320"/>
      <c r="Q156" s="320"/>
      <c r="R156" s="320"/>
      <c r="S156" s="320"/>
      <c r="T156" s="287" t="s">
        <v>253</v>
      </c>
      <c r="U156" s="321"/>
      <c r="V156" s="269"/>
    </row>
    <row r="157" spans="1:22">
      <c r="A157" s="290"/>
      <c r="B157" s="293"/>
      <c r="C157" s="420"/>
      <c r="D157" s="292"/>
      <c r="E157" s="294"/>
      <c r="F157" s="292"/>
      <c r="G157" s="293"/>
      <c r="H157" s="293"/>
      <c r="I157" s="293"/>
      <c r="J157" s="293"/>
      <c r="K157" s="293"/>
      <c r="L157" s="293"/>
      <c r="M157" s="293"/>
      <c r="N157" s="293"/>
      <c r="O157" s="293"/>
      <c r="P157" s="293"/>
      <c r="Q157" s="293"/>
      <c r="R157" s="293"/>
      <c r="S157" s="293"/>
      <c r="T157" s="394"/>
      <c r="U157" s="295"/>
    </row>
    <row r="158" spans="1:22" ht="15.75">
      <c r="A158" s="296"/>
      <c r="B158" s="371" t="s">
        <v>47</v>
      </c>
      <c r="C158" s="308"/>
      <c r="D158" s="283"/>
      <c r="E158" s="317"/>
      <c r="F158" s="283"/>
      <c r="G158" s="265"/>
      <c r="H158" s="265"/>
      <c r="I158" s="265"/>
      <c r="J158" s="265"/>
      <c r="K158" s="265"/>
      <c r="L158" s="265"/>
      <c r="M158" s="265"/>
      <c r="N158" s="265"/>
      <c r="O158" s="265"/>
      <c r="P158" s="265"/>
      <c r="Q158" s="265"/>
      <c r="R158" s="265"/>
      <c r="S158" s="269"/>
      <c r="T158" s="315"/>
      <c r="U158" s="304"/>
    </row>
    <row r="159" spans="1:22" ht="15.75">
      <c r="A159" s="296"/>
      <c r="B159" s="371"/>
      <c r="C159" s="308"/>
      <c r="D159" s="283"/>
      <c r="E159" s="317"/>
      <c r="F159" s="283"/>
      <c r="G159" s="265"/>
      <c r="H159" s="265"/>
      <c r="I159" s="265"/>
      <c r="J159" s="265"/>
      <c r="K159" s="265"/>
      <c r="L159" s="265"/>
      <c r="M159" s="265"/>
      <c r="N159" s="265"/>
      <c r="O159" s="265"/>
      <c r="P159" s="265"/>
      <c r="Q159" s="265"/>
      <c r="R159" s="265"/>
      <c r="S159" s="269"/>
      <c r="T159" s="315"/>
      <c r="U159" s="304"/>
    </row>
    <row r="160" spans="1:22" s="263" customFormat="1" ht="15.75">
      <c r="A160" s="306">
        <f>+'Appendix A'!A156</f>
        <v>88</v>
      </c>
      <c r="B160" s="307"/>
      <c r="C160" s="298" t="s">
        <v>16</v>
      </c>
      <c r="D160" s="315"/>
      <c r="E160" s="278" t="str">
        <f>+'Appendix A'!E156</f>
        <v>(Note J &amp; O)</v>
      </c>
      <c r="F160" s="315" t="s">
        <v>119</v>
      </c>
      <c r="G160" s="269"/>
      <c r="H160" s="269"/>
      <c r="I160" s="269"/>
      <c r="J160" s="269"/>
      <c r="K160" s="269"/>
      <c r="L160" s="269"/>
      <c r="M160" s="269"/>
      <c r="N160" s="269"/>
      <c r="O160" s="269"/>
      <c r="P160" s="269"/>
      <c r="Q160" s="269"/>
      <c r="R160" s="73"/>
      <c r="S160" s="73"/>
      <c r="T160" s="536">
        <v>401599896</v>
      </c>
      <c r="U160" s="325"/>
    </row>
    <row r="161" spans="1:21" s="263" customFormat="1" ht="15.75">
      <c r="A161" s="306">
        <f>+'Appendix A'!A158</f>
        <v>90</v>
      </c>
      <c r="B161" s="307"/>
      <c r="C161" s="298" t="s">
        <v>430</v>
      </c>
      <c r="D161" s="315"/>
      <c r="E161" s="278" t="str">
        <f>+'Appendix A'!E158</f>
        <v>(Note J &amp; O)</v>
      </c>
      <c r="F161" s="315" t="s">
        <v>734</v>
      </c>
      <c r="G161" s="269"/>
      <c r="H161" s="269"/>
      <c r="I161" s="269"/>
      <c r="J161" s="269"/>
      <c r="K161" s="269"/>
      <c r="L161" s="269"/>
      <c r="M161" s="269"/>
      <c r="N161" s="269"/>
      <c r="O161" s="269"/>
      <c r="P161" s="269"/>
      <c r="Q161" s="269"/>
      <c r="R161" s="73"/>
      <c r="S161" s="73"/>
      <c r="T161" s="536">
        <v>23023222</v>
      </c>
      <c r="U161" s="889"/>
    </row>
    <row r="162" spans="1:21" ht="15.75">
      <c r="A162" s="296">
        <f>+'Appendix A'!A159</f>
        <v>91</v>
      </c>
      <c r="B162" s="371"/>
      <c r="C162" s="308" t="s">
        <v>431</v>
      </c>
      <c r="D162" s="283"/>
      <c r="E162" s="282" t="str">
        <f>+'Appendix A'!E159</f>
        <v>(Note J &amp; O)</v>
      </c>
      <c r="F162" s="315" t="s">
        <v>116</v>
      </c>
      <c r="G162" s="265"/>
      <c r="H162" s="265"/>
      <c r="I162" s="265"/>
      <c r="J162" s="265"/>
      <c r="K162" s="265"/>
      <c r="L162" s="265"/>
      <c r="M162" s="265"/>
      <c r="N162" s="265"/>
      <c r="O162" s="265"/>
      <c r="P162" s="265"/>
      <c r="Q162" s="265"/>
      <c r="R162" s="73"/>
      <c r="S162" s="73"/>
      <c r="T162" s="536">
        <v>0</v>
      </c>
      <c r="U162" s="304"/>
    </row>
    <row r="163" spans="1:21">
      <c r="A163" s="296">
        <f>+'Appendix A'!A161</f>
        <v>93</v>
      </c>
      <c r="B163" s="395"/>
      <c r="C163" s="316" t="s">
        <v>17</v>
      </c>
      <c r="D163" s="315"/>
      <c r="E163" s="282" t="str">
        <f>+'Appendix A'!E161</f>
        <v>(Note A &amp; O)</v>
      </c>
      <c r="F163" s="315" t="s">
        <v>120</v>
      </c>
      <c r="G163" s="265"/>
      <c r="H163" s="265"/>
      <c r="I163" s="265"/>
      <c r="J163" s="265"/>
      <c r="K163" s="265"/>
      <c r="L163" s="265"/>
      <c r="M163" s="265"/>
      <c r="N163" s="265"/>
      <c r="O163" s="265"/>
      <c r="P163" s="265"/>
      <c r="Q163" s="265"/>
      <c r="R163" s="73"/>
      <c r="S163" s="73"/>
      <c r="T163" s="536">
        <v>0</v>
      </c>
      <c r="U163" s="304"/>
    </row>
    <row r="164" spans="1:21">
      <c r="A164" s="296">
        <f>+'Appendix A'!A165</f>
        <v>97</v>
      </c>
      <c r="B164" s="395"/>
      <c r="C164" s="316" t="s">
        <v>69</v>
      </c>
      <c r="D164" s="315"/>
      <c r="E164" s="282" t="str">
        <f>+'Appendix A'!E165</f>
        <v>(Note J &amp; O)</v>
      </c>
      <c r="F164" s="315" t="s">
        <v>116</v>
      </c>
      <c r="G164" s="265"/>
      <c r="H164" s="265"/>
      <c r="I164" s="265"/>
      <c r="J164" s="265"/>
      <c r="K164" s="265"/>
      <c r="L164" s="265"/>
      <c r="M164" s="265"/>
      <c r="N164" s="265"/>
      <c r="O164" s="265"/>
      <c r="P164" s="265"/>
      <c r="Q164" s="265"/>
      <c r="R164" s="73"/>
      <c r="S164" s="73"/>
      <c r="T164" s="536">
        <v>0</v>
      </c>
      <c r="U164" s="304"/>
    </row>
    <row r="165" spans="1:21" ht="15.75" thickBot="1">
      <c r="A165" s="326"/>
      <c r="B165" s="391"/>
      <c r="C165" s="310"/>
      <c r="D165" s="313"/>
      <c r="E165" s="335"/>
      <c r="F165" s="372"/>
      <c r="G165" s="372"/>
      <c r="H165" s="327"/>
      <c r="I165" s="327"/>
      <c r="J165" s="327"/>
      <c r="K165" s="327"/>
      <c r="L165" s="327"/>
      <c r="M165" s="327"/>
      <c r="N165" s="327"/>
      <c r="O165" s="327"/>
      <c r="P165" s="327"/>
      <c r="Q165" s="327"/>
      <c r="R165" s="327"/>
      <c r="S165" s="327"/>
      <c r="T165" s="327"/>
      <c r="U165" s="331"/>
    </row>
    <row r="166" spans="1:21">
      <c r="A166" s="278"/>
      <c r="B166" s="389"/>
      <c r="C166" s="301"/>
      <c r="D166" s="315"/>
      <c r="E166" s="278"/>
      <c r="F166" s="277"/>
      <c r="G166" s="277"/>
      <c r="H166" s="277"/>
      <c r="I166" s="277"/>
      <c r="J166" s="277"/>
      <c r="K166" s="277"/>
      <c r="L166" s="277"/>
      <c r="M166" s="277"/>
      <c r="N166" s="277"/>
      <c r="O166" s="277"/>
      <c r="P166" s="277"/>
      <c r="Q166" s="277"/>
      <c r="R166" s="277"/>
      <c r="S166" s="356"/>
      <c r="T166" s="302"/>
      <c r="U166" s="356"/>
    </row>
    <row r="167" spans="1:21">
      <c r="A167" s="278"/>
      <c r="B167" s="389"/>
      <c r="C167" s="301"/>
      <c r="D167" s="315"/>
      <c r="E167" s="278"/>
      <c r="F167" s="277"/>
      <c r="G167" s="277"/>
      <c r="H167" s="277"/>
      <c r="I167" s="277"/>
      <c r="J167" s="277"/>
      <c r="K167" s="277"/>
      <c r="L167" s="277"/>
      <c r="M167" s="277"/>
      <c r="N167" s="277"/>
      <c r="O167" s="277"/>
      <c r="P167" s="277"/>
      <c r="Q167" s="277"/>
      <c r="R167" s="277"/>
      <c r="S167" s="356"/>
      <c r="T167" s="302"/>
      <c r="U167" s="356"/>
    </row>
    <row r="168" spans="1:21" ht="16.5" thickBot="1">
      <c r="A168" s="281" t="s">
        <v>71</v>
      </c>
    </row>
    <row r="169" spans="1:21" ht="32.25" thickBot="1">
      <c r="A169" s="285" t="s">
        <v>10</v>
      </c>
      <c r="B169" s="286" t="s">
        <v>11</v>
      </c>
      <c r="C169" s="286"/>
      <c r="D169" s="286"/>
      <c r="E169" s="287" t="s">
        <v>172</v>
      </c>
      <c r="F169" s="288" t="s">
        <v>12</v>
      </c>
      <c r="G169" s="287"/>
      <c r="H169" s="287"/>
      <c r="I169" s="287"/>
      <c r="J169" s="287"/>
      <c r="K169" s="287"/>
      <c r="L169" s="287"/>
      <c r="M169" s="287"/>
      <c r="N169" s="287"/>
      <c r="O169" s="287"/>
      <c r="P169" s="287"/>
      <c r="Q169" s="287"/>
      <c r="R169" s="287"/>
      <c r="S169" s="332" t="s">
        <v>253</v>
      </c>
      <c r="T169" s="332" t="s">
        <v>404</v>
      </c>
      <c r="U169" s="289" t="s">
        <v>432</v>
      </c>
    </row>
    <row r="170" spans="1:21">
      <c r="A170" s="369">
        <f>+'Appendix A'!A173</f>
        <v>100</v>
      </c>
      <c r="B170" s="396"/>
      <c r="C170" s="344" t="s">
        <v>70</v>
      </c>
      <c r="D170" s="396"/>
      <c r="E170" s="396"/>
      <c r="F170" s="344" t="s">
        <v>730</v>
      </c>
      <c r="G170" s="344"/>
      <c r="H170" s="344"/>
      <c r="I170" s="344"/>
      <c r="J170" s="344"/>
      <c r="K170" s="344"/>
      <c r="L170" s="344"/>
      <c r="M170" s="344"/>
      <c r="N170" s="344"/>
      <c r="O170" s="293"/>
      <c r="P170" s="344"/>
      <c r="Q170" s="397"/>
      <c r="R170" s="269"/>
      <c r="S170" s="536">
        <v>27837510.000000007</v>
      </c>
      <c r="T170" s="536">
        <v>13132730.000000002</v>
      </c>
      <c r="U170" s="1014">
        <f>S170-T170</f>
        <v>14704780.000000006</v>
      </c>
    </row>
    <row r="171" spans="1:21">
      <c r="A171" s="300"/>
      <c r="B171" s="278"/>
      <c r="C171" s="301"/>
      <c r="D171" s="278"/>
      <c r="E171" s="278"/>
      <c r="F171" s="301"/>
      <c r="G171" s="301"/>
      <c r="H171" s="301"/>
      <c r="I171" s="301"/>
      <c r="J171" s="301"/>
      <c r="K171" s="301"/>
      <c r="L171" s="301"/>
      <c r="M171" s="301"/>
      <c r="N171" s="301"/>
      <c r="O171" s="265"/>
      <c r="P171" s="301"/>
      <c r="Q171" s="398"/>
      <c r="R171" s="301"/>
      <c r="S171" s="73"/>
      <c r="T171" s="265"/>
      <c r="U171" s="399"/>
    </row>
    <row r="172" spans="1:21" ht="15.75">
      <c r="A172" s="400" t="s">
        <v>484</v>
      </c>
      <c r="B172" s="278"/>
      <c r="C172" s="301"/>
      <c r="D172" s="278"/>
      <c r="E172" s="278"/>
      <c r="F172" s="301"/>
      <c r="G172" s="301"/>
      <c r="H172" s="301"/>
      <c r="I172" s="301"/>
      <c r="J172" s="301"/>
      <c r="K172" s="301"/>
      <c r="L172" s="323"/>
      <c r="M172" s="323"/>
      <c r="N172" s="323"/>
      <c r="O172" s="323"/>
      <c r="P172" s="323"/>
      <c r="Q172" s="323"/>
      <c r="R172" s="323"/>
      <c r="S172" s="73"/>
      <c r="T172" s="73"/>
      <c r="U172" s="399"/>
    </row>
    <row r="173" spans="1:21" ht="15.75" thickBot="1">
      <c r="A173" s="383" t="s">
        <v>485</v>
      </c>
      <c r="B173" s="327"/>
      <c r="C173" s="327"/>
      <c r="D173" s="327"/>
      <c r="E173" s="329"/>
      <c r="F173" s="327"/>
      <c r="G173" s="327"/>
      <c r="H173" s="327"/>
      <c r="I173" s="327"/>
      <c r="J173" s="327"/>
      <c r="K173" s="327"/>
      <c r="L173" s="327"/>
      <c r="M173" s="327"/>
      <c r="N173" s="327"/>
      <c r="O173" s="327"/>
      <c r="P173" s="327"/>
      <c r="Q173" s="327"/>
      <c r="R173" s="327"/>
      <c r="S173" s="327"/>
      <c r="T173" s="327"/>
      <c r="U173" s="331"/>
    </row>
    <row r="175" spans="1:21">
      <c r="U175" s="592" t="s">
        <v>496</v>
      </c>
    </row>
    <row r="176" spans="1:21" ht="16.5" thickBot="1">
      <c r="A176" s="401" t="s">
        <v>111</v>
      </c>
    </row>
    <row r="177" spans="1:21" ht="39.75" customHeight="1" thickBot="1">
      <c r="A177" s="365" t="s">
        <v>10</v>
      </c>
      <c r="B177" s="366" t="s">
        <v>11</v>
      </c>
      <c r="C177" s="366"/>
      <c r="D177" s="366"/>
      <c r="E177" s="367" t="s">
        <v>172</v>
      </c>
      <c r="F177" s="368" t="s">
        <v>12</v>
      </c>
      <c r="G177" s="1237"/>
      <c r="H177" s="1237"/>
      <c r="I177" s="1237"/>
      <c r="J177" s="367"/>
      <c r="K177" s="367"/>
      <c r="L177" s="367"/>
      <c r="M177" s="367"/>
      <c r="N177" s="367"/>
      <c r="O177" s="367"/>
      <c r="P177" s="367"/>
      <c r="Q177" s="367"/>
      <c r="R177" s="1268" t="s">
        <v>1471</v>
      </c>
      <c r="S177" s="1238" t="s">
        <v>1569</v>
      </c>
      <c r="T177" s="1235" t="s">
        <v>14</v>
      </c>
      <c r="U177" s="1236"/>
    </row>
    <row r="178" spans="1:21" ht="15.75">
      <c r="A178" s="424"/>
      <c r="B178" s="340"/>
      <c r="C178" s="293"/>
      <c r="D178" s="293"/>
      <c r="E178" s="1507"/>
      <c r="F178" s="344"/>
      <c r="G178" s="293"/>
      <c r="H178" s="293"/>
      <c r="I178" s="293"/>
      <c r="J178" s="360"/>
      <c r="K178" s="426"/>
      <c r="L178" s="293"/>
      <c r="M178" s="426"/>
      <c r="N178" s="426"/>
      <c r="O178" s="426"/>
      <c r="P178" s="427"/>
      <c r="Q178" s="427"/>
      <c r="R178" s="342"/>
      <c r="S178" s="342"/>
      <c r="T178" s="293"/>
      <c r="U178" s="295"/>
    </row>
    <row r="179" spans="1:21" s="263" customFormat="1">
      <c r="A179" s="300">
        <f>+'Appendix A'!A184</f>
        <v>104</v>
      </c>
      <c r="B179" s="278"/>
      <c r="C179" s="299" t="s">
        <v>159</v>
      </c>
      <c r="D179" s="269"/>
      <c r="E179" s="317" t="str">
        <f>+'Appendix A'!E184</f>
        <v>(Note P)</v>
      </c>
      <c r="F179" s="303" t="s">
        <v>109</v>
      </c>
      <c r="G179" s="269"/>
      <c r="H179" s="269"/>
      <c r="I179" s="269"/>
      <c r="J179" s="269"/>
      <c r="K179" s="362"/>
      <c r="L179" s="301"/>
      <c r="M179" s="217"/>
      <c r="N179" s="217"/>
      <c r="O179" s="217"/>
      <c r="P179" s="269"/>
      <c r="Q179" s="217"/>
      <c r="R179" s="536">
        <v>17061039593</v>
      </c>
      <c r="S179" s="536">
        <v>18456749591</v>
      </c>
      <c r="T179" s="1240">
        <f t="shared" ref="T179:T186" si="11">+(R179+S179)/2</f>
        <v>17758894592</v>
      </c>
      <c r="U179" s="353"/>
    </row>
    <row r="180" spans="1:21" s="263" customFormat="1" ht="15.75">
      <c r="A180" s="300">
        <f>+'Appendix A'!A185</f>
        <v>105</v>
      </c>
      <c r="B180" s="278"/>
      <c r="C180" s="299" t="s">
        <v>108</v>
      </c>
      <c r="D180" s="269"/>
      <c r="E180" s="317" t="str">
        <f>+'Appendix A'!E185</f>
        <v>(Note P)</v>
      </c>
      <c r="F180" s="303" t="s">
        <v>110</v>
      </c>
      <c r="G180" s="269"/>
      <c r="H180" s="269"/>
      <c r="I180" s="269"/>
      <c r="J180" s="269"/>
      <c r="K180" s="220"/>
      <c r="L180" s="217"/>
      <c r="M180" s="402"/>
      <c r="N180" s="402"/>
      <c r="O180" s="402"/>
      <c r="P180" s="269"/>
      <c r="Q180" s="402"/>
      <c r="R180" s="536">
        <v>-3545873</v>
      </c>
      <c r="S180" s="536">
        <v>-4113964</v>
      </c>
      <c r="T180" s="1240">
        <f t="shared" si="11"/>
        <v>-3829918.5</v>
      </c>
      <c r="U180" s="353"/>
    </row>
    <row r="181" spans="1:21" ht="15.75">
      <c r="A181" s="300">
        <f>+'Appendix A'!A187</f>
        <v>107</v>
      </c>
      <c r="B181" s="278"/>
      <c r="C181" s="299" t="s">
        <v>73</v>
      </c>
      <c r="D181" s="269"/>
      <c r="E181" s="317" t="str">
        <f>+'Appendix A'!E187</f>
        <v>(Note P)</v>
      </c>
      <c r="F181" s="303" t="s">
        <v>121</v>
      </c>
      <c r="G181" s="265"/>
      <c r="H181" s="265"/>
      <c r="I181" s="265"/>
      <c r="J181" s="265"/>
      <c r="K181" s="354"/>
      <c r="L181" s="217"/>
      <c r="M181" s="265"/>
      <c r="N181" s="265"/>
      <c r="O181" s="265"/>
      <c r="P181" s="269"/>
      <c r="Q181" s="265"/>
      <c r="R181" s="536">
        <v>-440610</v>
      </c>
      <c r="S181" s="536">
        <v>-440610</v>
      </c>
      <c r="T181" s="1240">
        <f t="shared" si="11"/>
        <v>-440610</v>
      </c>
      <c r="U181" s="304"/>
    </row>
    <row r="182" spans="1:21">
      <c r="A182" s="300">
        <f>+'Appendix A'!A191</f>
        <v>109</v>
      </c>
      <c r="B182" s="278"/>
      <c r="C182" s="299" t="s">
        <v>46</v>
      </c>
      <c r="D182" s="269"/>
      <c r="E182" s="317" t="str">
        <f>+'Appendix A'!E185</f>
        <v>(Note P)</v>
      </c>
      <c r="F182" s="303" t="s">
        <v>612</v>
      </c>
      <c r="G182" s="265"/>
      <c r="H182" s="265"/>
      <c r="I182" s="265"/>
      <c r="J182" s="265"/>
      <c r="K182" s="265"/>
      <c r="L182" s="265"/>
      <c r="M182" s="265"/>
      <c r="N182" s="265"/>
      <c r="O182" s="265"/>
      <c r="P182" s="269"/>
      <c r="Q182" s="265"/>
      <c r="R182" s="536">
        <v>13765000700</v>
      </c>
      <c r="S182" s="536">
        <v>15115000700</v>
      </c>
      <c r="T182" s="1240">
        <f t="shared" si="11"/>
        <v>14440000700</v>
      </c>
      <c r="U182" s="304"/>
    </row>
    <row r="183" spans="1:21">
      <c r="A183" s="300">
        <f>+'Appendix A'!A192</f>
        <v>110</v>
      </c>
      <c r="B183" s="278"/>
      <c r="C183" s="299" t="s">
        <v>112</v>
      </c>
      <c r="D183" s="269"/>
      <c r="E183" s="317" t="str">
        <f>+'Appendix A'!E192</f>
        <v>(Note P)</v>
      </c>
      <c r="F183" s="303" t="s">
        <v>113</v>
      </c>
      <c r="G183" s="265"/>
      <c r="H183" s="265"/>
      <c r="I183" s="265"/>
      <c r="J183" s="265"/>
      <c r="K183" s="265"/>
      <c r="L183" s="265"/>
      <c r="M183" s="265"/>
      <c r="N183" s="265"/>
      <c r="O183" s="265"/>
      <c r="P183" s="269"/>
      <c r="Q183" s="265"/>
      <c r="R183" s="536">
        <v>19772352</v>
      </c>
      <c r="S183" s="536">
        <v>16825647</v>
      </c>
      <c r="T183" s="1240">
        <f t="shared" si="11"/>
        <v>18298999.5</v>
      </c>
      <c r="U183" s="304"/>
    </row>
    <row r="184" spans="1:21">
      <c r="A184" s="300">
        <f>+'Appendix A'!A193</f>
        <v>111</v>
      </c>
      <c r="B184" s="278"/>
      <c r="C184" s="299" t="s">
        <v>127</v>
      </c>
      <c r="D184" s="269"/>
      <c r="E184" s="317" t="str">
        <f>+'Appendix A'!E193</f>
        <v>(Note P)</v>
      </c>
      <c r="F184" s="303" t="s">
        <v>128</v>
      </c>
      <c r="G184" s="265"/>
      <c r="H184" s="265"/>
      <c r="I184" s="265"/>
      <c r="J184" s="265"/>
      <c r="K184" s="265"/>
      <c r="L184" s="265"/>
      <c r="M184" s="265"/>
      <c r="N184" s="265"/>
      <c r="O184" s="265"/>
      <c r="P184" s="269"/>
      <c r="Q184" s="265"/>
      <c r="R184" s="536">
        <v>0</v>
      </c>
      <c r="S184" s="536">
        <v>0</v>
      </c>
      <c r="T184" s="1240">
        <f t="shared" si="11"/>
        <v>0</v>
      </c>
      <c r="U184" s="304"/>
    </row>
    <row r="185" spans="1:21">
      <c r="A185" s="300">
        <f>+'Appendix A'!A194</f>
        <v>112</v>
      </c>
      <c r="B185" s="278"/>
      <c r="C185" s="299" t="s">
        <v>176</v>
      </c>
      <c r="D185" s="269"/>
      <c r="E185" s="317" t="str">
        <f>+'Appendix A'!E194</f>
        <v>(Note P)</v>
      </c>
      <c r="F185" s="303" t="s">
        <v>229</v>
      </c>
      <c r="G185" s="265"/>
      <c r="H185" s="265"/>
      <c r="I185" s="265"/>
      <c r="J185" s="265"/>
      <c r="K185" s="265"/>
      <c r="L185" s="265"/>
      <c r="M185" s="265"/>
      <c r="N185" s="265"/>
      <c r="O185" s="265"/>
      <c r="P185" s="265"/>
      <c r="Q185" s="265"/>
      <c r="R185" s="536">
        <v>1630507</v>
      </c>
      <c r="S185" s="536">
        <v>1192097</v>
      </c>
      <c r="T185" s="1240">
        <f t="shared" si="11"/>
        <v>1411302</v>
      </c>
      <c r="U185" s="304"/>
    </row>
    <row r="186" spans="1:21" ht="15.75" thickBot="1">
      <c r="A186" s="326">
        <f>+'Appendix A'!A196</f>
        <v>114</v>
      </c>
      <c r="B186" s="335"/>
      <c r="C186" s="403" t="s">
        <v>57</v>
      </c>
      <c r="D186" s="311"/>
      <c r="E186" s="329" t="str">
        <f>+'Appendix A'!E193</f>
        <v>(Note P)</v>
      </c>
      <c r="F186" s="404" t="s">
        <v>114</v>
      </c>
      <c r="G186" s="327"/>
      <c r="H186" s="327"/>
      <c r="I186" s="327"/>
      <c r="J186" s="327"/>
      <c r="K186" s="327"/>
      <c r="L186" s="327"/>
      <c r="M186" s="327"/>
      <c r="N186" s="327"/>
      <c r="O186" s="327"/>
      <c r="P186" s="327"/>
      <c r="Q186" s="327"/>
      <c r="R186" s="907">
        <v>0</v>
      </c>
      <c r="S186" s="907">
        <v>0</v>
      </c>
      <c r="T186" s="1241">
        <f t="shared" si="11"/>
        <v>0</v>
      </c>
      <c r="U186" s="331"/>
    </row>
    <row r="187" spans="1:21">
      <c r="S187" s="263"/>
      <c r="T187" s="263"/>
      <c r="U187" s="263"/>
    </row>
    <row r="188" spans="1:21" ht="15.75">
      <c r="A188" s="297"/>
      <c r="S188" s="263"/>
      <c r="T188" s="263"/>
      <c r="U188" s="263"/>
    </row>
    <row r="189" spans="1:21" ht="16.5" thickBot="1">
      <c r="A189" s="281" t="s">
        <v>403</v>
      </c>
    </row>
    <row r="190" spans="1:21" ht="32.25" thickBot="1">
      <c r="A190" s="285" t="s">
        <v>10</v>
      </c>
      <c r="B190" s="286" t="s">
        <v>11</v>
      </c>
      <c r="C190" s="286"/>
      <c r="D190" s="286"/>
      <c r="E190" s="287" t="s">
        <v>172</v>
      </c>
      <c r="F190" s="288" t="s">
        <v>12</v>
      </c>
      <c r="G190" s="287"/>
      <c r="H190" s="287"/>
      <c r="I190" s="287"/>
      <c r="J190" s="287"/>
      <c r="K190" s="287"/>
      <c r="L190" s="287"/>
      <c r="M190" s="287"/>
      <c r="N190" s="287"/>
      <c r="O190" s="287"/>
      <c r="P190" s="287"/>
      <c r="Q190" s="287"/>
      <c r="R190" s="287"/>
      <c r="S190" s="332" t="s">
        <v>406</v>
      </c>
      <c r="T190" s="332" t="s">
        <v>407</v>
      </c>
      <c r="U190" s="289" t="s">
        <v>408</v>
      </c>
    </row>
    <row r="191" spans="1:21" s="263" customFormat="1" ht="15.75">
      <c r="A191" s="322"/>
      <c r="B191" s="268"/>
      <c r="C191" s="268"/>
      <c r="D191" s="268"/>
      <c r="E191" s="323"/>
      <c r="F191" s="324"/>
      <c r="G191" s="323"/>
      <c r="H191" s="323"/>
      <c r="I191" s="323"/>
      <c r="J191" s="323"/>
      <c r="K191" s="323"/>
      <c r="L191" s="323"/>
      <c r="M191" s="323"/>
      <c r="N191" s="323"/>
      <c r="O191" s="323"/>
      <c r="P191" s="323"/>
      <c r="Q191" s="323"/>
      <c r="R191" s="323"/>
      <c r="S191" s="266"/>
      <c r="T191" s="266"/>
      <c r="U191" s="363"/>
    </row>
    <row r="192" spans="1:21" ht="15.75">
      <c r="A192" s="388" t="s">
        <v>52</v>
      </c>
      <c r="B192" s="405" t="s">
        <v>133</v>
      </c>
      <c r="C192" s="283"/>
      <c r="D192" s="283"/>
      <c r="E192" s="356"/>
      <c r="F192" s="406"/>
      <c r="G192" s="265"/>
      <c r="H192" s="265"/>
      <c r="I192" s="265"/>
      <c r="J192" s="265"/>
      <c r="K192" s="265"/>
      <c r="L192" s="265"/>
      <c r="M192" s="265"/>
      <c r="N192" s="265"/>
      <c r="O192" s="265"/>
      <c r="P192" s="265"/>
      <c r="Q192" s="265"/>
      <c r="R192" s="265"/>
      <c r="S192" s="265"/>
      <c r="T192" s="265"/>
      <c r="U192" s="304"/>
    </row>
    <row r="193" spans="1:21" ht="15.75">
      <c r="A193" s="388"/>
      <c r="B193" s="405"/>
      <c r="C193" s="283"/>
      <c r="D193" s="283"/>
      <c r="E193" s="356"/>
      <c r="F193" s="406"/>
      <c r="G193" s="406"/>
      <c r="H193" s="406"/>
      <c r="I193" s="406"/>
      <c r="J193" s="406"/>
      <c r="K193" s="406"/>
      <c r="L193" s="406"/>
      <c r="M193" s="406"/>
      <c r="N193" s="406"/>
      <c r="O193" s="406"/>
      <c r="P193" s="406"/>
      <c r="Q193" s="406"/>
      <c r="R193" s="406"/>
      <c r="S193" s="284" t="s">
        <v>266</v>
      </c>
      <c r="T193" s="284"/>
      <c r="U193" s="381"/>
    </row>
    <row r="194" spans="1:21">
      <c r="A194" s="388">
        <f>+'Appendix A'!A219</f>
        <v>129</v>
      </c>
      <c r="B194" s="282"/>
      <c r="C194" s="316" t="str">
        <f>+'Appendix A'!C219</f>
        <v>SIT=State Income Tax Rate or Composite</v>
      </c>
      <c r="D194" s="407"/>
      <c r="E194" s="282" t="str">
        <f>+'Appendix A'!E218</f>
        <v>(Note I)</v>
      </c>
      <c r="F194" s="316"/>
      <c r="G194" s="316"/>
      <c r="H194" s="316"/>
      <c r="I194" s="316"/>
      <c r="J194" s="316"/>
      <c r="K194" s="316"/>
      <c r="L194" s="316"/>
      <c r="M194" s="316"/>
      <c r="N194" s="316"/>
      <c r="O194" s="316"/>
      <c r="P194" s="316"/>
      <c r="Q194" s="316"/>
      <c r="R194" s="316"/>
      <c r="S194" s="1233">
        <v>0.09</v>
      </c>
      <c r="T194" s="408"/>
      <c r="U194" s="409"/>
    </row>
    <row r="195" spans="1:21" ht="15.75" thickBot="1">
      <c r="A195" s="383"/>
      <c r="B195" s="327"/>
      <c r="C195" s="327"/>
      <c r="D195" s="327"/>
      <c r="E195" s="329"/>
      <c r="F195" s="327"/>
      <c r="G195" s="327"/>
      <c r="H195" s="327"/>
      <c r="I195" s="327"/>
      <c r="J195" s="327"/>
      <c r="K195" s="327"/>
      <c r="L195" s="327"/>
      <c r="M195" s="327"/>
      <c r="N195" s="327"/>
      <c r="O195" s="327"/>
      <c r="P195" s="327"/>
      <c r="Q195" s="327"/>
      <c r="R195" s="327"/>
      <c r="S195" s="327"/>
      <c r="T195" s="327"/>
      <c r="U195" s="331"/>
    </row>
    <row r="198" spans="1:21" s="263" customFormat="1" ht="16.5" thickBot="1">
      <c r="A198" s="281" t="s">
        <v>161</v>
      </c>
      <c r="E198" s="410"/>
    </row>
    <row r="199" spans="1:21" s="263" customFormat="1" ht="32.25" thickBot="1">
      <c r="A199" s="285" t="s">
        <v>10</v>
      </c>
      <c r="B199" s="286" t="s">
        <v>11</v>
      </c>
      <c r="C199" s="286"/>
      <c r="D199" s="286"/>
      <c r="E199" s="287" t="s">
        <v>172</v>
      </c>
      <c r="F199" s="288" t="s">
        <v>12</v>
      </c>
      <c r="G199" s="320"/>
      <c r="H199" s="287"/>
      <c r="I199" s="287"/>
      <c r="J199" s="287"/>
      <c r="K199" s="287"/>
      <c r="L199" s="287"/>
      <c r="M199" s="287"/>
      <c r="N199" s="287"/>
      <c r="O199" s="287"/>
      <c r="P199" s="287"/>
      <c r="Q199" s="287"/>
      <c r="R199" s="287"/>
      <c r="S199" s="337" t="s">
        <v>253</v>
      </c>
      <c r="T199" s="1561"/>
      <c r="U199" s="1562"/>
    </row>
    <row r="200" spans="1:21" s="263" customFormat="1" ht="15.75">
      <c r="A200" s="300"/>
      <c r="B200" s="307"/>
      <c r="C200" s="278"/>
      <c r="D200" s="278"/>
      <c r="E200" s="278"/>
      <c r="F200" s="278"/>
      <c r="G200" s="269"/>
      <c r="H200" s="278"/>
      <c r="I200" s="278"/>
      <c r="J200" s="278"/>
      <c r="K200" s="278"/>
      <c r="L200" s="278"/>
      <c r="M200" s="278"/>
      <c r="N200" s="278"/>
      <c r="O200" s="278"/>
      <c r="P200" s="278"/>
      <c r="Q200" s="278"/>
      <c r="R200" s="278"/>
      <c r="S200" s="921"/>
      <c r="T200" s="269"/>
      <c r="U200" s="325"/>
    </row>
    <row r="201" spans="1:21" s="263" customFormat="1" ht="15.75">
      <c r="A201" s="300">
        <f>+'Appendix A'!A225</f>
        <v>133</v>
      </c>
      <c r="B201" s="278"/>
      <c r="C201" s="301" t="str">
        <f>+'Appendix A'!C225</f>
        <v>Amortized Investment Tax Credit</v>
      </c>
      <c r="D201" s="278"/>
      <c r="E201" s="278" t="str">
        <f>+'Appendix A'!E225</f>
        <v>(Note O)</v>
      </c>
      <c r="F201" s="411" t="s">
        <v>760</v>
      </c>
      <c r="G201" s="269"/>
      <c r="H201" s="301"/>
      <c r="I201" s="301"/>
      <c r="J201" s="301"/>
      <c r="K201" s="301"/>
      <c r="L201" s="301"/>
      <c r="M201" s="301"/>
      <c r="N201" s="301"/>
      <c r="O201" s="301"/>
      <c r="P201" s="301"/>
      <c r="Q201" s="301"/>
      <c r="R201" s="301"/>
      <c r="S201" s="536">
        <v>-456170</v>
      </c>
      <c r="T201" s="1559"/>
      <c r="U201" s="1560"/>
    </row>
    <row r="202" spans="1:21" s="263" customFormat="1" ht="15.75" thickBot="1">
      <c r="A202" s="326"/>
      <c r="B202" s="335"/>
      <c r="C202" s="335"/>
      <c r="D202" s="335"/>
      <c r="E202" s="335"/>
      <c r="F202" s="335"/>
      <c r="G202" s="335"/>
      <c r="H202" s="335"/>
      <c r="I202" s="335"/>
      <c r="J202" s="335"/>
      <c r="K202" s="335"/>
      <c r="L202" s="335"/>
      <c r="M202" s="335"/>
      <c r="N202" s="335"/>
      <c r="O202" s="335"/>
      <c r="P202" s="335"/>
      <c r="Q202" s="335"/>
      <c r="R202" s="335"/>
      <c r="S202" s="335"/>
      <c r="T202" s="311"/>
      <c r="U202" s="314"/>
    </row>
    <row r="203" spans="1:21" s="263" customFormat="1">
      <c r="A203" s="278"/>
      <c r="B203" s="278"/>
      <c r="C203" s="278"/>
      <c r="D203" s="278"/>
      <c r="E203" s="278"/>
      <c r="F203" s="278"/>
      <c r="G203" s="278"/>
      <c r="H203" s="278"/>
      <c r="I203" s="278"/>
      <c r="J203" s="278"/>
      <c r="K203" s="278"/>
      <c r="L203" s="278"/>
      <c r="M203" s="278"/>
      <c r="N203" s="278"/>
      <c r="O203" s="278"/>
      <c r="P203" s="278"/>
      <c r="Q203" s="278"/>
      <c r="R203" s="278"/>
      <c r="S203" s="278"/>
      <c r="T203" s="269"/>
      <c r="U203" s="269"/>
    </row>
    <row r="204" spans="1:21" s="263" customFormat="1">
      <c r="A204" s="278"/>
      <c r="B204" s="278"/>
      <c r="C204" s="278"/>
      <c r="D204" s="278"/>
      <c r="E204" s="278"/>
      <c r="F204" s="278"/>
      <c r="G204" s="278"/>
      <c r="H204" s="278"/>
      <c r="I204" s="278"/>
      <c r="J204" s="278"/>
      <c r="K204" s="278"/>
      <c r="L204" s="278"/>
      <c r="M204" s="278"/>
      <c r="N204" s="278"/>
      <c r="O204" s="278"/>
      <c r="P204" s="278"/>
      <c r="Q204" s="278"/>
      <c r="R204" s="278"/>
      <c r="S204" s="278"/>
      <c r="T204" s="269"/>
      <c r="U204" s="269"/>
    </row>
    <row r="205" spans="1:21" s="263" customFormat="1" ht="16.5" thickBot="1">
      <c r="A205" s="281" t="s">
        <v>634</v>
      </c>
      <c r="E205" s="410"/>
    </row>
    <row r="206" spans="1:21" s="263" customFormat="1" ht="32.25" thickBot="1">
      <c r="A206" s="285" t="s">
        <v>10</v>
      </c>
      <c r="B206" s="286" t="s">
        <v>11</v>
      </c>
      <c r="C206" s="286"/>
      <c r="D206" s="286"/>
      <c r="E206" s="287" t="s">
        <v>172</v>
      </c>
      <c r="F206" s="288" t="s">
        <v>12</v>
      </c>
      <c r="G206" s="320"/>
      <c r="H206" s="287"/>
      <c r="I206" s="287"/>
      <c r="J206" s="287"/>
      <c r="K206" s="287"/>
      <c r="L206" s="287"/>
      <c r="M206" s="287"/>
      <c r="N206" s="287"/>
      <c r="O206" s="287"/>
      <c r="P206" s="287"/>
      <c r="Q206" s="287" t="s">
        <v>253</v>
      </c>
      <c r="R206" s="287" t="s">
        <v>83</v>
      </c>
      <c r="S206" s="1006" t="s">
        <v>404</v>
      </c>
      <c r="T206" s="1561"/>
      <c r="U206" s="1562"/>
    </row>
    <row r="207" spans="1:21" s="263" customFormat="1" ht="15.75">
      <c r="A207" s="300"/>
      <c r="B207" s="307"/>
      <c r="C207" s="278"/>
      <c r="D207" s="278"/>
      <c r="E207" s="278"/>
      <c r="F207" s="278"/>
      <c r="G207" s="269"/>
      <c r="H207" s="278"/>
      <c r="I207" s="278"/>
      <c r="J207" s="278"/>
      <c r="K207" s="278"/>
      <c r="L207" s="278"/>
      <c r="M207" s="278"/>
      <c r="N207" s="278"/>
      <c r="O207" s="278"/>
      <c r="P207" s="278"/>
      <c r="Q207" s="278"/>
      <c r="R207" s="278"/>
      <c r="S207" s="921"/>
      <c r="T207" s="269"/>
      <c r="U207" s="325"/>
    </row>
    <row r="208" spans="1:21" s="263" customFormat="1" ht="15.75">
      <c r="B208" s="278"/>
      <c r="C208" s="301" t="s">
        <v>634</v>
      </c>
      <c r="D208" s="278"/>
      <c r="E208" s="278"/>
      <c r="G208" s="269"/>
      <c r="H208" s="301"/>
      <c r="I208" s="301"/>
      <c r="J208" s="301"/>
      <c r="K208" s="301"/>
      <c r="L208" s="301"/>
      <c r="M208" s="301"/>
      <c r="N208" s="301"/>
      <c r="O208" s="301"/>
      <c r="P208" s="301"/>
      <c r="Q208" s="301"/>
      <c r="R208" s="301"/>
      <c r="S208" s="1032"/>
      <c r="T208" s="1559"/>
      <c r="U208" s="1560"/>
    </row>
    <row r="209" spans="1:22" s="263" customFormat="1" ht="15.75">
      <c r="A209" s="300"/>
      <c r="B209" s="278"/>
      <c r="C209" s="301" t="s">
        <v>636</v>
      </c>
      <c r="D209" s="278"/>
      <c r="E209" s="278" t="str">
        <f>+'Appendix A'!E231</f>
        <v>(Note O)</v>
      </c>
      <c r="F209" s="411" t="s">
        <v>761</v>
      </c>
      <c r="G209" s="269"/>
      <c r="H209" s="301"/>
      <c r="I209" s="301"/>
      <c r="J209" s="301"/>
      <c r="K209" s="301"/>
      <c r="L209" s="301"/>
      <c r="M209" s="301"/>
      <c r="N209" s="301"/>
      <c r="O209" s="301"/>
      <c r="P209" s="301"/>
      <c r="Q209" s="536">
        <v>0</v>
      </c>
      <c r="R209" s="566">
        <f>'Appendix A'!H16</f>
        <v>0.23000000017490493</v>
      </c>
      <c r="S209" s="1050">
        <f>Q209*R209</f>
        <v>0</v>
      </c>
      <c r="T209" s="1004"/>
      <c r="U209" s="1005"/>
    </row>
    <row r="210" spans="1:22" s="263" customFormat="1" ht="15.75">
      <c r="A210" s="300"/>
      <c r="B210" s="278"/>
      <c r="C210" s="301" t="s">
        <v>637</v>
      </c>
      <c r="D210" s="278"/>
      <c r="E210" s="278" t="str">
        <f>+'Appendix A'!E231</f>
        <v>(Note O)</v>
      </c>
      <c r="F210" s="411" t="s">
        <v>761</v>
      </c>
      <c r="G210" s="269"/>
      <c r="H210" s="301"/>
      <c r="I210" s="301"/>
      <c r="J210" s="301"/>
      <c r="K210" s="301"/>
      <c r="L210" s="301"/>
      <c r="M210" s="301"/>
      <c r="N210" s="301"/>
      <c r="O210" s="301"/>
      <c r="P210" s="301"/>
      <c r="Q210" s="536">
        <v>0</v>
      </c>
      <c r="R210" s="566">
        <f>'Appendix A'!H35</f>
        <v>0.58234982590140938</v>
      </c>
      <c r="S210" s="1050">
        <f>Q210*R210</f>
        <v>0</v>
      </c>
      <c r="T210" s="1004"/>
      <c r="U210" s="1005"/>
    </row>
    <row r="211" spans="1:22" s="263" customFormat="1" ht="15.75">
      <c r="A211" s="300"/>
      <c r="B211" s="278"/>
      <c r="C211" s="301" t="s">
        <v>638</v>
      </c>
      <c r="D211" s="278"/>
      <c r="E211" s="278" t="str">
        <f>+'Appendix A'!E231</f>
        <v>(Note O)</v>
      </c>
      <c r="F211" s="411" t="s">
        <v>761</v>
      </c>
      <c r="G211" s="269"/>
      <c r="H211" s="301"/>
      <c r="I211" s="301"/>
      <c r="J211" s="301"/>
      <c r="K211" s="301"/>
      <c r="L211" s="301"/>
      <c r="M211" s="301"/>
      <c r="N211" s="301"/>
      <c r="O211" s="301"/>
      <c r="P211" s="301"/>
      <c r="Q211" s="536">
        <v>0</v>
      </c>
      <c r="R211" s="566">
        <v>1</v>
      </c>
      <c r="S211" s="1222">
        <f>Q211*R211</f>
        <v>0</v>
      </c>
      <c r="T211" s="1004"/>
      <c r="U211" s="1005"/>
    </row>
    <row r="212" spans="1:22" s="263" customFormat="1" ht="15.75">
      <c r="A212" s="300">
        <f>'Appendix A'!A231</f>
        <v>137</v>
      </c>
      <c r="B212" s="278"/>
      <c r="C212" s="299" t="s">
        <v>157</v>
      </c>
      <c r="D212" s="278"/>
      <c r="E212" s="278"/>
      <c r="F212" s="411"/>
      <c r="G212" s="269"/>
      <c r="H212" s="301"/>
      <c r="I212" s="301"/>
      <c r="J212" s="301"/>
      <c r="K212" s="301"/>
      <c r="L212" s="301"/>
      <c r="M212" s="301"/>
      <c r="N212" s="301"/>
      <c r="O212" s="301"/>
      <c r="P212" s="301"/>
      <c r="Q212" s="1050"/>
      <c r="R212" s="566"/>
      <c r="S212" s="1050">
        <f>SUM(S209:S211)</f>
        <v>0</v>
      </c>
      <c r="T212" s="1187"/>
      <c r="U212" s="1188"/>
    </row>
    <row r="213" spans="1:22" s="263" customFormat="1" ht="15.75" thickBot="1">
      <c r="A213" s="326"/>
      <c r="B213" s="335"/>
      <c r="C213" s="335"/>
      <c r="D213" s="335"/>
      <c r="E213" s="335"/>
      <c r="F213" s="335"/>
      <c r="G213" s="335"/>
      <c r="H213" s="335"/>
      <c r="I213" s="335"/>
      <c r="J213" s="335"/>
      <c r="K213" s="335"/>
      <c r="L213" s="335"/>
      <c r="M213" s="335"/>
      <c r="N213" s="335"/>
      <c r="O213" s="335"/>
      <c r="P213" s="335"/>
      <c r="Q213" s="335"/>
      <c r="R213" s="335"/>
      <c r="S213" s="335"/>
      <c r="T213" s="311"/>
      <c r="U213" s="314"/>
    </row>
    <row r="214" spans="1:22" ht="15.75">
      <c r="A214" s="278"/>
      <c r="B214" s="278"/>
      <c r="C214" s="275"/>
      <c r="D214" s="278"/>
      <c r="E214" s="278"/>
      <c r="F214" s="278"/>
      <c r="G214" s="278"/>
      <c r="H214" s="278"/>
      <c r="I214" s="278"/>
      <c r="J214" s="278"/>
      <c r="K214" s="278"/>
      <c r="L214" s="278"/>
      <c r="M214" s="278"/>
      <c r="N214" s="278"/>
      <c r="O214" s="278"/>
      <c r="P214" s="278"/>
      <c r="Q214" s="278"/>
      <c r="R214" s="278"/>
      <c r="S214" s="265"/>
      <c r="T214" s="265"/>
      <c r="U214" s="265"/>
    </row>
    <row r="215" spans="1:22" ht="16.5" thickBot="1">
      <c r="A215" s="371" t="s">
        <v>206</v>
      </c>
    </row>
    <row r="216" spans="1:22" ht="32.25" thickBot="1">
      <c r="A216" s="365" t="s">
        <v>10</v>
      </c>
      <c r="B216" s="366" t="s">
        <v>11</v>
      </c>
      <c r="C216" s="366"/>
      <c r="D216" s="366"/>
      <c r="E216" s="367" t="s">
        <v>172</v>
      </c>
      <c r="F216" s="368" t="s">
        <v>12</v>
      </c>
      <c r="G216" s="367" t="s">
        <v>13</v>
      </c>
      <c r="H216" s="367" t="s">
        <v>378</v>
      </c>
      <c r="I216" s="367" t="s">
        <v>438</v>
      </c>
      <c r="J216" s="367" t="s">
        <v>439</v>
      </c>
      <c r="K216" s="367" t="s">
        <v>440</v>
      </c>
      <c r="L216" s="367" t="s">
        <v>437</v>
      </c>
      <c r="M216" s="367" t="s">
        <v>441</v>
      </c>
      <c r="N216" s="367" t="s">
        <v>442</v>
      </c>
      <c r="O216" s="367" t="s">
        <v>443</v>
      </c>
      <c r="P216" s="367" t="s">
        <v>444</v>
      </c>
      <c r="Q216" s="367" t="s">
        <v>445</v>
      </c>
      <c r="R216" s="367" t="s">
        <v>446</v>
      </c>
      <c r="S216" s="412" t="s">
        <v>379</v>
      </c>
      <c r="T216" s="412" t="s">
        <v>14</v>
      </c>
      <c r="U216" s="413"/>
    </row>
    <row r="217" spans="1:22" s="263" customFormat="1" ht="15.75">
      <c r="A217" s="374"/>
      <c r="B217" s="375"/>
      <c r="C217" s="375"/>
      <c r="D217" s="375"/>
      <c r="E217" s="376"/>
      <c r="F217" s="377"/>
      <c r="G217" s="376"/>
      <c r="H217" s="376"/>
      <c r="I217" s="376"/>
      <c r="J217" s="376"/>
      <c r="K217" s="376"/>
      <c r="L217" s="376"/>
      <c r="M217" s="376"/>
      <c r="N217" s="376"/>
      <c r="O217" s="376"/>
      <c r="P217" s="376"/>
      <c r="Q217" s="376"/>
      <c r="R217" s="376"/>
      <c r="S217" s="378"/>
      <c r="T217" s="378"/>
      <c r="U217" s="414"/>
    </row>
    <row r="218" spans="1:22" s="265" customFormat="1">
      <c r="A218" s="296">
        <f>+'Appendix A'!A268</f>
        <v>160</v>
      </c>
      <c r="C218" s="265" t="str">
        <f>+'Appendix A'!C268</f>
        <v>Excluded Transmission Facilities</v>
      </c>
      <c r="E218" s="317" t="str">
        <f>+'Appendix A'!E268</f>
        <v>(Note B &amp; M)</v>
      </c>
      <c r="G218" s="536">
        <v>0</v>
      </c>
      <c r="H218" s="536">
        <v>0</v>
      </c>
      <c r="I218" s="536">
        <v>0</v>
      </c>
      <c r="J218" s="536">
        <v>0</v>
      </c>
      <c r="K218" s="536">
        <v>0</v>
      </c>
      <c r="L218" s="536">
        <v>0</v>
      </c>
      <c r="M218" s="536">
        <v>0</v>
      </c>
      <c r="N218" s="536">
        <v>0</v>
      </c>
      <c r="O218" s="536">
        <v>0</v>
      </c>
      <c r="P218" s="536">
        <v>0</v>
      </c>
      <c r="Q218" s="536">
        <v>0</v>
      </c>
      <c r="R218" s="536">
        <v>0</v>
      </c>
      <c r="S218" s="536">
        <v>0</v>
      </c>
      <c r="T218" s="1050">
        <f>AVERAGE(G218:S218)</f>
        <v>0</v>
      </c>
      <c r="U218" s="304"/>
      <c r="V218" s="269"/>
    </row>
    <row r="219" spans="1:22" s="265" customFormat="1" ht="15.75" thickBot="1">
      <c r="A219" s="383"/>
      <c r="B219" s="327"/>
      <c r="C219" s="327"/>
      <c r="D219" s="327"/>
      <c r="E219" s="329"/>
      <c r="F219" s="327"/>
      <c r="G219" s="327"/>
      <c r="H219" s="327"/>
      <c r="I219" s="327"/>
      <c r="J219" s="327"/>
      <c r="K219" s="327"/>
      <c r="L219" s="327"/>
      <c r="M219" s="327"/>
      <c r="N219" s="327"/>
      <c r="O219" s="327"/>
      <c r="P219" s="327"/>
      <c r="Q219" s="327"/>
      <c r="R219" s="327"/>
      <c r="S219" s="327"/>
      <c r="T219" s="327"/>
      <c r="U219" s="331"/>
      <c r="V219" s="269"/>
    </row>
    <row r="220" spans="1:22" s="265" customFormat="1">
      <c r="E220" s="317"/>
      <c r="V220" s="269"/>
    </row>
    <row r="221" spans="1:22" s="265" customFormat="1">
      <c r="E221" s="317"/>
      <c r="V221" s="269"/>
    </row>
    <row r="222" spans="1:22" ht="16.5" thickBot="1">
      <c r="A222" s="281" t="s">
        <v>464</v>
      </c>
    </row>
    <row r="223" spans="1:22" ht="32.25" thickBot="1">
      <c r="A223" s="285" t="s">
        <v>10</v>
      </c>
      <c r="B223" s="286" t="s">
        <v>11</v>
      </c>
      <c r="C223" s="286"/>
      <c r="D223" s="286"/>
      <c r="E223" s="287" t="s">
        <v>172</v>
      </c>
      <c r="F223" s="288" t="s">
        <v>12</v>
      </c>
      <c r="G223" s="287"/>
      <c r="H223" s="287"/>
      <c r="I223" s="287"/>
      <c r="J223" s="287"/>
      <c r="K223" s="287"/>
      <c r="L223" s="287"/>
      <c r="M223" s="287"/>
      <c r="N223" s="287"/>
      <c r="O223" s="287"/>
      <c r="P223" s="287"/>
      <c r="Q223" s="287"/>
      <c r="R223" s="287"/>
      <c r="S223" s="332" t="s">
        <v>253</v>
      </c>
      <c r="T223" s="1561"/>
      <c r="U223" s="1562"/>
    </row>
    <row r="224" spans="1:22" ht="15.75">
      <c r="A224" s="369"/>
      <c r="B224" s="340"/>
      <c r="C224" s="396"/>
      <c r="D224" s="396"/>
      <c r="E224" s="396"/>
      <c r="F224" s="396"/>
      <c r="G224" s="396"/>
      <c r="H224" s="396"/>
      <c r="I224" s="396"/>
      <c r="J224" s="396"/>
      <c r="K224" s="396"/>
      <c r="L224" s="396"/>
      <c r="M224" s="396"/>
      <c r="N224" s="396"/>
      <c r="O224" s="396"/>
      <c r="P224" s="396"/>
      <c r="Q224" s="396"/>
      <c r="R224" s="396"/>
      <c r="S224" s="293"/>
      <c r="T224" s="293"/>
      <c r="U224" s="295"/>
    </row>
    <row r="225" spans="1:21" ht="15.75">
      <c r="A225" s="300">
        <f>+'Appendix A'!A276</f>
        <v>166</v>
      </c>
      <c r="B225" s="278"/>
      <c r="C225" s="301" t="str">
        <f>+'Appendix A'!C276</f>
        <v>Interest on Network Credits</v>
      </c>
      <c r="D225" s="278"/>
      <c r="E225" s="278" t="str">
        <f>+'Appendix A'!E276</f>
        <v>(Note N &amp; O)</v>
      </c>
      <c r="F225" s="301"/>
      <c r="G225" s="301"/>
      <c r="H225" s="301"/>
      <c r="I225" s="301"/>
      <c r="J225" s="301"/>
      <c r="K225" s="301"/>
      <c r="L225" s="301"/>
      <c r="M225" s="301"/>
      <c r="N225" s="301"/>
      <c r="O225" s="301"/>
      <c r="P225" s="301"/>
      <c r="Q225" s="301"/>
      <c r="R225" s="301"/>
      <c r="S225" s="536">
        <v>0</v>
      </c>
      <c r="T225" s="1559"/>
      <c r="U225" s="1560"/>
    </row>
    <row r="226" spans="1:21" ht="15.75" thickBot="1">
      <c r="A226" s="326"/>
      <c r="B226" s="335"/>
      <c r="C226" s="335"/>
      <c r="D226" s="335"/>
      <c r="E226" s="335"/>
      <c r="F226" s="335"/>
      <c r="G226" s="335"/>
      <c r="H226" s="335"/>
      <c r="I226" s="335"/>
      <c r="J226" s="335"/>
      <c r="K226" s="335"/>
      <c r="L226" s="335"/>
      <c r="M226" s="335"/>
      <c r="N226" s="335"/>
      <c r="O226" s="335"/>
      <c r="P226" s="335"/>
      <c r="Q226" s="335"/>
      <c r="R226" s="335"/>
      <c r="S226" s="327"/>
      <c r="T226" s="327"/>
      <c r="U226" s="331"/>
    </row>
    <row r="227" spans="1:21">
      <c r="A227" s="278"/>
      <c r="B227" s="278"/>
      <c r="C227" s="278"/>
      <c r="D227" s="278"/>
      <c r="E227" s="278"/>
      <c r="F227" s="278"/>
      <c r="G227" s="278"/>
      <c r="H227" s="278"/>
      <c r="I227" s="278"/>
      <c r="J227" s="278"/>
      <c r="K227" s="278"/>
      <c r="L227" s="278"/>
      <c r="M227" s="278"/>
      <c r="N227" s="278"/>
      <c r="O227" s="278"/>
      <c r="P227" s="278"/>
      <c r="Q227" s="278"/>
      <c r="R227" s="278"/>
      <c r="S227" s="265"/>
      <c r="T227" s="265"/>
      <c r="U227" s="265"/>
    </row>
    <row r="228" spans="1:21">
      <c r="A228" s="278"/>
      <c r="B228" s="278"/>
      <c r="C228" s="278"/>
      <c r="D228" s="278"/>
      <c r="E228" s="278"/>
      <c r="F228" s="278"/>
      <c r="G228" s="278"/>
      <c r="H228" s="278"/>
      <c r="I228" s="278"/>
      <c r="J228" s="278"/>
      <c r="K228" s="278"/>
      <c r="L228" s="278"/>
      <c r="M228" s="278"/>
      <c r="N228" s="278"/>
      <c r="O228" s="278"/>
      <c r="P228" s="278"/>
      <c r="Q228" s="278"/>
      <c r="R228" s="278"/>
      <c r="S228" s="265"/>
      <c r="T228" s="265"/>
      <c r="U228" s="265"/>
    </row>
    <row r="229" spans="1:21" ht="16.5" thickBot="1">
      <c r="A229" s="281" t="s">
        <v>129</v>
      </c>
    </row>
    <row r="230" spans="1:21" ht="32.25" thickBot="1">
      <c r="A230" s="365" t="s">
        <v>10</v>
      </c>
      <c r="B230" s="366" t="s">
        <v>11</v>
      </c>
      <c r="C230" s="366"/>
      <c r="D230" s="366"/>
      <c r="E230" s="367" t="s">
        <v>172</v>
      </c>
      <c r="F230" s="368" t="s">
        <v>12</v>
      </c>
      <c r="G230" s="367"/>
      <c r="H230" s="367"/>
      <c r="I230" s="367"/>
      <c r="J230" s="367"/>
      <c r="K230" s="367"/>
      <c r="L230" s="367"/>
      <c r="M230" s="367"/>
      <c r="N230" s="367"/>
      <c r="O230" s="367"/>
      <c r="P230" s="367"/>
      <c r="Q230" s="367"/>
      <c r="R230" s="367"/>
      <c r="S230" s="412" t="s">
        <v>253</v>
      </c>
      <c r="T230" s="1557"/>
      <c r="U230" s="1558"/>
    </row>
    <row r="231" spans="1:21" s="263" customFormat="1" ht="15.75">
      <c r="A231" s="374"/>
      <c r="B231" s="375"/>
      <c r="C231" s="375"/>
      <c r="D231" s="375"/>
      <c r="E231" s="376"/>
      <c r="F231" s="377"/>
      <c r="G231" s="376"/>
      <c r="H231" s="376"/>
      <c r="I231" s="376"/>
      <c r="J231" s="376"/>
      <c r="K231" s="376"/>
      <c r="L231" s="376"/>
      <c r="M231" s="376"/>
      <c r="N231" s="376"/>
      <c r="O231" s="376"/>
      <c r="P231" s="376"/>
      <c r="Q231" s="376"/>
      <c r="R231" s="376"/>
      <c r="S231" s="378"/>
      <c r="T231" s="378"/>
      <c r="U231" s="379"/>
    </row>
    <row r="232" spans="1:21" ht="15.75">
      <c r="A232" s="300"/>
      <c r="B232" s="371" t="s">
        <v>261</v>
      </c>
      <c r="C232" s="269"/>
      <c r="D232" s="269"/>
      <c r="E232" s="317"/>
      <c r="F232" s="283"/>
      <c r="G232" s="283"/>
      <c r="H232" s="283"/>
      <c r="I232" s="283"/>
      <c r="J232" s="283"/>
      <c r="K232" s="283"/>
      <c r="L232" s="283"/>
      <c r="M232" s="283"/>
      <c r="N232" s="283"/>
      <c r="O232" s="283"/>
      <c r="P232" s="283"/>
      <c r="Q232" s="283"/>
      <c r="R232" s="283"/>
      <c r="S232" s="265"/>
      <c r="T232" s="265"/>
      <c r="U232" s="304"/>
    </row>
    <row r="233" spans="1:21" ht="15.75">
      <c r="A233" s="300">
        <f>+'Appendix A'!A298</f>
        <v>182</v>
      </c>
      <c r="B233" s="282"/>
      <c r="C233" s="301" t="str">
        <f>+'Appendix A'!C298</f>
        <v xml:space="preserve">Facility Credits under Section 30.9 of the PJM OATT </v>
      </c>
      <c r="D233" s="315"/>
      <c r="E233" s="278"/>
      <c r="F233" s="278"/>
      <c r="G233" s="278"/>
      <c r="H233" s="278"/>
      <c r="I233" s="278"/>
      <c r="J233" s="278"/>
      <c r="K233" s="278"/>
      <c r="L233" s="278"/>
      <c r="M233" s="278"/>
      <c r="N233" s="278"/>
      <c r="O233" s="278"/>
      <c r="P233" s="278"/>
      <c r="Q233" s="278"/>
      <c r="R233" s="278"/>
      <c r="S233" s="536">
        <v>0</v>
      </c>
      <c r="T233" s="1559"/>
      <c r="U233" s="1560"/>
    </row>
    <row r="234" spans="1:21" ht="15.75" thickBot="1">
      <c r="A234" s="326"/>
      <c r="B234" s="335"/>
      <c r="C234" s="335"/>
      <c r="D234" s="335"/>
      <c r="E234" s="335"/>
      <c r="F234" s="335"/>
      <c r="G234" s="335"/>
      <c r="H234" s="335"/>
      <c r="I234" s="335"/>
      <c r="J234" s="335"/>
      <c r="K234" s="335"/>
      <c r="L234" s="335"/>
      <c r="M234" s="335"/>
      <c r="N234" s="335"/>
      <c r="O234" s="335"/>
      <c r="P234" s="335"/>
      <c r="Q234" s="335"/>
      <c r="R234" s="335"/>
      <c r="S234" s="327"/>
      <c r="T234" s="327"/>
      <c r="U234" s="331"/>
    </row>
    <row r="237" spans="1:21" ht="16.5" thickBot="1">
      <c r="A237" s="281" t="s">
        <v>462</v>
      </c>
    </row>
    <row r="238" spans="1:21" ht="32.25" thickBot="1">
      <c r="A238" s="365" t="s">
        <v>10</v>
      </c>
      <c r="B238" s="366" t="s">
        <v>11</v>
      </c>
      <c r="C238" s="366"/>
      <c r="D238" s="366"/>
      <c r="E238" s="367" t="s">
        <v>172</v>
      </c>
      <c r="F238" s="368" t="s">
        <v>12</v>
      </c>
      <c r="G238" s="367"/>
      <c r="H238" s="367"/>
      <c r="I238" s="367"/>
      <c r="J238" s="367"/>
      <c r="K238" s="367"/>
      <c r="L238" s="367"/>
      <c r="M238" s="367"/>
      <c r="N238" s="367"/>
      <c r="O238" s="367"/>
      <c r="P238" s="367"/>
      <c r="Q238" s="367"/>
      <c r="R238" s="367"/>
      <c r="S238" s="412" t="s">
        <v>136</v>
      </c>
      <c r="T238" s="1561"/>
      <c r="U238" s="1562"/>
    </row>
    <row r="239" spans="1:21" s="263" customFormat="1" ht="15.75">
      <c r="A239" s="374"/>
      <c r="B239" s="375"/>
      <c r="C239" s="375"/>
      <c r="D239" s="375"/>
      <c r="E239" s="376"/>
      <c r="F239" s="377"/>
      <c r="G239" s="376"/>
      <c r="H239" s="376"/>
      <c r="I239" s="376"/>
      <c r="J239" s="376"/>
      <c r="K239" s="376"/>
      <c r="L239" s="376"/>
      <c r="M239" s="376"/>
      <c r="N239" s="376"/>
      <c r="O239" s="376"/>
      <c r="P239" s="376"/>
      <c r="Q239" s="376"/>
      <c r="R239" s="376"/>
      <c r="S239" s="378"/>
      <c r="T239" s="378"/>
      <c r="U239" s="379"/>
    </row>
    <row r="240" spans="1:21" ht="15.75">
      <c r="A240" s="300"/>
      <c r="B240" s="371" t="s">
        <v>393</v>
      </c>
      <c r="C240" s="269"/>
      <c r="D240" s="269"/>
      <c r="E240" s="317"/>
      <c r="F240" s="283"/>
      <c r="G240" s="283"/>
      <c r="H240" s="283"/>
      <c r="I240" s="283"/>
      <c r="J240" s="283"/>
      <c r="K240" s="283"/>
      <c r="L240" s="283"/>
      <c r="M240" s="283"/>
      <c r="N240" s="283"/>
      <c r="O240" s="283"/>
      <c r="P240" s="283"/>
      <c r="Q240" s="283"/>
      <c r="R240" s="283"/>
      <c r="S240" s="265"/>
      <c r="T240" s="265"/>
      <c r="U240" s="304"/>
    </row>
    <row r="241" spans="1:21" ht="15.75">
      <c r="A241" s="300">
        <f>+'Appendix A'!A302</f>
        <v>184</v>
      </c>
      <c r="B241" s="282"/>
      <c r="C241" s="301" t="str">
        <f>+'Appendix A'!C302</f>
        <v>1 CP Peak</v>
      </c>
      <c r="D241" s="301"/>
      <c r="E241" s="278" t="str">
        <f>+'Appendix A'!E302</f>
        <v>(Note L)</v>
      </c>
      <c r="F241" s="301" t="s">
        <v>124</v>
      </c>
      <c r="G241" s="301"/>
      <c r="H241" s="301"/>
      <c r="I241" s="301"/>
      <c r="J241" s="301"/>
      <c r="K241" s="301"/>
      <c r="L241" s="301"/>
      <c r="M241" s="301"/>
      <c r="N241" s="301"/>
      <c r="O241" s="301"/>
      <c r="P241" s="301"/>
      <c r="Q241" s="301"/>
      <c r="R241" s="301"/>
      <c r="S241" s="1234">
        <v>10229.5</v>
      </c>
      <c r="T241" s="1559"/>
      <c r="U241" s="1560"/>
    </row>
    <row r="242" spans="1:21" ht="15.75" thickBot="1">
      <c r="A242" s="383"/>
      <c r="B242" s="327"/>
      <c r="C242" s="327"/>
      <c r="D242" s="327"/>
      <c r="E242" s="329"/>
      <c r="F242" s="327"/>
      <c r="G242" s="327"/>
      <c r="H242" s="327"/>
      <c r="I242" s="327"/>
      <c r="J242" s="327"/>
      <c r="K242" s="327"/>
      <c r="L242" s="327"/>
      <c r="M242" s="327"/>
      <c r="N242" s="327"/>
      <c r="O242" s="327"/>
      <c r="P242" s="327"/>
      <c r="Q242" s="327"/>
      <c r="R242" s="327"/>
      <c r="S242" s="327"/>
      <c r="T242" s="327"/>
      <c r="U242" s="331"/>
    </row>
    <row r="243" spans="1:21">
      <c r="A243" s="265"/>
      <c r="B243" s="265"/>
      <c r="C243" s="265"/>
      <c r="D243" s="415"/>
      <c r="E243" s="317"/>
      <c r="F243" s="265"/>
      <c r="G243" s="265"/>
      <c r="H243" s="265"/>
      <c r="I243" s="265"/>
      <c r="J243" s="265"/>
      <c r="K243" s="265"/>
      <c r="L243" s="265"/>
      <c r="M243" s="265"/>
      <c r="N243" s="265"/>
      <c r="O243" s="265"/>
      <c r="P243" s="265"/>
      <c r="Q243" s="265"/>
      <c r="R243" s="265"/>
      <c r="S243" s="265"/>
      <c r="T243" s="265"/>
      <c r="U243" s="265"/>
    </row>
    <row r="244" spans="1:21" ht="15.75">
      <c r="A244" s="281"/>
    </row>
    <row r="245" spans="1:21" s="263" customFormat="1" ht="16.5" thickBot="1">
      <c r="A245" s="238" t="s">
        <v>335</v>
      </c>
      <c r="B245" s="236"/>
      <c r="C245" s="236"/>
      <c r="D245" s="236"/>
      <c r="E245" s="236"/>
      <c r="F245" s="236"/>
      <c r="G245" s="236"/>
      <c r="H245" s="236"/>
      <c r="I245" s="236"/>
      <c r="J245" s="236"/>
      <c r="K245" s="254"/>
      <c r="L245" s="254"/>
      <c r="M245" s="254"/>
      <c r="N245" s="254"/>
      <c r="O245" s="254"/>
      <c r="P245" s="254"/>
      <c r="Q245" s="254"/>
      <c r="R245" s="254"/>
      <c r="S245" s="224"/>
      <c r="T245" s="224"/>
      <c r="U245" s="224"/>
    </row>
    <row r="246" spans="1:21" ht="32.25" thickBot="1">
      <c r="A246" s="285" t="s">
        <v>10</v>
      </c>
      <c r="B246" s="286" t="s">
        <v>11</v>
      </c>
      <c r="C246" s="286"/>
      <c r="D246" s="286"/>
      <c r="E246" s="287" t="s">
        <v>172</v>
      </c>
      <c r="F246" s="288" t="s">
        <v>12</v>
      </c>
      <c r="G246" s="287"/>
      <c r="H246" s="287" t="s">
        <v>340</v>
      </c>
      <c r="I246" s="287" t="s">
        <v>341</v>
      </c>
      <c r="J246" s="287" t="s">
        <v>780</v>
      </c>
      <c r="K246" s="287"/>
      <c r="L246" s="287"/>
      <c r="M246" s="287"/>
      <c r="N246" s="287"/>
      <c r="O246" s="287"/>
      <c r="P246" s="287"/>
      <c r="Q246" s="287"/>
      <c r="R246" s="287"/>
      <c r="S246" s="332"/>
      <c r="T246" s="1561"/>
      <c r="U246" s="1562"/>
    </row>
    <row r="247" spans="1:21">
      <c r="A247" s="232"/>
      <c r="B247" s="230"/>
      <c r="C247" s="230"/>
      <c r="D247" s="230"/>
      <c r="E247" s="231"/>
      <c r="F247" s="237"/>
      <c r="G247" s="230"/>
      <c r="H247" s="231"/>
      <c r="I247" s="231"/>
      <c r="J247" s="231"/>
      <c r="K247" s="227"/>
      <c r="L247" s="227"/>
      <c r="M247" s="227"/>
      <c r="N247" s="227"/>
      <c r="O247" s="227"/>
      <c r="P247" s="227"/>
      <c r="Q247" s="227"/>
      <c r="R247" s="227"/>
      <c r="S247" s="223"/>
      <c r="T247" s="228"/>
      <c r="U247" s="229"/>
    </row>
    <row r="248" spans="1:21" ht="15.75">
      <c r="A248" s="232"/>
      <c r="B248" s="239" t="s">
        <v>342</v>
      </c>
      <c r="C248" s="236" t="s">
        <v>628</v>
      </c>
      <c r="D248" s="230"/>
      <c r="E248" s="231"/>
      <c r="F248" s="236" t="s">
        <v>343</v>
      </c>
      <c r="G248" s="230"/>
      <c r="H248" s="536"/>
      <c r="I248" s="536"/>
      <c r="J248" s="536"/>
      <c r="K248" s="240"/>
      <c r="L248" s="240"/>
      <c r="M248" s="240"/>
      <c r="N248" s="240"/>
      <c r="O248" s="240"/>
      <c r="P248" s="240"/>
      <c r="Q248" s="240"/>
      <c r="R248" s="240"/>
      <c r="S248" s="241"/>
      <c r="T248" s="242"/>
      <c r="U248" s="244"/>
    </row>
    <row r="249" spans="1:21" ht="15.75">
      <c r="A249" s="245"/>
      <c r="B249" s="239" t="s">
        <v>344</v>
      </c>
      <c r="C249" s="236" t="s">
        <v>629</v>
      </c>
      <c r="D249" s="231"/>
      <c r="E249" s="236"/>
      <c r="F249" s="236" t="str">
        <f>+F248</f>
        <v>Per FERC Order</v>
      </c>
      <c r="G249" s="230"/>
      <c r="H249" s="536"/>
      <c r="I249" s="536"/>
      <c r="J249" s="536"/>
      <c r="K249" s="240"/>
      <c r="L249" s="240"/>
      <c r="M249" s="240"/>
      <c r="N249" s="240"/>
      <c r="O249" s="240"/>
      <c r="P249" s="240"/>
      <c r="Q249" s="240"/>
      <c r="R249" s="240"/>
      <c r="S249" s="241"/>
      <c r="T249" s="242"/>
      <c r="U249" s="244"/>
    </row>
    <row r="250" spans="1:21" ht="15.75">
      <c r="A250" s="245"/>
      <c r="B250" s="239" t="s">
        <v>345</v>
      </c>
      <c r="C250" s="236" t="s">
        <v>762</v>
      </c>
      <c r="D250" s="231"/>
      <c r="E250" s="236"/>
      <c r="F250" s="236" t="s">
        <v>346</v>
      </c>
      <c r="G250" s="230"/>
      <c r="H250" s="1181">
        <f>IF(ISERROR(H248/H249),0,H248/H249)</f>
        <v>0</v>
      </c>
      <c r="I250" s="1179">
        <f>IF(ISERROR(I248/I249),0,I248/I249)</f>
        <v>0</v>
      </c>
      <c r="J250" s="1179">
        <f>IF(ISERROR(J248/J249),0,J248/J249)</f>
        <v>0</v>
      </c>
      <c r="K250" s="240"/>
      <c r="L250" s="240"/>
      <c r="M250" s="240"/>
      <c r="N250" s="240"/>
      <c r="O250" s="240"/>
      <c r="P250" s="240"/>
      <c r="Q250" s="240"/>
      <c r="R250" s="240"/>
      <c r="S250" s="241"/>
      <c r="T250" s="242"/>
      <c r="U250" s="244"/>
    </row>
    <row r="251" spans="1:21" ht="15.75">
      <c r="A251" s="245"/>
      <c r="B251" s="239"/>
      <c r="C251" s="236"/>
      <c r="D251" s="231"/>
      <c r="E251" s="236"/>
      <c r="F251" s="236"/>
      <c r="G251" s="230"/>
      <c r="H251" s="239"/>
      <c r="I251" s="239"/>
      <c r="J251" s="239"/>
      <c r="K251" s="240"/>
      <c r="L251" s="240"/>
      <c r="M251" s="240"/>
      <c r="N251" s="240"/>
      <c r="O251" s="240"/>
      <c r="P251" s="240"/>
      <c r="Q251" s="240"/>
      <c r="R251" s="240"/>
      <c r="S251" s="241"/>
      <c r="T251" s="242"/>
      <c r="U251" s="244"/>
    </row>
    <row r="252" spans="1:21" ht="15.75">
      <c r="A252" s="245"/>
      <c r="B252" s="239" t="s">
        <v>347</v>
      </c>
      <c r="C252" s="236" t="s">
        <v>630</v>
      </c>
      <c r="D252" s="231"/>
      <c r="E252" s="236"/>
      <c r="F252" s="236"/>
      <c r="G252" s="233"/>
      <c r="H252" s="536"/>
      <c r="I252" s="536"/>
      <c r="J252" s="536"/>
      <c r="K252" s="240"/>
      <c r="L252" s="240"/>
      <c r="M252" s="240"/>
      <c r="N252" s="240"/>
      <c r="O252" s="240"/>
      <c r="P252" s="240"/>
      <c r="Q252" s="240"/>
      <c r="R252" s="240"/>
      <c r="S252" s="241"/>
      <c r="T252" s="242"/>
      <c r="U252" s="244"/>
    </row>
    <row r="253" spans="1:21" ht="15.75">
      <c r="A253" s="300">
        <f>+'Appendix A'!A157</f>
        <v>89</v>
      </c>
      <c r="B253" s="239" t="s">
        <v>348</v>
      </c>
      <c r="C253" s="236" t="s">
        <v>763</v>
      </c>
      <c r="D253" s="231"/>
      <c r="E253" s="278" t="str">
        <f>+'Appendix A'!E157</f>
        <v>(Note R)</v>
      </c>
      <c r="F253" s="236" t="s">
        <v>735</v>
      </c>
      <c r="G253" s="230"/>
      <c r="H253" s="1179">
        <f>H250*H252</f>
        <v>0</v>
      </c>
      <c r="I253" s="1179">
        <f>I250*I252</f>
        <v>0</v>
      </c>
      <c r="J253" s="1179">
        <f>J250*J252</f>
        <v>0</v>
      </c>
      <c r="K253" s="240"/>
      <c r="L253" s="240"/>
      <c r="M253" s="240"/>
      <c r="N253" s="240"/>
      <c r="O253" s="240"/>
      <c r="P253" s="240"/>
      <c r="Q253" s="240"/>
      <c r="R253" s="240"/>
      <c r="S253" s="241"/>
      <c r="T253" s="242"/>
      <c r="U253" s="244"/>
    </row>
    <row r="254" spans="1:21" ht="15.75">
      <c r="A254" s="245"/>
      <c r="B254" s="239"/>
      <c r="C254" s="236"/>
      <c r="D254" s="231"/>
      <c r="E254" s="236"/>
      <c r="F254" s="236"/>
      <c r="G254" s="230"/>
      <c r="H254" s="239"/>
      <c r="I254" s="239"/>
      <c r="J254" s="239"/>
      <c r="K254" s="240"/>
      <c r="L254" s="240"/>
      <c r="M254" s="240"/>
      <c r="N254" s="240"/>
      <c r="O254" s="240"/>
      <c r="P254" s="240"/>
      <c r="Q254" s="240"/>
      <c r="R254" s="240"/>
      <c r="S254" s="241"/>
      <c r="T254" s="242"/>
      <c r="U254" s="244"/>
    </row>
    <row r="255" spans="1:21" ht="17.25">
      <c r="A255" s="245"/>
      <c r="B255" s="239" t="s">
        <v>631</v>
      </c>
      <c r="C255" s="236" t="s">
        <v>632</v>
      </c>
      <c r="D255" s="231"/>
      <c r="E255" s="236"/>
      <c r="F255" s="236"/>
      <c r="G255" s="234"/>
      <c r="H255" s="536"/>
      <c r="I255" s="536"/>
      <c r="J255" s="536"/>
      <c r="K255" s="243"/>
      <c r="L255" s="243"/>
      <c r="M255" s="243"/>
      <c r="N255" s="243"/>
      <c r="O255" s="243"/>
      <c r="P255" s="243"/>
      <c r="Q255" s="243"/>
      <c r="R255" s="243"/>
      <c r="S255" s="236"/>
      <c r="T255" s="224"/>
      <c r="U255" s="246"/>
    </row>
    <row r="256" spans="1:21" ht="17.25">
      <c r="A256" s="245"/>
      <c r="B256" s="239" t="s">
        <v>349</v>
      </c>
      <c r="C256" s="236" t="s">
        <v>738</v>
      </c>
      <c r="D256" s="231"/>
      <c r="E256" s="236"/>
      <c r="F256" s="236" t="s">
        <v>736</v>
      </c>
      <c r="G256" s="234"/>
      <c r="H256" s="1180">
        <f>H255-H253</f>
        <v>0</v>
      </c>
      <c r="I256" s="1180">
        <f>I255-I253</f>
        <v>0</v>
      </c>
      <c r="J256" s="1180">
        <f>J255-J253</f>
        <v>0</v>
      </c>
      <c r="K256" s="243"/>
      <c r="L256" s="243"/>
      <c r="M256" s="243"/>
      <c r="N256" s="243"/>
      <c r="O256" s="243"/>
      <c r="P256" s="243"/>
      <c r="Q256" s="243"/>
      <c r="R256" s="243"/>
      <c r="S256" s="236"/>
      <c r="T256" s="224"/>
      <c r="U256" s="246"/>
    </row>
    <row r="257" spans="1:22" ht="17.25">
      <c r="A257" s="1031">
        <f>'Appendix A'!A97</f>
        <v>54</v>
      </c>
      <c r="B257" s="239" t="s">
        <v>350</v>
      </c>
      <c r="C257" s="236" t="s">
        <v>633</v>
      </c>
      <c r="D257" s="231"/>
      <c r="E257" s="278" t="str">
        <f>+'Appendix A'!E97</f>
        <v>(Note R)</v>
      </c>
      <c r="F257" s="236" t="s">
        <v>737</v>
      </c>
      <c r="G257" s="234"/>
      <c r="H257" s="1179">
        <f>(H255+H256)/2</f>
        <v>0</v>
      </c>
      <c r="I257" s="1179">
        <f>(I255+I256)/2</f>
        <v>0</v>
      </c>
      <c r="J257" s="1179">
        <f>(J255+J256)/2</f>
        <v>0</v>
      </c>
      <c r="K257" s="243"/>
      <c r="L257" s="243"/>
      <c r="M257" s="243"/>
      <c r="N257" s="243"/>
      <c r="O257" s="243"/>
      <c r="P257" s="243"/>
      <c r="Q257" s="243"/>
      <c r="R257" s="243"/>
      <c r="S257" s="236"/>
      <c r="T257" s="224"/>
      <c r="U257" s="246"/>
    </row>
    <row r="258" spans="1:22" s="896" customFormat="1" ht="17.25">
      <c r="A258" s="245"/>
      <c r="B258" s="239"/>
      <c r="C258" s="236"/>
      <c r="D258" s="231"/>
      <c r="E258" s="236"/>
      <c r="F258" s="236"/>
      <c r="G258" s="234"/>
      <c r="H258" s="1030"/>
      <c r="I258" s="1030"/>
      <c r="J258" s="1030"/>
      <c r="K258" s="243"/>
      <c r="L258" s="243"/>
      <c r="M258" s="243"/>
      <c r="N258" s="243"/>
      <c r="O258" s="243"/>
      <c r="P258" s="243"/>
      <c r="Q258" s="243"/>
      <c r="R258" s="243"/>
      <c r="S258" s="236"/>
      <c r="T258" s="224"/>
      <c r="U258" s="246"/>
      <c r="V258" s="263"/>
    </row>
    <row r="259" spans="1:22" ht="15.75" thickBot="1">
      <c r="A259" s="247"/>
      <c r="B259" s="248"/>
      <c r="C259" s="248"/>
      <c r="D259" s="249"/>
      <c r="E259" s="248"/>
      <c r="F259" s="248"/>
      <c r="G259" s="235"/>
      <c r="H259" s="249"/>
      <c r="I259" s="235" t="s">
        <v>352</v>
      </c>
      <c r="J259" s="250" t="s">
        <v>352</v>
      </c>
      <c r="K259" s="251"/>
      <c r="L259" s="251"/>
      <c r="M259" s="252"/>
      <c r="N259" s="252"/>
      <c r="O259" s="252"/>
      <c r="P259" s="252"/>
      <c r="Q259" s="252"/>
      <c r="R259" s="252"/>
      <c r="S259" s="235"/>
      <c r="T259" s="235"/>
      <c r="U259" s="253"/>
    </row>
    <row r="260" spans="1:22">
      <c r="K260" s="269"/>
      <c r="L260" s="269"/>
      <c r="M260" s="269"/>
      <c r="N260" s="269"/>
      <c r="O260" s="269"/>
      <c r="P260" s="269"/>
      <c r="Q260" s="269"/>
      <c r="R260" s="269"/>
      <c r="S260" s="269"/>
      <c r="T260" s="269"/>
      <c r="U260" s="269"/>
    </row>
    <row r="261" spans="1:22">
      <c r="K261" s="269"/>
      <c r="L261" s="269"/>
      <c r="M261" s="269"/>
      <c r="N261" s="269"/>
      <c r="O261" s="269"/>
      <c r="P261" s="269"/>
      <c r="Q261" s="269"/>
      <c r="R261" s="269"/>
      <c r="S261" s="269"/>
      <c r="T261" s="269"/>
      <c r="U261" s="269"/>
    </row>
    <row r="262" spans="1:22" ht="16.5" thickBot="1">
      <c r="A262" s="401" t="s">
        <v>595</v>
      </c>
      <c r="B262" s="896"/>
      <c r="C262" s="896"/>
      <c r="D262" s="896"/>
      <c r="F262" s="896"/>
      <c r="G262" s="896"/>
      <c r="H262" s="896"/>
      <c r="I262" s="896"/>
      <c r="J262" s="896"/>
      <c r="K262" s="896"/>
      <c r="L262" s="896"/>
      <c r="M262" s="896"/>
      <c r="N262" s="896"/>
      <c r="O262" s="896"/>
      <c r="P262" s="896"/>
      <c r="Q262" s="896"/>
      <c r="R262" s="896"/>
      <c r="S262" s="896"/>
      <c r="T262" s="896"/>
      <c r="U262" s="896"/>
    </row>
    <row r="263" spans="1:22" ht="186.75" customHeight="1" thickBot="1">
      <c r="A263" s="285" t="s">
        <v>10</v>
      </c>
      <c r="B263" s="286" t="s">
        <v>765</v>
      </c>
      <c r="C263" s="286"/>
      <c r="D263" s="286"/>
      <c r="E263" s="287" t="s">
        <v>784</v>
      </c>
      <c r="F263" s="287" t="s">
        <v>785</v>
      </c>
      <c r="G263" s="287" t="s">
        <v>26</v>
      </c>
      <c r="H263" s="1198" t="s">
        <v>767</v>
      </c>
      <c r="I263" s="1212" t="s">
        <v>773</v>
      </c>
      <c r="J263" s="1212" t="s">
        <v>768</v>
      </c>
      <c r="K263" s="1212" t="s">
        <v>769</v>
      </c>
      <c r="L263" s="1212" t="s">
        <v>770</v>
      </c>
      <c r="M263" s="287"/>
      <c r="N263" s="287"/>
      <c r="O263" s="287"/>
      <c r="P263" s="1198"/>
      <c r="Q263" s="1198"/>
      <c r="R263" s="1198"/>
      <c r="S263" s="287"/>
      <c r="T263" s="1198"/>
      <c r="U263" s="1199"/>
    </row>
    <row r="264" spans="1:22" ht="15.75">
      <c r="A264" s="424"/>
      <c r="B264" s="340"/>
      <c r="C264" s="1566" t="s">
        <v>771</v>
      </c>
      <c r="D264" s="1566"/>
      <c r="E264" s="294" t="s">
        <v>772</v>
      </c>
      <c r="F264" s="264" t="s">
        <v>786</v>
      </c>
      <c r="G264" s="264" t="s">
        <v>787</v>
      </c>
      <c r="H264" s="396" t="s">
        <v>788</v>
      </c>
      <c r="I264" s="294" t="s">
        <v>789</v>
      </c>
      <c r="J264" s="294" t="s">
        <v>790</v>
      </c>
      <c r="K264" s="294" t="s">
        <v>791</v>
      </c>
      <c r="L264" s="1200" t="s">
        <v>792</v>
      </c>
      <c r="M264" s="426"/>
      <c r="N264" s="426"/>
      <c r="O264" s="426"/>
      <c r="P264" s="342"/>
      <c r="Q264" s="342"/>
      <c r="R264" s="342"/>
      <c r="S264" s="342"/>
      <c r="T264" s="293"/>
      <c r="U264" s="295"/>
    </row>
    <row r="265" spans="1:22">
      <c r="A265" s="300"/>
      <c r="B265" s="278"/>
      <c r="C265" s="1553" t="s">
        <v>873</v>
      </c>
      <c r="D265" s="1553"/>
      <c r="E265" s="1201">
        <v>-7005745</v>
      </c>
      <c r="F265" s="1201">
        <v>-7005745</v>
      </c>
      <c r="G265" s="1216">
        <f>IF(F265=0,0,AVERAGE(E265:F265))</f>
        <v>-7005745</v>
      </c>
      <c r="H265" s="1210">
        <v>1</v>
      </c>
      <c r="I265" s="1210">
        <v>1</v>
      </c>
      <c r="J265" s="1207">
        <v>1</v>
      </c>
      <c r="K265" s="1208">
        <f>'Appendix A'!H44</f>
        <v>0.30597266468867773</v>
      </c>
      <c r="L265" s="1203">
        <f t="shared" ref="L265:L273" si="12">G265*H265*I265*J265*K265</f>
        <v>-2143566.4657793804</v>
      </c>
      <c r="M265" s="217"/>
      <c r="N265" s="217"/>
      <c r="O265" s="217"/>
      <c r="P265" s="1011"/>
      <c r="Q265" s="1011"/>
      <c r="R265" s="1011"/>
      <c r="S265" s="566"/>
      <c r="T265" s="1011"/>
      <c r="U265" s="353"/>
    </row>
    <row r="266" spans="1:22" ht="15.75">
      <c r="A266" s="300"/>
      <c r="B266" s="278"/>
      <c r="C266" s="1553" t="s">
        <v>877</v>
      </c>
      <c r="D266" s="1553"/>
      <c r="E266" s="1201">
        <v>-153895</v>
      </c>
      <c r="F266" s="1201">
        <v>-153895</v>
      </c>
      <c r="G266" s="1216">
        <f t="shared" ref="G266:G273" si="13">IF(F266=0,0,AVERAGE(E266:F266))</f>
        <v>-153895</v>
      </c>
      <c r="H266" s="1210">
        <v>1</v>
      </c>
      <c r="I266" s="1210">
        <v>1</v>
      </c>
      <c r="J266" s="1207">
        <v>1</v>
      </c>
      <c r="K266" s="1208">
        <f>'Appendix A'!H44</f>
        <v>0.30597266468867773</v>
      </c>
      <c r="L266" s="1203">
        <f t="shared" si="12"/>
        <v>-47087.663232264058</v>
      </c>
      <c r="M266" s="402"/>
      <c r="N266" s="402"/>
      <c r="O266" s="402"/>
      <c r="P266" s="1011"/>
      <c r="Q266" s="1011"/>
      <c r="R266" s="1011"/>
      <c r="S266" s="566"/>
      <c r="T266" s="1011"/>
      <c r="U266" s="353"/>
    </row>
    <row r="267" spans="1:22">
      <c r="A267" s="300"/>
      <c r="B267" s="278"/>
      <c r="C267" s="1553" t="s">
        <v>878</v>
      </c>
      <c r="D267" s="1553"/>
      <c r="E267" s="1201">
        <v>-2527826</v>
      </c>
      <c r="F267" s="1201">
        <v>-2527826</v>
      </c>
      <c r="G267" s="1216">
        <f t="shared" si="13"/>
        <v>-2527826</v>
      </c>
      <c r="H267" s="1210">
        <v>1</v>
      </c>
      <c r="I267" s="1210">
        <v>1</v>
      </c>
      <c r="J267" s="1207">
        <v>1</v>
      </c>
      <c r="K267" s="1208">
        <v>1</v>
      </c>
      <c r="L267" s="1203">
        <f t="shared" si="12"/>
        <v>-2527826</v>
      </c>
      <c r="M267" s="265"/>
      <c r="N267" s="265"/>
      <c r="O267" s="265"/>
      <c r="P267" s="1011"/>
      <c r="Q267" s="1011"/>
      <c r="R267" s="1011"/>
      <c r="S267" s="566"/>
      <c r="T267" s="1011"/>
      <c r="U267" s="304"/>
    </row>
    <row r="268" spans="1:22">
      <c r="A268" s="300"/>
      <c r="B268" s="278"/>
      <c r="C268" s="1553" t="s">
        <v>874</v>
      </c>
      <c r="D268" s="1553"/>
      <c r="E268" s="1201">
        <v>1195557</v>
      </c>
      <c r="F268" s="1201">
        <v>1195557</v>
      </c>
      <c r="G268" s="1216">
        <f t="shared" si="13"/>
        <v>1195557</v>
      </c>
      <c r="H268" s="1210">
        <v>0</v>
      </c>
      <c r="I268" s="1210">
        <v>1</v>
      </c>
      <c r="J268" s="1207">
        <v>1</v>
      </c>
      <c r="K268" s="1208">
        <f>'Appendix A'!H44</f>
        <v>0.30597266468867773</v>
      </c>
      <c r="L268" s="1203">
        <f t="shared" si="12"/>
        <v>0</v>
      </c>
      <c r="M268" s="265"/>
      <c r="N268" s="265"/>
      <c r="O268" s="265"/>
      <c r="P268" s="1011"/>
      <c r="Q268" s="1011"/>
      <c r="R268" s="1011"/>
      <c r="S268" s="566"/>
      <c r="T268" s="1011"/>
      <c r="U268" s="304"/>
    </row>
    <row r="269" spans="1:22">
      <c r="A269" s="300"/>
      <c r="B269" s="278"/>
      <c r="C269" s="1553" t="s">
        <v>879</v>
      </c>
      <c r="D269" s="1553"/>
      <c r="E269" s="1201">
        <v>-373387</v>
      </c>
      <c r="F269" s="1201">
        <v>-373387</v>
      </c>
      <c r="G269" s="1216">
        <f t="shared" si="13"/>
        <v>-373387</v>
      </c>
      <c r="H269" s="1210">
        <v>1</v>
      </c>
      <c r="I269" s="1210">
        <v>1</v>
      </c>
      <c r="J269" s="1207">
        <v>1</v>
      </c>
      <c r="K269" s="1208">
        <f>'Appendix A'!H44</f>
        <v>0.30597266468867773</v>
      </c>
      <c r="L269" s="1203">
        <f t="shared" si="12"/>
        <v>-114246.21535011131</v>
      </c>
      <c r="M269" s="265"/>
      <c r="N269" s="265"/>
      <c r="O269" s="265"/>
      <c r="P269" s="1011"/>
      <c r="Q269" s="1011"/>
      <c r="R269" s="1011"/>
      <c r="S269" s="566"/>
      <c r="T269" s="1011"/>
      <c r="U269" s="304"/>
    </row>
    <row r="270" spans="1:22">
      <c r="A270" s="300"/>
      <c r="B270" s="278"/>
      <c r="C270" s="1553" t="s">
        <v>880</v>
      </c>
      <c r="D270" s="1553"/>
      <c r="E270" s="1201">
        <v>-6133106</v>
      </c>
      <c r="F270" s="1201">
        <v>-6133106</v>
      </c>
      <c r="G270" s="1216">
        <f t="shared" si="13"/>
        <v>-6133106</v>
      </c>
      <c r="H270" s="1210">
        <v>1</v>
      </c>
      <c r="I270" s="1210">
        <v>1</v>
      </c>
      <c r="J270" s="1207">
        <v>1</v>
      </c>
      <c r="K270" s="1208">
        <v>1</v>
      </c>
      <c r="L270" s="1203">
        <f t="shared" si="12"/>
        <v>-6133106</v>
      </c>
      <c r="M270" s="265"/>
      <c r="N270" s="265"/>
      <c r="O270" s="265"/>
      <c r="P270" s="1011"/>
      <c r="Q270" s="1011"/>
      <c r="R270" s="1011"/>
      <c r="S270" s="566"/>
      <c r="T270" s="1011"/>
      <c r="U270" s="304"/>
    </row>
    <row r="271" spans="1:22" s="896" customFormat="1">
      <c r="A271" s="300"/>
      <c r="B271" s="278"/>
      <c r="C271" s="1553" t="s">
        <v>875</v>
      </c>
      <c r="D271" s="1553"/>
      <c r="E271" s="1201">
        <v>-928236</v>
      </c>
      <c r="F271" s="1201">
        <v>-928236</v>
      </c>
      <c r="G271" s="1216">
        <f t="shared" si="13"/>
        <v>-928236</v>
      </c>
      <c r="H271" s="1210">
        <v>1</v>
      </c>
      <c r="I271" s="1210">
        <v>1</v>
      </c>
      <c r="J271" s="1207">
        <v>1</v>
      </c>
      <c r="K271" s="1208">
        <v>1</v>
      </c>
      <c r="L271" s="1203">
        <f t="shared" si="12"/>
        <v>-928236</v>
      </c>
      <c r="M271" s="265"/>
      <c r="N271" s="265"/>
      <c r="O271" s="265"/>
      <c r="P271" s="1011"/>
      <c r="Q271" s="1011"/>
      <c r="R271" s="1011"/>
      <c r="S271" s="566"/>
      <c r="T271" s="1011"/>
      <c r="U271" s="304"/>
      <c r="V271" s="263"/>
    </row>
    <row r="272" spans="1:22" s="896" customFormat="1">
      <c r="A272" s="300"/>
      <c r="B272" s="278"/>
      <c r="C272" s="1224" t="s">
        <v>876</v>
      </c>
      <c r="D272" s="1224"/>
      <c r="E272" s="1201">
        <v>-1596000</v>
      </c>
      <c r="F272" s="1201">
        <v>-1596000</v>
      </c>
      <c r="G272" s="1216">
        <f t="shared" si="13"/>
        <v>-1596000</v>
      </c>
      <c r="H272" s="1210">
        <v>1</v>
      </c>
      <c r="I272" s="1210">
        <v>1</v>
      </c>
      <c r="J272" s="1207">
        <v>1</v>
      </c>
      <c r="K272" s="1208">
        <v>1</v>
      </c>
      <c r="L272" s="1203">
        <f t="shared" si="12"/>
        <v>-1596000</v>
      </c>
      <c r="M272" s="265"/>
      <c r="N272" s="265"/>
      <c r="O272" s="265"/>
      <c r="P272" s="1050"/>
      <c r="Q272" s="1050"/>
      <c r="R272" s="1011"/>
      <c r="S272" s="566"/>
      <c r="T272" s="1011"/>
      <c r="U272" s="304"/>
      <c r="V272" s="263"/>
    </row>
    <row r="273" spans="1:22" s="896" customFormat="1">
      <c r="A273" s="300"/>
      <c r="B273" s="278"/>
      <c r="C273" s="1568" t="s">
        <v>766</v>
      </c>
      <c r="D273" s="1568"/>
      <c r="E273" s="1202"/>
      <c r="F273" s="1202"/>
      <c r="G273" s="1217">
        <f t="shared" si="13"/>
        <v>0</v>
      </c>
      <c r="H273" s="1211"/>
      <c r="I273" s="1211"/>
      <c r="J273" s="1206"/>
      <c r="K273" s="1209"/>
      <c r="L273" s="1204">
        <f t="shared" si="12"/>
        <v>0</v>
      </c>
      <c r="M273" s="265"/>
      <c r="N273" s="265"/>
      <c r="O273" s="265"/>
      <c r="P273" s="1050"/>
      <c r="Q273" s="1050"/>
      <c r="R273" s="1011"/>
      <c r="S273" s="566"/>
      <c r="T273" s="1011"/>
      <c r="U273" s="304"/>
      <c r="V273" s="263"/>
    </row>
    <row r="274" spans="1:22">
      <c r="A274" s="300">
        <f>'Appendix A'!A112</f>
        <v>62</v>
      </c>
      <c r="B274" s="278"/>
      <c r="C274" s="299" t="s">
        <v>157</v>
      </c>
      <c r="D274" s="269"/>
      <c r="E274" s="1213">
        <f>SUM(E265:E273)</f>
        <v>-17522638</v>
      </c>
      <c r="F274" s="1216">
        <f>SUM(F265:F273)</f>
        <v>-17522638</v>
      </c>
      <c r="G274" s="1216">
        <f>SUM(G265:G273)</f>
        <v>-17522638</v>
      </c>
      <c r="H274" s="301"/>
      <c r="I274" s="265"/>
      <c r="J274" s="265"/>
      <c r="K274" s="265"/>
      <c r="L274" s="1205">
        <f>SUM(L265:L273)</f>
        <v>-13490068.344361756</v>
      </c>
      <c r="M274" s="265"/>
      <c r="N274" s="265"/>
      <c r="O274" s="265"/>
      <c r="P274" s="1032"/>
      <c r="Q274" s="1032"/>
      <c r="R274" s="1032"/>
      <c r="S274" s="1032"/>
      <c r="T274" s="1011"/>
      <c r="U274" s="304"/>
    </row>
    <row r="275" spans="1:22" s="896" customFormat="1">
      <c r="A275" s="300"/>
      <c r="B275" s="278"/>
      <c r="C275" s="299"/>
      <c r="D275" s="269"/>
      <c r="E275" s="317"/>
      <c r="F275" s="301"/>
      <c r="G275" s="265"/>
      <c r="H275" s="265"/>
      <c r="I275" s="265"/>
      <c r="J275" s="1205"/>
      <c r="K275" s="265"/>
      <c r="L275" s="265"/>
      <c r="M275" s="265"/>
      <c r="N275" s="265"/>
      <c r="O275" s="265"/>
      <c r="P275" s="1032"/>
      <c r="Q275" s="1032"/>
      <c r="R275" s="1032"/>
      <c r="S275" s="1032"/>
      <c r="T275" s="1011"/>
      <c r="U275" s="304"/>
      <c r="V275" s="263"/>
    </row>
    <row r="276" spans="1:22" s="896" customFormat="1">
      <c r="A276" s="300"/>
      <c r="B276" s="278" t="s">
        <v>576</v>
      </c>
      <c r="C276" s="299"/>
      <c r="D276" s="269"/>
      <c r="E276" s="317"/>
      <c r="F276" s="301"/>
      <c r="G276" s="265"/>
      <c r="H276" s="265"/>
      <c r="I276" s="265"/>
      <c r="J276" s="1205"/>
      <c r="K276" s="265"/>
      <c r="L276" s="265"/>
      <c r="M276" s="265"/>
      <c r="N276" s="265"/>
      <c r="O276" s="265"/>
      <c r="P276" s="1032"/>
      <c r="Q276" s="1032"/>
      <c r="R276" s="1032"/>
      <c r="S276" s="1032"/>
      <c r="T276" s="1011"/>
      <c r="U276" s="304"/>
      <c r="V276" s="263"/>
    </row>
    <row r="277" spans="1:22" s="896" customFormat="1" ht="75" customHeight="1">
      <c r="A277" s="300"/>
      <c r="B277" s="278"/>
      <c r="C277" s="1567" t="s">
        <v>793</v>
      </c>
      <c r="D277" s="1567"/>
      <c r="E277" s="1567"/>
      <c r="F277" s="1567"/>
      <c r="G277" s="1567"/>
      <c r="H277" s="1567"/>
      <c r="I277" s="1567"/>
      <c r="J277" s="1567"/>
      <c r="K277" s="1567"/>
      <c r="L277" s="1567"/>
      <c r="M277" s="265"/>
      <c r="N277" s="265"/>
      <c r="O277" s="265"/>
      <c r="P277" s="1032"/>
      <c r="Q277" s="1032"/>
      <c r="R277" s="1032"/>
      <c r="S277" s="1032"/>
      <c r="T277" s="1011"/>
      <c r="U277" s="304"/>
      <c r="V277" s="263"/>
    </row>
    <row r="278" spans="1:22" s="896" customFormat="1">
      <c r="A278" s="300"/>
      <c r="B278" s="278"/>
      <c r="C278" s="1214" t="s">
        <v>794</v>
      </c>
      <c r="D278" s="269"/>
      <c r="E278" s="317"/>
      <c r="F278" s="301"/>
      <c r="G278" s="265"/>
      <c r="H278" s="265"/>
      <c r="I278" s="265"/>
      <c r="J278" s="1205"/>
      <c r="K278" s="265"/>
      <c r="L278" s="265"/>
      <c r="M278" s="265"/>
      <c r="N278" s="265"/>
      <c r="O278" s="265"/>
      <c r="P278" s="1032"/>
      <c r="Q278" s="1032"/>
      <c r="R278" s="1032"/>
      <c r="S278" s="1032"/>
      <c r="T278" s="1011"/>
      <c r="U278" s="304"/>
      <c r="V278" s="263"/>
    </row>
    <row r="279" spans="1:22" ht="15.75" thickBot="1">
      <c r="A279" s="326"/>
      <c r="B279" s="335"/>
      <c r="C279" s="403"/>
      <c r="D279" s="311"/>
      <c r="E279" s="329"/>
      <c r="F279" s="404"/>
      <c r="G279" s="327"/>
      <c r="H279" s="327"/>
      <c r="I279" s="327"/>
      <c r="J279" s="327"/>
      <c r="K279" s="327"/>
      <c r="L279" s="327"/>
      <c r="M279" s="327"/>
      <c r="N279" s="327"/>
      <c r="O279" s="327"/>
      <c r="P279" s="1061"/>
      <c r="Q279" s="1061"/>
      <c r="R279" s="1061"/>
      <c r="S279" s="1061"/>
      <c r="T279" s="1062"/>
      <c r="U279" s="331"/>
    </row>
  </sheetData>
  <customSheetViews>
    <customSheetView guid="{416404B7-8533-4A12-ABD0-58CFDEB49D80}" scale="75" topLeftCell="I105">
      <selection activeCell="F45" sqref="F45"/>
      <rowBreaks count="1" manualBreakCount="1">
        <brk id="91" max="16383" man="1"/>
      </rowBreaks>
      <pageMargins left="0.45" right="0.21" top="5.5555555555555601E-3" bottom="1.46" header="0.45" footer="0.3"/>
      <printOptions horizontalCentered="1"/>
      <pageSetup scale="31" fitToHeight="4" orientation="landscape" r:id="rId1"/>
    </customSheetView>
  </customSheetViews>
  <mergeCells count="31">
    <mergeCell ref="C268:D268"/>
    <mergeCell ref="C277:L277"/>
    <mergeCell ref="C270:D270"/>
    <mergeCell ref="C271:D271"/>
    <mergeCell ref="C273:D273"/>
    <mergeCell ref="T199:U199"/>
    <mergeCell ref="C264:D264"/>
    <mergeCell ref="C265:D265"/>
    <mergeCell ref="C266:D266"/>
    <mergeCell ref="C267:D267"/>
    <mergeCell ref="T241:U241"/>
    <mergeCell ref="T201:U201"/>
    <mergeCell ref="T223:U223"/>
    <mergeCell ref="T206:U206"/>
    <mergeCell ref="T208:U208"/>
    <mergeCell ref="T76:U76"/>
    <mergeCell ref="C269:D269"/>
    <mergeCell ref="T112:U112"/>
    <mergeCell ref="A1:U1"/>
    <mergeCell ref="T230:U230"/>
    <mergeCell ref="T233:U233"/>
    <mergeCell ref="T238:U238"/>
    <mergeCell ref="T246:U246"/>
    <mergeCell ref="T225:U225"/>
    <mergeCell ref="A2:U2"/>
    <mergeCell ref="A3:U3"/>
    <mergeCell ref="H6:S6"/>
    <mergeCell ref="H69:S69"/>
    <mergeCell ref="T84:U84"/>
    <mergeCell ref="T108:U108"/>
    <mergeCell ref="T110:U110"/>
  </mergeCells>
  <printOptions horizontalCentered="1"/>
  <pageMargins left="0.45" right="0.21" top="5.5555555555555601E-3" bottom="1.46" header="0.45" footer="0.3"/>
  <pageSetup scale="27" fitToHeight="4" orientation="landscape" r:id="rId2"/>
  <rowBreaks count="2" manualBreakCount="2">
    <brk id="105" max="16383" man="1"/>
    <brk id="173" max="16383" man="1"/>
  </rowBreaks>
  <ignoredErrors>
    <ignoredError sqref="E181 E18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T104"/>
  <sheetViews>
    <sheetView showGridLines="0" zoomScaleNormal="100" workbookViewId="0"/>
  </sheetViews>
  <sheetFormatPr defaultColWidth="9.28515625" defaultRowHeight="12.75"/>
  <cols>
    <col min="1" max="1" width="1.7109375" style="1082" customWidth="1"/>
    <col min="2" max="2" width="25.28515625" style="1082" customWidth="1"/>
    <col min="3" max="3" width="1.7109375" style="1082" customWidth="1"/>
    <col min="4" max="4" width="27.7109375" style="1082" customWidth="1"/>
    <col min="5" max="5" width="3.7109375" style="1082" customWidth="1"/>
    <col min="6" max="6" width="22.28515625" style="1082" customWidth="1"/>
    <col min="7" max="7" width="1.7109375" style="1082" customWidth="1"/>
    <col min="8" max="8" width="17.28515625" style="1082" customWidth="1"/>
    <col min="9" max="9" width="1.7109375" style="1082" customWidth="1"/>
    <col min="10" max="10" width="15.5703125" style="1082" customWidth="1"/>
    <col min="11" max="11" width="1.7109375" style="1082" customWidth="1"/>
    <col min="12" max="12" width="15.7109375" style="1082" customWidth="1"/>
    <col min="13" max="13" width="1.7109375" style="1082" customWidth="1"/>
    <col min="14" max="14" width="13.5703125" style="1082" customWidth="1"/>
    <col min="15" max="15" width="1.7109375" style="1082" customWidth="1"/>
    <col min="16" max="16" width="14.28515625" style="1082" customWidth="1"/>
    <col min="17" max="17" width="1.7109375" style="1082" customWidth="1"/>
    <col min="18" max="18" width="20" style="1082" customWidth="1"/>
    <col min="19" max="19" width="9.5703125" style="1082" bestFit="1" customWidth="1"/>
    <col min="20" max="20" width="3" style="1082" hidden="1" customWidth="1"/>
    <col min="21" max="16384" width="9.28515625" style="1082"/>
  </cols>
  <sheetData>
    <row r="1" spans="2:20" ht="15.75">
      <c r="B1" s="1572" t="s">
        <v>256</v>
      </c>
      <c r="C1" s="1572"/>
      <c r="D1" s="1572"/>
      <c r="E1" s="1572"/>
      <c r="F1" s="1572"/>
      <c r="G1" s="1572"/>
      <c r="H1" s="1572"/>
      <c r="I1" s="1572"/>
      <c r="J1" s="1572"/>
      <c r="K1" s="1572"/>
      <c r="L1" s="1572"/>
      <c r="M1" s="1572"/>
      <c r="N1" s="1572"/>
      <c r="O1" s="1572"/>
      <c r="P1" s="1572"/>
      <c r="Q1" s="1572"/>
      <c r="R1" s="1572"/>
    </row>
    <row r="2" spans="2:20" ht="15.75">
      <c r="B2" s="1573" t="s">
        <v>257</v>
      </c>
      <c r="C2" s="1573"/>
      <c r="D2" s="1573"/>
      <c r="E2" s="1573"/>
      <c r="F2" s="1573"/>
      <c r="G2" s="1573"/>
      <c r="H2" s="1573"/>
      <c r="I2" s="1573"/>
      <c r="J2" s="1573"/>
      <c r="K2" s="1573"/>
      <c r="L2" s="1573"/>
      <c r="M2" s="1573"/>
      <c r="N2" s="1573"/>
      <c r="O2" s="1573"/>
      <c r="P2" s="1573"/>
      <c r="Q2" s="1573"/>
      <c r="R2" s="1573"/>
    </row>
    <row r="3" spans="2:20" ht="15.75">
      <c r="B3" s="1573" t="s">
        <v>1530</v>
      </c>
      <c r="C3" s="1573"/>
      <c r="D3" s="1573"/>
      <c r="E3" s="1573"/>
      <c r="F3" s="1573"/>
      <c r="G3" s="1573"/>
      <c r="H3" s="1573"/>
      <c r="I3" s="1573"/>
      <c r="J3" s="1573"/>
      <c r="K3" s="1573"/>
      <c r="L3" s="1573"/>
      <c r="M3" s="1573"/>
      <c r="N3" s="1573"/>
      <c r="O3" s="1573"/>
      <c r="P3" s="1573"/>
      <c r="Q3" s="1573"/>
      <c r="R3" s="1573"/>
    </row>
    <row r="4" spans="2:20" ht="15.75">
      <c r="B4" s="1083"/>
      <c r="C4" s="1084"/>
      <c r="D4" s="1084"/>
      <c r="E4" s="1084"/>
      <c r="F4" s="1084"/>
      <c r="G4" s="1084"/>
      <c r="H4" s="1084"/>
      <c r="I4" s="1084"/>
      <c r="J4" s="1084"/>
      <c r="K4" s="1084"/>
      <c r="L4" s="1084"/>
      <c r="M4" s="1084"/>
      <c r="N4" s="1084"/>
      <c r="O4" s="1084"/>
      <c r="P4" s="1084"/>
      <c r="Q4" s="1084"/>
      <c r="R4" s="1084"/>
    </row>
    <row r="5" spans="2:20" ht="16.5" thickBot="1">
      <c r="B5" s="1085"/>
      <c r="C5" s="1086"/>
      <c r="D5" s="1086"/>
      <c r="E5" s="1086"/>
      <c r="F5" s="1086"/>
      <c r="G5" s="1086"/>
      <c r="H5" s="1086"/>
      <c r="I5" s="1086"/>
      <c r="J5" s="1086"/>
      <c r="K5" s="1086"/>
      <c r="L5" s="1086"/>
      <c r="M5" s="1086"/>
      <c r="N5" s="1086"/>
      <c r="O5" s="1086"/>
      <c r="P5" s="1086"/>
      <c r="Q5" s="1086"/>
      <c r="R5" s="1086"/>
    </row>
    <row r="6" spans="2:20" ht="60.75" customHeight="1">
      <c r="B6" s="1087" t="str">
        <f>"True-up Revenue Requirement For Year "&amp;J6&amp;" "</f>
        <v xml:space="preserve">True-up Revenue Requirement For Year 2024 </v>
      </c>
      <c r="C6" s="1088"/>
      <c r="D6" s="1087" t="str">
        <f>"Projection Revenue Requirement For Year "&amp;J6&amp;" "</f>
        <v xml:space="preserve">Projection Revenue Requirement For Year 2024 </v>
      </c>
      <c r="E6" s="1089"/>
      <c r="F6" s="1090" t="s">
        <v>740</v>
      </c>
      <c r="G6" s="1091"/>
      <c r="H6" s="1092" t="s">
        <v>701</v>
      </c>
      <c r="I6" s="1088"/>
      <c r="J6" s="1093">
        <v>2024</v>
      </c>
      <c r="K6" s="1088"/>
      <c r="P6" s="1091"/>
      <c r="Q6" s="1091"/>
      <c r="R6" s="1091"/>
    </row>
    <row r="7" spans="2:20" ht="15.75">
      <c r="B7" s="1094" t="s">
        <v>52</v>
      </c>
      <c r="C7" s="1088"/>
      <c r="D7" s="1094"/>
      <c r="E7" s="1089"/>
      <c r="F7" s="1095"/>
      <c r="G7" s="1091"/>
      <c r="H7" s="1096" t="s">
        <v>668</v>
      </c>
      <c r="I7" s="1097"/>
      <c r="J7" s="1098">
        <f>J6+1</f>
        <v>2025</v>
      </c>
      <c r="P7" s="1091"/>
      <c r="Q7" s="1091"/>
      <c r="R7" s="1091"/>
    </row>
    <row r="8" spans="2:20" ht="16.5" thickBot="1">
      <c r="B8" s="1099">
        <f>1781536561.55+-6469</f>
        <v>1781530092.55</v>
      </c>
      <c r="C8" s="1100" t="s">
        <v>669</v>
      </c>
      <c r="D8" s="1099">
        <v>1753450380</v>
      </c>
      <c r="E8" s="1101" t="s">
        <v>670</v>
      </c>
      <c r="F8" s="1102">
        <f>IF(B8=0,0,B8-D8)</f>
        <v>28079712.549999952</v>
      </c>
      <c r="G8" s="1103"/>
      <c r="H8" s="1104" t="s">
        <v>671</v>
      </c>
      <c r="I8" s="1105"/>
      <c r="J8" s="1106">
        <f>J7+1</f>
        <v>2026</v>
      </c>
      <c r="P8" s="1091"/>
      <c r="Q8" s="1091"/>
      <c r="R8" s="1091"/>
    </row>
    <row r="9" spans="2:20" ht="15.75">
      <c r="B9" s="1254"/>
      <c r="C9" s="1107"/>
      <c r="D9" s="1254"/>
      <c r="E9" s="1105"/>
      <c r="F9" s="1105"/>
      <c r="G9" s="1105"/>
      <c r="H9" s="1091"/>
      <c r="I9" s="1091"/>
      <c r="P9" s="1091"/>
      <c r="Q9" s="1091"/>
      <c r="R9" s="1091"/>
    </row>
    <row r="10" spans="2:20" ht="16.5" thickBot="1">
      <c r="B10" s="1108"/>
      <c r="C10" s="1109"/>
      <c r="D10" s="1108"/>
      <c r="E10" s="1108"/>
      <c r="F10" s="1108"/>
      <c r="G10" s="1108"/>
      <c r="H10" s="1108"/>
      <c r="I10" s="1108"/>
      <c r="J10" s="1108"/>
      <c r="K10" s="1108"/>
      <c r="L10" s="1108"/>
      <c r="M10" s="1108"/>
      <c r="N10" s="1110"/>
      <c r="O10" s="1110"/>
      <c r="P10" s="1110"/>
      <c r="Q10" s="1110"/>
      <c r="R10" s="1110"/>
    </row>
    <row r="11" spans="2:20" ht="15.75">
      <c r="B11" s="1111"/>
      <c r="C11" s="1107"/>
      <c r="D11" s="1105"/>
      <c r="E11" s="1105"/>
      <c r="F11" s="1105"/>
      <c r="G11" s="1105"/>
      <c r="H11" s="1105"/>
      <c r="I11" s="1105"/>
      <c r="J11" s="1105"/>
      <c r="K11" s="1105"/>
      <c r="L11" s="1105"/>
      <c r="M11" s="1105"/>
      <c r="N11" s="1091"/>
      <c r="O11" s="1091"/>
      <c r="P11" s="1091"/>
      <c r="Q11" s="1091"/>
      <c r="R11" s="1091"/>
    </row>
    <row r="12" spans="2:20" ht="63">
      <c r="B12" s="1112" t="s">
        <v>435</v>
      </c>
      <c r="C12" s="1107"/>
      <c r="D12" s="1113" t="s">
        <v>672</v>
      </c>
      <c r="E12" s="1113"/>
      <c r="F12" s="1113" t="s">
        <v>673</v>
      </c>
      <c r="G12" s="1113"/>
      <c r="H12" s="1113" t="s">
        <v>674</v>
      </c>
      <c r="I12" s="1105"/>
      <c r="J12" s="1114" t="s">
        <v>675</v>
      </c>
      <c r="K12" s="1105"/>
      <c r="L12" s="1113" t="s">
        <v>676</v>
      </c>
      <c r="M12" s="1115"/>
      <c r="N12" s="1114" t="s">
        <v>677</v>
      </c>
      <c r="O12" s="1114"/>
      <c r="P12" s="1113" t="s">
        <v>678</v>
      </c>
      <c r="Q12" s="1116"/>
      <c r="R12" s="1113" t="s">
        <v>679</v>
      </c>
    </row>
    <row r="13" spans="2:20" ht="15.75">
      <c r="B13" s="1117"/>
      <c r="C13" s="1107"/>
      <c r="D13" s="1091"/>
      <c r="E13" s="1091"/>
      <c r="F13" s="1091"/>
      <c r="G13" s="1091"/>
      <c r="H13" s="1091"/>
      <c r="I13" s="1118"/>
      <c r="J13" s="1118"/>
      <c r="K13" s="1118"/>
      <c r="N13" s="1091"/>
      <c r="O13" s="1091"/>
      <c r="P13" s="1091"/>
      <c r="Q13" s="1091"/>
      <c r="R13" s="1091"/>
    </row>
    <row r="14" spans="2:20" ht="15.75">
      <c r="B14" s="1119" t="s">
        <v>680</v>
      </c>
      <c r="C14" s="1107"/>
      <c r="D14" s="1107"/>
      <c r="E14" s="1107"/>
      <c r="F14" s="1107"/>
      <c r="G14" s="1107"/>
      <c r="H14" s="1107"/>
      <c r="I14" s="1107"/>
      <c r="J14" s="1107"/>
      <c r="K14" s="1107"/>
      <c r="L14" s="1091"/>
      <c r="M14" s="1091"/>
      <c r="N14" s="1115"/>
      <c r="O14" s="1115"/>
      <c r="P14" s="1107"/>
      <c r="Q14" s="1107"/>
      <c r="R14" s="1107"/>
    </row>
    <row r="15" spans="2:20" ht="15.75">
      <c r="B15" s="1120" t="s">
        <v>681</v>
      </c>
      <c r="C15" s="1107"/>
      <c r="D15" s="1107"/>
      <c r="E15" s="1107"/>
      <c r="F15" s="1107"/>
      <c r="G15" s="1107"/>
      <c r="H15" s="1107"/>
      <c r="I15" s="1107"/>
      <c r="J15" s="1107"/>
      <c r="K15" s="1107"/>
      <c r="L15" s="1091"/>
      <c r="M15" s="1091"/>
      <c r="N15" s="1115"/>
      <c r="O15" s="1115"/>
      <c r="P15" s="1107"/>
      <c r="Q15" s="1107"/>
      <c r="R15" s="1107"/>
    </row>
    <row r="16" spans="2:20" ht="15.75">
      <c r="B16" s="1121">
        <f t="shared" ref="B16:B27" si="0">DATE($J$6,T16,1)</f>
        <v>45292</v>
      </c>
      <c r="C16" s="1088"/>
      <c r="D16" s="1122">
        <f>F8/12</f>
        <v>2339976.0458333292</v>
      </c>
      <c r="E16" s="1123"/>
      <c r="F16" s="1122">
        <v>0</v>
      </c>
      <c r="G16" s="1122"/>
      <c r="H16" s="1122">
        <v>0</v>
      </c>
      <c r="I16" s="1122"/>
      <c r="J16" s="1122">
        <f>F16+H16</f>
        <v>0</v>
      </c>
      <c r="K16" s="1123"/>
      <c r="L16" s="1124">
        <f t="shared" ref="L16:L27" si="1">F76</f>
        <v>7.1999999999999998E-3</v>
      </c>
      <c r="M16" s="1125"/>
      <c r="N16" s="1122">
        <f t="shared" ref="N16:N27" si="2">J16*L16</f>
        <v>0</v>
      </c>
      <c r="O16" s="1122"/>
      <c r="P16" s="1122"/>
      <c r="Q16" s="1122"/>
      <c r="R16" s="1122">
        <f>D16+N16</f>
        <v>2339976.0458333292</v>
      </c>
      <c r="T16" s="1082">
        <v>1</v>
      </c>
    </row>
    <row r="17" spans="2:20" ht="15.75">
      <c r="B17" s="1121">
        <f t="shared" si="0"/>
        <v>45323</v>
      </c>
      <c r="C17" s="1088"/>
      <c r="D17" s="1122">
        <f>+D16</f>
        <v>2339976.0458333292</v>
      </c>
      <c r="E17" s="1123"/>
      <c r="F17" s="1122">
        <f>D16</f>
        <v>2339976.0458333292</v>
      </c>
      <c r="G17" s="1122"/>
      <c r="H17" s="1122">
        <v>0</v>
      </c>
      <c r="I17" s="1122"/>
      <c r="J17" s="1122">
        <f t="shared" ref="J17:J26" si="3">F17+H17</f>
        <v>2339976.0458333292</v>
      </c>
      <c r="K17" s="1123"/>
      <c r="L17" s="1124">
        <f t="shared" si="1"/>
        <v>6.7999999999999996E-3</v>
      </c>
      <c r="M17" s="1125"/>
      <c r="N17" s="1122">
        <f t="shared" si="2"/>
        <v>15911.837111666639</v>
      </c>
      <c r="O17" s="1122"/>
      <c r="P17" s="1122"/>
      <c r="Q17" s="1122"/>
      <c r="R17" s="1122">
        <f>SUM($D$16:D17)+SUM($N$16:N17)</f>
        <v>4695863.9287783252</v>
      </c>
      <c r="T17" s="1082">
        <v>2</v>
      </c>
    </row>
    <row r="18" spans="2:20" ht="15.75">
      <c r="B18" s="1121">
        <f t="shared" si="0"/>
        <v>45352</v>
      </c>
      <c r="C18" s="1088"/>
      <c r="D18" s="1122">
        <f>+D17</f>
        <v>2339976.0458333292</v>
      </c>
      <c r="E18" s="1123"/>
      <c r="F18" s="1122">
        <f>D17+F17</f>
        <v>4679952.0916666584</v>
      </c>
      <c r="G18" s="1122"/>
      <c r="H18" s="1122">
        <v>0</v>
      </c>
      <c r="I18" s="1122"/>
      <c r="J18" s="1122">
        <f t="shared" si="3"/>
        <v>4679952.0916666584</v>
      </c>
      <c r="K18" s="1123"/>
      <c r="L18" s="1124">
        <f t="shared" si="1"/>
        <v>7.1999999999999998E-3</v>
      </c>
      <c r="M18" s="1125"/>
      <c r="N18" s="1122">
        <f t="shared" si="2"/>
        <v>33695.655059999939</v>
      </c>
      <c r="O18" s="1122"/>
      <c r="P18" s="1122"/>
      <c r="Q18" s="1122"/>
      <c r="R18" s="1122">
        <f>SUM($D$16:D18)+SUM($N$16:N18)</f>
        <v>7069535.6296716547</v>
      </c>
      <c r="T18" s="1082">
        <v>3</v>
      </c>
    </row>
    <row r="19" spans="2:20" ht="15.75">
      <c r="B19" s="1121">
        <f t="shared" si="0"/>
        <v>45383</v>
      </c>
      <c r="C19" s="1088"/>
      <c r="D19" s="1122">
        <f>+D18</f>
        <v>2339976.0458333292</v>
      </c>
      <c r="E19" s="1123"/>
      <c r="F19" s="1122">
        <f t="shared" ref="F19:F25" si="4">D18+F18</f>
        <v>7019928.1374999881</v>
      </c>
      <c r="G19" s="1122"/>
      <c r="H19" s="1122">
        <f>SUM($N$16:$N$18)</f>
        <v>49607.492171666578</v>
      </c>
      <c r="I19" s="1122"/>
      <c r="J19" s="1122">
        <f t="shared" si="3"/>
        <v>7069535.6296716547</v>
      </c>
      <c r="K19" s="1123"/>
      <c r="L19" s="1124">
        <f t="shared" si="1"/>
        <v>7.0000000000000001E-3</v>
      </c>
      <c r="M19" s="1125"/>
      <c r="N19" s="1122">
        <f t="shared" si="2"/>
        <v>49486.749407701587</v>
      </c>
      <c r="O19" s="1122"/>
      <c r="P19" s="1122"/>
      <c r="Q19" s="1122"/>
      <c r="R19" s="1122">
        <f>SUM($D$16:D19)+SUM($N$16:N19)</f>
        <v>9458998.4249126855</v>
      </c>
      <c r="T19" s="1082">
        <v>4</v>
      </c>
    </row>
    <row r="20" spans="2:20" ht="15.75">
      <c r="B20" s="1121">
        <f t="shared" si="0"/>
        <v>45413</v>
      </c>
      <c r="C20" s="1088"/>
      <c r="D20" s="1122">
        <f t="shared" ref="D20:D25" si="5">+D19</f>
        <v>2339976.0458333292</v>
      </c>
      <c r="E20" s="1123"/>
      <c r="F20" s="1122">
        <f t="shared" si="4"/>
        <v>9359904.1833333168</v>
      </c>
      <c r="G20" s="1122"/>
      <c r="H20" s="1122">
        <f>SUM($N$16:$N$18)</f>
        <v>49607.492171666578</v>
      </c>
      <c r="I20" s="1122"/>
      <c r="J20" s="1122">
        <f t="shared" si="3"/>
        <v>9409511.6755049825</v>
      </c>
      <c r="K20" s="1123"/>
      <c r="L20" s="1124">
        <f t="shared" si="1"/>
        <v>7.1999999999999998E-3</v>
      </c>
      <c r="M20" s="1125"/>
      <c r="N20" s="1122">
        <f t="shared" si="2"/>
        <v>67748.484063635871</v>
      </c>
      <c r="O20" s="1122"/>
      <c r="P20" s="1122"/>
      <c r="Q20" s="1122"/>
      <c r="R20" s="1122">
        <f>SUM($D$16:D20)+SUM($N$16:N20)</f>
        <v>11866722.954809649</v>
      </c>
      <c r="T20" s="1082">
        <v>5</v>
      </c>
    </row>
    <row r="21" spans="2:20" ht="15.75">
      <c r="B21" s="1121">
        <f t="shared" si="0"/>
        <v>45444</v>
      </c>
      <c r="C21" s="1088"/>
      <c r="D21" s="1122">
        <f t="shared" si="5"/>
        <v>2339976.0458333292</v>
      </c>
      <c r="E21" s="1123"/>
      <c r="F21" s="1122">
        <f t="shared" si="4"/>
        <v>11699880.229166646</v>
      </c>
      <c r="G21" s="1122"/>
      <c r="H21" s="1122">
        <f>SUM($N$16:$N$18)</f>
        <v>49607.492171666578</v>
      </c>
      <c r="I21" s="1122"/>
      <c r="J21" s="1122">
        <f t="shared" si="3"/>
        <v>11749487.721338311</v>
      </c>
      <c r="K21" s="1123"/>
      <c r="L21" s="1124">
        <f t="shared" si="1"/>
        <v>7.0000000000000001E-3</v>
      </c>
      <c r="M21" s="1125"/>
      <c r="N21" s="1122">
        <f t="shared" si="2"/>
        <v>82246.414049368177</v>
      </c>
      <c r="O21" s="1122"/>
      <c r="P21" s="1122"/>
      <c r="Q21" s="1122"/>
      <c r="R21" s="1122">
        <f>SUM($D$16:D21)+SUM($N$16:N21)</f>
        <v>14288945.414692346</v>
      </c>
      <c r="T21" s="1082">
        <v>6</v>
      </c>
    </row>
    <row r="22" spans="2:20" ht="15.75">
      <c r="B22" s="1121">
        <f t="shared" si="0"/>
        <v>45474</v>
      </c>
      <c r="C22" s="1088"/>
      <c r="D22" s="1122">
        <f t="shared" si="5"/>
        <v>2339976.0458333292</v>
      </c>
      <c r="E22" s="1123"/>
      <c r="F22" s="1122">
        <f t="shared" si="4"/>
        <v>14039856.274999974</v>
      </c>
      <c r="G22" s="1122"/>
      <c r="H22" s="1122">
        <f>$H$21+SUM($N$19:$N$21)</f>
        <v>249089.13969237224</v>
      </c>
      <c r="I22" s="1122"/>
      <c r="J22" s="1122">
        <f t="shared" si="3"/>
        <v>14288945.414692346</v>
      </c>
      <c r="K22" s="1123"/>
      <c r="L22" s="1124">
        <f t="shared" si="1"/>
        <v>7.1999999999999998E-3</v>
      </c>
      <c r="M22" s="1125"/>
      <c r="N22" s="1122">
        <f t="shared" si="2"/>
        <v>102880.4069857849</v>
      </c>
      <c r="O22" s="1122"/>
      <c r="P22" s="1122"/>
      <c r="Q22" s="1122"/>
      <c r="R22" s="1122">
        <f>SUM($D$16:D22)+SUM($N$16:N22)</f>
        <v>16731801.867511461</v>
      </c>
      <c r="T22" s="1082">
        <v>7</v>
      </c>
    </row>
    <row r="23" spans="2:20" ht="15.75">
      <c r="B23" s="1121">
        <f t="shared" si="0"/>
        <v>45505</v>
      </c>
      <c r="C23" s="1088"/>
      <c r="D23" s="1122">
        <f t="shared" si="5"/>
        <v>2339976.0458333292</v>
      </c>
      <c r="E23" s="1123"/>
      <c r="F23" s="1122">
        <f t="shared" si="4"/>
        <v>16379832.320833303</v>
      </c>
      <c r="G23" s="1122"/>
      <c r="H23" s="1122">
        <f>$H$21+SUM($N$19:$N$21)</f>
        <v>249089.13969237224</v>
      </c>
      <c r="I23" s="1122"/>
      <c r="J23" s="1122">
        <f t="shared" si="3"/>
        <v>16628921.460525675</v>
      </c>
      <c r="K23" s="1123"/>
      <c r="L23" s="1124">
        <f t="shared" si="1"/>
        <v>7.1999999999999998E-3</v>
      </c>
      <c r="M23" s="1125"/>
      <c r="N23" s="1122">
        <f t="shared" si="2"/>
        <v>119728.23451578486</v>
      </c>
      <c r="O23" s="1122"/>
      <c r="P23" s="1122"/>
      <c r="Q23" s="1122"/>
      <c r="R23" s="1122">
        <f>SUM($D$16:D23)+SUM($N$16:N23)</f>
        <v>19191506.147860575</v>
      </c>
      <c r="T23" s="1082">
        <v>8</v>
      </c>
    </row>
    <row r="24" spans="2:20" ht="15.75">
      <c r="B24" s="1121">
        <f t="shared" si="0"/>
        <v>45536</v>
      </c>
      <c r="C24" s="1088"/>
      <c r="D24" s="1122">
        <f t="shared" si="5"/>
        <v>2339976.0458333292</v>
      </c>
      <c r="E24" s="1123"/>
      <c r="F24" s="1122">
        <f t="shared" si="4"/>
        <v>18719808.366666634</v>
      </c>
      <c r="G24" s="1122"/>
      <c r="H24" s="1122">
        <f>$H$21+SUM($N$19:$N$21)</f>
        <v>249089.13969237224</v>
      </c>
      <c r="I24" s="1122"/>
      <c r="J24" s="1122">
        <f t="shared" si="3"/>
        <v>18968897.506359007</v>
      </c>
      <c r="K24" s="1123"/>
      <c r="L24" s="1124">
        <f t="shared" si="1"/>
        <v>7.0000000000000001E-3</v>
      </c>
      <c r="M24" s="1125"/>
      <c r="N24" s="1122">
        <f t="shared" si="2"/>
        <v>132782.28254451306</v>
      </c>
      <c r="O24" s="1122"/>
      <c r="P24" s="1122"/>
      <c r="Q24" s="1122"/>
      <c r="R24" s="1122">
        <f>SUM($D$16:D24)+SUM($N$16:N24)</f>
        <v>21664264.476238418</v>
      </c>
      <c r="T24" s="1082">
        <v>9</v>
      </c>
    </row>
    <row r="25" spans="2:20" ht="15.75">
      <c r="B25" s="1121">
        <f t="shared" si="0"/>
        <v>45566</v>
      </c>
      <c r="C25" s="1088"/>
      <c r="D25" s="1122">
        <f t="shared" si="5"/>
        <v>2339976.0458333292</v>
      </c>
      <c r="E25" s="1123"/>
      <c r="F25" s="1122">
        <f t="shared" si="4"/>
        <v>21059784.412499964</v>
      </c>
      <c r="G25" s="1122"/>
      <c r="H25" s="1122">
        <f>$H$24+SUM($N$22:$N$24)</f>
        <v>604480.06373845506</v>
      </c>
      <c r="I25" s="1122"/>
      <c r="J25" s="1122">
        <f t="shared" si="3"/>
        <v>21664264.476238418</v>
      </c>
      <c r="K25" s="1123"/>
      <c r="L25" s="1124">
        <f t="shared" si="1"/>
        <v>7.1999999999999998E-3</v>
      </c>
      <c r="M25" s="1125"/>
      <c r="N25" s="1122">
        <f t="shared" si="2"/>
        <v>155982.70422891661</v>
      </c>
      <c r="O25" s="1122"/>
      <c r="P25" s="1122"/>
      <c r="Q25" s="1122"/>
      <c r="R25" s="1122">
        <f>SUM($D$16:D25)+SUM($N$16:N25)</f>
        <v>24160223.226300668</v>
      </c>
      <c r="T25" s="1082">
        <v>10</v>
      </c>
    </row>
    <row r="26" spans="2:20" ht="15.75">
      <c r="B26" s="1121">
        <f t="shared" si="0"/>
        <v>45597</v>
      </c>
      <c r="C26" s="1088"/>
      <c r="D26" s="1122">
        <f>+D25</f>
        <v>2339976.0458333292</v>
      </c>
      <c r="E26" s="1123"/>
      <c r="F26" s="1122">
        <f>D25+F25</f>
        <v>23399760.458333295</v>
      </c>
      <c r="G26" s="1122"/>
      <c r="H26" s="1122">
        <f>$H$24+SUM($N$22:$N$24)</f>
        <v>604480.06373845506</v>
      </c>
      <c r="I26" s="1122"/>
      <c r="J26" s="1122">
        <f t="shared" si="3"/>
        <v>24004240.522071749</v>
      </c>
      <c r="K26" s="1123"/>
      <c r="L26" s="1124">
        <f t="shared" si="1"/>
        <v>7.0000000000000001E-3</v>
      </c>
      <c r="M26" s="1125"/>
      <c r="N26" s="1122">
        <f t="shared" si="2"/>
        <v>168029.68365450224</v>
      </c>
      <c r="O26" s="1122"/>
      <c r="P26" s="1122"/>
      <c r="Q26" s="1122"/>
      <c r="R26" s="1122">
        <f>SUM($D$16:D26)+SUM($N$16:N26)</f>
        <v>26668228.955788501</v>
      </c>
      <c r="T26" s="1082">
        <v>11</v>
      </c>
    </row>
    <row r="27" spans="2:20" ht="15.75">
      <c r="B27" s="1121">
        <f t="shared" si="0"/>
        <v>45627</v>
      </c>
      <c r="C27" s="1088"/>
      <c r="D27" s="1122">
        <f>+D26</f>
        <v>2339976.0458333292</v>
      </c>
      <c r="E27" s="1123"/>
      <c r="F27" s="1122">
        <f>D26+F26</f>
        <v>25739736.504166625</v>
      </c>
      <c r="G27" s="1122"/>
      <c r="H27" s="1122">
        <f>$H$24+SUM($N$22:$N$24)</f>
        <v>604480.06373845506</v>
      </c>
      <c r="I27" s="1122"/>
      <c r="J27" s="1122">
        <f>F27+H27</f>
        <v>26344216.56790508</v>
      </c>
      <c r="K27" s="1123"/>
      <c r="L27" s="1124">
        <f t="shared" si="1"/>
        <v>7.1999999999999998E-3</v>
      </c>
      <c r="M27" s="1125"/>
      <c r="N27" s="1122">
        <f t="shared" si="2"/>
        <v>189678.35928891657</v>
      </c>
      <c r="O27" s="1126"/>
      <c r="P27" s="1122"/>
      <c r="Q27" s="1122"/>
      <c r="R27" s="1122">
        <f>SUM($D$16:D27)+SUM($N$16:N27)</f>
        <v>29197883.360910747</v>
      </c>
      <c r="T27" s="1082">
        <v>12</v>
      </c>
    </row>
    <row r="28" spans="2:20" ht="15.75">
      <c r="B28" s="1088"/>
      <c r="C28" s="1088"/>
      <c r="D28" s="1122"/>
      <c r="E28" s="1123"/>
      <c r="F28" s="1122"/>
      <c r="G28" s="1122"/>
      <c r="H28" s="1122"/>
      <c r="I28" s="1122"/>
      <c r="J28" s="1122"/>
      <c r="K28" s="1123"/>
      <c r="L28" s="1107"/>
      <c r="M28" s="1088"/>
      <c r="N28" s="1126"/>
      <c r="O28" s="1126"/>
      <c r="P28" s="1122"/>
      <c r="Q28" s="1122"/>
      <c r="R28" s="1127"/>
    </row>
    <row r="29" spans="2:20" ht="15.75">
      <c r="B29" s="1120" t="s">
        <v>682</v>
      </c>
      <c r="C29" s="1088"/>
      <c r="D29" s="1122"/>
      <c r="E29" s="1123"/>
      <c r="F29" s="1122"/>
      <c r="G29" s="1122"/>
      <c r="H29" s="1122"/>
      <c r="I29" s="1122"/>
      <c r="J29" s="1122"/>
      <c r="K29" s="1123"/>
      <c r="L29" s="1107"/>
      <c r="M29" s="1088"/>
      <c r="N29" s="1122"/>
      <c r="O29" s="1122"/>
      <c r="P29" s="1122" t="s">
        <v>52</v>
      </c>
      <c r="Q29" s="1122"/>
      <c r="R29" s="1128"/>
    </row>
    <row r="30" spans="2:20" ht="15.75">
      <c r="B30" s="1121">
        <f t="shared" ref="B30:B41" si="6">DATE($J$7,T30,1)</f>
        <v>45658</v>
      </c>
      <c r="C30" s="1088"/>
      <c r="D30" s="1122">
        <v>0</v>
      </c>
      <c r="E30" s="1123"/>
      <c r="F30" s="1122">
        <f>D27+F27</f>
        <v>28079712.549999956</v>
      </c>
      <c r="G30" s="1122"/>
      <c r="H30" s="1122">
        <f>$H$27+SUM($N$25:$N$27)</f>
        <v>1118170.8109107905</v>
      </c>
      <c r="I30" s="1122"/>
      <c r="J30" s="1122">
        <f>F30+H30</f>
        <v>29197883.360910747</v>
      </c>
      <c r="K30" s="1123"/>
      <c r="L30" s="1124">
        <f t="shared" ref="L30:L41" si="7">F88</f>
        <v>6.7999999999999996E-3</v>
      </c>
      <c r="M30" s="1125"/>
      <c r="N30" s="1122">
        <f t="shared" ref="N30:N41" si="8">J30*L30</f>
        <v>198545.60685419306</v>
      </c>
      <c r="O30" s="1122"/>
      <c r="P30" s="1122"/>
      <c r="Q30" s="1122"/>
      <c r="R30" s="1122">
        <f>SUM($D$16:D30)+SUM($N$16:N30)</f>
        <v>29396428.96776494</v>
      </c>
      <c r="T30" s="1082">
        <v>1</v>
      </c>
    </row>
    <row r="31" spans="2:20" ht="15.75">
      <c r="B31" s="1121">
        <f t="shared" si="6"/>
        <v>45689</v>
      </c>
      <c r="C31" s="1088"/>
      <c r="D31" s="1122">
        <v>0</v>
      </c>
      <c r="E31" s="1123"/>
      <c r="F31" s="1122">
        <f>D30+F30</f>
        <v>28079712.549999956</v>
      </c>
      <c r="G31" s="1122"/>
      <c r="H31" s="1122">
        <f>$H$27+SUM($N$25:$N$27)</f>
        <v>1118170.8109107905</v>
      </c>
      <c r="I31" s="1122"/>
      <c r="J31" s="1122">
        <f>F31+H31</f>
        <v>29197883.360910747</v>
      </c>
      <c r="K31" s="1123"/>
      <c r="L31" s="1124">
        <f t="shared" si="7"/>
        <v>6.1999999999999998E-3</v>
      </c>
      <c r="M31" s="1125"/>
      <c r="N31" s="1122">
        <f t="shared" si="8"/>
        <v>181026.87683764662</v>
      </c>
      <c r="O31" s="1122"/>
      <c r="P31" s="1122"/>
      <c r="Q31" s="1122"/>
      <c r="R31" s="1122">
        <f>SUM($D$16:D31)+SUM($N$16:N31)</f>
        <v>29577455.844602585</v>
      </c>
      <c r="T31" s="1082">
        <v>2</v>
      </c>
    </row>
    <row r="32" spans="2:20" ht="15.75">
      <c r="B32" s="1121">
        <f t="shared" si="6"/>
        <v>45717</v>
      </c>
      <c r="C32" s="1088"/>
      <c r="D32" s="1122">
        <v>0</v>
      </c>
      <c r="E32" s="1123"/>
      <c r="F32" s="1122">
        <f t="shared" ref="F32:F40" si="9">D31+F31</f>
        <v>28079712.549999956</v>
      </c>
      <c r="G32" s="1122"/>
      <c r="H32" s="1122">
        <f>$H$27+SUM($N$25:$N$27)</f>
        <v>1118170.8109107905</v>
      </c>
      <c r="I32" s="1122"/>
      <c r="J32" s="1122">
        <f t="shared" ref="J32:J38" si="10">F32+H32</f>
        <v>29197883.360910747</v>
      </c>
      <c r="K32" s="1123"/>
      <c r="L32" s="1124">
        <f t="shared" si="7"/>
        <v>6.7999999999999996E-3</v>
      </c>
      <c r="M32" s="1125"/>
      <c r="N32" s="1122">
        <f t="shared" si="8"/>
        <v>198545.60685419306</v>
      </c>
      <c r="O32" s="1122"/>
      <c r="P32" s="1122"/>
      <c r="Q32" s="1122"/>
      <c r="R32" s="1122">
        <f>SUM($D$16:D32)+SUM($N$16:N32)</f>
        <v>29776001.451456778</v>
      </c>
      <c r="T32" s="1082">
        <v>3</v>
      </c>
    </row>
    <row r="33" spans="2:20" ht="15.75">
      <c r="B33" s="1121">
        <f t="shared" si="6"/>
        <v>45748</v>
      </c>
      <c r="C33" s="1088"/>
      <c r="D33" s="1122">
        <v>0</v>
      </c>
      <c r="E33" s="1123"/>
      <c r="F33" s="1122">
        <f t="shared" si="9"/>
        <v>28079712.549999956</v>
      </c>
      <c r="G33" s="1122"/>
      <c r="H33" s="1122">
        <f>$H$32+SUM($N$30:$N$32)</f>
        <v>1696288.9014568231</v>
      </c>
      <c r="I33" s="1122"/>
      <c r="J33" s="1122">
        <f>F33+H33</f>
        <v>29776001.451456778</v>
      </c>
      <c r="K33" s="1123"/>
      <c r="L33" s="1124">
        <f t="shared" si="7"/>
        <v>6.1999999999999998E-3</v>
      </c>
      <c r="M33" s="1125"/>
      <c r="N33" s="1122">
        <f t="shared" si="8"/>
        <v>184611.20899903201</v>
      </c>
      <c r="O33" s="1122"/>
      <c r="P33" s="1122"/>
      <c r="Q33" s="1122"/>
      <c r="R33" s="1122">
        <f>SUM($D$16:D33)+SUM($N$16:N33)</f>
        <v>29960612.660455812</v>
      </c>
      <c r="T33" s="1082">
        <v>4</v>
      </c>
    </row>
    <row r="34" spans="2:20" ht="15.75">
      <c r="B34" s="1121">
        <f t="shared" si="6"/>
        <v>45778</v>
      </c>
      <c r="C34" s="1088"/>
      <c r="D34" s="1122">
        <v>0</v>
      </c>
      <c r="E34" s="1123"/>
      <c r="F34" s="1122">
        <f t="shared" si="9"/>
        <v>28079712.549999956</v>
      </c>
      <c r="G34" s="1122"/>
      <c r="H34" s="1122">
        <f>$H$32+SUM($N$30:$N$32)</f>
        <v>1696288.9014568231</v>
      </c>
      <c r="I34" s="1122"/>
      <c r="J34" s="1122">
        <f t="shared" si="10"/>
        <v>29776001.451456778</v>
      </c>
      <c r="K34" s="1123"/>
      <c r="L34" s="1124">
        <f t="shared" si="7"/>
        <v>6.4000000000000003E-3</v>
      </c>
      <c r="M34" s="1125"/>
      <c r="N34" s="1122">
        <f t="shared" si="8"/>
        <v>190566.40928932338</v>
      </c>
      <c r="O34" s="1122"/>
      <c r="P34" s="1122"/>
      <c r="Q34" s="1122"/>
      <c r="R34" s="1122">
        <f>SUM($D$16:D34)+SUM($N$16:N34)</f>
        <v>30151179.069745135</v>
      </c>
      <c r="T34" s="1082">
        <v>5</v>
      </c>
    </row>
    <row r="35" spans="2:20" ht="15.75">
      <c r="B35" s="1121">
        <f t="shared" si="6"/>
        <v>45809</v>
      </c>
      <c r="C35" s="1088"/>
      <c r="D35" s="1122">
        <v>0</v>
      </c>
      <c r="E35" s="1123"/>
      <c r="F35" s="1122">
        <f t="shared" si="9"/>
        <v>28079712.549999956</v>
      </c>
      <c r="G35" s="1122"/>
      <c r="H35" s="1122">
        <f>$H$32+SUM($N$30:$N$32)</f>
        <v>1696288.9014568231</v>
      </c>
      <c r="I35" s="1122"/>
      <c r="J35" s="1122">
        <f t="shared" si="10"/>
        <v>29776001.451456778</v>
      </c>
      <c r="K35" s="1123"/>
      <c r="L35" s="1124">
        <f t="shared" si="7"/>
        <v>6.1999999999999998E-3</v>
      </c>
      <c r="M35" s="1125"/>
      <c r="N35" s="1122">
        <f t="shared" si="8"/>
        <v>184611.20899903201</v>
      </c>
      <c r="O35" s="1122"/>
      <c r="P35" s="1122"/>
      <c r="Q35" s="1122"/>
      <c r="R35" s="1122">
        <f>SUM($D$16:D35)+SUM($N$16:N35)</f>
        <v>30335790.278744169</v>
      </c>
      <c r="T35" s="1082">
        <v>6</v>
      </c>
    </row>
    <row r="36" spans="2:20" ht="15.75">
      <c r="B36" s="1121">
        <f t="shared" si="6"/>
        <v>45839</v>
      </c>
      <c r="C36" s="1088"/>
      <c r="D36" s="1122">
        <v>0</v>
      </c>
      <c r="E36" s="1123"/>
      <c r="F36" s="1122">
        <f t="shared" si="9"/>
        <v>28079712.549999956</v>
      </c>
      <c r="G36" s="1122"/>
      <c r="H36" s="1122">
        <f>$H$35+SUM($N$33:$N$35)</f>
        <v>2256077.7287442107</v>
      </c>
      <c r="I36" s="1122"/>
      <c r="J36" s="1122">
        <f>F36+H36</f>
        <v>30335790.278744169</v>
      </c>
      <c r="K36" s="1123"/>
      <c r="L36" s="1124">
        <f t="shared" si="7"/>
        <v>6.4000000000000003E-3</v>
      </c>
      <c r="M36" s="1125"/>
      <c r="N36" s="1122">
        <f t="shared" si="8"/>
        <v>194149.05778396269</v>
      </c>
      <c r="O36" s="1122"/>
      <c r="P36" s="1122"/>
      <c r="Q36" s="1122"/>
      <c r="R36" s="1122">
        <f>SUM($D$16:D36)+SUM($N$16:N36)</f>
        <v>30529939.33652813</v>
      </c>
      <c r="T36" s="1082">
        <v>7</v>
      </c>
    </row>
    <row r="37" spans="2:20" ht="15.75">
      <c r="B37" s="1121">
        <f t="shared" si="6"/>
        <v>45870</v>
      </c>
      <c r="C37" s="1088"/>
      <c r="D37" s="1122">
        <v>0</v>
      </c>
      <c r="E37" s="1123"/>
      <c r="F37" s="1122">
        <f t="shared" si="9"/>
        <v>28079712.549999956</v>
      </c>
      <c r="G37" s="1122"/>
      <c r="H37" s="1122">
        <f>$H$35+SUM($N$33:$N$35)</f>
        <v>2256077.7287442107</v>
      </c>
      <c r="I37" s="1122"/>
      <c r="J37" s="1122">
        <f t="shared" si="10"/>
        <v>30335790.278744169</v>
      </c>
      <c r="K37" s="1123"/>
      <c r="L37" s="1124">
        <f t="shared" si="7"/>
        <v>6.4000000000000003E-3</v>
      </c>
      <c r="M37" s="1125"/>
      <c r="N37" s="1122">
        <f t="shared" si="8"/>
        <v>194149.05778396269</v>
      </c>
      <c r="O37" s="1122"/>
      <c r="P37" s="1122"/>
      <c r="Q37" s="1122"/>
      <c r="R37" s="1122">
        <f>SUM($D$16:D37)+SUM($N$16:N37)</f>
        <v>30724088.394312091</v>
      </c>
      <c r="T37" s="1082">
        <v>8</v>
      </c>
    </row>
    <row r="38" spans="2:20" ht="15.75">
      <c r="B38" s="1121">
        <f t="shared" si="6"/>
        <v>45901</v>
      </c>
      <c r="C38" s="1088"/>
      <c r="D38" s="1122">
        <v>0</v>
      </c>
      <c r="E38" s="1123"/>
      <c r="F38" s="1122">
        <f t="shared" si="9"/>
        <v>28079712.549999956</v>
      </c>
      <c r="G38" s="1122"/>
      <c r="H38" s="1122">
        <f>$H$35+SUM($N$33:$N$35)</f>
        <v>2256077.7287442107</v>
      </c>
      <c r="I38" s="1122"/>
      <c r="J38" s="1122">
        <f t="shared" si="10"/>
        <v>30335790.278744169</v>
      </c>
      <c r="K38" s="1123"/>
      <c r="L38" s="1124">
        <f t="shared" si="7"/>
        <v>6.1999999999999998E-3</v>
      </c>
      <c r="M38" s="1125"/>
      <c r="N38" s="1122">
        <f t="shared" si="8"/>
        <v>188081.89972821384</v>
      </c>
      <c r="O38" s="1122"/>
      <c r="P38" s="1122"/>
      <c r="Q38" s="1122"/>
      <c r="R38" s="1122">
        <f>SUM($D$16:D38)+SUM($N$16:N38)</f>
        <v>30912170.294040307</v>
      </c>
      <c r="T38" s="1082">
        <v>9</v>
      </c>
    </row>
    <row r="39" spans="2:20" ht="15.75">
      <c r="B39" s="1121">
        <f t="shared" si="6"/>
        <v>45931</v>
      </c>
      <c r="C39" s="1088"/>
      <c r="D39" s="1122">
        <v>0</v>
      </c>
      <c r="E39" s="1123"/>
      <c r="F39" s="1122">
        <f t="shared" si="9"/>
        <v>28079712.549999956</v>
      </c>
      <c r="G39" s="1122"/>
      <c r="H39" s="1122">
        <f>$H$38+SUM($N$36:$N$38)</f>
        <v>2832457.74404035</v>
      </c>
      <c r="I39" s="1122"/>
      <c r="J39" s="1122">
        <f>F39+H39</f>
        <v>30912170.294040307</v>
      </c>
      <c r="K39" s="1123"/>
      <c r="L39" s="1124">
        <f t="shared" si="7"/>
        <v>6.4000000000000003E-3</v>
      </c>
      <c r="M39" s="1125"/>
      <c r="N39" s="1122">
        <f t="shared" si="8"/>
        <v>197837.88988185799</v>
      </c>
      <c r="O39" s="1122"/>
      <c r="P39" s="1122"/>
      <c r="Q39" s="1122"/>
      <c r="R39" s="1122">
        <f>SUM($D$16:D39)+SUM($N$16:N39)</f>
        <v>31110008.183922164</v>
      </c>
      <c r="T39" s="1082">
        <v>10</v>
      </c>
    </row>
    <row r="40" spans="2:20" ht="15.75">
      <c r="B40" s="1121">
        <f t="shared" si="6"/>
        <v>45962</v>
      </c>
      <c r="C40" s="1088"/>
      <c r="D40" s="1122">
        <v>0</v>
      </c>
      <c r="E40" s="1123"/>
      <c r="F40" s="1122">
        <f t="shared" si="9"/>
        <v>28079712.549999956</v>
      </c>
      <c r="G40" s="1122"/>
      <c r="H40" s="1122">
        <f>$H$38+SUM($N$36:$N$38)</f>
        <v>2832457.74404035</v>
      </c>
      <c r="I40" s="1122"/>
      <c r="J40" s="1122">
        <f>F40+H40</f>
        <v>30912170.294040307</v>
      </c>
      <c r="K40" s="1123"/>
      <c r="L40" s="1124">
        <f t="shared" si="7"/>
        <v>6.1999999999999998E-3</v>
      </c>
      <c r="M40" s="1125"/>
      <c r="N40" s="1122">
        <f t="shared" si="8"/>
        <v>191655.45582304991</v>
      </c>
      <c r="O40" s="1122"/>
      <c r="P40" s="1122"/>
      <c r="Q40" s="1122"/>
      <c r="R40" s="1122">
        <f>SUM($D$16:D40)+SUM($N$16:N40)</f>
        <v>31301663.639745213</v>
      </c>
      <c r="T40" s="1082">
        <v>11</v>
      </c>
    </row>
    <row r="41" spans="2:20" ht="15.75">
      <c r="B41" s="1121">
        <f t="shared" si="6"/>
        <v>45992</v>
      </c>
      <c r="C41" s="1088"/>
      <c r="D41" s="1122">
        <v>0</v>
      </c>
      <c r="E41" s="1123"/>
      <c r="F41" s="1122">
        <f>D40+F40</f>
        <v>28079712.549999956</v>
      </c>
      <c r="G41" s="1122"/>
      <c r="H41" s="1122">
        <f>$H$38+SUM($N$36:$N$38)</f>
        <v>2832457.74404035</v>
      </c>
      <c r="I41" s="1122"/>
      <c r="J41" s="1122">
        <f>F41+H41</f>
        <v>30912170.294040307</v>
      </c>
      <c r="K41" s="1123"/>
      <c r="L41" s="1124">
        <f t="shared" si="7"/>
        <v>6.4000000000000003E-3</v>
      </c>
      <c r="M41" s="1125"/>
      <c r="N41" s="1122">
        <f t="shared" si="8"/>
        <v>197837.88988185799</v>
      </c>
      <c r="O41" s="1126"/>
      <c r="P41" s="1122"/>
      <c r="Q41" s="1122"/>
      <c r="R41" s="1122">
        <f>SUM($D$16:D41)+SUM($N$16:N41)</f>
        <v>31499501.529627074</v>
      </c>
      <c r="T41" s="1082">
        <v>12</v>
      </c>
    </row>
    <row r="42" spans="2:20" ht="15.75">
      <c r="B42" s="1088"/>
      <c r="C42" s="1088"/>
      <c r="D42" s="1122"/>
      <c r="E42" s="1105"/>
      <c r="F42" s="1122"/>
      <c r="G42" s="1122"/>
      <c r="H42" s="1122"/>
      <c r="I42" s="1122"/>
      <c r="J42" s="1122"/>
      <c r="K42" s="1105"/>
      <c r="L42" s="1107"/>
      <c r="M42" s="1088"/>
      <c r="N42" s="1129"/>
      <c r="O42" s="1129"/>
      <c r="P42" s="1122"/>
      <c r="Q42" s="1122"/>
      <c r="R42" s="1122"/>
      <c r="T42" s="1130"/>
    </row>
    <row r="43" spans="2:20" ht="15.75">
      <c r="B43" s="1131" t="s">
        <v>683</v>
      </c>
      <c r="C43" s="1088"/>
      <c r="D43" s="1122"/>
      <c r="E43" s="1123"/>
      <c r="F43" s="1122"/>
      <c r="G43" s="1122"/>
      <c r="H43" s="1122"/>
      <c r="I43" s="1122"/>
      <c r="J43" s="1122"/>
      <c r="K43" s="1123"/>
      <c r="L43" s="1107"/>
      <c r="M43" s="1088"/>
      <c r="N43" s="1132"/>
      <c r="O43" s="1132"/>
      <c r="P43" s="1122"/>
      <c r="Q43" s="1122"/>
      <c r="R43" s="1122"/>
    </row>
    <row r="44" spans="2:20" ht="15.75">
      <c r="B44" s="1133" t="s">
        <v>684</v>
      </c>
      <c r="C44" s="1088"/>
      <c r="D44" s="1122"/>
      <c r="E44" s="1123"/>
      <c r="F44" s="1122"/>
      <c r="G44" s="1122"/>
      <c r="H44" s="1122"/>
      <c r="I44" s="1122"/>
      <c r="J44" s="1122"/>
      <c r="K44" s="1123"/>
      <c r="L44" s="1107"/>
      <c r="M44" s="1088"/>
      <c r="N44" s="1132"/>
      <c r="O44" s="1132"/>
      <c r="P44" s="1122"/>
      <c r="Q44" s="1122"/>
      <c r="R44" s="1122"/>
    </row>
    <row r="45" spans="2:20" ht="15.75">
      <c r="B45" s="1121">
        <f t="shared" ref="B45:B56" si="11">DATE($J$8,T45,1)</f>
        <v>46023</v>
      </c>
      <c r="C45" s="1088"/>
      <c r="D45" s="1122">
        <v>0</v>
      </c>
      <c r="E45" s="1134"/>
      <c r="F45" s="1122">
        <f>D41+F41</f>
        <v>28079712.549999956</v>
      </c>
      <c r="G45" s="1127"/>
      <c r="H45" s="1122">
        <f>$H$41+SUM($N$39:$N$41)</f>
        <v>3419788.9796271157</v>
      </c>
      <c r="I45" s="1122"/>
      <c r="J45" s="1122">
        <f>F45+H45</f>
        <v>31499501.52962707</v>
      </c>
      <c r="K45" s="1105"/>
      <c r="L45" s="1124">
        <f t="shared" ref="L45:L56" si="12">$F$102</f>
        <v>6.3833333333333337E-3</v>
      </c>
      <c r="M45" s="1088"/>
      <c r="N45" s="1122">
        <f t="shared" ref="N45:N56" si="13">J45*L45</f>
        <v>201071.81809745281</v>
      </c>
      <c r="O45" s="1122"/>
      <c r="P45" s="1122">
        <f>PMT(L45,12,$R$41)</f>
        <v>-2735142.7823025244</v>
      </c>
      <c r="Q45" s="1122"/>
      <c r="R45" s="1122">
        <f>SUM($D$16:D45)+SUM($N$16:N45)+SUM($P$45:P45)</f>
        <v>28965430.565422002</v>
      </c>
      <c r="T45" s="1082">
        <v>1</v>
      </c>
    </row>
    <row r="46" spans="2:20" ht="15.75">
      <c r="B46" s="1121">
        <f t="shared" si="11"/>
        <v>46054</v>
      </c>
      <c r="C46" s="1088"/>
      <c r="D46" s="1122">
        <v>0</v>
      </c>
      <c r="E46" s="1105"/>
      <c r="F46" s="1122">
        <f>D45+F45</f>
        <v>28079712.549999956</v>
      </c>
      <c r="G46" s="1122"/>
      <c r="H46" s="1122">
        <f>$H$41+SUM($N$39:$N$41)</f>
        <v>3419788.9796271157</v>
      </c>
      <c r="I46" s="1122"/>
      <c r="J46" s="1122">
        <f>R45</f>
        <v>28965430.565422002</v>
      </c>
      <c r="K46" s="1105"/>
      <c r="L46" s="1124">
        <f t="shared" si="12"/>
        <v>6.3833333333333337E-3</v>
      </c>
      <c r="M46" s="1088"/>
      <c r="N46" s="1122">
        <f t="shared" si="13"/>
        <v>184895.99844261046</v>
      </c>
      <c r="O46" s="1122"/>
      <c r="P46" s="1122">
        <f t="shared" ref="P46:P56" si="14">PMT(L46,12,$R$41)</f>
        <v>-2735142.7823025244</v>
      </c>
      <c r="Q46" s="1122"/>
      <c r="R46" s="1122">
        <f>SUM($D$16:D46)+SUM($N$16:N46)+SUM($P$45:P46)</f>
        <v>26415183.781562086</v>
      </c>
      <c r="T46" s="1082">
        <v>2</v>
      </c>
    </row>
    <row r="47" spans="2:20" ht="15.75">
      <c r="B47" s="1121">
        <f t="shared" si="11"/>
        <v>46082</v>
      </c>
      <c r="C47" s="1088"/>
      <c r="D47" s="1122">
        <v>0</v>
      </c>
      <c r="E47" s="1105"/>
      <c r="F47" s="1122">
        <f t="shared" ref="F47:F55" si="15">D46+F46</f>
        <v>28079712.549999956</v>
      </c>
      <c r="G47" s="1122"/>
      <c r="H47" s="1122">
        <f>$H$41+SUM($N$39:$N$41)</f>
        <v>3419788.9796271157</v>
      </c>
      <c r="I47" s="1122"/>
      <c r="J47" s="1122">
        <f t="shared" ref="J47:J56" si="16">R46</f>
        <v>26415183.781562086</v>
      </c>
      <c r="K47" s="1105"/>
      <c r="L47" s="1124">
        <f t="shared" si="12"/>
        <v>6.3833333333333337E-3</v>
      </c>
      <c r="M47" s="1088"/>
      <c r="N47" s="1122">
        <f t="shared" si="13"/>
        <v>168616.92313897132</v>
      </c>
      <c r="O47" s="1122"/>
      <c r="P47" s="1122">
        <f t="shared" si="14"/>
        <v>-2735142.7823025244</v>
      </c>
      <c r="Q47" s="1122"/>
      <c r="R47" s="1122">
        <f>SUM($D$16:D47)+SUM($N$16:N47)+SUM($P$45:P47)</f>
        <v>23848657.922398537</v>
      </c>
      <c r="T47" s="1082">
        <v>3</v>
      </c>
    </row>
    <row r="48" spans="2:20" ht="15.75">
      <c r="B48" s="1121">
        <f t="shared" si="11"/>
        <v>46113</v>
      </c>
      <c r="C48" s="1088"/>
      <c r="D48" s="1122">
        <v>0</v>
      </c>
      <c r="E48" s="1105"/>
      <c r="F48" s="1122">
        <f t="shared" si="15"/>
        <v>28079712.549999956</v>
      </c>
      <c r="G48" s="1122"/>
      <c r="H48" s="1122">
        <f>$H$47+SUM($N$45:$N$47)</f>
        <v>3974373.7193061505</v>
      </c>
      <c r="I48" s="1122"/>
      <c r="J48" s="1122">
        <f t="shared" si="16"/>
        <v>23848657.922398537</v>
      </c>
      <c r="K48" s="1105"/>
      <c r="L48" s="1124">
        <f t="shared" si="12"/>
        <v>6.3833333333333337E-3</v>
      </c>
      <c r="M48" s="1088"/>
      <c r="N48" s="1122">
        <f t="shared" si="13"/>
        <v>152233.93307131066</v>
      </c>
      <c r="O48" s="1122"/>
      <c r="P48" s="1122">
        <f t="shared" si="14"/>
        <v>-2735142.7823025244</v>
      </c>
      <c r="Q48" s="1122"/>
      <c r="R48" s="1122">
        <f>SUM($D$16:D48)+SUM($N$16:N48)+SUM($P$45:P48)</f>
        <v>21265749.073167317</v>
      </c>
      <c r="T48" s="1082">
        <v>4</v>
      </c>
    </row>
    <row r="49" spans="2:20" ht="15.75">
      <c r="B49" s="1121">
        <f t="shared" si="11"/>
        <v>46143</v>
      </c>
      <c r="C49" s="1088"/>
      <c r="D49" s="1122">
        <v>0</v>
      </c>
      <c r="E49" s="1105"/>
      <c r="F49" s="1122">
        <f t="shared" si="15"/>
        <v>28079712.549999956</v>
      </c>
      <c r="G49" s="1122"/>
      <c r="H49" s="1122">
        <f>$H$47+SUM($N$45:$N$47)</f>
        <v>3974373.7193061505</v>
      </c>
      <c r="I49" s="1122"/>
      <c r="J49" s="1122">
        <f t="shared" si="16"/>
        <v>21265749.073167317</v>
      </c>
      <c r="K49" s="1105"/>
      <c r="L49" s="1124">
        <f t="shared" si="12"/>
        <v>6.3833333333333337E-3</v>
      </c>
      <c r="M49" s="1088"/>
      <c r="N49" s="1122">
        <f t="shared" si="13"/>
        <v>135746.36491705137</v>
      </c>
      <c r="O49" s="1122"/>
      <c r="P49" s="1122">
        <f t="shared" si="14"/>
        <v>-2735142.7823025244</v>
      </c>
      <c r="Q49" s="1122"/>
      <c r="R49" s="1122">
        <f>SUM($D$16:D49)+SUM($N$16:N49)+SUM($P$45:P49)</f>
        <v>18666352.65578185</v>
      </c>
      <c r="T49" s="1082">
        <v>5</v>
      </c>
    </row>
    <row r="50" spans="2:20" ht="15.75">
      <c r="B50" s="1121">
        <f t="shared" si="11"/>
        <v>46174</v>
      </c>
      <c r="C50" s="1091"/>
      <c r="D50" s="1122">
        <v>0</v>
      </c>
      <c r="E50" s="1105"/>
      <c r="F50" s="1122">
        <f t="shared" si="15"/>
        <v>28079712.549999956</v>
      </c>
      <c r="G50" s="1122"/>
      <c r="H50" s="1122">
        <f>$H$47+SUM($N$45:$N$47)</f>
        <v>3974373.7193061505</v>
      </c>
      <c r="I50" s="1122"/>
      <c r="J50" s="1122">
        <f t="shared" si="16"/>
        <v>18666352.65578185</v>
      </c>
      <c r="K50" s="1105"/>
      <c r="L50" s="1124">
        <f t="shared" si="12"/>
        <v>6.3833333333333337E-3</v>
      </c>
      <c r="M50" s="1088"/>
      <c r="N50" s="1122">
        <f t="shared" si="13"/>
        <v>119153.55111940748</v>
      </c>
      <c r="O50" s="1122"/>
      <c r="P50" s="1122">
        <f t="shared" si="14"/>
        <v>-2735142.7823025244</v>
      </c>
      <c r="Q50" s="1122"/>
      <c r="R50" s="1122">
        <f>SUM($D$16:D50)+SUM($N$16:N50)+SUM($P$45:P50)</f>
        <v>16050363.424598729</v>
      </c>
      <c r="T50" s="1082">
        <v>6</v>
      </c>
    </row>
    <row r="51" spans="2:20" ht="15.75">
      <c r="B51" s="1121">
        <f t="shared" si="11"/>
        <v>46204</v>
      </c>
      <c r="C51" s="1088"/>
      <c r="D51" s="1122">
        <v>0</v>
      </c>
      <c r="E51" s="1105"/>
      <c r="F51" s="1122">
        <f t="shared" si="15"/>
        <v>28079712.549999956</v>
      </c>
      <c r="G51" s="1122"/>
      <c r="H51" s="1122">
        <f>$H$50+SUM($N$48:$N$50)</f>
        <v>4381507.5684139198</v>
      </c>
      <c r="I51" s="1122"/>
      <c r="J51" s="1122">
        <f t="shared" si="16"/>
        <v>16050363.424598729</v>
      </c>
      <c r="K51" s="1105"/>
      <c r="L51" s="1124">
        <f t="shared" si="12"/>
        <v>6.3833333333333337E-3</v>
      </c>
      <c r="M51" s="1088"/>
      <c r="N51" s="1122">
        <f t="shared" si="13"/>
        <v>102454.81986035523</v>
      </c>
      <c r="O51" s="1122"/>
      <c r="P51" s="1122">
        <f t="shared" si="14"/>
        <v>-2735142.7823025244</v>
      </c>
      <c r="Q51" s="1122"/>
      <c r="R51" s="1122">
        <f>SUM($D$16:D51)+SUM($N$16:N51)+SUM($P$45:P51)</f>
        <v>13417675.46215656</v>
      </c>
      <c r="T51" s="1082">
        <v>7</v>
      </c>
    </row>
    <row r="52" spans="2:20" ht="15.75">
      <c r="B52" s="1121">
        <f t="shared" si="11"/>
        <v>46235</v>
      </c>
      <c r="C52" s="1088"/>
      <c r="D52" s="1122">
        <v>0</v>
      </c>
      <c r="E52" s="1105"/>
      <c r="F52" s="1122">
        <f t="shared" si="15"/>
        <v>28079712.549999956</v>
      </c>
      <c r="G52" s="1122"/>
      <c r="H52" s="1122">
        <f>$H$50+SUM($N$48:$N$50)</f>
        <v>4381507.5684139198</v>
      </c>
      <c r="I52" s="1122"/>
      <c r="J52" s="1122">
        <f t="shared" si="16"/>
        <v>13417675.46215656</v>
      </c>
      <c r="K52" s="1105"/>
      <c r="L52" s="1124">
        <f t="shared" si="12"/>
        <v>6.3833333333333337E-3</v>
      </c>
      <c r="M52" s="1088"/>
      <c r="N52" s="1122">
        <f t="shared" si="13"/>
        <v>85649.495033432715</v>
      </c>
      <c r="O52" s="1122"/>
      <c r="P52" s="1122">
        <f t="shared" si="14"/>
        <v>-2735142.7823025244</v>
      </c>
      <c r="Q52" s="1122"/>
      <c r="R52" s="1122">
        <f>SUM($D$16:D52)+SUM($N$16:N52)+SUM($P$45:P52)</f>
        <v>10768182.174887467</v>
      </c>
      <c r="T52" s="1082">
        <v>8</v>
      </c>
    </row>
    <row r="53" spans="2:20" ht="15.75">
      <c r="B53" s="1121">
        <f t="shared" si="11"/>
        <v>46266</v>
      </c>
      <c r="C53" s="1088"/>
      <c r="D53" s="1122">
        <v>0</v>
      </c>
      <c r="E53" s="1105"/>
      <c r="F53" s="1122">
        <f t="shared" si="15"/>
        <v>28079712.549999956</v>
      </c>
      <c r="G53" s="1122"/>
      <c r="H53" s="1122">
        <f>$H$50+SUM($N$48:$N$50)</f>
        <v>4381507.5684139198</v>
      </c>
      <c r="I53" s="1122"/>
      <c r="J53" s="1122">
        <f t="shared" si="16"/>
        <v>10768182.174887467</v>
      </c>
      <c r="K53" s="1105"/>
      <c r="L53" s="1124">
        <f t="shared" si="12"/>
        <v>6.3833333333333337E-3</v>
      </c>
      <c r="M53" s="1088"/>
      <c r="N53" s="1122">
        <f t="shared" si="13"/>
        <v>68736.896216364999</v>
      </c>
      <c r="O53" s="1122"/>
      <c r="P53" s="1122">
        <f t="shared" si="14"/>
        <v>-2735142.7823025244</v>
      </c>
      <c r="Q53" s="1122"/>
      <c r="R53" s="1122">
        <f>SUM($D$16:D53)+SUM($N$16:N53)+SUM($P$45:P53)</f>
        <v>8101776.2888013087</v>
      </c>
      <c r="T53" s="1082">
        <v>9</v>
      </c>
    </row>
    <row r="54" spans="2:20" ht="15.75">
      <c r="B54" s="1121">
        <f t="shared" si="11"/>
        <v>46296</v>
      </c>
      <c r="C54" s="1088"/>
      <c r="D54" s="1122">
        <v>0</v>
      </c>
      <c r="E54" s="1105"/>
      <c r="F54" s="1122">
        <f t="shared" si="15"/>
        <v>28079712.549999956</v>
      </c>
      <c r="G54" s="1122"/>
      <c r="H54" s="1122">
        <f>$H$53+SUM($N$51:$N$53)</f>
        <v>4638348.779524073</v>
      </c>
      <c r="I54" s="1122"/>
      <c r="J54" s="1122">
        <f t="shared" si="16"/>
        <v>8101776.2888013087</v>
      </c>
      <c r="K54" s="1105"/>
      <c r="L54" s="1124">
        <f t="shared" si="12"/>
        <v>6.3833333333333337E-3</v>
      </c>
      <c r="M54" s="1088"/>
      <c r="N54" s="1122">
        <f t="shared" si="13"/>
        <v>51716.338643515024</v>
      </c>
      <c r="O54" s="1122"/>
      <c r="P54" s="1122">
        <f t="shared" si="14"/>
        <v>-2735142.7823025244</v>
      </c>
      <c r="Q54" s="1122"/>
      <c r="R54" s="1122">
        <f>SUM($D$16:D54)+SUM($N$16:N54)+SUM($P$45:P54)</f>
        <v>5418349.8451423012</v>
      </c>
      <c r="T54" s="1082">
        <v>10</v>
      </c>
    </row>
    <row r="55" spans="2:20" ht="15.75">
      <c r="B55" s="1121">
        <f t="shared" si="11"/>
        <v>46327</v>
      </c>
      <c r="C55" s="1088"/>
      <c r="D55" s="1122">
        <v>0</v>
      </c>
      <c r="E55" s="1105"/>
      <c r="F55" s="1122">
        <f t="shared" si="15"/>
        <v>28079712.549999956</v>
      </c>
      <c r="G55" s="1122"/>
      <c r="H55" s="1122">
        <f>$H$53+SUM($N$51:$N$53)</f>
        <v>4638348.779524073</v>
      </c>
      <c r="I55" s="1122"/>
      <c r="J55" s="1122">
        <f t="shared" si="16"/>
        <v>5418349.8451423012</v>
      </c>
      <c r="K55" s="1105"/>
      <c r="L55" s="1124">
        <f t="shared" si="12"/>
        <v>6.3833333333333337E-3</v>
      </c>
      <c r="M55" s="1088"/>
      <c r="N55" s="1122">
        <f t="shared" si="13"/>
        <v>34587.133178158358</v>
      </c>
      <c r="O55" s="1122"/>
      <c r="P55" s="1122">
        <f t="shared" si="14"/>
        <v>-2735142.7823025244</v>
      </c>
      <c r="Q55" s="1122"/>
      <c r="R55" s="1122">
        <f>SUM($D$16:D55)+SUM($N$16:N55)+SUM($P$45:P55)</f>
        <v>2717794.1960179321</v>
      </c>
      <c r="T55" s="1082">
        <v>11</v>
      </c>
    </row>
    <row r="56" spans="2:20" ht="16.5" thickBot="1">
      <c r="B56" s="1136">
        <f t="shared" si="11"/>
        <v>46357</v>
      </c>
      <c r="C56" s="1137"/>
      <c r="D56" s="1138">
        <v>0</v>
      </c>
      <c r="E56" s="1108"/>
      <c r="F56" s="1138">
        <f>D55+F55</f>
        <v>28079712.549999956</v>
      </c>
      <c r="G56" s="1138"/>
      <c r="H56" s="1138">
        <f>$H$53+SUM($N$51:$N$53)</f>
        <v>4638348.779524073</v>
      </c>
      <c r="I56" s="1138"/>
      <c r="J56" s="1138">
        <f t="shared" si="16"/>
        <v>2717794.1960179321</v>
      </c>
      <c r="K56" s="1108"/>
      <c r="L56" s="1139">
        <f t="shared" si="12"/>
        <v>6.3833333333333337E-3</v>
      </c>
      <c r="M56" s="1137"/>
      <c r="N56" s="1138">
        <f t="shared" si="13"/>
        <v>17348.586284581135</v>
      </c>
      <c r="O56" s="1138"/>
      <c r="P56" s="1138">
        <f t="shared" si="14"/>
        <v>-2735142.7823025244</v>
      </c>
      <c r="Q56" s="1138"/>
      <c r="R56" s="1138">
        <f>SUM($D$16:D56)+SUM($N$16:N56)+SUM($P$45:P56)</f>
        <v>0</v>
      </c>
      <c r="T56" s="1082">
        <v>12</v>
      </c>
    </row>
    <row r="57" spans="2:20" ht="15.75">
      <c r="B57" s="1088"/>
      <c r="C57" s="1088"/>
      <c r="D57" s="1105"/>
      <c r="E57" s="1105"/>
      <c r="F57" s="1105"/>
      <c r="G57" s="1105"/>
      <c r="H57" s="1105"/>
      <c r="I57" s="1105"/>
      <c r="J57" s="1105"/>
      <c r="K57" s="1105"/>
      <c r="L57" s="1088"/>
      <c r="M57" s="1088"/>
      <c r="N57" s="1122"/>
      <c r="O57" s="1122"/>
      <c r="P57" s="1122"/>
      <c r="Q57" s="1122"/>
      <c r="R57" s="1122"/>
    </row>
    <row r="58" spans="2:20" ht="15">
      <c r="B58" s="1091"/>
      <c r="C58" s="1091"/>
      <c r="D58" s="1091"/>
      <c r="E58" s="1091"/>
      <c r="F58" s="1091"/>
      <c r="G58" s="1091"/>
      <c r="H58" s="1091"/>
      <c r="I58" s="1091"/>
      <c r="J58" s="1091"/>
      <c r="K58" s="1091"/>
      <c r="L58" s="1091"/>
      <c r="M58" s="1091"/>
      <c r="N58" s="1128"/>
      <c r="O58" s="1128"/>
      <c r="P58" s="1128"/>
      <c r="Q58" s="1128"/>
      <c r="R58" s="1128"/>
    </row>
    <row r="59" spans="2:20" ht="15.75">
      <c r="B59" s="1140" t="s">
        <v>685</v>
      </c>
      <c r="C59" s="1141"/>
      <c r="D59" s="1141"/>
      <c r="E59" s="1141"/>
      <c r="F59" s="1141"/>
      <c r="G59" s="1141"/>
      <c r="H59" s="1141"/>
      <c r="I59" s="1141"/>
      <c r="J59" s="1141"/>
      <c r="K59" s="1141"/>
      <c r="L59" s="1141"/>
      <c r="M59" s="1141"/>
      <c r="N59" s="1142"/>
      <c r="O59" s="1142"/>
      <c r="P59" s="1143">
        <f>(SUM(P45:P56)*-1)</f>
        <v>32821713.387630295</v>
      </c>
      <c r="Q59" s="1128"/>
      <c r="R59" s="1128"/>
    </row>
    <row r="60" spans="2:20" ht="15.75">
      <c r="B60" s="1144" t="s">
        <v>686</v>
      </c>
      <c r="C60" s="1145"/>
      <c r="D60" s="1145"/>
      <c r="E60" s="1145"/>
      <c r="F60" s="1145"/>
      <c r="G60" s="1145"/>
      <c r="H60" s="1145"/>
      <c r="I60" s="1145"/>
      <c r="J60" s="1145"/>
      <c r="K60" s="1145"/>
      <c r="L60" s="1145"/>
      <c r="M60" s="1145"/>
      <c r="N60" s="1146"/>
      <c r="O60" s="1146"/>
      <c r="P60" s="1126">
        <f>+F8</f>
        <v>28079712.549999952</v>
      </c>
      <c r="Q60" s="1128"/>
      <c r="R60" s="1128"/>
    </row>
    <row r="61" spans="2:20" ht="15.75">
      <c r="B61" s="1147" t="s">
        <v>687</v>
      </c>
      <c r="C61" s="1148"/>
      <c r="D61" s="1148"/>
      <c r="E61" s="1148"/>
      <c r="F61" s="1148"/>
      <c r="G61" s="1148"/>
      <c r="H61" s="1148"/>
      <c r="I61" s="1148"/>
      <c r="J61" s="1148"/>
      <c r="K61" s="1148"/>
      <c r="L61" s="1148"/>
      <c r="M61" s="1148"/>
      <c r="N61" s="1149"/>
      <c r="O61" s="1149"/>
      <c r="P61" s="1150">
        <f>+(P59-P60)</f>
        <v>4742000.8376303427</v>
      </c>
      <c r="Q61" s="1128"/>
      <c r="R61" s="1128"/>
      <c r="S61" s="1523"/>
    </row>
    <row r="62" spans="2:20" ht="15.75">
      <c r="B62" s="1144"/>
      <c r="C62" s="1145"/>
      <c r="D62" s="1145"/>
      <c r="E62" s="1145"/>
      <c r="F62" s="1145"/>
      <c r="G62" s="1145"/>
      <c r="H62" s="1145"/>
      <c r="I62" s="1145"/>
      <c r="J62" s="1145"/>
      <c r="K62" s="1145"/>
      <c r="L62" s="1145"/>
      <c r="M62" s="1145"/>
      <c r="N62" s="1146"/>
      <c r="O62" s="1146"/>
      <c r="P62" s="1126"/>
      <c r="Q62" s="1128"/>
      <c r="R62" s="1128"/>
    </row>
    <row r="63" spans="2:20">
      <c r="B63" s="1151"/>
      <c r="C63" s="1151"/>
      <c r="D63" s="1151"/>
      <c r="E63" s="1151"/>
      <c r="F63" s="1151"/>
      <c r="G63" s="1151"/>
      <c r="H63" s="1151"/>
      <c r="I63" s="1151"/>
      <c r="J63" s="1151"/>
      <c r="K63" s="1151"/>
      <c r="L63" s="1151"/>
      <c r="M63" s="1151"/>
      <c r="N63" s="1151"/>
      <c r="O63" s="1151"/>
      <c r="P63" s="1151"/>
      <c r="Q63" s="1151"/>
      <c r="R63" s="1151"/>
    </row>
    <row r="64" spans="2:20" ht="33" customHeight="1">
      <c r="B64" s="1574" t="s">
        <v>692</v>
      </c>
      <c r="C64" s="1574"/>
      <c r="D64" s="1574"/>
      <c r="E64" s="1574"/>
      <c r="F64" s="1574"/>
      <c r="G64" s="1574"/>
      <c r="H64" s="1574"/>
      <c r="I64" s="1574"/>
      <c r="J64" s="1574"/>
      <c r="K64" s="1574"/>
      <c r="L64" s="1574"/>
      <c r="M64" s="1574"/>
      <c r="N64" s="1574"/>
      <c r="O64" s="1574"/>
      <c r="P64" s="1574"/>
      <c r="Q64" s="1151"/>
      <c r="R64" s="1151"/>
    </row>
    <row r="65" spans="2:18">
      <c r="B65" s="1151"/>
      <c r="C65" s="1151"/>
      <c r="D65" s="1151"/>
      <c r="E65" s="1151"/>
      <c r="F65" s="1151"/>
      <c r="G65" s="1151"/>
      <c r="H65" s="1151"/>
      <c r="I65" s="1151"/>
      <c r="J65" s="1151"/>
      <c r="K65" s="1151"/>
      <c r="L65" s="1151"/>
      <c r="M65" s="1151"/>
      <c r="N65" s="1151"/>
      <c r="O65" s="1151"/>
      <c r="P65" s="1151"/>
      <c r="Q65" s="1151"/>
      <c r="R65" s="1151"/>
    </row>
    <row r="66" spans="2:18" ht="15.75" customHeight="1">
      <c r="B66" s="1575" t="s">
        <v>764</v>
      </c>
      <c r="C66" s="1575"/>
      <c r="D66" s="1575"/>
      <c r="E66" s="1575"/>
      <c r="F66" s="1575"/>
      <c r="G66" s="1575"/>
      <c r="H66" s="1575"/>
      <c r="I66" s="1575"/>
      <c r="J66" s="1575"/>
      <c r="K66" s="1575"/>
      <c r="L66" s="1575"/>
      <c r="M66" s="1575"/>
      <c r="N66" s="1575"/>
      <c r="O66" s="1575"/>
      <c r="P66" s="1575"/>
      <c r="Q66" s="1152"/>
      <c r="R66" s="1152"/>
    </row>
    <row r="67" spans="2:18" ht="12.75" customHeight="1">
      <c r="B67" s="1575"/>
      <c r="C67" s="1575"/>
      <c r="D67" s="1575"/>
      <c r="E67" s="1575"/>
      <c r="F67" s="1575"/>
      <c r="G67" s="1575"/>
      <c r="H67" s="1575"/>
      <c r="I67" s="1575"/>
      <c r="J67" s="1575"/>
      <c r="K67" s="1575"/>
      <c r="L67" s="1575"/>
      <c r="M67" s="1575"/>
      <c r="N67" s="1575"/>
      <c r="O67" s="1575"/>
      <c r="P67" s="1575"/>
      <c r="Q67" s="1151"/>
      <c r="R67" s="1151"/>
    </row>
    <row r="68" spans="2:18" ht="24.75" customHeight="1">
      <c r="B68" s="1575"/>
      <c r="C68" s="1575"/>
      <c r="D68" s="1575"/>
      <c r="E68" s="1575"/>
      <c r="F68" s="1575"/>
      <c r="G68" s="1575"/>
      <c r="H68" s="1575"/>
      <c r="I68" s="1575"/>
      <c r="J68" s="1575"/>
      <c r="K68" s="1575"/>
      <c r="L68" s="1575"/>
      <c r="M68" s="1575"/>
      <c r="N68" s="1575"/>
      <c r="O68" s="1575"/>
      <c r="P68" s="1575"/>
      <c r="Q68" s="1153"/>
      <c r="R68" s="1153"/>
    </row>
    <row r="70" spans="2:18" ht="22.5" customHeight="1">
      <c r="B70" s="1574" t="s">
        <v>688</v>
      </c>
      <c r="C70" s="1574"/>
      <c r="D70" s="1574"/>
      <c r="E70" s="1574"/>
      <c r="F70" s="1574"/>
      <c r="G70" s="1574"/>
      <c r="H70" s="1574"/>
      <c r="I70" s="1574"/>
      <c r="J70" s="1574"/>
      <c r="K70" s="1574"/>
      <c r="L70" s="1574"/>
      <c r="M70" s="1574"/>
      <c r="N70" s="1574"/>
      <c r="O70" s="1574"/>
      <c r="P70" s="1574"/>
    </row>
    <row r="72" spans="2:18" ht="15.75">
      <c r="B72" s="1117"/>
    </row>
    <row r="73" spans="2:18" s="1154" customFormat="1" ht="15.75" customHeight="1">
      <c r="B73" s="1569" t="s">
        <v>689</v>
      </c>
      <c r="C73" s="1569"/>
      <c r="D73" s="1569"/>
      <c r="E73" s="1569"/>
      <c r="F73" s="1569"/>
      <c r="G73" s="1569"/>
      <c r="H73" s="1569"/>
      <c r="I73" s="1569"/>
      <c r="J73" s="1569"/>
    </row>
    <row r="74" spans="2:18" s="1154" customFormat="1" ht="15.75">
      <c r="B74" s="1155"/>
      <c r="C74" s="1155"/>
      <c r="D74" s="1155"/>
      <c r="E74" s="1155"/>
      <c r="F74" s="1155"/>
      <c r="G74" s="1155"/>
      <c r="H74" s="1156"/>
    </row>
    <row r="75" spans="2:18" s="1154" customFormat="1" ht="15.75">
      <c r="B75" s="1570" t="s">
        <v>690</v>
      </c>
      <c r="C75" s="1570"/>
      <c r="D75" s="1570"/>
      <c r="E75" s="1157"/>
      <c r="F75" s="1157"/>
      <c r="G75" s="1155"/>
      <c r="H75" s="1155"/>
    </row>
    <row r="76" spans="2:18" s="1154" customFormat="1" ht="15.75">
      <c r="B76" s="1158">
        <v>1</v>
      </c>
      <c r="C76" s="1157"/>
      <c r="D76" s="1159">
        <f t="shared" ref="D76:D87" si="17">B16</f>
        <v>45292</v>
      </c>
      <c r="E76" s="1157"/>
      <c r="F76" s="1160">
        <v>7.1999999999999998E-3</v>
      </c>
      <c r="G76" s="1161"/>
      <c r="H76" s="1161"/>
    </row>
    <row r="77" spans="2:18" s="1154" customFormat="1" ht="15.75">
      <c r="B77" s="1158">
        <v>2</v>
      </c>
      <c r="C77" s="1157"/>
      <c r="D77" s="1159">
        <f t="shared" si="17"/>
        <v>45323</v>
      </c>
      <c r="E77" s="1157"/>
      <c r="F77" s="1160">
        <v>6.7999999999999996E-3</v>
      </c>
      <c r="G77" s="1161"/>
      <c r="H77" s="1161"/>
    </row>
    <row r="78" spans="2:18" s="1154" customFormat="1" ht="15.75">
      <c r="B78" s="1158">
        <v>3</v>
      </c>
      <c r="C78" s="1157"/>
      <c r="D78" s="1159">
        <f t="shared" si="17"/>
        <v>45352</v>
      </c>
      <c r="E78" s="1157"/>
      <c r="F78" s="1160">
        <v>7.1999999999999998E-3</v>
      </c>
      <c r="G78" s="1161"/>
      <c r="H78" s="1161"/>
    </row>
    <row r="79" spans="2:18" s="1154" customFormat="1" ht="15.75">
      <c r="B79" s="1158">
        <v>4</v>
      </c>
      <c r="C79" s="1157"/>
      <c r="D79" s="1159">
        <f t="shared" si="17"/>
        <v>45383</v>
      </c>
      <c r="E79" s="1157"/>
      <c r="F79" s="1160">
        <v>7.0000000000000001E-3</v>
      </c>
      <c r="G79" s="1161"/>
      <c r="H79" s="1161"/>
    </row>
    <row r="80" spans="2:18" s="1154" customFormat="1" ht="15.75">
      <c r="B80" s="1158">
        <v>5</v>
      </c>
      <c r="C80" s="1157"/>
      <c r="D80" s="1159">
        <f t="shared" si="17"/>
        <v>45413</v>
      </c>
      <c r="E80" s="1157"/>
      <c r="F80" s="1160">
        <v>7.1999999999999998E-3</v>
      </c>
      <c r="G80" s="1162"/>
      <c r="H80" s="1161"/>
    </row>
    <row r="81" spans="2:8" s="1154" customFormat="1" ht="15.75">
      <c r="B81" s="1158">
        <v>6</v>
      </c>
      <c r="C81" s="1157"/>
      <c r="D81" s="1159">
        <f t="shared" si="17"/>
        <v>45444</v>
      </c>
      <c r="E81" s="1157"/>
      <c r="F81" s="1160">
        <v>7.0000000000000001E-3</v>
      </c>
      <c r="G81" s="1161"/>
      <c r="H81" s="1161"/>
    </row>
    <row r="82" spans="2:8" s="1154" customFormat="1" ht="15.75">
      <c r="B82" s="1158">
        <v>7</v>
      </c>
      <c r="C82" s="1157"/>
      <c r="D82" s="1159">
        <f t="shared" si="17"/>
        <v>45474</v>
      </c>
      <c r="E82" s="1157"/>
      <c r="F82" s="1160">
        <v>7.1999999999999998E-3</v>
      </c>
      <c r="G82" s="1161"/>
      <c r="H82" s="1161"/>
    </row>
    <row r="83" spans="2:8" s="1154" customFormat="1" ht="15.75">
      <c r="B83" s="1158">
        <v>8</v>
      </c>
      <c r="C83" s="1157"/>
      <c r="D83" s="1159">
        <f t="shared" si="17"/>
        <v>45505</v>
      </c>
      <c r="E83" s="1157"/>
      <c r="F83" s="1160">
        <v>7.1999999999999998E-3</v>
      </c>
      <c r="G83" s="1161"/>
      <c r="H83" s="1161"/>
    </row>
    <row r="84" spans="2:8" s="1154" customFormat="1" ht="15.75">
      <c r="B84" s="1158">
        <v>9</v>
      </c>
      <c r="C84" s="1157"/>
      <c r="D84" s="1159">
        <f t="shared" si="17"/>
        <v>45536</v>
      </c>
      <c r="E84" s="1157"/>
      <c r="F84" s="1160">
        <v>7.0000000000000001E-3</v>
      </c>
      <c r="G84" s="1161"/>
      <c r="H84" s="1161"/>
    </row>
    <row r="85" spans="2:8" s="1154" customFormat="1" ht="15.75">
      <c r="B85" s="1158">
        <v>10</v>
      </c>
      <c r="C85" s="1157"/>
      <c r="D85" s="1159">
        <f t="shared" si="17"/>
        <v>45566</v>
      </c>
      <c r="E85" s="1157"/>
      <c r="F85" s="1160">
        <v>7.1999999999999998E-3</v>
      </c>
      <c r="G85" s="1161"/>
      <c r="H85" s="1161"/>
    </row>
    <row r="86" spans="2:8" s="1154" customFormat="1" ht="15.75">
      <c r="B86" s="1158">
        <v>11</v>
      </c>
      <c r="C86" s="1157"/>
      <c r="D86" s="1159">
        <f t="shared" si="17"/>
        <v>45597</v>
      </c>
      <c r="E86" s="1157"/>
      <c r="F86" s="1160">
        <v>7.0000000000000001E-3</v>
      </c>
      <c r="G86" s="1162"/>
      <c r="H86" s="1161"/>
    </row>
    <row r="87" spans="2:8" s="1154" customFormat="1" ht="15.75">
      <c r="B87" s="1158">
        <v>12</v>
      </c>
      <c r="C87" s="1157"/>
      <c r="D87" s="1159">
        <f t="shared" si="17"/>
        <v>45627</v>
      </c>
      <c r="E87" s="1157"/>
      <c r="F87" s="1160">
        <v>7.1999999999999998E-3</v>
      </c>
      <c r="G87" s="1161"/>
      <c r="H87" s="1161"/>
    </row>
    <row r="88" spans="2:8" s="1154" customFormat="1" ht="15.75">
      <c r="B88" s="1158">
        <f>+B87+1</f>
        <v>13</v>
      </c>
      <c r="C88" s="1157"/>
      <c r="D88" s="1159">
        <f t="shared" ref="D88:D99" si="18">B30</f>
        <v>45658</v>
      </c>
      <c r="E88" s="1157"/>
      <c r="F88" s="1160">
        <v>6.7999999999999996E-3</v>
      </c>
      <c r="G88" s="1161"/>
      <c r="H88" s="1161"/>
    </row>
    <row r="89" spans="2:8" s="1154" customFormat="1" ht="15.75">
      <c r="B89" s="1158">
        <f t="shared" ref="B89:B99" si="19">+B88+1</f>
        <v>14</v>
      </c>
      <c r="C89" s="1157"/>
      <c r="D89" s="1159">
        <f t="shared" si="18"/>
        <v>45689</v>
      </c>
      <c r="E89" s="1157"/>
      <c r="F89" s="1160">
        <v>6.1999999999999998E-3</v>
      </c>
      <c r="G89" s="1161"/>
      <c r="H89" s="1161"/>
    </row>
    <row r="90" spans="2:8" s="1154" customFormat="1" ht="15.75">
      <c r="B90" s="1158">
        <f t="shared" si="19"/>
        <v>15</v>
      </c>
      <c r="C90" s="1157"/>
      <c r="D90" s="1159">
        <f t="shared" si="18"/>
        <v>45717</v>
      </c>
      <c r="E90" s="1157"/>
      <c r="F90" s="1160">
        <v>6.7999999999999996E-3</v>
      </c>
      <c r="G90" s="1161"/>
      <c r="H90" s="1161"/>
    </row>
    <row r="91" spans="2:8" s="1154" customFormat="1" ht="15.75">
      <c r="B91" s="1158">
        <f t="shared" si="19"/>
        <v>16</v>
      </c>
      <c r="C91" s="1157"/>
      <c r="D91" s="1159">
        <f t="shared" si="18"/>
        <v>45748</v>
      </c>
      <c r="E91" s="1157"/>
      <c r="F91" s="1160">
        <v>6.1999999999999998E-3</v>
      </c>
      <c r="G91" s="1161"/>
      <c r="H91" s="1161"/>
    </row>
    <row r="92" spans="2:8" s="1154" customFormat="1" ht="15.75">
      <c r="B92" s="1158">
        <f t="shared" si="19"/>
        <v>17</v>
      </c>
      <c r="C92" s="1157"/>
      <c r="D92" s="1159">
        <f t="shared" si="18"/>
        <v>45778</v>
      </c>
      <c r="E92" s="1157"/>
      <c r="F92" s="1160">
        <v>6.4000000000000003E-3</v>
      </c>
      <c r="G92" s="1161"/>
      <c r="H92" s="1161"/>
    </row>
    <row r="93" spans="2:8" s="1154" customFormat="1" ht="15.75">
      <c r="B93" s="1158">
        <f t="shared" si="19"/>
        <v>18</v>
      </c>
      <c r="C93" s="1157"/>
      <c r="D93" s="1159">
        <f t="shared" si="18"/>
        <v>45809</v>
      </c>
      <c r="E93" s="1157"/>
      <c r="F93" s="1160">
        <v>6.1999999999999998E-3</v>
      </c>
      <c r="G93" s="1161"/>
      <c r="H93" s="1161"/>
    </row>
    <row r="94" spans="2:8" s="1154" customFormat="1" ht="15.75">
      <c r="B94" s="1158">
        <f t="shared" si="19"/>
        <v>19</v>
      </c>
      <c r="C94" s="1157"/>
      <c r="D94" s="1159">
        <f t="shared" si="18"/>
        <v>45839</v>
      </c>
      <c r="E94" s="1157"/>
      <c r="F94" s="1160">
        <v>6.4000000000000003E-3</v>
      </c>
      <c r="G94" s="1161"/>
      <c r="H94" s="1161"/>
    </row>
    <row r="95" spans="2:8" s="1154" customFormat="1" ht="15.75">
      <c r="B95" s="1158">
        <f t="shared" si="19"/>
        <v>20</v>
      </c>
      <c r="C95" s="1157"/>
      <c r="D95" s="1159">
        <f t="shared" si="18"/>
        <v>45870</v>
      </c>
      <c r="E95" s="1157"/>
      <c r="F95" s="1160">
        <v>6.4000000000000003E-3</v>
      </c>
      <c r="G95" s="1161"/>
      <c r="H95" s="1161"/>
    </row>
    <row r="96" spans="2:8" s="1154" customFormat="1" ht="15.75">
      <c r="B96" s="1158">
        <f t="shared" si="19"/>
        <v>21</v>
      </c>
      <c r="C96" s="1157"/>
      <c r="D96" s="1159">
        <f t="shared" si="18"/>
        <v>45901</v>
      </c>
      <c r="E96" s="1157"/>
      <c r="F96" s="1160">
        <v>6.1999999999999998E-3</v>
      </c>
      <c r="G96" s="1161"/>
      <c r="H96" s="1161"/>
    </row>
    <row r="97" spans="2:8" s="1154" customFormat="1" ht="15.75">
      <c r="B97" s="1158">
        <f t="shared" si="19"/>
        <v>22</v>
      </c>
      <c r="C97" s="1157"/>
      <c r="D97" s="1159">
        <f t="shared" si="18"/>
        <v>45931</v>
      </c>
      <c r="E97" s="1157"/>
      <c r="F97" s="1160">
        <v>6.4000000000000003E-3</v>
      </c>
      <c r="G97" s="1161"/>
      <c r="H97" s="1161"/>
    </row>
    <row r="98" spans="2:8" s="1154" customFormat="1" ht="15.75">
      <c r="B98" s="1158">
        <f t="shared" si="19"/>
        <v>23</v>
      </c>
      <c r="C98" s="1157"/>
      <c r="D98" s="1159">
        <f t="shared" si="18"/>
        <v>45962</v>
      </c>
      <c r="E98" s="1157"/>
      <c r="F98" s="1160">
        <v>6.1999999999999998E-3</v>
      </c>
      <c r="G98" s="1161"/>
      <c r="H98" s="1161"/>
    </row>
    <row r="99" spans="2:8" s="1154" customFormat="1" ht="15.75">
      <c r="B99" s="1158">
        <f t="shared" si="19"/>
        <v>24</v>
      </c>
      <c r="C99" s="1157"/>
      <c r="D99" s="1159">
        <f t="shared" si="18"/>
        <v>45992</v>
      </c>
      <c r="E99" s="1157"/>
      <c r="F99" s="1160">
        <v>6.4000000000000003E-3</v>
      </c>
      <c r="G99" s="1161"/>
      <c r="H99" s="1161"/>
    </row>
    <row r="100" spans="2:8" s="1154" customFormat="1" ht="15.75">
      <c r="B100" s="1163"/>
      <c r="C100" s="1155"/>
      <c r="D100" s="1164"/>
      <c r="E100" s="1165"/>
      <c r="F100" s="1165"/>
      <c r="G100" s="1161"/>
      <c r="H100" s="1161"/>
    </row>
    <row r="101" spans="2:8" s="1154" customFormat="1" ht="15.75">
      <c r="B101" s="1163"/>
      <c r="C101" s="1166"/>
      <c r="D101" s="1164"/>
      <c r="E101" s="1165"/>
      <c r="F101" s="1165"/>
      <c r="G101" s="1155"/>
      <c r="H101" s="1155"/>
    </row>
    <row r="102" spans="2:8" s="1154" customFormat="1" ht="15.75">
      <c r="B102" s="1158">
        <f>B99+1</f>
        <v>25</v>
      </c>
      <c r="C102" s="1167" t="str">
        <f>"Average Monthly Rate - Lines "&amp;B88&amp;"- "&amp;B99</f>
        <v>Average Monthly Rate - Lines 13- 24</v>
      </c>
      <c r="D102" s="1168"/>
      <c r="E102" s="1169"/>
      <c r="F102" s="1170">
        <f>IF(ISERROR(+AVERAGE(F88:F99)),0,AVERAGE(F88:F99))</f>
        <v>6.3833333333333337E-3</v>
      </c>
      <c r="G102" s="1157"/>
      <c r="H102" s="1157"/>
    </row>
    <row r="103" spans="2:8" s="1154" customFormat="1" ht="15.75">
      <c r="B103" s="1157"/>
      <c r="C103" s="1157"/>
      <c r="D103" s="1157"/>
      <c r="E103" s="1157"/>
      <c r="F103" s="1171"/>
      <c r="G103" s="1157"/>
      <c r="H103" s="1157"/>
    </row>
    <row r="104" spans="2:8" s="1154" customFormat="1" ht="34.5" customHeight="1">
      <c r="B104" s="1571" t="s">
        <v>691</v>
      </c>
      <c r="C104" s="1571"/>
      <c r="D104" s="1571"/>
      <c r="E104" s="1571"/>
      <c r="F104" s="1571"/>
      <c r="G104" s="1571"/>
      <c r="H104" s="1571"/>
    </row>
  </sheetData>
  <mergeCells count="9">
    <mergeCell ref="B73:J73"/>
    <mergeCell ref="B75:D75"/>
    <mergeCell ref="B104:H104"/>
    <mergeCell ref="B1:R1"/>
    <mergeCell ref="B2:R2"/>
    <mergeCell ref="B3:R3"/>
    <mergeCell ref="B64:P64"/>
    <mergeCell ref="B66:P68"/>
    <mergeCell ref="B70:P70"/>
  </mergeCells>
  <pageMargins left="0.7" right="0.7" top="0.75" bottom="0.75" header="0.3" footer="0.3"/>
  <pageSetup scale="65" fitToHeight="0" orientation="landscape" r:id="rId1"/>
  <headerFooter>
    <oddHeader>&amp;RAEP - SPP Formula Rate
TCOS - WS N
Page: &amp;P of &amp;N</oddHeader>
  </headerFooter>
  <rowBreaks count="2" manualBreakCount="2">
    <brk id="42" max="16383" man="1"/>
    <brk id="72" max="16383" man="1"/>
  </rowBreaks>
  <ignoredErrors>
    <ignoredError sqref="F102" formulaRange="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F105"/>
  <sheetViews>
    <sheetView showGridLines="0" zoomScale="57" zoomScaleNormal="57" workbookViewId="0"/>
  </sheetViews>
  <sheetFormatPr defaultColWidth="15.28515625" defaultRowHeight="23.25"/>
  <cols>
    <col min="1" max="1" width="11.28515625" style="918" bestFit="1" customWidth="1"/>
    <col min="2" max="2" width="37.28515625" style="255" customWidth="1"/>
    <col min="3" max="3" width="27.5703125" style="583" customWidth="1"/>
    <col min="4" max="4" width="32.28515625" style="583" customWidth="1"/>
    <col min="5" max="5" width="27.7109375" style="583" customWidth="1"/>
    <col min="6" max="6" width="26.7109375" style="583" customWidth="1"/>
    <col min="7" max="7" width="34.42578125" style="583" bestFit="1" customWidth="1"/>
    <col min="8" max="12" width="26.7109375" style="583" customWidth="1"/>
    <col min="13" max="13" width="30.28515625" style="583" customWidth="1"/>
    <col min="14" max="14" width="32.28515625" style="583" customWidth="1"/>
    <col min="15" max="15" width="33.42578125" style="583" bestFit="1" customWidth="1"/>
    <col min="16" max="18" width="26.7109375" style="583" customWidth="1"/>
    <col min="19" max="19" width="29.7109375" style="583" bestFit="1" customWidth="1"/>
    <col min="20" max="20" width="27.7109375" style="583" customWidth="1"/>
    <col min="21" max="21" width="24.7109375" style="583" customWidth="1"/>
    <col min="22" max="22" width="29.7109375" style="583" customWidth="1"/>
    <col min="23" max="23" width="24.7109375" style="583" customWidth="1"/>
    <col min="24" max="24" width="26" style="583" customWidth="1"/>
    <col min="25" max="25" width="26.7109375" style="583" customWidth="1"/>
    <col min="26" max="26" width="25.42578125" style="583" customWidth="1"/>
    <col min="27" max="27" width="26" style="583" customWidth="1"/>
    <col min="28" max="28" width="26.28515625" style="583" customWidth="1"/>
    <col min="29" max="29" width="25.7109375" style="583" customWidth="1"/>
    <col min="30" max="30" width="26.28515625" style="583" customWidth="1"/>
    <col min="31" max="31" width="27.42578125" style="583" customWidth="1"/>
    <col min="32" max="32" width="26.42578125" style="583" customWidth="1"/>
    <col min="33" max="33" width="26.28515625" style="583" customWidth="1"/>
    <col min="34" max="34" width="26" style="583" customWidth="1"/>
    <col min="35" max="35" width="26.7109375" style="583" customWidth="1"/>
    <col min="36" max="36" width="29" style="583" customWidth="1"/>
    <col min="37" max="37" width="28.28515625" style="583" customWidth="1"/>
    <col min="38" max="39" width="25.28515625" style="583" customWidth="1"/>
    <col min="40" max="40" width="30" style="583" customWidth="1"/>
    <col min="41" max="42" width="29.28515625" style="583" customWidth="1"/>
    <col min="43" max="43" width="25.42578125" style="583" customWidth="1"/>
    <col min="44" max="44" width="26" style="583" customWidth="1"/>
    <col min="45" max="45" width="27.28515625" style="583" customWidth="1"/>
    <col min="46" max="46" width="26.42578125" style="583" customWidth="1"/>
    <col min="47" max="47" width="26.7109375" style="583" customWidth="1"/>
    <col min="48" max="48" width="27" style="583" customWidth="1"/>
    <col min="49" max="49" width="28" style="583" customWidth="1"/>
    <col min="50" max="50" width="26.7109375" style="583" customWidth="1"/>
    <col min="51" max="52" width="26.42578125" style="583" customWidth="1"/>
    <col min="53" max="53" width="26.7109375" style="583" customWidth="1"/>
    <col min="54" max="54" width="26.28515625" style="583" customWidth="1"/>
    <col min="55" max="55" width="27.7109375" style="584" customWidth="1"/>
    <col min="56" max="59" width="24.42578125" style="584" customWidth="1"/>
    <col min="60" max="60" width="27" style="584" customWidth="1"/>
    <col min="61" max="88" width="24.42578125" style="584" customWidth="1"/>
    <col min="89" max="89" width="24.42578125" style="583" customWidth="1"/>
    <col min="90" max="90" width="28.7109375" style="584" customWidth="1"/>
    <col min="91" max="91" width="24.42578125" style="584" customWidth="1"/>
    <col min="92" max="92" width="29.28515625" style="584" customWidth="1"/>
    <col min="93" max="93" width="29.7109375" style="584" customWidth="1"/>
    <col min="94" max="94" width="24.42578125" style="584" customWidth="1"/>
    <col min="95" max="95" width="27.7109375" style="584" customWidth="1"/>
    <col min="96" max="103" width="24.42578125" style="584" customWidth="1"/>
    <col min="104" max="104" width="31.28515625" style="584" customWidth="1"/>
    <col min="105" max="105" width="24.42578125" style="584" customWidth="1"/>
    <col min="106" max="106" width="27.28515625" style="584" customWidth="1"/>
    <col min="107" max="108" width="24.42578125" style="584" customWidth="1"/>
    <col min="109" max="109" width="22.5703125" style="584" customWidth="1"/>
    <col min="110" max="111" width="24.42578125" style="584" customWidth="1"/>
    <col min="112" max="112" width="21.28515625" style="584" customWidth="1"/>
    <col min="113" max="113" width="21.5703125" style="584" customWidth="1"/>
    <col min="114" max="116" width="24.42578125" style="584" customWidth="1"/>
    <col min="117" max="117" width="21.28515625" style="584" customWidth="1"/>
    <col min="118" max="118" width="21.5703125" style="584" customWidth="1"/>
    <col min="119" max="121" width="24.42578125" style="584" customWidth="1"/>
    <col min="122" max="122" width="27.28515625" style="583" customWidth="1"/>
    <col min="123" max="123" width="23.7109375" style="583" customWidth="1"/>
    <col min="124" max="124" width="31.140625" style="583" customWidth="1"/>
    <col min="125" max="125" width="20.28515625" style="583" customWidth="1"/>
    <col min="126" max="137" width="15.28515625" style="583"/>
    <col min="138" max="140" width="16.28515625" style="583" bestFit="1" customWidth="1"/>
    <col min="141" max="142" width="15.28515625" style="583"/>
    <col min="143" max="144" width="16.28515625" style="583" bestFit="1" customWidth="1"/>
    <col min="145" max="145" width="17.5703125" style="583" bestFit="1" customWidth="1"/>
    <col min="146" max="16384" width="15.28515625" style="583"/>
  </cols>
  <sheetData>
    <row r="1" spans="1:125" s="910" customFormat="1">
      <c r="A1" s="916" t="s">
        <v>52</v>
      </c>
      <c r="CG1" s="920"/>
      <c r="CH1" s="920"/>
      <c r="CI1" s="920"/>
      <c r="CJ1" s="920"/>
      <c r="CL1" s="920"/>
      <c r="CM1" s="920"/>
      <c r="CN1" s="920"/>
      <c r="CO1" s="920"/>
      <c r="CP1" s="920"/>
      <c r="CQ1" s="920"/>
      <c r="CR1" s="920"/>
      <c r="CS1" s="920"/>
      <c r="CT1" s="920"/>
      <c r="CU1" s="920"/>
      <c r="CV1" s="920"/>
      <c r="CW1" s="920"/>
      <c r="CX1" s="920"/>
      <c r="CY1" s="920"/>
      <c r="CZ1" s="920"/>
      <c r="DA1" s="920"/>
      <c r="DB1" s="920"/>
      <c r="DC1" s="920"/>
      <c r="DD1" s="920"/>
      <c r="DE1" s="920"/>
      <c r="DF1" s="920"/>
      <c r="DG1" s="920"/>
      <c r="DH1" s="920"/>
      <c r="DI1" s="920"/>
      <c r="DJ1" s="920"/>
      <c r="DK1" s="920"/>
      <c r="DL1" s="920"/>
      <c r="DM1" s="920"/>
      <c r="DN1" s="920"/>
      <c r="DO1" s="920"/>
      <c r="DP1" s="920"/>
      <c r="DQ1" s="920"/>
    </row>
    <row r="2" spans="1:125" ht="18">
      <c r="A2" s="583"/>
      <c r="B2" s="1582" t="s">
        <v>256</v>
      </c>
      <c r="C2" s="1582"/>
      <c r="D2" s="1582"/>
      <c r="E2" s="1582"/>
      <c r="F2" s="1582"/>
      <c r="G2" s="1582"/>
      <c r="H2" s="1582"/>
      <c r="I2" s="1582"/>
      <c r="J2" s="1582"/>
      <c r="K2" s="1582"/>
      <c r="L2" s="1582"/>
      <c r="M2" s="1582"/>
      <c r="N2" s="1582"/>
      <c r="O2" s="1582"/>
      <c r="P2" s="1582"/>
      <c r="Q2" s="1582" t="s">
        <v>256</v>
      </c>
      <c r="R2" s="1582"/>
      <c r="S2" s="1582"/>
      <c r="T2" s="1582"/>
      <c r="U2" s="1582"/>
      <c r="V2" s="1582"/>
      <c r="W2" s="1582"/>
      <c r="X2" s="1582"/>
      <c r="Y2" s="1582"/>
      <c r="Z2" s="1582"/>
      <c r="AA2" s="1582"/>
      <c r="AB2" s="1582"/>
      <c r="AC2" s="1582"/>
      <c r="AD2" s="1582"/>
      <c r="AE2" s="1582"/>
      <c r="AF2" s="1582"/>
      <c r="AG2" s="1582"/>
      <c r="AH2" s="1582"/>
      <c r="AI2" s="1582" t="s">
        <v>256</v>
      </c>
      <c r="AJ2" s="1582"/>
      <c r="AK2" s="1582"/>
      <c r="AL2" s="1582"/>
      <c r="AM2" s="1582"/>
      <c r="AN2" s="1582"/>
      <c r="AO2" s="1582"/>
      <c r="AP2" s="1582"/>
      <c r="AQ2" s="1582"/>
      <c r="AR2" s="1582"/>
      <c r="AS2" s="1582"/>
      <c r="AT2" s="1582"/>
      <c r="AU2" s="1582"/>
      <c r="AV2" s="1582"/>
      <c r="AW2" s="1582"/>
      <c r="AX2" s="1582"/>
      <c r="AY2" s="1582"/>
      <c r="AZ2" s="1582"/>
      <c r="BA2" s="1582" t="s">
        <v>256</v>
      </c>
      <c r="BB2" s="1582"/>
      <c r="BC2" s="1582"/>
      <c r="BD2" s="1582"/>
      <c r="BE2" s="1582"/>
      <c r="BF2" s="1582"/>
      <c r="BG2" s="1582"/>
      <c r="BH2" s="1582"/>
      <c r="BI2" s="1582"/>
      <c r="BJ2" s="1582"/>
      <c r="BK2" s="1582"/>
      <c r="BL2" s="1582"/>
      <c r="BM2" s="1582"/>
      <c r="BN2" s="1582"/>
      <c r="BO2" s="1582"/>
      <c r="BP2" s="1582"/>
      <c r="BQ2" s="1582"/>
      <c r="BR2" s="1582"/>
      <c r="BS2" s="1582"/>
      <c r="BT2" s="1582"/>
      <c r="BU2" s="1582" t="s">
        <v>256</v>
      </c>
      <c r="BV2" s="1582"/>
      <c r="BW2" s="1582"/>
      <c r="BX2" s="1582"/>
      <c r="BY2" s="1582"/>
      <c r="BZ2" s="1582"/>
      <c r="CA2" s="1582"/>
      <c r="CB2" s="1582"/>
      <c r="CC2" s="1582"/>
      <c r="CD2" s="1582"/>
      <c r="CE2" s="1582"/>
      <c r="CF2" s="1582"/>
      <c r="CG2" s="1582"/>
      <c r="CH2" s="1582"/>
      <c r="CI2" s="1582"/>
      <c r="CJ2" s="1582"/>
      <c r="CK2" s="1582"/>
      <c r="CL2" s="1582"/>
      <c r="CM2" s="1582"/>
      <c r="CN2" s="1582"/>
      <c r="CO2" s="1582" t="s">
        <v>256</v>
      </c>
      <c r="CP2" s="1582"/>
      <c r="CQ2" s="1582"/>
      <c r="CR2" s="1582"/>
      <c r="CS2" s="1582"/>
      <c r="CT2" s="1582"/>
      <c r="CU2" s="1582"/>
      <c r="CV2" s="1582"/>
      <c r="CW2" s="1582"/>
      <c r="CX2" s="1582"/>
      <c r="CY2" s="1582"/>
      <c r="CZ2" s="1582"/>
      <c r="DA2" s="1582"/>
      <c r="DB2" s="1582"/>
      <c r="DC2" s="1582"/>
      <c r="DD2" s="1582"/>
      <c r="DE2" s="1582"/>
      <c r="DF2" s="1582"/>
      <c r="DG2" s="1582"/>
      <c r="DH2" s="1582"/>
      <c r="DI2" s="1582" t="s">
        <v>256</v>
      </c>
      <c r="DJ2" s="1582"/>
      <c r="DK2" s="1582"/>
      <c r="DL2" s="1582"/>
      <c r="DM2" s="1582"/>
      <c r="DN2" s="1582"/>
      <c r="DO2" s="1582"/>
      <c r="DP2" s="1582"/>
      <c r="DQ2" s="1582"/>
      <c r="DR2" s="1582"/>
      <c r="DS2" s="1582"/>
      <c r="DT2" s="1582"/>
      <c r="DU2" s="1582"/>
    </row>
    <row r="3" spans="1:125" ht="19.5" customHeight="1">
      <c r="A3" s="583"/>
      <c r="B3" s="1535" t="s">
        <v>257</v>
      </c>
      <c r="C3" s="1535"/>
      <c r="D3" s="1535"/>
      <c r="E3" s="1535"/>
      <c r="F3" s="1535"/>
      <c r="G3" s="1535"/>
      <c r="H3" s="1535"/>
      <c r="I3" s="1535"/>
      <c r="J3" s="1535"/>
      <c r="K3" s="1535"/>
      <c r="L3" s="1535"/>
      <c r="M3" s="1535"/>
      <c r="N3" s="1535"/>
      <c r="O3" s="1535"/>
      <c r="P3" s="1535"/>
      <c r="Q3" s="1535" t="s">
        <v>257</v>
      </c>
      <c r="R3" s="1535"/>
      <c r="S3" s="1535"/>
      <c r="T3" s="1535"/>
      <c r="U3" s="1535"/>
      <c r="V3" s="1535"/>
      <c r="W3" s="1535"/>
      <c r="X3" s="1535"/>
      <c r="Y3" s="1535"/>
      <c r="Z3" s="1535"/>
      <c r="AA3" s="1535"/>
      <c r="AB3" s="1535"/>
      <c r="AC3" s="1535"/>
      <c r="AD3" s="1535"/>
      <c r="AE3" s="1535"/>
      <c r="AF3" s="1535"/>
      <c r="AG3" s="1535"/>
      <c r="AH3" s="1535"/>
      <c r="AI3" s="1535" t="s">
        <v>257</v>
      </c>
      <c r="AJ3" s="1535"/>
      <c r="AK3" s="1535"/>
      <c r="AL3" s="1535"/>
      <c r="AM3" s="1535"/>
      <c r="AN3" s="1535"/>
      <c r="AO3" s="1535"/>
      <c r="AP3" s="1535"/>
      <c r="AQ3" s="1535"/>
      <c r="AR3" s="1535"/>
      <c r="AS3" s="1535"/>
      <c r="AT3" s="1535"/>
      <c r="AU3" s="1535"/>
      <c r="AV3" s="1535"/>
      <c r="AW3" s="1535"/>
      <c r="AX3" s="1535"/>
      <c r="AY3" s="1535"/>
      <c r="AZ3" s="1535"/>
      <c r="BA3" s="1582" t="s">
        <v>257</v>
      </c>
      <c r="BB3" s="1582"/>
      <c r="BC3" s="1582"/>
      <c r="BD3" s="1582"/>
      <c r="BE3" s="1582"/>
      <c r="BF3" s="1582"/>
      <c r="BG3" s="1582"/>
      <c r="BH3" s="1582"/>
      <c r="BI3" s="1582"/>
      <c r="BJ3" s="1582"/>
      <c r="BK3" s="1582"/>
      <c r="BL3" s="1582"/>
      <c r="BM3" s="1582"/>
      <c r="BN3" s="1582"/>
      <c r="BO3" s="1582"/>
      <c r="BP3" s="1582"/>
      <c r="BQ3" s="1582"/>
      <c r="BR3" s="1582"/>
      <c r="BS3" s="1582"/>
      <c r="BT3" s="1582"/>
      <c r="BU3" s="1582" t="s">
        <v>257</v>
      </c>
      <c r="BV3" s="1582"/>
      <c r="BW3" s="1582"/>
      <c r="BX3" s="1582"/>
      <c r="BY3" s="1582"/>
      <c r="BZ3" s="1582"/>
      <c r="CA3" s="1582"/>
      <c r="CB3" s="1582"/>
      <c r="CC3" s="1582"/>
      <c r="CD3" s="1582"/>
      <c r="CE3" s="1582"/>
      <c r="CF3" s="1582"/>
      <c r="CG3" s="1582"/>
      <c r="CH3" s="1582"/>
      <c r="CI3" s="1582"/>
      <c r="CJ3" s="1582"/>
      <c r="CK3" s="1582"/>
      <c r="CL3" s="1582"/>
      <c r="CM3" s="1582"/>
      <c r="CN3" s="1582"/>
      <c r="CO3" s="1582" t="s">
        <v>257</v>
      </c>
      <c r="CP3" s="1582"/>
      <c r="CQ3" s="1582"/>
      <c r="CR3" s="1582"/>
      <c r="CS3" s="1582"/>
      <c r="CT3" s="1582"/>
      <c r="CU3" s="1582"/>
      <c r="CV3" s="1582"/>
      <c r="CW3" s="1582"/>
      <c r="CX3" s="1582"/>
      <c r="CY3" s="1582"/>
      <c r="CZ3" s="1582"/>
      <c r="DA3" s="1582"/>
      <c r="DB3" s="1582"/>
      <c r="DC3" s="1582"/>
      <c r="DD3" s="1582"/>
      <c r="DE3" s="1582"/>
      <c r="DF3" s="1582"/>
      <c r="DG3" s="1582"/>
      <c r="DH3" s="1582"/>
      <c r="DI3" s="1535" t="s">
        <v>257</v>
      </c>
      <c r="DJ3" s="1535"/>
      <c r="DK3" s="1535"/>
      <c r="DL3" s="1535"/>
      <c r="DM3" s="1535"/>
      <c r="DN3" s="1535"/>
      <c r="DO3" s="1535"/>
      <c r="DP3" s="1535"/>
      <c r="DQ3" s="1535"/>
      <c r="DR3" s="1535"/>
      <c r="DS3" s="1535"/>
      <c r="DT3" s="1535"/>
      <c r="DU3" s="1535"/>
    </row>
    <row r="4" spans="1:125" ht="18">
      <c r="A4" s="583"/>
      <c r="B4" s="1535" t="s">
        <v>591</v>
      </c>
      <c r="C4" s="1535"/>
      <c r="D4" s="1535"/>
      <c r="E4" s="1535"/>
      <c r="F4" s="1535"/>
      <c r="G4" s="1535"/>
      <c r="H4" s="1535"/>
      <c r="I4" s="1535"/>
      <c r="J4" s="1535"/>
      <c r="K4" s="1535"/>
      <c r="L4" s="1535"/>
      <c r="M4" s="1535"/>
      <c r="N4" s="1535"/>
      <c r="O4" s="1535"/>
      <c r="P4" s="1535"/>
      <c r="Q4" s="1535" t="s">
        <v>591</v>
      </c>
      <c r="R4" s="1535"/>
      <c r="S4" s="1535"/>
      <c r="T4" s="1535"/>
      <c r="U4" s="1535"/>
      <c r="V4" s="1535"/>
      <c r="W4" s="1535"/>
      <c r="X4" s="1535"/>
      <c r="Y4" s="1535"/>
      <c r="Z4" s="1535"/>
      <c r="AA4" s="1535"/>
      <c r="AB4" s="1535"/>
      <c r="AC4" s="1535"/>
      <c r="AD4" s="1535"/>
      <c r="AE4" s="1535"/>
      <c r="AF4" s="1535"/>
      <c r="AG4" s="1535"/>
      <c r="AH4" s="1535"/>
      <c r="AI4" s="1535" t="s">
        <v>591</v>
      </c>
      <c r="AJ4" s="1535"/>
      <c r="AK4" s="1535"/>
      <c r="AL4" s="1535"/>
      <c r="AM4" s="1535"/>
      <c r="AN4" s="1535"/>
      <c r="AO4" s="1535"/>
      <c r="AP4" s="1535"/>
      <c r="AQ4" s="1535"/>
      <c r="AR4" s="1535"/>
      <c r="AS4" s="1535"/>
      <c r="AT4" s="1535"/>
      <c r="AU4" s="1535"/>
      <c r="AV4" s="1535"/>
      <c r="AW4" s="1535"/>
      <c r="AX4" s="1535"/>
      <c r="AY4" s="1535"/>
      <c r="AZ4" s="1535"/>
      <c r="BA4" s="1582" t="s">
        <v>591</v>
      </c>
      <c r="BB4" s="1582"/>
      <c r="BC4" s="1582"/>
      <c r="BD4" s="1582"/>
      <c r="BE4" s="1582"/>
      <c r="BF4" s="1582"/>
      <c r="BG4" s="1582"/>
      <c r="BH4" s="1582"/>
      <c r="BI4" s="1582"/>
      <c r="BJ4" s="1582"/>
      <c r="BK4" s="1582"/>
      <c r="BL4" s="1582"/>
      <c r="BM4" s="1582"/>
      <c r="BN4" s="1582"/>
      <c r="BO4" s="1582"/>
      <c r="BP4" s="1582"/>
      <c r="BQ4" s="1582"/>
      <c r="BR4" s="1582"/>
      <c r="BS4" s="1582"/>
      <c r="BT4" s="1582"/>
      <c r="BU4" s="1582" t="s">
        <v>591</v>
      </c>
      <c r="BV4" s="1582"/>
      <c r="BW4" s="1582"/>
      <c r="BX4" s="1582"/>
      <c r="BY4" s="1582"/>
      <c r="BZ4" s="1582"/>
      <c r="CA4" s="1582"/>
      <c r="CB4" s="1582"/>
      <c r="CC4" s="1582"/>
      <c r="CD4" s="1582"/>
      <c r="CE4" s="1582"/>
      <c r="CF4" s="1582"/>
      <c r="CG4" s="1582"/>
      <c r="CH4" s="1582"/>
      <c r="CI4" s="1582"/>
      <c r="CJ4" s="1582"/>
      <c r="CK4" s="1582"/>
      <c r="CL4" s="1582"/>
      <c r="CM4" s="1582"/>
      <c r="CN4" s="1582"/>
      <c r="CO4" s="1582" t="s">
        <v>591</v>
      </c>
      <c r="CP4" s="1582"/>
      <c r="CQ4" s="1582"/>
      <c r="CR4" s="1582"/>
      <c r="CS4" s="1582"/>
      <c r="CT4" s="1582"/>
      <c r="CU4" s="1582"/>
      <c r="CV4" s="1582"/>
      <c r="CW4" s="1582"/>
      <c r="CX4" s="1582"/>
      <c r="CY4" s="1582"/>
      <c r="CZ4" s="1582"/>
      <c r="DA4" s="1582"/>
      <c r="DB4" s="1582"/>
      <c r="DC4" s="1582"/>
      <c r="DD4" s="1582"/>
      <c r="DE4" s="1582"/>
      <c r="DF4" s="1582"/>
      <c r="DG4" s="1582"/>
      <c r="DH4" s="1582"/>
      <c r="DI4" s="1535" t="s">
        <v>591</v>
      </c>
      <c r="DJ4" s="1535"/>
      <c r="DK4" s="1535"/>
      <c r="DL4" s="1535"/>
      <c r="DM4" s="1535"/>
      <c r="DN4" s="1535"/>
      <c r="DO4" s="1535"/>
      <c r="DP4" s="1535"/>
      <c r="DQ4" s="1535"/>
      <c r="DR4" s="1535"/>
      <c r="DS4" s="1535"/>
      <c r="DT4" s="1535"/>
      <c r="DU4" s="1535"/>
    </row>
    <row r="5" spans="1:125" ht="19.5" customHeight="1">
      <c r="A5" s="917"/>
      <c r="B5" s="1063"/>
      <c r="C5" s="1063"/>
      <c r="D5" s="1255"/>
      <c r="E5" s="1255"/>
      <c r="F5" s="1255"/>
      <c r="G5" s="1255"/>
      <c r="H5" s="1255"/>
      <c r="I5" s="1255"/>
      <c r="J5" s="1255"/>
      <c r="K5" s="1255"/>
      <c r="L5" s="1255"/>
      <c r="M5" s="1255"/>
      <c r="N5" s="1255"/>
      <c r="O5" s="1255"/>
      <c r="P5" s="1255"/>
      <c r="Q5" s="1255"/>
      <c r="R5" s="1255"/>
      <c r="S5" s="1255"/>
      <c r="T5" s="1255"/>
      <c r="U5" s="1063"/>
      <c r="V5" s="1063"/>
      <c r="W5" s="1063"/>
      <c r="X5" s="1063"/>
      <c r="Y5" s="1063"/>
      <c r="Z5" s="1063"/>
      <c r="AA5" s="1063"/>
      <c r="AB5" s="1063"/>
      <c r="AC5" s="1063"/>
      <c r="AD5" s="1255"/>
      <c r="AE5" s="1255"/>
      <c r="AF5" s="1255"/>
      <c r="AG5" s="1255"/>
      <c r="AH5" s="1255"/>
      <c r="AI5" s="1255"/>
      <c r="AJ5" s="1255"/>
      <c r="AK5" s="1255"/>
      <c r="AL5" s="1255"/>
      <c r="AM5" s="1255"/>
      <c r="AN5" s="1255"/>
      <c r="AO5" s="1255"/>
      <c r="AP5" s="1255"/>
      <c r="AQ5" s="1255"/>
      <c r="AR5" s="1255"/>
      <c r="AS5" s="1255"/>
      <c r="AT5" s="1255"/>
      <c r="AW5" s="1063"/>
      <c r="AX5" s="1063"/>
      <c r="AZ5" s="595"/>
      <c r="BA5" s="1064"/>
      <c r="BB5" s="1064"/>
      <c r="BC5" s="1064"/>
      <c r="BD5" s="1064"/>
      <c r="BE5" s="1064"/>
      <c r="BF5" s="1064"/>
      <c r="BG5" s="1064"/>
      <c r="BH5" s="595"/>
      <c r="BI5" s="1064"/>
      <c r="BJ5" s="595"/>
      <c r="BK5" s="1064"/>
      <c r="BL5" s="1064"/>
      <c r="BM5" s="1064"/>
      <c r="BN5" s="1064"/>
      <c r="BO5" s="1064"/>
      <c r="BP5" s="1064"/>
      <c r="BQ5" s="1064"/>
      <c r="BR5" s="1064"/>
      <c r="BS5" s="1064"/>
      <c r="BT5" s="1064"/>
      <c r="BU5" s="595"/>
      <c r="BV5" s="1064"/>
      <c r="BW5" s="1064"/>
      <c r="BX5" s="595"/>
      <c r="BY5" s="1064"/>
      <c r="BZ5" s="1064"/>
      <c r="CA5" s="1064"/>
      <c r="CB5" s="1064"/>
      <c r="CC5" s="1064"/>
      <c r="CD5" s="1064"/>
      <c r="CE5" s="595"/>
      <c r="CF5" s="1000"/>
      <c r="CG5" s="1000"/>
      <c r="CH5" s="1000"/>
      <c r="CI5" s="1000"/>
      <c r="CJ5" s="1000"/>
      <c r="CL5" s="1000"/>
      <c r="CM5" s="1000"/>
      <c r="CN5" s="1000"/>
      <c r="CO5" s="1000"/>
      <c r="CP5" s="1000"/>
      <c r="CQ5" s="1000"/>
      <c r="CR5" s="1000"/>
      <c r="CS5" s="1000"/>
      <c r="CT5" s="1000"/>
      <c r="CU5" s="1000"/>
      <c r="CV5" s="1000"/>
      <c r="CW5" s="1000"/>
      <c r="CX5" s="1000"/>
      <c r="CY5" s="1000"/>
      <c r="CZ5" s="1000"/>
      <c r="DA5" s="1000"/>
      <c r="DB5" s="1000"/>
      <c r="DC5" s="1000"/>
      <c r="DD5" s="1000"/>
      <c r="DE5" s="1000"/>
      <c r="DF5" s="1000"/>
      <c r="DG5" s="1000"/>
      <c r="DH5" s="1000"/>
      <c r="DI5" s="1000"/>
      <c r="DJ5" s="1000"/>
      <c r="DK5" s="1000"/>
      <c r="DL5" s="1000"/>
      <c r="DM5" s="1000"/>
      <c r="DN5" s="1000"/>
      <c r="DO5" s="1000"/>
      <c r="DP5" s="1000"/>
      <c r="DQ5" s="1000"/>
    </row>
    <row r="6" spans="1:125" s="595" customFormat="1" ht="24" thickBot="1">
      <c r="A6" s="917"/>
      <c r="B6" s="1065"/>
      <c r="C6" s="1066"/>
      <c r="D6" s="1066"/>
      <c r="E6" s="1066"/>
      <c r="F6" s="1066"/>
      <c r="G6" s="1066"/>
      <c r="H6" s="1066"/>
      <c r="I6" s="1066"/>
      <c r="J6" s="1066"/>
      <c r="K6" s="1066"/>
      <c r="L6" s="1066"/>
      <c r="M6" s="1066"/>
      <c r="N6" s="1066"/>
      <c r="O6" s="1066"/>
      <c r="P6" s="1261" t="s">
        <v>1040</v>
      </c>
      <c r="Q6" s="1066"/>
      <c r="R6" s="1066"/>
      <c r="S6" s="1066"/>
      <c r="T6" s="1066"/>
      <c r="U6" s="1065"/>
      <c r="V6" s="1064"/>
      <c r="W6" s="1064"/>
      <c r="X6" s="1064"/>
      <c r="Y6" s="1064"/>
      <c r="Z6" s="1064"/>
      <c r="AA6" s="1064"/>
      <c r="AB6" s="1064"/>
      <c r="AC6" s="1063"/>
      <c r="AD6" s="1255"/>
      <c r="AE6" s="1255"/>
      <c r="AF6" s="1255"/>
      <c r="AG6" s="1255"/>
      <c r="AH6" s="1261" t="s">
        <v>1039</v>
      </c>
      <c r="AI6" s="1255"/>
      <c r="AJ6" s="1255"/>
      <c r="AK6" s="1255"/>
      <c r="AL6" s="1255"/>
      <c r="AM6" s="1255"/>
      <c r="AN6" s="1255"/>
      <c r="AO6" s="1255"/>
      <c r="AP6" s="1255"/>
      <c r="AQ6" s="1255"/>
      <c r="AR6" s="1255"/>
      <c r="AS6" s="1255"/>
      <c r="AT6" s="1255"/>
      <c r="AU6" s="1064"/>
      <c r="AV6" s="1064"/>
      <c r="AX6" s="1064"/>
      <c r="AY6" s="1063"/>
      <c r="AZ6" s="1064" t="s">
        <v>1038</v>
      </c>
      <c r="BA6" s="1064"/>
      <c r="BB6" s="1064"/>
      <c r="BC6" s="1064"/>
      <c r="BD6" s="1064"/>
      <c r="BE6" s="1064"/>
      <c r="BF6" s="1064"/>
      <c r="BG6" s="1064"/>
      <c r="BH6" s="1064"/>
      <c r="BI6" s="1064"/>
      <c r="BJ6" s="1064"/>
      <c r="BL6" s="1064"/>
      <c r="BM6" s="1064"/>
      <c r="BN6" s="1064"/>
      <c r="BO6" s="1064"/>
      <c r="BP6" s="1064"/>
      <c r="BQ6" s="1064"/>
      <c r="BT6" s="1064" t="s">
        <v>1037</v>
      </c>
      <c r="BU6" s="1064"/>
      <c r="BV6" s="1064"/>
      <c r="BW6" s="1064"/>
      <c r="BX6" s="1064"/>
      <c r="BY6" s="1064"/>
      <c r="BZ6" s="1064"/>
      <c r="CA6" s="1064"/>
      <c r="CB6" s="1064"/>
      <c r="CC6" s="1064"/>
      <c r="CD6" s="1064"/>
      <c r="CE6" s="1064"/>
      <c r="CF6" s="271"/>
      <c r="CG6" s="271"/>
      <c r="CH6" s="271"/>
      <c r="CI6" s="271"/>
      <c r="CJ6" s="892"/>
      <c r="CM6" s="892"/>
      <c r="CN6" s="892" t="s">
        <v>1036</v>
      </c>
      <c r="CO6" s="892"/>
      <c r="CP6" s="892"/>
      <c r="CQ6" s="892"/>
      <c r="CR6" s="892"/>
      <c r="CS6" s="892"/>
      <c r="CT6" s="892"/>
      <c r="CU6" s="892"/>
      <c r="CV6" s="892"/>
      <c r="CW6" s="892"/>
      <c r="CX6" s="892"/>
      <c r="CY6" s="892"/>
      <c r="CZ6" s="892"/>
      <c r="DB6" s="892"/>
      <c r="DD6" s="892"/>
      <c r="DF6" s="892"/>
      <c r="DG6" s="892"/>
      <c r="DH6" s="892" t="s">
        <v>1034</v>
      </c>
      <c r="DI6" s="892"/>
      <c r="DJ6" s="892"/>
      <c r="DK6" s="892"/>
      <c r="DL6" s="892"/>
      <c r="DM6" s="892"/>
      <c r="DN6" s="892"/>
      <c r="DO6" s="892"/>
      <c r="DP6" s="892"/>
      <c r="DQ6" s="892"/>
      <c r="DU6" s="892" t="s">
        <v>1035</v>
      </c>
    </row>
    <row r="7" spans="1:125" s="595" customFormat="1" ht="25.15" customHeight="1" thickBot="1">
      <c r="A7" s="599"/>
      <c r="B7" s="1579" t="s">
        <v>1620</v>
      </c>
      <c r="C7" s="1580"/>
      <c r="D7" s="1580"/>
      <c r="E7" s="1580"/>
      <c r="F7" s="1580"/>
      <c r="G7" s="1580"/>
      <c r="H7" s="1580"/>
      <c r="I7" s="1581"/>
      <c r="J7" s="268"/>
      <c r="K7" s="268"/>
      <c r="L7" s="268"/>
      <c r="M7" s="268"/>
      <c r="N7" s="268"/>
      <c r="O7" s="268"/>
      <c r="P7" s="268"/>
      <c r="Q7" s="1583"/>
      <c r="R7" s="1583"/>
      <c r="S7" s="1583"/>
      <c r="T7" s="1583"/>
      <c r="U7" s="1583"/>
      <c r="V7" s="1583"/>
      <c r="W7" s="1583"/>
      <c r="X7" s="1583"/>
      <c r="Y7" s="268"/>
      <c r="Z7" s="1583"/>
      <c r="AA7" s="1583"/>
      <c r="AB7" s="1583"/>
      <c r="AC7" s="1583"/>
      <c r="AD7" s="1583"/>
      <c r="AE7" s="1583"/>
      <c r="AF7" s="1583"/>
      <c r="AG7" s="1583"/>
      <c r="AH7" s="1583"/>
      <c r="AI7" s="1583"/>
      <c r="AJ7" s="268"/>
      <c r="AK7" s="268"/>
      <c r="AL7" s="268"/>
      <c r="AM7" s="268"/>
      <c r="AN7" s="268"/>
      <c r="AO7" s="268"/>
      <c r="AP7" s="268"/>
      <c r="AQ7" s="268"/>
      <c r="AR7" s="268"/>
      <c r="AS7" s="268"/>
      <c r="AT7" s="268"/>
      <c r="AU7" s="268"/>
      <c r="AV7" s="268"/>
      <c r="AW7" s="268"/>
      <c r="AX7" s="912"/>
      <c r="AY7" s="912"/>
      <c r="AZ7" s="912"/>
      <c r="BA7" s="1583"/>
      <c r="BB7" s="1583"/>
      <c r="BC7" s="1583"/>
      <c r="BD7" s="1583"/>
      <c r="BE7" s="1583"/>
      <c r="BF7" s="1583"/>
      <c r="BG7" s="268"/>
      <c r="BH7" s="1583"/>
      <c r="BI7" s="1583"/>
      <c r="BJ7" s="1583"/>
      <c r="BK7" s="1583"/>
      <c r="BL7" s="1583"/>
      <c r="BM7" s="1583"/>
      <c r="BN7" s="1583"/>
      <c r="BO7" s="1583"/>
      <c r="BP7" s="1583"/>
      <c r="BQ7" s="1583"/>
      <c r="BR7" s="1583"/>
      <c r="BS7" s="1583"/>
      <c r="BT7" s="1583"/>
      <c r="BU7" s="1583"/>
      <c r="BV7" s="1583"/>
      <c r="BW7" s="1583"/>
      <c r="BX7" s="1583"/>
      <c r="BY7" s="1583"/>
      <c r="BZ7" s="1583"/>
      <c r="CA7" s="1583"/>
      <c r="CB7" s="1583"/>
      <c r="CC7" s="1583"/>
      <c r="CD7" s="1583"/>
      <c r="CE7" s="1583"/>
    </row>
    <row r="8" spans="1:125" s="598" customFormat="1" ht="21" thickBot="1">
      <c r="A8" s="550"/>
      <c r="B8" s="987" t="s">
        <v>497</v>
      </c>
      <c r="C8" s="987" t="s">
        <v>1</v>
      </c>
      <c r="D8" s="987" t="s">
        <v>498</v>
      </c>
      <c r="E8" s="1260" t="s">
        <v>325</v>
      </c>
      <c r="F8" s="987" t="s">
        <v>326</v>
      </c>
      <c r="G8" s="1260" t="s">
        <v>327</v>
      </c>
      <c r="H8" s="890" t="s">
        <v>231</v>
      </c>
      <c r="I8" s="591" t="s">
        <v>232</v>
      </c>
      <c r="J8" s="270"/>
      <c r="K8" s="270"/>
      <c r="L8" s="270"/>
      <c r="M8" s="270"/>
      <c r="N8" s="270"/>
      <c r="O8" s="270"/>
      <c r="P8" s="270"/>
      <c r="Q8" s="270"/>
      <c r="R8" s="270"/>
      <c r="S8" s="270"/>
      <c r="T8" s="270"/>
      <c r="U8" s="270"/>
      <c r="V8" s="270"/>
      <c r="W8" s="912"/>
      <c r="X8" s="912"/>
      <c r="Y8" s="912"/>
      <c r="Z8" s="912"/>
      <c r="AA8" s="994"/>
      <c r="AB8" s="993"/>
      <c r="AC8" s="897"/>
      <c r="AD8" s="897"/>
      <c r="AE8" s="897"/>
      <c r="AF8" s="897"/>
      <c r="AG8" s="897"/>
      <c r="AH8" s="897"/>
      <c r="AI8" s="897"/>
      <c r="AJ8" s="897"/>
      <c r="AK8" s="897"/>
      <c r="AL8" s="897"/>
      <c r="AM8" s="897"/>
      <c r="AN8" s="897"/>
      <c r="AO8" s="897"/>
      <c r="AP8" s="897"/>
      <c r="AQ8" s="897"/>
      <c r="AR8" s="897"/>
      <c r="AS8" s="897"/>
      <c r="AT8" s="897"/>
      <c r="AU8" s="270"/>
      <c r="AV8" s="270"/>
      <c r="AW8" s="270"/>
      <c r="AX8" s="270"/>
      <c r="AY8" s="270"/>
      <c r="AZ8" s="270"/>
      <c r="BA8" s="270"/>
      <c r="BB8" s="270"/>
      <c r="BC8" s="270"/>
      <c r="BD8" s="270"/>
      <c r="BE8" s="270"/>
      <c r="BF8" s="270"/>
      <c r="BG8" s="270"/>
      <c r="BH8" s="270"/>
      <c r="BI8" s="270"/>
      <c r="BK8" s="270"/>
      <c r="BL8" s="270"/>
      <c r="BM8" s="270"/>
      <c r="BN8" s="270"/>
      <c r="BO8" s="270"/>
      <c r="BP8" s="270"/>
      <c r="BQ8" s="270"/>
      <c r="BR8" s="270"/>
      <c r="BS8" s="270"/>
      <c r="BT8" s="270"/>
      <c r="BU8" s="270"/>
      <c r="BV8" s="270"/>
      <c r="BW8" s="270"/>
      <c r="BX8" s="270"/>
      <c r="BY8" s="270"/>
      <c r="BZ8" s="270"/>
      <c r="CA8" s="270"/>
      <c r="CB8" s="270"/>
      <c r="CC8" s="270"/>
      <c r="CD8" s="270"/>
      <c r="CE8" s="270"/>
      <c r="CF8" s="270"/>
      <c r="CG8" s="270"/>
      <c r="CH8" s="270"/>
      <c r="CI8" s="270"/>
      <c r="CJ8" s="270"/>
      <c r="CK8" s="270"/>
      <c r="CL8" s="270"/>
      <c r="CM8" s="270"/>
      <c r="CN8" s="270"/>
      <c r="CO8" s="270"/>
      <c r="CP8" s="270"/>
    </row>
    <row r="9" spans="1:125" s="897" customFormat="1" ht="162.75" thickBot="1">
      <c r="A9" s="883"/>
      <c r="B9" s="590" t="s">
        <v>832</v>
      </c>
      <c r="C9" s="597" t="s">
        <v>1532</v>
      </c>
      <c r="D9" s="1444" t="s">
        <v>1952</v>
      </c>
      <c r="E9" s="585"/>
      <c r="F9" s="995"/>
      <c r="G9" s="590" t="s">
        <v>554</v>
      </c>
      <c r="H9" s="1444" t="s">
        <v>1534</v>
      </c>
      <c r="I9" s="1444" t="s">
        <v>1880</v>
      </c>
    </row>
    <row r="10" spans="1:125" s="271" customFormat="1" ht="18.75" thickBot="1">
      <c r="B10" s="589"/>
      <c r="C10" s="591"/>
      <c r="D10" s="591"/>
      <c r="E10" s="595"/>
      <c r="F10" s="890"/>
      <c r="G10" s="590"/>
      <c r="H10" s="590" t="s">
        <v>544</v>
      </c>
      <c r="I10" s="590" t="s">
        <v>544</v>
      </c>
    </row>
    <row r="11" spans="1:125" s="491" customFormat="1" ht="18">
      <c r="A11" s="1081" t="s">
        <v>1621</v>
      </c>
      <c r="B11" s="1067">
        <v>18510302817</v>
      </c>
      <c r="C11" s="1067">
        <v>70512816</v>
      </c>
      <c r="D11" s="1067">
        <v>39490970</v>
      </c>
      <c r="E11" s="585"/>
      <c r="F11" s="1081" t="s">
        <v>1621</v>
      </c>
      <c r="G11" s="1080">
        <f>+B11</f>
        <v>18510302817</v>
      </c>
      <c r="H11" s="1080">
        <f>+C11</f>
        <v>70512816</v>
      </c>
      <c r="I11" s="1080">
        <f>+D11</f>
        <v>39490970</v>
      </c>
    </row>
    <row r="12" spans="1:125" s="491" customFormat="1" ht="18">
      <c r="A12" s="586" t="s">
        <v>147</v>
      </c>
      <c r="B12" s="1067">
        <v>11698619</v>
      </c>
      <c r="C12" s="1067">
        <v>20000</v>
      </c>
      <c r="D12" s="1067">
        <v>20000</v>
      </c>
      <c r="E12" s="585"/>
      <c r="F12" s="884" t="s">
        <v>147</v>
      </c>
      <c r="G12" s="1080">
        <f t="shared" ref="G12:G23" si="0">G11+B12</f>
        <v>18522001436</v>
      </c>
      <c r="H12" s="1080">
        <f t="shared" ref="H12:H23" si="1">H11+C12</f>
        <v>70532816</v>
      </c>
      <c r="I12" s="1080">
        <f t="shared" ref="I12:I23" si="2">I11+D12</f>
        <v>39510970</v>
      </c>
      <c r="K12" s="1527"/>
    </row>
    <row r="13" spans="1:125" s="491" customFormat="1" ht="18">
      <c r="A13" s="586" t="s">
        <v>438</v>
      </c>
      <c r="B13" s="1067">
        <v>17945833</v>
      </c>
      <c r="C13" s="1067">
        <v>20000</v>
      </c>
      <c r="D13" s="1067">
        <v>20000</v>
      </c>
      <c r="E13" s="585"/>
      <c r="F13" s="884" t="s">
        <v>438</v>
      </c>
      <c r="G13" s="1080">
        <f t="shared" si="0"/>
        <v>18539947269</v>
      </c>
      <c r="H13" s="1080">
        <f t="shared" si="1"/>
        <v>70552816</v>
      </c>
      <c r="I13" s="1080">
        <f t="shared" si="2"/>
        <v>39530970</v>
      </c>
    </row>
    <row r="14" spans="1:125" s="491" customFormat="1" ht="18">
      <c r="A14" s="586" t="s">
        <v>439</v>
      </c>
      <c r="B14" s="1067">
        <v>10807820</v>
      </c>
      <c r="C14" s="1067">
        <v>184480</v>
      </c>
      <c r="D14" s="1067">
        <v>20000</v>
      </c>
      <c r="E14" s="585"/>
      <c r="F14" s="884" t="s">
        <v>439</v>
      </c>
      <c r="G14" s="1080">
        <f t="shared" si="0"/>
        <v>18550755089</v>
      </c>
      <c r="H14" s="1080">
        <f t="shared" si="1"/>
        <v>70737296</v>
      </c>
      <c r="I14" s="1080">
        <f t="shared" si="2"/>
        <v>39550970</v>
      </c>
    </row>
    <row r="15" spans="1:125" s="491" customFormat="1" ht="18">
      <c r="A15" s="586" t="s">
        <v>440</v>
      </c>
      <c r="B15" s="1067">
        <v>33739528</v>
      </c>
      <c r="C15" s="1067">
        <v>180600</v>
      </c>
      <c r="D15" s="1067">
        <v>20000</v>
      </c>
      <c r="E15" s="585"/>
      <c r="F15" s="884" t="s">
        <v>440</v>
      </c>
      <c r="G15" s="1080">
        <f t="shared" si="0"/>
        <v>18584494617</v>
      </c>
      <c r="H15" s="1080">
        <f t="shared" si="1"/>
        <v>70917896</v>
      </c>
      <c r="I15" s="1080">
        <f t="shared" si="2"/>
        <v>39570970</v>
      </c>
    </row>
    <row r="16" spans="1:125" s="491" customFormat="1" ht="18">
      <c r="A16" s="586" t="s">
        <v>437</v>
      </c>
      <c r="B16" s="1067">
        <v>78260627</v>
      </c>
      <c r="C16" s="1067">
        <v>180600</v>
      </c>
      <c r="D16" s="1067">
        <v>20000</v>
      </c>
      <c r="E16" s="585"/>
      <c r="F16" s="884" t="s">
        <v>437</v>
      </c>
      <c r="G16" s="1080">
        <f t="shared" si="0"/>
        <v>18662755244</v>
      </c>
      <c r="H16" s="1080">
        <f t="shared" si="1"/>
        <v>71098496</v>
      </c>
      <c r="I16" s="1080">
        <f t="shared" si="2"/>
        <v>39590970</v>
      </c>
    </row>
    <row r="17" spans="1:125" s="491" customFormat="1" ht="18">
      <c r="A17" s="586" t="s">
        <v>441</v>
      </c>
      <c r="B17" s="1067">
        <v>64845750</v>
      </c>
      <c r="C17" s="1067">
        <v>31110</v>
      </c>
      <c r="D17" s="1067">
        <v>20000</v>
      </c>
      <c r="E17" s="585"/>
      <c r="F17" s="884" t="s">
        <v>441</v>
      </c>
      <c r="G17" s="1080">
        <f t="shared" si="0"/>
        <v>18727600994</v>
      </c>
      <c r="H17" s="1080">
        <f t="shared" si="1"/>
        <v>71129606</v>
      </c>
      <c r="I17" s="1080">
        <f t="shared" si="2"/>
        <v>39610970</v>
      </c>
    </row>
    <row r="18" spans="1:125" s="491" customFormat="1" ht="18">
      <c r="A18" s="586" t="s">
        <v>442</v>
      </c>
      <c r="B18" s="1067">
        <v>39565676</v>
      </c>
      <c r="C18" s="1067">
        <v>25000</v>
      </c>
      <c r="D18" s="1067">
        <v>20000</v>
      </c>
      <c r="E18" s="585"/>
      <c r="F18" s="884" t="s">
        <v>442</v>
      </c>
      <c r="G18" s="1080">
        <f t="shared" si="0"/>
        <v>18767166670</v>
      </c>
      <c r="H18" s="1080">
        <f t="shared" si="1"/>
        <v>71154606</v>
      </c>
      <c r="I18" s="1080">
        <f t="shared" si="2"/>
        <v>39630970</v>
      </c>
    </row>
    <row r="19" spans="1:125" s="491" customFormat="1" ht="18">
      <c r="A19" s="586" t="s">
        <v>443</v>
      </c>
      <c r="B19" s="1067">
        <v>32767540</v>
      </c>
      <c r="C19" s="1067">
        <v>20000</v>
      </c>
      <c r="D19" s="1067">
        <v>20000</v>
      </c>
      <c r="E19" s="585"/>
      <c r="F19" s="884" t="s">
        <v>443</v>
      </c>
      <c r="G19" s="1080">
        <f t="shared" si="0"/>
        <v>18799934210</v>
      </c>
      <c r="H19" s="1080">
        <f t="shared" si="1"/>
        <v>71174606</v>
      </c>
      <c r="I19" s="1080">
        <f t="shared" si="2"/>
        <v>39650970</v>
      </c>
    </row>
    <row r="20" spans="1:125" s="491" customFormat="1" ht="18">
      <c r="A20" s="586" t="s">
        <v>444</v>
      </c>
      <c r="B20" s="1067">
        <v>33217636</v>
      </c>
      <c r="C20" s="1067">
        <v>20000</v>
      </c>
      <c r="D20" s="1067">
        <v>20000</v>
      </c>
      <c r="E20" s="585"/>
      <c r="F20" s="884" t="s">
        <v>444</v>
      </c>
      <c r="G20" s="1080">
        <f t="shared" si="0"/>
        <v>18833151846</v>
      </c>
      <c r="H20" s="1080">
        <f t="shared" si="1"/>
        <v>71194606</v>
      </c>
      <c r="I20" s="1080">
        <f t="shared" si="2"/>
        <v>39670970</v>
      </c>
    </row>
    <row r="21" spans="1:125" s="491" customFormat="1" ht="18">
      <c r="A21" s="586" t="s">
        <v>445</v>
      </c>
      <c r="B21" s="1067">
        <v>146925535</v>
      </c>
      <c r="C21" s="1067">
        <v>0</v>
      </c>
      <c r="D21" s="1067">
        <v>20000</v>
      </c>
      <c r="E21" s="585"/>
      <c r="F21" s="884" t="s">
        <v>445</v>
      </c>
      <c r="G21" s="1080">
        <f t="shared" si="0"/>
        <v>18980077381</v>
      </c>
      <c r="H21" s="1080">
        <f t="shared" si="1"/>
        <v>71194606</v>
      </c>
      <c r="I21" s="1080">
        <f t="shared" si="2"/>
        <v>39690970</v>
      </c>
    </row>
    <row r="22" spans="1:125" s="491" customFormat="1" ht="18">
      <c r="A22" s="586" t="s">
        <v>446</v>
      </c>
      <c r="B22" s="1067">
        <v>114530498</v>
      </c>
      <c r="C22" s="1067">
        <v>0</v>
      </c>
      <c r="D22" s="1067">
        <v>20000</v>
      </c>
      <c r="E22" s="585"/>
      <c r="F22" s="884" t="s">
        <v>446</v>
      </c>
      <c r="G22" s="1080">
        <f t="shared" si="0"/>
        <v>19094607879</v>
      </c>
      <c r="H22" s="1080">
        <f t="shared" si="1"/>
        <v>71194606</v>
      </c>
      <c r="I22" s="1080">
        <f t="shared" si="2"/>
        <v>39710970</v>
      </c>
    </row>
    <row r="23" spans="1:125" s="491" customFormat="1" ht="18.75" thickBot="1">
      <c r="A23" s="587" t="s">
        <v>447</v>
      </c>
      <c r="B23" s="1067">
        <v>150019043</v>
      </c>
      <c r="C23" s="1067">
        <v>0</v>
      </c>
      <c r="D23" s="1067">
        <v>20000</v>
      </c>
      <c r="E23" s="585"/>
      <c r="F23" s="886" t="s">
        <v>447</v>
      </c>
      <c r="G23" s="1080">
        <f t="shared" si="0"/>
        <v>19244626922</v>
      </c>
      <c r="H23" s="1080">
        <f t="shared" si="1"/>
        <v>71194606</v>
      </c>
      <c r="I23" s="1080">
        <f t="shared" si="2"/>
        <v>39730970</v>
      </c>
    </row>
    <row r="24" spans="1:125" s="271" customFormat="1" ht="26.25" customHeight="1" thickBot="1">
      <c r="A24" s="593" t="s">
        <v>157</v>
      </c>
      <c r="B24" s="1068">
        <f t="shared" ref="B24:D24" si="3">SUM(B11:B23)</f>
        <v>19244626922</v>
      </c>
      <c r="C24" s="1068">
        <f t="shared" si="3"/>
        <v>71194606</v>
      </c>
      <c r="D24" s="1068">
        <f t="shared" si="3"/>
        <v>39730970</v>
      </c>
      <c r="E24" s="594"/>
      <c r="F24" s="885" t="s">
        <v>157</v>
      </c>
      <c r="G24" s="1068">
        <f t="shared" ref="G24" si="4">SUM(G11:G23)</f>
        <v>243817422374</v>
      </c>
      <c r="H24" s="1068">
        <f t="shared" ref="H24:I24" si="5">SUM(H11:H23)</f>
        <v>922589378</v>
      </c>
      <c r="I24" s="1068">
        <f t="shared" si="5"/>
        <v>514942610</v>
      </c>
      <c r="J24" s="491"/>
      <c r="K24" s="491"/>
      <c r="L24" s="491"/>
      <c r="M24" s="491"/>
      <c r="N24" s="491"/>
      <c r="O24" s="491"/>
    </row>
    <row r="25" spans="1:125" s="271" customFormat="1" ht="57.75" customHeight="1" thickBot="1">
      <c r="A25" s="989"/>
      <c r="B25" s="1446"/>
      <c r="C25" s="1446"/>
      <c r="D25" s="1446"/>
      <c r="E25" s="594"/>
      <c r="F25" s="899" t="s">
        <v>505</v>
      </c>
      <c r="G25" s="1069">
        <f t="shared" ref="G25:H25" si="6">G24/13</f>
        <v>18755186336.46154</v>
      </c>
      <c r="H25" s="1068">
        <f t="shared" si="6"/>
        <v>70968413.692307696</v>
      </c>
      <c r="I25" s="1068">
        <f t="shared" ref="I25" si="7">I24/13</f>
        <v>39610970</v>
      </c>
    </row>
    <row r="26" spans="1:125" s="271" customFormat="1" ht="36.75" thickBot="1">
      <c r="A26" s="989"/>
      <c r="B26" s="988"/>
      <c r="C26" s="988"/>
      <c r="D26" s="988"/>
      <c r="E26" s="594"/>
      <c r="F26" s="900" t="s">
        <v>506</v>
      </c>
      <c r="G26" s="901"/>
      <c r="H26" s="1070">
        <f t="shared" ref="H26:I26" si="8">IF(ISERROR(+H25/H23*13),0,+H25/H23*13)</f>
        <v>12.95869771370039</v>
      </c>
      <c r="I26" s="1070">
        <f t="shared" si="8"/>
        <v>12.960735919611325</v>
      </c>
    </row>
    <row r="27" spans="1:125" s="271" customFormat="1" ht="55.15" customHeight="1" thickBot="1">
      <c r="A27" s="989"/>
      <c r="B27" s="988"/>
      <c r="C27" s="988"/>
      <c r="D27" s="988"/>
      <c r="E27" s="594"/>
      <c r="F27" s="900" t="s">
        <v>949</v>
      </c>
      <c r="G27" s="900"/>
      <c r="H27" s="900"/>
      <c r="I27" s="900"/>
    </row>
    <row r="28" spans="1:125" s="271" customFormat="1" ht="18">
      <c r="B28" s="988"/>
      <c r="C28" s="988"/>
      <c r="D28" s="596"/>
      <c r="E28" s="988"/>
      <c r="F28" s="580"/>
      <c r="G28" s="580"/>
      <c r="H28" s="580"/>
    </row>
    <row r="29" spans="1:125" s="595" customFormat="1" ht="24" thickBot="1">
      <c r="A29" s="917"/>
      <c r="B29" s="1065"/>
      <c r="C29" s="1065"/>
      <c r="D29" s="1256"/>
      <c r="E29" s="1256"/>
      <c r="F29" s="1256"/>
      <c r="K29" s="1064"/>
      <c r="M29" s="1064"/>
      <c r="X29" s="1064"/>
    </row>
    <row r="30" spans="1:125" s="598" customFormat="1" ht="24" customHeight="1" thickBot="1">
      <c r="A30" s="918"/>
      <c r="B30" s="1576" t="s">
        <v>1622</v>
      </c>
      <c r="C30" s="1577"/>
      <c r="D30" s="1577"/>
      <c r="E30" s="1577"/>
      <c r="F30" s="1577"/>
      <c r="G30" s="1577"/>
      <c r="H30" s="1577"/>
      <c r="I30" s="1577"/>
      <c r="J30" s="1577"/>
      <c r="K30" s="1577"/>
      <c r="L30" s="1577"/>
      <c r="M30" s="1577"/>
      <c r="N30" s="1577"/>
      <c r="O30" s="1577"/>
      <c r="P30" s="1578"/>
      <c r="Q30" s="1576" t="s">
        <v>1622</v>
      </c>
      <c r="R30" s="1577"/>
      <c r="S30" s="1577"/>
      <c r="T30" s="1577"/>
      <c r="U30" s="1577"/>
      <c r="V30" s="1577"/>
      <c r="W30" s="1577"/>
      <c r="X30" s="1577"/>
      <c r="Y30" s="1577"/>
      <c r="Z30" s="1577"/>
      <c r="AA30" s="1577"/>
      <c r="AB30" s="1577"/>
      <c r="AC30" s="1577"/>
      <c r="AD30" s="1577"/>
      <c r="AE30" s="1577"/>
      <c r="AF30" s="1577"/>
      <c r="AG30" s="1577"/>
      <c r="AH30" s="1578"/>
      <c r="AI30" s="1576" t="s">
        <v>1622</v>
      </c>
      <c r="AJ30" s="1577"/>
      <c r="AK30" s="1577"/>
      <c r="AL30" s="1577"/>
      <c r="AM30" s="1577"/>
      <c r="AN30" s="1577"/>
      <c r="AO30" s="1577"/>
      <c r="AP30" s="1577"/>
      <c r="AQ30" s="1577"/>
      <c r="AR30" s="1577"/>
      <c r="AS30" s="1577"/>
      <c r="AT30" s="1577"/>
      <c r="AU30" s="1577"/>
      <c r="AV30" s="1577"/>
      <c r="AW30" s="1577"/>
      <c r="AX30" s="1577"/>
      <c r="AY30" s="1577"/>
      <c r="AZ30" s="1578"/>
      <c r="BA30" s="1576" t="s">
        <v>1622</v>
      </c>
      <c r="BB30" s="1577"/>
      <c r="BC30" s="1577"/>
      <c r="BD30" s="1577"/>
      <c r="BE30" s="1577"/>
      <c r="BF30" s="1577"/>
      <c r="BG30" s="1577"/>
      <c r="BH30" s="1577"/>
      <c r="BI30" s="1577"/>
      <c r="BJ30" s="1577"/>
      <c r="BK30" s="1577"/>
      <c r="BL30" s="1577"/>
      <c r="BM30" s="1577"/>
      <c r="BN30" s="1577"/>
      <c r="BO30" s="1577"/>
      <c r="BP30" s="1577"/>
      <c r="BQ30" s="1577"/>
      <c r="BR30" s="1578"/>
      <c r="BS30" s="1576" t="s">
        <v>1622</v>
      </c>
      <c r="BT30" s="1577"/>
      <c r="BU30" s="1577"/>
      <c r="BV30" s="1577"/>
      <c r="BW30" s="1577"/>
      <c r="BX30" s="1577"/>
      <c r="BY30" s="1577"/>
      <c r="BZ30" s="1577"/>
      <c r="CA30" s="1577"/>
      <c r="CB30" s="1577"/>
      <c r="CC30" s="1577"/>
      <c r="CD30" s="1577"/>
      <c r="CE30" s="1577"/>
      <c r="CF30" s="1577"/>
      <c r="CG30" s="1577"/>
      <c r="CH30" s="1577"/>
      <c r="CI30" s="1578"/>
      <c r="CJ30" s="1576" t="s">
        <v>1622</v>
      </c>
      <c r="CK30" s="1577"/>
      <c r="CL30" s="1577"/>
      <c r="CM30" s="1577"/>
      <c r="CN30" s="1577"/>
      <c r="CO30" s="1577"/>
      <c r="CP30" s="1577"/>
      <c r="CQ30" s="1577"/>
      <c r="CR30" s="1577"/>
      <c r="CS30" s="1577"/>
      <c r="CT30" s="1577"/>
      <c r="CU30" s="1577"/>
      <c r="CV30" s="1577"/>
      <c r="CW30" s="1577"/>
      <c r="CX30" s="1577"/>
      <c r="CY30" s="1577"/>
      <c r="CZ30" s="1578"/>
      <c r="DA30" s="1576" t="s">
        <v>1622</v>
      </c>
      <c r="DB30" s="1577"/>
      <c r="DC30" s="1577"/>
      <c r="DD30" s="1577"/>
      <c r="DE30" s="1577"/>
      <c r="DF30" s="1577"/>
      <c r="DG30" s="1577"/>
      <c r="DH30" s="1577"/>
      <c r="DI30" s="1577"/>
      <c r="DJ30" s="1577"/>
      <c r="DK30" s="1577"/>
      <c r="DL30" s="1577"/>
      <c r="DM30" s="1577"/>
      <c r="DN30" s="1577"/>
      <c r="DO30" s="1577"/>
      <c r="DP30" s="1577"/>
      <c r="DQ30" s="1577"/>
      <c r="DR30" s="1577"/>
      <c r="DS30" s="1577"/>
      <c r="DT30" s="1577"/>
      <c r="DU30" s="1578"/>
    </row>
    <row r="31" spans="1:125" s="598" customFormat="1" ht="182.25" thickBot="1">
      <c r="A31" s="919"/>
      <c r="B31" s="597" t="s">
        <v>236</v>
      </c>
      <c r="C31" s="597" t="s">
        <v>888</v>
      </c>
      <c r="D31" s="597" t="s">
        <v>1574</v>
      </c>
      <c r="E31" s="597" t="s">
        <v>1575</v>
      </c>
      <c r="F31" s="597" t="s">
        <v>911</v>
      </c>
      <c r="G31" s="597" t="s">
        <v>1576</v>
      </c>
      <c r="H31" s="597" t="s">
        <v>889</v>
      </c>
      <c r="I31" s="597" t="s">
        <v>1470</v>
      </c>
      <c r="J31" s="597" t="s">
        <v>890</v>
      </c>
      <c r="K31" s="597" t="s">
        <v>1577</v>
      </c>
      <c r="L31" s="597" t="s">
        <v>891</v>
      </c>
      <c r="M31" s="597" t="s">
        <v>892</v>
      </c>
      <c r="N31" s="597" t="s">
        <v>912</v>
      </c>
      <c r="O31" s="597" t="s">
        <v>1051</v>
      </c>
      <c r="P31" s="597" t="s">
        <v>1578</v>
      </c>
      <c r="Q31" s="597" t="s">
        <v>1949</v>
      </c>
      <c r="R31" s="597" t="s">
        <v>942</v>
      </c>
      <c r="S31" s="597" t="s">
        <v>1486</v>
      </c>
      <c r="T31" s="597" t="s">
        <v>1479</v>
      </c>
      <c r="U31" s="597" t="s">
        <v>1579</v>
      </c>
      <c r="V31" s="597" t="s">
        <v>1580</v>
      </c>
      <c r="W31" s="597" t="s">
        <v>913</v>
      </c>
      <c r="X31" s="597" t="s">
        <v>893</v>
      </c>
      <c r="Y31" s="597" t="s">
        <v>1581</v>
      </c>
      <c r="Z31" s="597" t="s">
        <v>860</v>
      </c>
      <c r="AA31" s="597" t="s">
        <v>861</v>
      </c>
      <c r="AB31" s="597" t="s">
        <v>894</v>
      </c>
      <c r="AC31" s="597" t="s">
        <v>895</v>
      </c>
      <c r="AD31" s="597" t="s">
        <v>1603</v>
      </c>
      <c r="AE31" s="597" t="s">
        <v>1582</v>
      </c>
      <c r="AF31" s="597" t="s">
        <v>862</v>
      </c>
      <c r="AG31" s="597" t="s">
        <v>863</v>
      </c>
      <c r="AH31" s="597" t="s">
        <v>864</v>
      </c>
      <c r="AI31" s="597" t="s">
        <v>865</v>
      </c>
      <c r="AJ31" s="597" t="s">
        <v>1583</v>
      </c>
      <c r="AK31" s="597" t="s">
        <v>1467</v>
      </c>
      <c r="AL31" s="597" t="s">
        <v>896</v>
      </c>
      <c r="AM31" s="597" t="s">
        <v>897</v>
      </c>
      <c r="AN31" s="597" t="s">
        <v>1584</v>
      </c>
      <c r="AO31" s="597" t="s">
        <v>1524</v>
      </c>
      <c r="AP31" s="597" t="s">
        <v>1950</v>
      </c>
      <c r="AQ31" s="597" t="s">
        <v>866</v>
      </c>
      <c r="AR31" s="597" t="s">
        <v>867</v>
      </c>
      <c r="AS31" s="597" t="s">
        <v>868</v>
      </c>
      <c r="AT31" s="597" t="s">
        <v>1585</v>
      </c>
      <c r="AU31" s="597" t="s">
        <v>1586</v>
      </c>
      <c r="AV31" s="597" t="s">
        <v>1587</v>
      </c>
      <c r="AW31" s="597" t="s">
        <v>1588</v>
      </c>
      <c r="AX31" s="597" t="s">
        <v>869</v>
      </c>
      <c r="AY31" s="597" t="s">
        <v>870</v>
      </c>
      <c r="AZ31" s="597" t="s">
        <v>898</v>
      </c>
      <c r="BA31" s="597" t="s">
        <v>1589</v>
      </c>
      <c r="BB31" s="597" t="s">
        <v>1590</v>
      </c>
      <c r="BC31" s="597" t="s">
        <v>899</v>
      </c>
      <c r="BD31" s="597" t="s">
        <v>871</v>
      </c>
      <c r="BE31" s="597" t="s">
        <v>900</v>
      </c>
      <c r="BF31" s="597" t="s">
        <v>1468</v>
      </c>
      <c r="BG31" s="597" t="s">
        <v>1481</v>
      </c>
      <c r="BH31" s="597" t="s">
        <v>943</v>
      </c>
      <c r="BI31" s="597" t="s">
        <v>872</v>
      </c>
      <c r="BJ31" s="597" t="s">
        <v>833</v>
      </c>
      <c r="BK31" s="597" t="s">
        <v>834</v>
      </c>
      <c r="BL31" s="597" t="s">
        <v>901</v>
      </c>
      <c r="BM31" s="597" t="s">
        <v>1050</v>
      </c>
      <c r="BN31" s="597" t="s">
        <v>1049</v>
      </c>
      <c r="BO31" s="597" t="s">
        <v>1032</v>
      </c>
      <c r="BP31" s="597" t="s">
        <v>835</v>
      </c>
      <c r="BQ31" s="597" t="s">
        <v>836</v>
      </c>
      <c r="BR31" s="597" t="s">
        <v>950</v>
      </c>
      <c r="BS31" s="597" t="s">
        <v>1015</v>
      </c>
      <c r="BT31" s="597" t="s">
        <v>1016</v>
      </c>
      <c r="BU31" s="597" t="s">
        <v>837</v>
      </c>
      <c r="BV31" s="597" t="s">
        <v>1469</v>
      </c>
      <c r="BW31" s="597" t="s">
        <v>843</v>
      </c>
      <c r="BX31" s="597" t="s">
        <v>902</v>
      </c>
      <c r="BY31" s="597" t="s">
        <v>903</v>
      </c>
      <c r="BZ31" s="597" t="s">
        <v>904</v>
      </c>
      <c r="CA31" s="597" t="s">
        <v>905</v>
      </c>
      <c r="CB31" s="597" t="s">
        <v>906</v>
      </c>
      <c r="CC31" s="597" t="s">
        <v>907</v>
      </c>
      <c r="CD31" s="597" t="s">
        <v>838</v>
      </c>
      <c r="CE31" s="597" t="s">
        <v>839</v>
      </c>
      <c r="CF31" s="597" t="s">
        <v>840</v>
      </c>
      <c r="CG31" s="597" t="s">
        <v>1591</v>
      </c>
      <c r="CH31" s="597" t="s">
        <v>908</v>
      </c>
      <c r="CI31" s="597" t="s">
        <v>909</v>
      </c>
      <c r="CJ31" s="597" t="s">
        <v>841</v>
      </c>
      <c r="CK31" s="597" t="s">
        <v>842</v>
      </c>
      <c r="CL31" s="597" t="s">
        <v>910</v>
      </c>
      <c r="CM31" s="597" t="s">
        <v>1018</v>
      </c>
      <c r="CN31" s="597" t="s">
        <v>1055</v>
      </c>
      <c r="CO31" s="597" t="s">
        <v>1052</v>
      </c>
      <c r="CP31" s="597" t="s">
        <v>1056</v>
      </c>
      <c r="CQ31" s="597" t="s">
        <v>1604</v>
      </c>
      <c r="CR31" s="597" t="s">
        <v>1058</v>
      </c>
      <c r="CS31" s="597" t="s">
        <v>1046</v>
      </c>
      <c r="CT31" s="597" t="s">
        <v>1047</v>
      </c>
      <c r="CU31" s="597" t="s">
        <v>1485</v>
      </c>
      <c r="CV31" s="597" t="s">
        <v>1592</v>
      </c>
      <c r="CW31" s="597" t="s">
        <v>1593</v>
      </c>
      <c r="CX31" s="597" t="s">
        <v>1605</v>
      </c>
      <c r="CY31" s="597" t="s">
        <v>1060</v>
      </c>
      <c r="CZ31" s="597" t="s">
        <v>1490</v>
      </c>
      <c r="DA31" s="597" t="s">
        <v>1021</v>
      </c>
      <c r="DB31" s="597" t="s">
        <v>1053</v>
      </c>
      <c r="DC31" s="597" t="s">
        <v>1054</v>
      </c>
      <c r="DD31" s="597" t="s">
        <v>1061</v>
      </c>
      <c r="DE31" s="597" t="s">
        <v>1022</v>
      </c>
      <c r="DF31" s="597" t="s">
        <v>1023</v>
      </c>
      <c r="DG31" s="597" t="s">
        <v>1024</v>
      </c>
      <c r="DH31" s="597" t="s">
        <v>1525</v>
      </c>
      <c r="DI31" s="597" t="s">
        <v>1606</v>
      </c>
      <c r="DJ31" s="597" t="s">
        <v>1594</v>
      </c>
      <c r="DK31" s="597" t="s">
        <v>1025</v>
      </c>
      <c r="DL31" s="597" t="s">
        <v>1595</v>
      </c>
      <c r="DM31" s="597" t="s">
        <v>1458</v>
      </c>
      <c r="DN31" s="597" t="s">
        <v>1026</v>
      </c>
      <c r="DO31" s="597" t="s">
        <v>1027</v>
      </c>
      <c r="DP31" s="597" t="s">
        <v>1029</v>
      </c>
      <c r="DQ31" s="597" t="s">
        <v>1028</v>
      </c>
      <c r="DR31" s="597" t="s">
        <v>1596</v>
      </c>
      <c r="DS31" s="597" t="s">
        <v>1474</v>
      </c>
      <c r="DT31" s="597" t="s">
        <v>1877</v>
      </c>
      <c r="DU31" s="597" t="s">
        <v>1607</v>
      </c>
    </row>
    <row r="32" spans="1:125" s="598" customFormat="1" ht="24" customHeight="1" thickBot="1">
      <c r="A32" s="1445"/>
      <c r="B32" s="1071">
        <f>SUM(C32:DU32)</f>
        <v>708530101.8432529</v>
      </c>
      <c r="C32" s="1182">
        <f>'7 -TEC'!G81</f>
        <v>1433616.4899259214</v>
      </c>
      <c r="D32" s="1182">
        <f>'7 -TEC'!J81</f>
        <v>590480.8466104836</v>
      </c>
      <c r="E32" s="1182">
        <f>'7 -TEC'!M81</f>
        <v>6325751.8978206627</v>
      </c>
      <c r="F32" s="1182">
        <f>'7 -TEC'!P81</f>
        <v>1598889.6379812802</v>
      </c>
      <c r="G32" s="1182">
        <f>'7 -TEC'!S81</f>
        <v>2053603.2325907513</v>
      </c>
      <c r="H32" s="1182">
        <f>'7 -TEC'!V81</f>
        <v>1986945.2766471971</v>
      </c>
      <c r="I32" s="1182">
        <f>'7 -TEC'!Y81</f>
        <v>1214243.1479660866</v>
      </c>
      <c r="J32" s="1182">
        <f>'7 -TEC'!AB81</f>
        <v>529146.91888424882</v>
      </c>
      <c r="K32" s="1182">
        <f>'7 -TEC'!AE81</f>
        <v>1617611.974596553</v>
      </c>
      <c r="L32" s="1182">
        <f>'7 -TEC'!AH81</f>
        <v>2063.8974870960205</v>
      </c>
      <c r="M32" s="1182">
        <f>'7 -TEC'!AK81</f>
        <v>738607.55996628478</v>
      </c>
      <c r="N32" s="1182">
        <f>'7 -TEC'!AN81</f>
        <v>1685367.9372107754</v>
      </c>
      <c r="O32" s="1182">
        <f>'7 -TEC'!AQ81</f>
        <v>1754520.9403189409</v>
      </c>
      <c r="P32" s="1182">
        <f>'7 -TEC'!AT81</f>
        <v>6450532.8105205949</v>
      </c>
      <c r="Q32" s="1182">
        <f>'7 -TEC'!AW81</f>
        <v>1209185.0570065686</v>
      </c>
      <c r="R32" s="1182">
        <f>'7 -TEC'!AZ81</f>
        <v>1562604.4989482795</v>
      </c>
      <c r="S32" s="1182">
        <f>'7 -TEC'!BC81</f>
        <v>539861.6209879776</v>
      </c>
      <c r="T32" s="1182">
        <f>'7 -TEC'!BF81</f>
        <v>3912349.6558173657</v>
      </c>
      <c r="U32" s="1182">
        <f>'7 -TEC'!BI81</f>
        <v>1368183.6199318056</v>
      </c>
      <c r="V32" s="1182">
        <f>'7 -TEC'!BL81</f>
        <v>1874378.2001718031</v>
      </c>
      <c r="W32" s="1182">
        <f>'7 -TEC'!BO81</f>
        <v>5478954.1706450842</v>
      </c>
      <c r="X32" s="1182">
        <f>'7 -TEC'!BR81</f>
        <v>6447163.6972028175</v>
      </c>
      <c r="Y32" s="1182">
        <f>'7 -TEC'!BU81</f>
        <v>1009275.148117385</v>
      </c>
      <c r="Z32" s="1182">
        <f>'7 -TEC'!BX81</f>
        <v>290654.42880186782</v>
      </c>
      <c r="AA32" s="1182">
        <f>'7 -TEC'!CA81</f>
        <v>3748874.4172238335</v>
      </c>
      <c r="AB32" s="1182">
        <f>'7 -TEC'!CD81</f>
        <v>68454383.6475811</v>
      </c>
      <c r="AC32" s="1182">
        <f>'7 -TEC'!CG81</f>
        <v>31144767.35543856</v>
      </c>
      <c r="AD32" s="1182">
        <f>'7 -TEC'!CJ81</f>
        <v>39637110.480091512</v>
      </c>
      <c r="AE32" s="1182">
        <f>'7 -TEC'!CM81</f>
        <v>31914990.558719717</v>
      </c>
      <c r="AF32" s="1182">
        <f>'7 -TEC'!CP81</f>
        <v>57459414.788743854</v>
      </c>
      <c r="AG32" s="1182">
        <f>'7 -TEC'!CS81</f>
        <v>32689306.782773461</v>
      </c>
      <c r="AH32" s="1182">
        <f>'7 -TEC'!CV81</f>
        <v>16703190.67692464</v>
      </c>
      <c r="AI32" s="1182">
        <f>'7 -TEC'!CY81</f>
        <v>6305807.7833404299</v>
      </c>
      <c r="AJ32" s="1182">
        <f>'7 -TEC'!DB81</f>
        <v>4661022.6850692406</v>
      </c>
      <c r="AK32" s="1182">
        <f>'7 -TEC'!DE81</f>
        <v>15335821.051161798</v>
      </c>
      <c r="AL32" s="1182">
        <f>'7 -TEC'!DH81</f>
        <v>12285995.024409128</v>
      </c>
      <c r="AM32" s="1182">
        <f>'7 -TEC'!DK81</f>
        <v>6353341.5847280482</v>
      </c>
      <c r="AN32" s="1182">
        <f>'7 -TEC'!DN81</f>
        <v>4147935.9837651276</v>
      </c>
      <c r="AO32" s="1182">
        <f>'7 -TEC'!DQ81</f>
        <v>7907283.0741857439</v>
      </c>
      <c r="AP32" s="1182">
        <f>'7 -TEC'!DT81</f>
        <v>5259250.5925307348</v>
      </c>
      <c r="AQ32" s="1182">
        <f>'7 -TEC'!DW81</f>
        <v>5259250.5925307348</v>
      </c>
      <c r="AR32" s="1182">
        <f>'7 -TEC'!DZ81</f>
        <v>5102133.8432853613</v>
      </c>
      <c r="AS32" s="1182">
        <f>'7 -TEC'!EC81</f>
        <v>5102133.7446935046</v>
      </c>
      <c r="AT32" s="1182">
        <f>'7 -TEC'!EF81</f>
        <v>2913333.8970139292</v>
      </c>
      <c r="AU32" s="1182">
        <f>'7 -TEC'!EI81</f>
        <v>2328717.5663275123</v>
      </c>
      <c r="AV32" s="1182">
        <f>'7 -TEC'!EL81</f>
        <v>2590948.2286716397</v>
      </c>
      <c r="AW32" s="1182">
        <f>'7 -TEC'!EO81</f>
        <v>2590948.2286716397</v>
      </c>
      <c r="AX32" s="1182">
        <f>'7 -TEC'!ER81</f>
        <v>845084.82280362223</v>
      </c>
      <c r="AY32" s="1182">
        <f>'7 -TEC'!EU81</f>
        <v>845058.62386816298</v>
      </c>
      <c r="AZ32" s="1182">
        <f>'7 -TEC'!EX81</f>
        <v>3259156.1805669977</v>
      </c>
      <c r="BA32" s="1182">
        <f>'7 -TEC'!FA81</f>
        <v>1957489.3716757316</v>
      </c>
      <c r="BB32" s="1182">
        <f>'7 -TEC'!FD81</f>
        <v>1092194.0976218134</v>
      </c>
      <c r="BC32" s="1182">
        <f>'7 -TEC'!FG81</f>
        <v>1775453.5047565298</v>
      </c>
      <c r="BD32" s="1182">
        <f>'7 -TEC'!FJ81</f>
        <v>4174747.3524549683</v>
      </c>
      <c r="BE32" s="1182">
        <f>'7 -TEC'!FM81</f>
        <v>2929848.3497268711</v>
      </c>
      <c r="BF32" s="1182">
        <f>'7 -TEC'!FP81</f>
        <v>101986.78436063675</v>
      </c>
      <c r="BG32" s="1182">
        <f>'7 -TEC'!FS81</f>
        <v>2142234.4043990686</v>
      </c>
      <c r="BH32" s="1182">
        <f>'7 -TEC'!FV81</f>
        <v>15323430.820509471</v>
      </c>
      <c r="BI32" s="1182">
        <f>'7 -TEC'!FY81</f>
        <v>2169076.7093028226</v>
      </c>
      <c r="BJ32" s="1182">
        <f>'7 -TEC'!GB81</f>
        <v>5533274.7037398741</v>
      </c>
      <c r="BK32" s="1182">
        <f>'7 -TEC'!GE81</f>
        <v>7380300.8049031971</v>
      </c>
      <c r="BL32" s="1182">
        <f>'7 -TEC'!GH81</f>
        <v>9976560.9003513474</v>
      </c>
      <c r="BM32" s="1182">
        <f>'7 -TEC'!GK81</f>
        <v>6918335.3165179379</v>
      </c>
      <c r="BN32" s="1182">
        <f>'7 -TEC'!GN81</f>
        <v>2448544.6712071397</v>
      </c>
      <c r="BO32" s="1182">
        <f>'7 -TEC'!GQ81</f>
        <v>31929026.371607348</v>
      </c>
      <c r="BP32" s="1182">
        <f>'7 -TEC'!GT81</f>
        <v>5809657.9167627078</v>
      </c>
      <c r="BQ32" s="1182">
        <f>'7 -TEC'!GW81</f>
        <v>5980002.5355442446</v>
      </c>
      <c r="BR32" s="1182">
        <f>'7 -TEC'!GZ81</f>
        <v>12081728.340055559</v>
      </c>
      <c r="BS32" s="1182">
        <f>'7 -TEC'!HC81</f>
        <v>2650650.4474272355</v>
      </c>
      <c r="BT32" s="1182">
        <f>'7 -TEC'!HF81</f>
        <v>1089169.5880963127</v>
      </c>
      <c r="BU32" s="1182">
        <f>'7 -TEC'!HI81</f>
        <v>8394773.6411369815</v>
      </c>
      <c r="BV32" s="1182">
        <f>'7 -TEC'!HL81</f>
        <v>5380898.1030233474</v>
      </c>
      <c r="BW32" s="1182">
        <f>'7 -TEC'!HO81</f>
        <v>891806.92455827759</v>
      </c>
      <c r="BX32" s="1182">
        <f>'7 -TEC'!HR81</f>
        <v>6761240.1173280599</v>
      </c>
      <c r="BY32" s="1182">
        <f>'7 -TEC'!HU81</f>
        <v>7958020.1214252748</v>
      </c>
      <c r="BZ32" s="1182">
        <f>'7 -TEC'!HX81</f>
        <v>5181012.9447741527</v>
      </c>
      <c r="CA32" s="1182">
        <f>'7 -TEC'!IA81</f>
        <v>9952944.5111382529</v>
      </c>
      <c r="CB32" s="1182">
        <f>'7 -TEC'!ID81</f>
        <v>3819135.7514059111</v>
      </c>
      <c r="CC32" s="1182">
        <f>'7 -TEC'!IG81</f>
        <v>1357909.3884503893</v>
      </c>
      <c r="CD32" s="1182">
        <f>'7 -TEC'!IJ81</f>
        <v>1014167.5549517414</v>
      </c>
      <c r="CE32" s="1182">
        <f>'7 -TEC'!IM81</f>
        <v>3732815.2206233419</v>
      </c>
      <c r="CF32" s="1182">
        <f>'7 -TEC'!IP81</f>
        <v>3945314.5670891809</v>
      </c>
      <c r="CG32" s="1182">
        <f>'7 -TEC'!IS81</f>
        <v>3855745.1573599153</v>
      </c>
      <c r="CH32" s="1182">
        <f>'7 -TEC'!IV81</f>
        <v>1367501.1823342771</v>
      </c>
      <c r="CI32" s="1182">
        <f>'7 -TEC'!IY81</f>
        <v>1014167.5558577045</v>
      </c>
      <c r="CJ32" s="1182">
        <f>'7 -TEC'!JB81</f>
        <v>336439.04622757807</v>
      </c>
      <c r="CK32" s="1182">
        <f>'7 -TEC'!JE81</f>
        <v>3396431.5945917824</v>
      </c>
      <c r="CL32" s="1182">
        <f>'7 -TEC'!JH81</f>
        <v>3949303.0210350142</v>
      </c>
      <c r="CM32" s="1182">
        <f>'7 -TEC'!JK81</f>
        <v>1297684.2362383106</v>
      </c>
      <c r="CN32" s="1182">
        <f>'7 -TEC'!JN81</f>
        <v>8151079.1846203217</v>
      </c>
      <c r="CO32" s="1182">
        <f>'7 -TEC'!JQ81</f>
        <v>1536514.54228684</v>
      </c>
      <c r="CP32" s="1182">
        <f>'7 -TEC'!JT81</f>
        <v>2458937.2528070677</v>
      </c>
      <c r="CQ32" s="1182">
        <f>'7 -TEC'!JW81</f>
        <v>1210371.7437350776</v>
      </c>
      <c r="CR32" s="1182">
        <f>'7 -TEC'!JZ81</f>
        <v>1794404.4929331855</v>
      </c>
      <c r="CS32" s="1182">
        <f>'7 -TEC'!KC81</f>
        <v>3807740.6110078618</v>
      </c>
      <c r="CT32" s="1182">
        <f>'7 -TEC'!KF81</f>
        <v>3426922.22471382</v>
      </c>
      <c r="CU32" s="1182">
        <f>'7 -TEC'!KI81</f>
        <v>7983520.5484453905</v>
      </c>
      <c r="CV32" s="1182">
        <f>'7 -TEC'!KL81</f>
        <v>5667672.8457383458</v>
      </c>
      <c r="CW32" s="1182">
        <f>'7 -TEC'!KO81</f>
        <v>1694926.938951527</v>
      </c>
      <c r="CX32" s="1182">
        <f>'7 -TEC'!KR81</f>
        <v>2373608.2127185334</v>
      </c>
      <c r="CY32" s="1182">
        <f>'7 -TEC'!KU81</f>
        <v>2671544.5887366738</v>
      </c>
      <c r="CZ32" s="1182">
        <f>'7 -TEC'!KX81</f>
        <v>2283748.4970646608</v>
      </c>
      <c r="DA32" s="1182">
        <f>'7 -TEC'!LA81</f>
        <v>2290922.6766411527</v>
      </c>
      <c r="DB32" s="1182">
        <f>'7 -TEC'!LD81</f>
        <v>4573661.1130135059</v>
      </c>
      <c r="DC32" s="1182">
        <f>'7 -TEC'!LG81</f>
        <v>3076678.7582975398</v>
      </c>
      <c r="DD32" s="1182">
        <f>'7 -TEC'!LJ81</f>
        <v>2093634.3204524282</v>
      </c>
      <c r="DE32" s="1182">
        <f>'7 -TEC'!LM81</f>
        <v>2093634.3170504668</v>
      </c>
      <c r="DF32" s="1182">
        <f>'7 -TEC'!LP81</f>
        <v>2093634.2044219926</v>
      </c>
      <c r="DG32" s="1182">
        <f>'7 -TEC'!LS81</f>
        <v>336775.7685385588</v>
      </c>
      <c r="DH32" s="1182">
        <f>'7 -TEC'!LV81</f>
        <v>286971.55089178728</v>
      </c>
      <c r="DI32" s="1182">
        <f>'7 -TEC'!LY81</f>
        <v>3171326.2383490219</v>
      </c>
      <c r="DJ32" s="1182">
        <f>'7 -TEC'!MB81</f>
        <v>2105044.0982601233</v>
      </c>
      <c r="DK32" s="1182">
        <f>'7 -TEC'!ME81</f>
        <v>106367.1644350977</v>
      </c>
      <c r="DL32" s="1182">
        <f>'7 -TEC'!MH81</f>
        <v>1457237.2605825323</v>
      </c>
      <c r="DM32" s="1182">
        <f>'7 -TEC'!MK81</f>
        <v>1455389.5391821018</v>
      </c>
      <c r="DN32" s="1182">
        <f>'7 -TEC'!MN81</f>
        <v>1457237.2605825323</v>
      </c>
      <c r="DO32" s="1182">
        <f>'7 -TEC'!MQ81</f>
        <v>1457237.2605825323</v>
      </c>
      <c r="DP32" s="1182">
        <f>'7 -TEC'!MT81</f>
        <v>30443.962709126914</v>
      </c>
      <c r="DQ32" s="1182">
        <f>'7 -TEC'!MW81</f>
        <v>3572492.3386893002</v>
      </c>
      <c r="DR32" s="1182">
        <f>'7 -TEC'!MZ81</f>
        <v>4242596.1349829249</v>
      </c>
      <c r="DS32" s="1182">
        <f>'7 -TEC'!NC81</f>
        <v>3027359.7570165815</v>
      </c>
      <c r="DT32" s="1182">
        <f>'7 -TEC'!NF81</f>
        <v>189675.81475829906</v>
      </c>
      <c r="DU32" s="1182">
        <f>'7 -TEC'!NI81</f>
        <v>760512.10820776341</v>
      </c>
    </row>
    <row r="33" spans="1:188" s="1461" customFormat="1" ht="18">
      <c r="A33" s="989"/>
      <c r="B33" s="1473"/>
      <c r="C33" s="1458"/>
      <c r="D33" s="1458"/>
      <c r="E33" s="1458"/>
      <c r="F33" s="1458"/>
      <c r="G33" s="1458"/>
      <c r="H33" s="1458"/>
      <c r="I33" s="1458"/>
      <c r="J33" s="1458"/>
      <c r="K33" s="1458"/>
      <c r="L33" s="1458"/>
      <c r="M33" s="1458"/>
      <c r="N33" s="1458"/>
      <c r="O33" s="1458"/>
      <c r="P33" s="1458"/>
      <c r="Q33" s="1458"/>
      <c r="R33" s="1459"/>
      <c r="S33" s="1458"/>
      <c r="T33" s="1458"/>
      <c r="U33" s="1458"/>
      <c r="V33" s="1458"/>
      <c r="W33" s="1458"/>
      <c r="X33" s="1458"/>
      <c r="Y33" s="1458"/>
      <c r="Z33" s="1458"/>
      <c r="AA33" s="1458"/>
      <c r="AB33" s="1458"/>
      <c r="AC33" s="1458"/>
      <c r="AD33" s="1458"/>
      <c r="AE33" s="1458"/>
      <c r="AF33" s="1458"/>
      <c r="AG33" s="1458"/>
      <c r="AH33" s="1458"/>
      <c r="AI33" s="1458"/>
      <c r="AJ33" s="1458"/>
      <c r="AK33" s="1458"/>
      <c r="AL33" s="1458"/>
      <c r="AM33" s="1458"/>
      <c r="AN33" s="1458"/>
      <c r="AO33" s="1458"/>
      <c r="AP33" s="1458"/>
      <c r="AQ33" s="1458"/>
      <c r="AR33" s="1458"/>
      <c r="AS33" s="1458"/>
      <c r="AT33" s="1458"/>
      <c r="AU33" s="1458"/>
      <c r="AV33" s="1458"/>
      <c r="AW33" s="1458"/>
      <c r="AX33" s="1458"/>
      <c r="AY33" s="1458"/>
      <c r="AZ33" s="1458"/>
      <c r="BA33" s="1458"/>
      <c r="BB33" s="1458"/>
      <c r="BC33" s="1458"/>
      <c r="BD33" s="1458"/>
      <c r="BE33" s="1458"/>
      <c r="BF33" s="1459"/>
      <c r="BG33" s="1458"/>
      <c r="BH33" s="1459"/>
      <c r="BI33" s="1458"/>
      <c r="BJ33" s="1458"/>
      <c r="BK33" s="1458"/>
      <c r="BL33" s="1458"/>
      <c r="BM33" s="1458"/>
      <c r="BN33" s="1458"/>
      <c r="BO33" s="1458"/>
      <c r="BP33" s="1458"/>
      <c r="BQ33" s="1458"/>
      <c r="BR33" s="1458"/>
      <c r="BS33" s="1458"/>
      <c r="BT33" s="1458"/>
      <c r="BU33" s="1458"/>
      <c r="BV33" s="1458"/>
      <c r="BW33" s="1458"/>
      <c r="BX33" s="1458"/>
      <c r="BY33" s="1458"/>
      <c r="BZ33" s="1458"/>
      <c r="CA33" s="1458"/>
      <c r="CB33" s="1458"/>
      <c r="CC33" s="1458"/>
      <c r="CD33" s="1458"/>
      <c r="CE33" s="1458"/>
      <c r="CF33" s="1458"/>
      <c r="CG33" s="1458"/>
      <c r="CH33" s="1458"/>
      <c r="CI33" s="1458"/>
      <c r="CJ33" s="1458"/>
      <c r="CK33" s="1458"/>
      <c r="CL33" s="1458"/>
      <c r="CM33" s="1458"/>
      <c r="CN33" s="1460"/>
      <c r="CO33" s="1460"/>
      <c r="CP33" s="1460"/>
      <c r="CQ33" s="1460"/>
      <c r="CR33" s="1460"/>
      <c r="CS33" s="1460"/>
      <c r="CT33" s="1460"/>
      <c r="CU33" s="1460"/>
      <c r="CV33" s="1460"/>
      <c r="CW33" s="1460"/>
      <c r="CX33" s="1460"/>
      <c r="CY33" s="1460"/>
      <c r="CZ33" s="1460"/>
      <c r="DA33" s="1460"/>
      <c r="DB33" s="1460"/>
      <c r="DC33" s="1460"/>
      <c r="DD33" s="1460"/>
      <c r="DE33" s="1460"/>
      <c r="DF33" s="1460"/>
      <c r="DG33" s="1460"/>
      <c r="DH33" s="1460"/>
      <c r="DI33" s="1460"/>
      <c r="DJ33" s="1460"/>
      <c r="DK33" s="1460"/>
      <c r="DL33" s="1460"/>
      <c r="DM33" s="1460"/>
      <c r="DN33" s="1460"/>
      <c r="DO33" s="1460"/>
      <c r="DP33" s="1460"/>
      <c r="DQ33" s="1460"/>
      <c r="DR33" s="1460"/>
      <c r="DS33" s="1460"/>
      <c r="DT33" s="1460"/>
    </row>
    <row r="34" spans="1:188" s="1461" customFormat="1" ht="18.75" thickBot="1">
      <c r="A34" s="989"/>
      <c r="B34" s="1473"/>
      <c r="C34" s="1458"/>
      <c r="D34" s="1458"/>
      <c r="E34" s="1458"/>
      <c r="F34" s="1458"/>
      <c r="G34" s="1458"/>
      <c r="H34" s="1458"/>
      <c r="I34" s="1458"/>
      <c r="J34" s="1458"/>
      <c r="K34" s="1458"/>
      <c r="L34" s="1458"/>
      <c r="M34" s="1458"/>
      <c r="N34" s="1458"/>
      <c r="O34" s="1458"/>
      <c r="P34" s="1458"/>
      <c r="Q34" s="1458"/>
      <c r="R34" s="1458"/>
      <c r="S34" s="1458"/>
      <c r="T34" s="1458"/>
      <c r="U34" s="1458"/>
      <c r="V34" s="1458"/>
      <c r="W34" s="1458"/>
      <c r="X34" s="1458"/>
      <c r="Y34" s="1458"/>
      <c r="Z34" s="1458"/>
      <c r="AA34" s="1458"/>
      <c r="AB34" s="1458"/>
      <c r="AC34" s="1458"/>
      <c r="AD34" s="1458"/>
      <c r="AE34" s="1458"/>
      <c r="AF34" s="1458"/>
      <c r="AG34" s="1458"/>
      <c r="AH34" s="1458"/>
      <c r="AI34" s="1458"/>
      <c r="AJ34" s="1458"/>
      <c r="AK34" s="1458"/>
      <c r="AL34" s="1458"/>
      <c r="AM34" s="1458"/>
      <c r="AN34" s="1458"/>
      <c r="AO34" s="1458"/>
      <c r="AP34" s="1458"/>
      <c r="AQ34" s="1458"/>
      <c r="AR34" s="1458"/>
      <c r="AS34" s="1458"/>
      <c r="AT34" s="1458"/>
      <c r="AU34" s="1458"/>
      <c r="AV34" s="1458"/>
      <c r="AW34" s="1458"/>
      <c r="AX34" s="1458"/>
      <c r="AY34" s="1458"/>
      <c r="AZ34" s="1458"/>
      <c r="BA34" s="1458"/>
      <c r="BB34" s="1458"/>
      <c r="BC34" s="1458"/>
      <c r="BD34" s="1458"/>
      <c r="BE34" s="1458"/>
      <c r="BF34" s="1458"/>
      <c r="BG34" s="1458"/>
      <c r="BH34" s="1458"/>
      <c r="BI34" s="1458"/>
      <c r="BJ34" s="1458"/>
      <c r="BK34" s="1458"/>
      <c r="BL34" s="1458"/>
      <c r="BM34" s="1458"/>
      <c r="BN34" s="1458"/>
      <c r="BO34" s="1458"/>
      <c r="BP34" s="1458"/>
      <c r="BQ34" s="1458"/>
      <c r="BR34" s="1458"/>
      <c r="BS34" s="1458"/>
      <c r="BT34" s="1458"/>
      <c r="BU34" s="1458"/>
      <c r="BV34" s="1458"/>
      <c r="BW34" s="1458"/>
      <c r="BX34" s="1458"/>
      <c r="BY34" s="1458"/>
      <c r="BZ34" s="1458"/>
      <c r="CA34" s="1458"/>
      <c r="CB34" s="1458"/>
      <c r="CC34" s="1458"/>
      <c r="CD34" s="1458"/>
      <c r="CE34" s="1458"/>
      <c r="CF34" s="1458"/>
      <c r="CG34" s="1458"/>
      <c r="CH34" s="1458"/>
      <c r="CI34" s="1458"/>
      <c r="CJ34" s="1458"/>
      <c r="CK34" s="1458"/>
      <c r="CL34" s="1458"/>
      <c r="CM34" s="1458"/>
      <c r="CN34" s="1458"/>
      <c r="CO34" s="1458"/>
      <c r="CP34" s="1458"/>
      <c r="CQ34" s="1458"/>
      <c r="CR34" s="1458"/>
      <c r="CS34" s="1458"/>
      <c r="CT34" s="1458"/>
      <c r="CU34" s="1458"/>
      <c r="CV34" s="1458"/>
      <c r="CW34" s="1458"/>
      <c r="CX34" s="1458"/>
      <c r="CY34" s="1458"/>
      <c r="CZ34" s="1458"/>
      <c r="DA34" s="1458"/>
      <c r="DB34" s="1458"/>
      <c r="DC34" s="1458"/>
      <c r="DD34" s="1458"/>
      <c r="DE34" s="1458"/>
      <c r="DF34" s="1458"/>
      <c r="DG34" s="1458"/>
      <c r="DH34" s="1458"/>
      <c r="DI34" s="1458"/>
      <c r="DJ34" s="1458"/>
      <c r="DK34" s="1458"/>
      <c r="DL34" s="1458"/>
      <c r="DM34" s="1458"/>
      <c r="DN34" s="1458"/>
      <c r="DO34" s="1458"/>
      <c r="DP34" s="1458"/>
      <c r="DQ34" s="1458"/>
      <c r="DR34" s="1458"/>
      <c r="DS34" s="1458"/>
      <c r="DT34" s="1458"/>
    </row>
    <row r="35" spans="1:188" s="595" customFormat="1" ht="25.15" customHeight="1" thickBot="1">
      <c r="A35" s="599"/>
      <c r="B35" s="1579" t="s">
        <v>1623</v>
      </c>
      <c r="C35" s="1580"/>
      <c r="D35" s="1580"/>
      <c r="E35" s="1580"/>
      <c r="F35" s="1580"/>
      <c r="G35" s="1580"/>
      <c r="H35" s="1580"/>
      <c r="I35" s="1580"/>
      <c r="J35" s="1580"/>
      <c r="K35" s="1580"/>
      <c r="L35" s="1580"/>
      <c r="M35" s="1580"/>
      <c r="N35" s="1580"/>
      <c r="O35" s="1580"/>
      <c r="P35" s="1581"/>
      <c r="Q35" s="1579" t="s">
        <v>1623</v>
      </c>
      <c r="R35" s="1580"/>
      <c r="S35" s="1580"/>
      <c r="T35" s="1580"/>
      <c r="U35" s="1580"/>
      <c r="V35" s="1580"/>
      <c r="W35" s="1580"/>
      <c r="X35" s="1580"/>
      <c r="Y35" s="1580"/>
      <c r="Z35" s="1580"/>
      <c r="AA35" s="1580"/>
      <c r="AB35" s="1580"/>
      <c r="AC35" s="1580"/>
      <c r="AD35" s="1580"/>
      <c r="AE35" s="1580"/>
      <c r="AF35" s="1580"/>
      <c r="AG35" s="1580"/>
      <c r="AH35" s="1581"/>
      <c r="AI35" s="1579" t="s">
        <v>1623</v>
      </c>
      <c r="AJ35" s="1580"/>
      <c r="AK35" s="1580"/>
      <c r="AL35" s="1580"/>
      <c r="AM35" s="1580"/>
      <c r="AN35" s="1580"/>
      <c r="AO35" s="1580"/>
      <c r="AP35" s="1580"/>
      <c r="AQ35" s="1580"/>
      <c r="AR35" s="1580"/>
      <c r="AS35" s="1580"/>
      <c r="AT35" s="1580"/>
      <c r="AU35" s="1580"/>
      <c r="AV35" s="1580"/>
      <c r="AW35" s="1580"/>
      <c r="AX35" s="1580"/>
      <c r="AY35" s="1580"/>
      <c r="AZ35" s="1581"/>
      <c r="BA35" s="1584" t="s">
        <v>1623</v>
      </c>
      <c r="BB35" s="1585"/>
      <c r="BC35" s="1585"/>
      <c r="BD35" s="1585"/>
      <c r="BE35" s="1585"/>
      <c r="BF35" s="1585"/>
      <c r="BG35" s="1585"/>
      <c r="BH35" s="1585"/>
      <c r="BI35" s="1585"/>
      <c r="BJ35" s="1585"/>
      <c r="BK35" s="1585"/>
      <c r="BL35" s="1585"/>
      <c r="BM35" s="1585"/>
      <c r="BN35" s="1585"/>
      <c r="BO35" s="1585"/>
      <c r="BP35" s="1585"/>
      <c r="BQ35" s="1585"/>
      <c r="BR35" s="1586"/>
      <c r="BS35" s="1579" t="s">
        <v>1623</v>
      </c>
      <c r="BT35" s="1580"/>
      <c r="BU35" s="1580"/>
      <c r="BV35" s="1580"/>
      <c r="BW35" s="1580"/>
      <c r="BX35" s="1580"/>
      <c r="BY35" s="1580"/>
      <c r="BZ35" s="1580"/>
      <c r="CA35" s="1580"/>
      <c r="CB35" s="1580"/>
      <c r="CC35" s="1580"/>
      <c r="CD35" s="1580"/>
      <c r="CE35" s="1580"/>
      <c r="CF35" s="1580"/>
      <c r="CG35" s="1580"/>
      <c r="CH35" s="1580"/>
      <c r="CI35" s="1580"/>
      <c r="CJ35" s="1581"/>
      <c r="CK35" s="1579" t="s">
        <v>1623</v>
      </c>
      <c r="CL35" s="1580"/>
      <c r="CM35" s="1580"/>
      <c r="CN35" s="1580"/>
      <c r="CO35" s="1581"/>
      <c r="CP35" s="268"/>
      <c r="CQ35" s="268"/>
      <c r="CR35" s="268"/>
      <c r="CS35" s="268"/>
      <c r="CT35" s="268"/>
      <c r="CU35" s="268"/>
      <c r="CV35" s="268"/>
      <c r="CW35" s="268"/>
      <c r="CX35" s="268"/>
      <c r="CY35" s="268"/>
      <c r="CZ35" s="268"/>
      <c r="DA35" s="268"/>
      <c r="DB35" s="1583"/>
      <c r="DC35" s="1583"/>
      <c r="DD35" s="1583"/>
      <c r="DE35" s="1583"/>
      <c r="DF35" s="1583"/>
      <c r="DG35" s="1583"/>
      <c r="DH35" s="268"/>
      <c r="DI35" s="268"/>
      <c r="DJ35" s="268"/>
      <c r="DK35" s="268"/>
      <c r="DL35" s="268"/>
      <c r="DM35" s="268"/>
      <c r="DN35" s="268"/>
    </row>
    <row r="36" spans="1:188" s="598" customFormat="1" ht="18.75" thickBot="1">
      <c r="A36" s="550"/>
      <c r="B36" s="987" t="s">
        <v>497</v>
      </c>
      <c r="C36" s="987" t="s">
        <v>1</v>
      </c>
      <c r="D36" s="987" t="s">
        <v>498</v>
      </c>
      <c r="E36" s="987" t="s">
        <v>325</v>
      </c>
      <c r="F36" s="987" t="s">
        <v>326</v>
      </c>
      <c r="G36" s="987" t="s">
        <v>327</v>
      </c>
      <c r="H36" s="987" t="s">
        <v>231</v>
      </c>
      <c r="I36" s="987" t="s">
        <v>232</v>
      </c>
      <c r="J36" s="987" t="s">
        <v>1389</v>
      </c>
      <c r="K36" s="987" t="s">
        <v>1390</v>
      </c>
      <c r="L36" s="987" t="s">
        <v>1391</v>
      </c>
      <c r="M36" s="987" t="s">
        <v>1392</v>
      </c>
      <c r="N36" s="987" t="s">
        <v>1393</v>
      </c>
      <c r="O36" s="987" t="s">
        <v>1394</v>
      </c>
      <c r="P36" s="987" t="s">
        <v>1416</v>
      </c>
      <c r="Q36" s="987" t="s">
        <v>1417</v>
      </c>
      <c r="R36" s="987" t="s">
        <v>1418</v>
      </c>
      <c r="S36" s="987" t="s">
        <v>1419</v>
      </c>
      <c r="T36" s="987" t="s">
        <v>545</v>
      </c>
      <c r="U36" s="987" t="s">
        <v>546</v>
      </c>
      <c r="V36" s="987" t="s">
        <v>547</v>
      </c>
      <c r="W36" s="987" t="s">
        <v>548</v>
      </c>
      <c r="X36" s="987" t="s">
        <v>549</v>
      </c>
      <c r="Y36" s="987" t="s">
        <v>550</v>
      </c>
      <c r="Z36" s="987" t="s">
        <v>551</v>
      </c>
      <c r="AA36" s="987" t="s">
        <v>552</v>
      </c>
      <c r="AB36" s="987" t="s">
        <v>553</v>
      </c>
      <c r="AC36" s="987" t="s">
        <v>824</v>
      </c>
      <c r="AD36" s="987" t="s">
        <v>825</v>
      </c>
      <c r="AE36" s="987" t="s">
        <v>826</v>
      </c>
      <c r="AF36" s="987" t="s">
        <v>827</v>
      </c>
      <c r="AG36" s="987" t="s">
        <v>828</v>
      </c>
      <c r="AH36" s="987" t="s">
        <v>829</v>
      </c>
      <c r="AI36" s="987" t="s">
        <v>830</v>
      </c>
      <c r="AJ36" s="987" t="s">
        <v>831</v>
      </c>
      <c r="AK36" s="987" t="s">
        <v>953</v>
      </c>
      <c r="AL36" s="987" t="s">
        <v>954</v>
      </c>
      <c r="AM36" s="987" t="s">
        <v>955</v>
      </c>
      <c r="AN36" s="987" t="s">
        <v>956</v>
      </c>
      <c r="AO36" s="987" t="s">
        <v>957</v>
      </c>
      <c r="AP36" s="987" t="s">
        <v>958</v>
      </c>
      <c r="AQ36" s="987" t="s">
        <v>959</v>
      </c>
      <c r="AR36" s="987" t="s">
        <v>960</v>
      </c>
      <c r="AS36" s="987" t="s">
        <v>961</v>
      </c>
      <c r="AT36" s="987" t="s">
        <v>962</v>
      </c>
      <c r="AU36" s="987" t="s">
        <v>963</v>
      </c>
      <c r="AV36" s="987" t="s">
        <v>964</v>
      </c>
      <c r="AW36" s="987" t="s">
        <v>965</v>
      </c>
      <c r="AX36" s="987" t="s">
        <v>974</v>
      </c>
      <c r="AY36" s="987" t="s">
        <v>975</v>
      </c>
      <c r="AZ36" s="987" t="s">
        <v>976</v>
      </c>
      <c r="BA36" s="987" t="s">
        <v>977</v>
      </c>
      <c r="BB36" s="987" t="s">
        <v>978</v>
      </c>
      <c r="BC36" s="987" t="s">
        <v>979</v>
      </c>
      <c r="BD36" s="987" t="s">
        <v>980</v>
      </c>
      <c r="BE36" s="987" t="s">
        <v>981</v>
      </c>
      <c r="BF36" s="987" t="s">
        <v>982</v>
      </c>
      <c r="BG36" s="987" t="s">
        <v>983</v>
      </c>
      <c r="BH36" s="987" t="s">
        <v>984</v>
      </c>
      <c r="BI36" s="987" t="s">
        <v>985</v>
      </c>
      <c r="BJ36" s="987" t="s">
        <v>986</v>
      </c>
      <c r="BK36" s="987" t="s">
        <v>987</v>
      </c>
      <c r="BL36" s="987" t="s">
        <v>988</v>
      </c>
      <c r="BM36" s="987" t="s">
        <v>989</v>
      </c>
      <c r="BN36" s="1260" t="s">
        <v>990</v>
      </c>
      <c r="BO36" s="1260" t="s">
        <v>1402</v>
      </c>
      <c r="BP36" s="1260" t="s">
        <v>1403</v>
      </c>
      <c r="BQ36" s="1260" t="s">
        <v>1404</v>
      </c>
      <c r="BR36" s="1260" t="s">
        <v>1405</v>
      </c>
      <c r="BS36" s="1260" t="s">
        <v>1406</v>
      </c>
      <c r="BT36" s="1260" t="s">
        <v>1407</v>
      </c>
      <c r="BU36" s="1260" t="s">
        <v>1408</v>
      </c>
      <c r="BV36" s="1260" t="s">
        <v>1409</v>
      </c>
      <c r="BW36" s="1260" t="s">
        <v>1410</v>
      </c>
      <c r="BX36" s="1260" t="s">
        <v>1411</v>
      </c>
      <c r="BY36" s="1260" t="s">
        <v>1412</v>
      </c>
      <c r="BZ36" s="1260" t="s">
        <v>1413</v>
      </c>
      <c r="CA36" s="1260" t="s">
        <v>1414</v>
      </c>
      <c r="CB36" s="1260" t="s">
        <v>1415</v>
      </c>
      <c r="CC36" s="1260" t="s">
        <v>1420</v>
      </c>
      <c r="CD36" s="1260" t="s">
        <v>1421</v>
      </c>
      <c r="CE36" s="1260" t="s">
        <v>1422</v>
      </c>
      <c r="CF36" s="1260" t="s">
        <v>1423</v>
      </c>
      <c r="CG36" s="1260" t="s">
        <v>1424</v>
      </c>
      <c r="CH36" s="1260" t="s">
        <v>1425</v>
      </c>
      <c r="CI36" s="1260" t="s">
        <v>1426</v>
      </c>
      <c r="CJ36" s="1260" t="s">
        <v>1427</v>
      </c>
      <c r="CK36" s="1260" t="s">
        <v>1428</v>
      </c>
      <c r="CL36" s="1260" t="s">
        <v>1429</v>
      </c>
      <c r="CM36" s="1260" t="s">
        <v>1430</v>
      </c>
      <c r="CN36" s="1260" t="s">
        <v>1431</v>
      </c>
      <c r="CO36" s="591" t="s">
        <v>1432</v>
      </c>
      <c r="CP36" s="270"/>
      <c r="CQ36" s="270"/>
      <c r="CR36" s="270"/>
      <c r="CS36" s="270"/>
      <c r="CT36" s="270"/>
      <c r="CU36" s="270"/>
      <c r="CV36" s="270"/>
      <c r="CW36" s="270"/>
      <c r="CX36" s="270"/>
      <c r="CY36" s="270"/>
      <c r="CZ36" s="270"/>
      <c r="DA36" s="270"/>
      <c r="DB36" s="270"/>
      <c r="DC36" s="270"/>
      <c r="DD36" s="270"/>
      <c r="DE36" s="270"/>
      <c r="DF36" s="270"/>
      <c r="DG36" s="270"/>
      <c r="DH36" s="270"/>
      <c r="DI36" s="270"/>
      <c r="DJ36" s="270"/>
      <c r="DK36" s="270"/>
      <c r="DL36" s="270"/>
      <c r="DM36" s="270"/>
      <c r="DN36" s="270"/>
      <c r="DO36" s="270"/>
      <c r="DP36" s="270"/>
    </row>
    <row r="37" spans="1:188" s="897" customFormat="1" ht="198.75" thickBot="1">
      <c r="A37" s="883"/>
      <c r="B37" s="590" t="s">
        <v>1472</v>
      </c>
      <c r="C37" s="597" t="s">
        <v>1456</v>
      </c>
      <c r="D37" s="597" t="s">
        <v>966</v>
      </c>
      <c r="E37" s="597" t="s">
        <v>1459</v>
      </c>
      <c r="F37" s="597" t="s">
        <v>1608</v>
      </c>
      <c r="G37" s="597" t="s">
        <v>1473</v>
      </c>
      <c r="H37" s="597" t="s">
        <v>1395</v>
      </c>
      <c r="I37" s="597" t="s">
        <v>1396</v>
      </c>
      <c r="J37" s="597" t="s">
        <v>1962</v>
      </c>
      <c r="K37" s="597" t="s">
        <v>1523</v>
      </c>
      <c r="L37" s="597" t="s">
        <v>1400</v>
      </c>
      <c r="M37" s="597" t="s">
        <v>1475</v>
      </c>
      <c r="N37" s="597" t="s">
        <v>1476</v>
      </c>
      <c r="O37" s="597" t="s">
        <v>1397</v>
      </c>
      <c r="P37" s="597" t="s">
        <v>1477</v>
      </c>
      <c r="Q37" s="597" t="s">
        <v>1478</v>
      </c>
      <c r="R37" s="597" t="s">
        <v>1489</v>
      </c>
      <c r="S37" s="597" t="s">
        <v>1963</v>
      </c>
      <c r="T37" s="597" t="s">
        <v>1460</v>
      </c>
      <c r="U37" s="597" t="s">
        <v>1398</v>
      </c>
      <c r="V37" s="597" t="s">
        <v>1964</v>
      </c>
      <c r="W37" s="597" t="s">
        <v>1480</v>
      </c>
      <c r="X37" s="597" t="s">
        <v>1399</v>
      </c>
      <c r="Y37" s="597" t="s">
        <v>1965</v>
      </c>
      <c r="Z37" s="597" t="s">
        <v>1482</v>
      </c>
      <c r="AA37" s="597" t="s">
        <v>1483</v>
      </c>
      <c r="AB37" s="597" t="s">
        <v>1609</v>
      </c>
      <c r="AC37" s="597" t="s">
        <v>859</v>
      </c>
      <c r="AD37" s="597" t="s">
        <v>1461</v>
      </c>
      <c r="AE37" s="597" t="s">
        <v>1488</v>
      </c>
      <c r="AF37" s="597" t="s">
        <v>969</v>
      </c>
      <c r="AG37" s="597" t="s">
        <v>967</v>
      </c>
      <c r="AH37" s="597" t="s">
        <v>1966</v>
      </c>
      <c r="AI37" s="597" t="s">
        <v>1487</v>
      </c>
      <c r="AJ37" s="597" t="s">
        <v>821</v>
      </c>
      <c r="AK37" s="597" t="s">
        <v>1610</v>
      </c>
      <c r="AL37" s="597" t="s">
        <v>822</v>
      </c>
      <c r="AM37" s="597" t="s">
        <v>970</v>
      </c>
      <c r="AN37" s="597" t="s">
        <v>1611</v>
      </c>
      <c r="AO37" s="597" t="s">
        <v>1612</v>
      </c>
      <c r="AP37" s="597" t="s">
        <v>1613</v>
      </c>
      <c r="AQ37" s="597" t="s">
        <v>823</v>
      </c>
      <c r="AR37" s="597" t="s">
        <v>1967</v>
      </c>
      <c r="AS37" s="597" t="s">
        <v>1968</v>
      </c>
      <c r="AT37" s="597" t="s">
        <v>968</v>
      </c>
      <c r="AU37" s="585"/>
      <c r="AV37" s="995"/>
      <c r="AW37" s="1232" t="s">
        <v>554</v>
      </c>
      <c r="AX37" s="1232" t="s">
        <v>871</v>
      </c>
      <c r="AY37" s="1232" t="s">
        <v>1535</v>
      </c>
      <c r="AZ37" s="1232" t="s">
        <v>1536</v>
      </c>
      <c r="BA37" s="1232" t="s">
        <v>1614</v>
      </c>
      <c r="BB37" s="1232" t="s">
        <v>1462</v>
      </c>
      <c r="BC37" s="1232" t="s">
        <v>1059</v>
      </c>
      <c r="BD37" s="1232" t="s">
        <v>1463</v>
      </c>
      <c r="BE37" s="1232" t="s">
        <v>1537</v>
      </c>
      <c r="BF37" s="1232" t="s">
        <v>1538</v>
      </c>
      <c r="BG37" s="1232" t="s">
        <v>1539</v>
      </c>
      <c r="BH37" s="1232" t="s">
        <v>1540</v>
      </c>
      <c r="BI37" s="1232" t="s">
        <v>1541</v>
      </c>
      <c r="BJ37" s="1232" t="s">
        <v>1464</v>
      </c>
      <c r="BK37" s="1232" t="s">
        <v>1542</v>
      </c>
      <c r="BL37" s="1232" t="s">
        <v>1465</v>
      </c>
      <c r="BM37" s="1232" t="s">
        <v>1543</v>
      </c>
      <c r="BN37" s="1232" t="s">
        <v>1544</v>
      </c>
      <c r="BO37" s="1232" t="s">
        <v>1545</v>
      </c>
      <c r="BP37" s="1232" t="s">
        <v>1466</v>
      </c>
      <c r="BQ37" s="1232" t="s">
        <v>1546</v>
      </c>
      <c r="BR37" s="1232" t="s">
        <v>1547</v>
      </c>
      <c r="BS37" s="1232" t="s">
        <v>1401</v>
      </c>
      <c r="BT37" s="1232" t="s">
        <v>1548</v>
      </c>
      <c r="BU37" s="1232" t="s">
        <v>1549</v>
      </c>
      <c r="BV37" s="1232" t="s">
        <v>1550</v>
      </c>
      <c r="BW37" s="1232" t="s">
        <v>1615</v>
      </c>
      <c r="BX37" s="1232" t="s">
        <v>1551</v>
      </c>
      <c r="BY37" s="1232" t="s">
        <v>1552</v>
      </c>
      <c r="BZ37" s="1232" t="s">
        <v>1553</v>
      </c>
      <c r="CA37" s="1232" t="s">
        <v>1554</v>
      </c>
      <c r="CB37" s="1232" t="s">
        <v>1555</v>
      </c>
      <c r="CC37" s="1232" t="s">
        <v>1556</v>
      </c>
      <c r="CD37" s="1232" t="s">
        <v>1557</v>
      </c>
      <c r="CE37" s="1232" t="s">
        <v>1558</v>
      </c>
      <c r="CF37" s="1232" t="s">
        <v>1559</v>
      </c>
      <c r="CG37" s="1232" t="s">
        <v>1560</v>
      </c>
      <c r="CH37" s="1232" t="s">
        <v>1561</v>
      </c>
      <c r="CI37" s="1232" t="s">
        <v>1562</v>
      </c>
      <c r="CJ37" s="1232" t="s">
        <v>1563</v>
      </c>
      <c r="CK37" s="1232" t="s">
        <v>1564</v>
      </c>
      <c r="CL37" s="1232" t="s">
        <v>1565</v>
      </c>
      <c r="CM37" s="1232" t="s">
        <v>1566</v>
      </c>
      <c r="CN37" s="1232" t="s">
        <v>1567</v>
      </c>
      <c r="CO37" s="590" t="s">
        <v>1568</v>
      </c>
    </row>
    <row r="38" spans="1:188" s="271" customFormat="1" ht="23.65" customHeight="1" thickBot="1">
      <c r="B38" s="589"/>
      <c r="C38" s="591" t="s">
        <v>544</v>
      </c>
      <c r="D38" s="591" t="s">
        <v>544</v>
      </c>
      <c r="E38" s="591" t="s">
        <v>544</v>
      </c>
      <c r="F38" s="591" t="s">
        <v>544</v>
      </c>
      <c r="G38" s="591" t="s">
        <v>544</v>
      </c>
      <c r="H38" s="591" t="s">
        <v>544</v>
      </c>
      <c r="I38" s="591" t="s">
        <v>544</v>
      </c>
      <c r="J38" s="591" t="s">
        <v>544</v>
      </c>
      <c r="K38" s="591" t="s">
        <v>544</v>
      </c>
      <c r="L38" s="591" t="s">
        <v>544</v>
      </c>
      <c r="M38" s="591" t="s">
        <v>544</v>
      </c>
      <c r="N38" s="591" t="s">
        <v>544</v>
      </c>
      <c r="O38" s="591" t="s">
        <v>544</v>
      </c>
      <c r="P38" s="591" t="s">
        <v>544</v>
      </c>
      <c r="Q38" s="591" t="s">
        <v>544</v>
      </c>
      <c r="R38" s="591" t="s">
        <v>544</v>
      </c>
      <c r="S38" s="591" t="s">
        <v>544</v>
      </c>
      <c r="T38" s="591" t="s">
        <v>544</v>
      </c>
      <c r="U38" s="591" t="s">
        <v>544</v>
      </c>
      <c r="V38" s="591" t="s">
        <v>544</v>
      </c>
      <c r="W38" s="591" t="s">
        <v>544</v>
      </c>
      <c r="X38" s="591" t="s">
        <v>544</v>
      </c>
      <c r="Y38" s="591" t="s">
        <v>544</v>
      </c>
      <c r="Z38" s="591" t="s">
        <v>544</v>
      </c>
      <c r="AA38" s="591" t="s">
        <v>544</v>
      </c>
      <c r="AB38" s="591" t="s">
        <v>544</v>
      </c>
      <c r="AC38" s="591" t="s">
        <v>544</v>
      </c>
      <c r="AD38" s="591" t="s">
        <v>544</v>
      </c>
      <c r="AE38" s="591" t="s">
        <v>544</v>
      </c>
      <c r="AF38" s="591" t="s">
        <v>544</v>
      </c>
      <c r="AG38" s="591" t="s">
        <v>544</v>
      </c>
      <c r="AH38" s="591" t="s">
        <v>544</v>
      </c>
      <c r="AI38" s="591" t="s">
        <v>544</v>
      </c>
      <c r="AJ38" s="591" t="s">
        <v>544</v>
      </c>
      <c r="AK38" s="591" t="s">
        <v>544</v>
      </c>
      <c r="AL38" s="591" t="s">
        <v>544</v>
      </c>
      <c r="AM38" s="591" t="s">
        <v>544</v>
      </c>
      <c r="AN38" s="591" t="s">
        <v>544</v>
      </c>
      <c r="AO38" s="591" t="s">
        <v>544</v>
      </c>
      <c r="AP38" s="591" t="s">
        <v>544</v>
      </c>
      <c r="AQ38" s="591" t="s">
        <v>544</v>
      </c>
      <c r="AR38" s="591" t="s">
        <v>544</v>
      </c>
      <c r="AS38" s="591" t="s">
        <v>544</v>
      </c>
      <c r="AT38" s="591" t="s">
        <v>544</v>
      </c>
      <c r="AU38" s="595"/>
      <c r="AV38" s="890"/>
      <c r="AW38" s="590"/>
      <c r="AX38" s="590" t="s">
        <v>544</v>
      </c>
      <c r="AY38" s="590" t="s">
        <v>544</v>
      </c>
      <c r="AZ38" s="590" t="s">
        <v>544</v>
      </c>
      <c r="BA38" s="590" t="s">
        <v>544</v>
      </c>
      <c r="BB38" s="590" t="s">
        <v>544</v>
      </c>
      <c r="BC38" s="590" t="s">
        <v>544</v>
      </c>
      <c r="BD38" s="590" t="s">
        <v>544</v>
      </c>
      <c r="BE38" s="590" t="s">
        <v>544</v>
      </c>
      <c r="BF38" s="590" t="s">
        <v>544</v>
      </c>
      <c r="BG38" s="590" t="s">
        <v>544</v>
      </c>
      <c r="BH38" s="590" t="s">
        <v>544</v>
      </c>
      <c r="BI38" s="590" t="s">
        <v>544</v>
      </c>
      <c r="BJ38" s="590" t="s">
        <v>544</v>
      </c>
      <c r="BK38" s="590" t="s">
        <v>544</v>
      </c>
      <c r="BL38" s="590" t="s">
        <v>544</v>
      </c>
      <c r="BM38" s="590" t="s">
        <v>544</v>
      </c>
      <c r="BN38" s="590" t="s">
        <v>544</v>
      </c>
      <c r="BO38" s="590" t="s">
        <v>544</v>
      </c>
      <c r="BP38" s="590" t="s">
        <v>544</v>
      </c>
      <c r="BQ38" s="590" t="s">
        <v>544</v>
      </c>
      <c r="BR38" s="590" t="s">
        <v>544</v>
      </c>
      <c r="BS38" s="590" t="s">
        <v>544</v>
      </c>
      <c r="BT38" s="590" t="s">
        <v>544</v>
      </c>
      <c r="BU38" s="590" t="s">
        <v>544</v>
      </c>
      <c r="BV38" s="590" t="s">
        <v>544</v>
      </c>
      <c r="BW38" s="590" t="s">
        <v>544</v>
      </c>
      <c r="BX38" s="590" t="s">
        <v>544</v>
      </c>
      <c r="BY38" s="590" t="s">
        <v>544</v>
      </c>
      <c r="BZ38" s="590" t="s">
        <v>544</v>
      </c>
      <c r="CA38" s="590" t="s">
        <v>544</v>
      </c>
      <c r="CB38" s="590" t="s">
        <v>544</v>
      </c>
      <c r="CC38" s="590" t="s">
        <v>544</v>
      </c>
      <c r="CD38" s="590" t="s">
        <v>544</v>
      </c>
      <c r="CE38" s="590" t="s">
        <v>544</v>
      </c>
      <c r="CF38" s="590" t="s">
        <v>544</v>
      </c>
      <c r="CG38" s="590" t="s">
        <v>544</v>
      </c>
      <c r="CH38" s="590" t="s">
        <v>544</v>
      </c>
      <c r="CI38" s="590" t="s">
        <v>544</v>
      </c>
      <c r="CJ38" s="590" t="s">
        <v>544</v>
      </c>
      <c r="CK38" s="590" t="s">
        <v>544</v>
      </c>
      <c r="CL38" s="590" t="s">
        <v>544</v>
      </c>
      <c r="CM38" s="590" t="s">
        <v>544</v>
      </c>
      <c r="CN38" s="590" t="s">
        <v>544</v>
      </c>
      <c r="CO38" s="590" t="s">
        <v>544</v>
      </c>
    </row>
    <row r="39" spans="1:188" s="491" customFormat="1" ht="18">
      <c r="A39" s="582">
        <v>46022</v>
      </c>
      <c r="B39" s="1067">
        <v>0</v>
      </c>
      <c r="C39" s="1067"/>
      <c r="D39" s="1067"/>
      <c r="E39" s="1067"/>
      <c r="F39" s="1067"/>
      <c r="G39" s="1067"/>
      <c r="H39" s="1067"/>
      <c r="I39" s="1067"/>
      <c r="J39" s="1067"/>
      <c r="K39" s="1067"/>
      <c r="L39" s="1067"/>
      <c r="M39" s="1067"/>
      <c r="N39" s="1067"/>
      <c r="O39" s="1067"/>
      <c r="P39" s="1067"/>
      <c r="Q39" s="1067"/>
      <c r="R39" s="1067"/>
      <c r="S39" s="1067"/>
      <c r="T39" s="1067"/>
      <c r="U39" s="1067"/>
      <c r="V39" s="1067"/>
      <c r="W39" s="1067"/>
      <c r="X39" s="1067"/>
      <c r="Y39" s="1067"/>
      <c r="Z39" s="1067"/>
      <c r="AA39" s="1067"/>
      <c r="AB39" s="1067"/>
      <c r="AC39" s="1067"/>
      <c r="AD39" s="1067"/>
      <c r="AE39" s="1067"/>
      <c r="AF39" s="1067"/>
      <c r="AG39" s="1067"/>
      <c r="AH39" s="1067"/>
      <c r="AI39" s="1067"/>
      <c r="AJ39" s="1067"/>
      <c r="AK39" s="1067"/>
      <c r="AL39" s="1067"/>
      <c r="AM39" s="1067"/>
      <c r="AN39" s="1067"/>
      <c r="AO39" s="1067"/>
      <c r="AP39" s="1067"/>
      <c r="AQ39" s="1067"/>
      <c r="AR39" s="1067"/>
      <c r="AS39" s="1067"/>
      <c r="AT39" s="1067"/>
      <c r="AU39" s="585"/>
      <c r="AV39" s="582">
        <v>46022</v>
      </c>
      <c r="AW39" s="1080">
        <f t="shared" ref="AW39:CO39" si="9">+B39</f>
        <v>0</v>
      </c>
      <c r="AX39" s="1257">
        <f t="shared" si="9"/>
        <v>0</v>
      </c>
      <c r="AY39" s="1257">
        <f t="shared" si="9"/>
        <v>0</v>
      </c>
      <c r="AZ39" s="1257">
        <f t="shared" si="9"/>
        <v>0</v>
      </c>
      <c r="BA39" s="1257">
        <f t="shared" si="9"/>
        <v>0</v>
      </c>
      <c r="BB39" s="1257">
        <f t="shared" si="9"/>
        <v>0</v>
      </c>
      <c r="BC39" s="1257">
        <f t="shared" si="9"/>
        <v>0</v>
      </c>
      <c r="BD39" s="1257">
        <f t="shared" si="9"/>
        <v>0</v>
      </c>
      <c r="BE39" s="1257">
        <f t="shared" si="9"/>
        <v>0</v>
      </c>
      <c r="BF39" s="1257">
        <f t="shared" si="9"/>
        <v>0</v>
      </c>
      <c r="BG39" s="1257">
        <f t="shared" si="9"/>
        <v>0</v>
      </c>
      <c r="BH39" s="1257">
        <f t="shared" si="9"/>
        <v>0</v>
      </c>
      <c r="BI39" s="1257">
        <f t="shared" si="9"/>
        <v>0</v>
      </c>
      <c r="BJ39" s="1257">
        <f t="shared" si="9"/>
        <v>0</v>
      </c>
      <c r="BK39" s="1257">
        <f t="shared" si="9"/>
        <v>0</v>
      </c>
      <c r="BL39" s="1257">
        <f t="shared" si="9"/>
        <v>0</v>
      </c>
      <c r="BM39" s="1257">
        <f t="shared" si="9"/>
        <v>0</v>
      </c>
      <c r="BN39" s="1257">
        <f t="shared" si="9"/>
        <v>0</v>
      </c>
      <c r="BO39" s="1257">
        <f t="shared" si="9"/>
        <v>0</v>
      </c>
      <c r="BP39" s="1257">
        <f t="shared" si="9"/>
        <v>0</v>
      </c>
      <c r="BQ39" s="1257">
        <f t="shared" si="9"/>
        <v>0</v>
      </c>
      <c r="BR39" s="1257">
        <f t="shared" si="9"/>
        <v>0</v>
      </c>
      <c r="BS39" s="1257">
        <f t="shared" si="9"/>
        <v>0</v>
      </c>
      <c r="BT39" s="1257">
        <f t="shared" si="9"/>
        <v>0</v>
      </c>
      <c r="BU39" s="1257">
        <f t="shared" si="9"/>
        <v>0</v>
      </c>
      <c r="BV39" s="1257">
        <f t="shared" si="9"/>
        <v>0</v>
      </c>
      <c r="BW39" s="1257">
        <f t="shared" si="9"/>
        <v>0</v>
      </c>
      <c r="BX39" s="1257">
        <f t="shared" si="9"/>
        <v>0</v>
      </c>
      <c r="BY39" s="1257">
        <f t="shared" si="9"/>
        <v>0</v>
      </c>
      <c r="BZ39" s="1257">
        <f t="shared" si="9"/>
        <v>0</v>
      </c>
      <c r="CA39" s="1257">
        <f t="shared" si="9"/>
        <v>0</v>
      </c>
      <c r="CB39" s="1257">
        <f t="shared" si="9"/>
        <v>0</v>
      </c>
      <c r="CC39" s="1257">
        <f t="shared" si="9"/>
        <v>0</v>
      </c>
      <c r="CD39" s="1257">
        <f t="shared" si="9"/>
        <v>0</v>
      </c>
      <c r="CE39" s="1257">
        <f t="shared" si="9"/>
        <v>0</v>
      </c>
      <c r="CF39" s="1257">
        <f t="shared" si="9"/>
        <v>0</v>
      </c>
      <c r="CG39" s="1257">
        <f t="shared" si="9"/>
        <v>0</v>
      </c>
      <c r="CH39" s="1257">
        <f t="shared" si="9"/>
        <v>0</v>
      </c>
      <c r="CI39" s="1257">
        <f t="shared" si="9"/>
        <v>0</v>
      </c>
      <c r="CJ39" s="1257">
        <f t="shared" si="9"/>
        <v>0</v>
      </c>
      <c r="CK39" s="1257">
        <f t="shared" si="9"/>
        <v>0</v>
      </c>
      <c r="CL39" s="1257">
        <f t="shared" si="9"/>
        <v>0</v>
      </c>
      <c r="CM39" s="1257">
        <f t="shared" si="9"/>
        <v>0</v>
      </c>
      <c r="CN39" s="1257">
        <f t="shared" si="9"/>
        <v>0</v>
      </c>
      <c r="CO39" s="1257">
        <f t="shared" si="9"/>
        <v>0</v>
      </c>
      <c r="EN39" s="1246"/>
      <c r="EO39" s="1246"/>
      <c r="EP39" s="1246"/>
      <c r="EQ39" s="1246"/>
      <c r="ER39" s="1246"/>
      <c r="ES39" s="1246"/>
      <c r="ET39" s="1246"/>
      <c r="EU39" s="1246"/>
      <c r="EV39" s="1246"/>
      <c r="EW39" s="1246"/>
      <c r="EX39" s="1246"/>
      <c r="EY39" s="1246"/>
      <c r="EZ39" s="1246"/>
      <c r="FA39" s="1246"/>
      <c r="FB39" s="1246"/>
      <c r="FC39" s="1246"/>
      <c r="FD39" s="1246"/>
      <c r="FE39" s="1246"/>
      <c r="FF39" s="1246"/>
      <c r="FG39" s="1246"/>
      <c r="FH39" s="1246"/>
      <c r="FI39" s="1246"/>
      <c r="FJ39" s="1246"/>
      <c r="FK39" s="1246"/>
      <c r="FL39" s="1246"/>
      <c r="FM39" s="1246"/>
      <c r="FN39" s="1246"/>
      <c r="FO39" s="1246"/>
      <c r="FP39" s="1246"/>
      <c r="FQ39" s="1246"/>
      <c r="FR39" s="1246"/>
      <c r="FS39" s="1246"/>
      <c r="FT39" s="1246"/>
      <c r="FU39" s="1246"/>
      <c r="FV39" s="1246"/>
      <c r="FW39" s="1246"/>
      <c r="FX39" s="1246"/>
      <c r="FY39" s="1246"/>
      <c r="FZ39" s="1246"/>
      <c r="GA39" s="1246"/>
      <c r="GB39" s="1246"/>
      <c r="GC39" s="1246"/>
      <c r="GD39" s="1246"/>
      <c r="GE39" s="1246"/>
      <c r="GF39" s="1246"/>
    </row>
    <row r="40" spans="1:188" s="491" customFormat="1" ht="18">
      <c r="A40" s="586" t="s">
        <v>147</v>
      </c>
      <c r="B40" s="1067">
        <v>0</v>
      </c>
      <c r="C40" s="1067"/>
      <c r="D40" s="1067"/>
      <c r="E40" s="1067"/>
      <c r="F40" s="1067"/>
      <c r="G40" s="1067"/>
      <c r="H40" s="1067"/>
      <c r="I40" s="1067"/>
      <c r="J40" s="1067"/>
      <c r="K40" s="1067"/>
      <c r="L40" s="1067"/>
      <c r="M40" s="1067"/>
      <c r="N40" s="1067"/>
      <c r="O40" s="1067"/>
      <c r="P40" s="1067"/>
      <c r="Q40" s="1067"/>
      <c r="R40" s="1067"/>
      <c r="S40" s="1067"/>
      <c r="T40" s="1067"/>
      <c r="U40" s="1067"/>
      <c r="V40" s="1067"/>
      <c r="W40" s="1067"/>
      <c r="X40" s="1067"/>
      <c r="Y40" s="1067"/>
      <c r="Z40" s="1067"/>
      <c r="AA40" s="1067"/>
      <c r="AB40" s="1067"/>
      <c r="AC40" s="1067"/>
      <c r="AD40" s="1067"/>
      <c r="AE40" s="1067"/>
      <c r="AF40" s="1067"/>
      <c r="AG40" s="1067"/>
      <c r="AH40" s="1067"/>
      <c r="AI40" s="1067"/>
      <c r="AJ40" s="1067"/>
      <c r="AK40" s="1067"/>
      <c r="AL40" s="1067"/>
      <c r="AM40" s="1067"/>
      <c r="AN40" s="1067"/>
      <c r="AO40" s="1067"/>
      <c r="AP40" s="1067"/>
      <c r="AQ40" s="1067"/>
      <c r="AR40" s="1067"/>
      <c r="AS40" s="1067"/>
      <c r="AT40" s="1067"/>
      <c r="AU40" s="585"/>
      <c r="AV40" s="884" t="s">
        <v>147</v>
      </c>
      <c r="AW40" s="1080">
        <f t="shared" ref="AW40:AW51" si="10">AW39+B40</f>
        <v>0</v>
      </c>
      <c r="AX40" s="903">
        <f t="shared" ref="AX40:AX51" si="11">+AX39+C40</f>
        <v>0</v>
      </c>
      <c r="AY40" s="903">
        <f t="shared" ref="AY40:AY51" si="12">+AY39+D40</f>
        <v>0</v>
      </c>
      <c r="AZ40" s="903">
        <f t="shared" ref="AZ40:AZ51" si="13">+AZ39+E40</f>
        <v>0</v>
      </c>
      <c r="BA40" s="903">
        <f t="shared" ref="BA40:BA51" si="14">+BA39+F40</f>
        <v>0</v>
      </c>
      <c r="BB40" s="903">
        <f t="shared" ref="BB40:BB51" si="15">+BB39+G40</f>
        <v>0</v>
      </c>
      <c r="BC40" s="903">
        <f t="shared" ref="BC40:BC51" si="16">+BC39+H40</f>
        <v>0</v>
      </c>
      <c r="BD40" s="903">
        <f t="shared" ref="BD40:BD51" si="17">+BD39+I40</f>
        <v>0</v>
      </c>
      <c r="BE40" s="903">
        <f t="shared" ref="BE40:BE51" si="18">+BE39+J40</f>
        <v>0</v>
      </c>
      <c r="BF40" s="903">
        <f t="shared" ref="BF40:BF51" si="19">+BF39+K40</f>
        <v>0</v>
      </c>
      <c r="BG40" s="903">
        <f t="shared" ref="BG40:BG51" si="20">+BG39+L40</f>
        <v>0</v>
      </c>
      <c r="BH40" s="903">
        <f t="shared" ref="BH40:BH51" si="21">+BH39+M40</f>
        <v>0</v>
      </c>
      <c r="BI40" s="903">
        <f t="shared" ref="BI40:BI51" si="22">+BI39+N40</f>
        <v>0</v>
      </c>
      <c r="BJ40" s="903">
        <f t="shared" ref="BJ40:BJ51" si="23">+BJ39+O40</f>
        <v>0</v>
      </c>
      <c r="BK40" s="903">
        <f t="shared" ref="BK40:BK51" si="24">+BK39+P40</f>
        <v>0</v>
      </c>
      <c r="BL40" s="903">
        <f t="shared" ref="BL40:BL51" si="25">+BL39+Q40</f>
        <v>0</v>
      </c>
      <c r="BM40" s="903">
        <f t="shared" ref="BM40:BM51" si="26">+BM39+R40</f>
        <v>0</v>
      </c>
      <c r="BN40" s="903">
        <f t="shared" ref="BN40:BN51" si="27">+BN39+S40</f>
        <v>0</v>
      </c>
      <c r="BO40" s="903">
        <f t="shared" ref="BO40:BO51" si="28">+BO39+T40</f>
        <v>0</v>
      </c>
      <c r="BP40" s="903">
        <f t="shared" ref="BP40:BP51" si="29">+BP39+U40</f>
        <v>0</v>
      </c>
      <c r="BQ40" s="903">
        <f t="shared" ref="BQ40:BQ51" si="30">+BQ39+V40</f>
        <v>0</v>
      </c>
      <c r="BR40" s="903">
        <f t="shared" ref="BR40:BR51" si="31">+BR39+W40</f>
        <v>0</v>
      </c>
      <c r="BS40" s="903">
        <f t="shared" ref="BS40:BS51" si="32">+BS39+X40</f>
        <v>0</v>
      </c>
      <c r="BT40" s="903">
        <f t="shared" ref="BT40:BT51" si="33">+BT39+Y40</f>
        <v>0</v>
      </c>
      <c r="BU40" s="903">
        <f t="shared" ref="BU40:BU51" si="34">+BU39+Z40</f>
        <v>0</v>
      </c>
      <c r="BV40" s="903">
        <f t="shared" ref="BV40:BV51" si="35">+BV39+AA40</f>
        <v>0</v>
      </c>
      <c r="BW40" s="903">
        <f t="shared" ref="BW40:BW51" si="36">+BW39+AB40</f>
        <v>0</v>
      </c>
      <c r="BX40" s="903">
        <f t="shared" ref="BX40:BX51" si="37">+BX39+AC40</f>
        <v>0</v>
      </c>
      <c r="BY40" s="903">
        <f t="shared" ref="BY40:BY51" si="38">+BY39+AD40</f>
        <v>0</v>
      </c>
      <c r="BZ40" s="903">
        <f t="shared" ref="BZ40:BZ51" si="39">+BZ39+AE40</f>
        <v>0</v>
      </c>
      <c r="CA40" s="903">
        <f t="shared" ref="CA40:CA51" si="40">+CA39+AF40</f>
        <v>0</v>
      </c>
      <c r="CB40" s="903">
        <f t="shared" ref="CB40:CB51" si="41">+CB39+AG40</f>
        <v>0</v>
      </c>
      <c r="CC40" s="903">
        <f t="shared" ref="CC40:CC51" si="42">+CC39+AH40</f>
        <v>0</v>
      </c>
      <c r="CD40" s="903">
        <f t="shared" ref="CD40:CD51" si="43">+CD39+AI40</f>
        <v>0</v>
      </c>
      <c r="CE40" s="903">
        <f t="shared" ref="CE40:CE51" si="44">+CE39+AJ40</f>
        <v>0</v>
      </c>
      <c r="CF40" s="903">
        <f t="shared" ref="CF40:CF51" si="45">+CF39+AK40</f>
        <v>0</v>
      </c>
      <c r="CG40" s="903">
        <f t="shared" ref="CG40:CG51" si="46">+CG39+AL40</f>
        <v>0</v>
      </c>
      <c r="CH40" s="903">
        <f t="shared" ref="CH40:CH51" si="47">+CH39+AM40</f>
        <v>0</v>
      </c>
      <c r="CI40" s="903">
        <f t="shared" ref="CI40:CI51" si="48">+CI39+AN40</f>
        <v>0</v>
      </c>
      <c r="CJ40" s="903">
        <f t="shared" ref="CJ40:CJ51" si="49">+CJ39+AO40</f>
        <v>0</v>
      </c>
      <c r="CK40" s="903">
        <f t="shared" ref="CK40:CK51" si="50">+CK39+AP40</f>
        <v>0</v>
      </c>
      <c r="CL40" s="903">
        <f t="shared" ref="CL40:CL51" si="51">+CL39+AQ40</f>
        <v>0</v>
      </c>
      <c r="CM40" s="903">
        <f t="shared" ref="CM40:CM51" si="52">+CM39+AR40</f>
        <v>0</v>
      </c>
      <c r="CN40" s="903">
        <f t="shared" ref="CN40:CN51" si="53">+CN39+AS40</f>
        <v>0</v>
      </c>
      <c r="CO40" s="903">
        <f t="shared" ref="CO40:CO51" si="54">+CO39+AT40</f>
        <v>0</v>
      </c>
      <c r="EN40" s="1246"/>
      <c r="EO40" s="1246"/>
      <c r="EP40" s="1246"/>
      <c r="EQ40" s="1246"/>
      <c r="ER40" s="1246"/>
      <c r="ES40" s="1246"/>
      <c r="ET40" s="1246"/>
      <c r="EU40" s="1246"/>
      <c r="EV40" s="1246"/>
      <c r="EW40" s="1246"/>
      <c r="EX40" s="1246"/>
      <c r="EY40" s="1246"/>
      <c r="EZ40" s="1246"/>
      <c r="FA40" s="1246"/>
      <c r="FB40" s="1246"/>
      <c r="FC40" s="1246"/>
      <c r="FD40" s="1246"/>
      <c r="FE40" s="1246"/>
      <c r="FF40" s="1246"/>
      <c r="FG40" s="1246"/>
      <c r="FH40" s="1246"/>
      <c r="FI40" s="1246"/>
      <c r="FJ40" s="1246"/>
      <c r="FK40" s="1246"/>
      <c r="FL40" s="1246"/>
      <c r="FM40" s="1246"/>
      <c r="FN40" s="1246"/>
      <c r="FO40" s="1246"/>
      <c r="FP40" s="1246"/>
      <c r="FQ40" s="1246"/>
      <c r="FR40" s="1246"/>
      <c r="FS40" s="1246"/>
      <c r="FT40" s="1246"/>
      <c r="FU40" s="1246"/>
      <c r="FV40" s="1246"/>
      <c r="FW40" s="1246"/>
      <c r="FX40" s="1246"/>
      <c r="FY40" s="1246"/>
      <c r="FZ40" s="1246"/>
      <c r="GA40" s="1246"/>
      <c r="GB40" s="1246"/>
      <c r="GC40" s="1246"/>
      <c r="GD40" s="1246"/>
      <c r="GE40" s="1246"/>
      <c r="GF40" s="1246"/>
    </row>
    <row r="41" spans="1:188" s="491" customFormat="1" ht="18">
      <c r="A41" s="586" t="s">
        <v>438</v>
      </c>
      <c r="B41" s="1067">
        <v>0</v>
      </c>
      <c r="C41" s="1067"/>
      <c r="D41" s="1067"/>
      <c r="E41" s="1067"/>
      <c r="F41" s="1067"/>
      <c r="G41" s="1067"/>
      <c r="H41" s="1067"/>
      <c r="I41" s="1067"/>
      <c r="J41" s="1067"/>
      <c r="K41" s="1067"/>
      <c r="L41" s="1067"/>
      <c r="M41" s="1067"/>
      <c r="N41" s="1067"/>
      <c r="O41" s="1067"/>
      <c r="P41" s="1067"/>
      <c r="Q41" s="1067"/>
      <c r="R41" s="1067"/>
      <c r="S41" s="1067"/>
      <c r="T41" s="1067"/>
      <c r="U41" s="1067"/>
      <c r="V41" s="1067"/>
      <c r="W41" s="1067"/>
      <c r="X41" s="1067"/>
      <c r="Y41" s="1067"/>
      <c r="Z41" s="1067"/>
      <c r="AA41" s="1067"/>
      <c r="AB41" s="1067"/>
      <c r="AC41" s="1067"/>
      <c r="AD41" s="1067"/>
      <c r="AE41" s="1067"/>
      <c r="AF41" s="1067"/>
      <c r="AG41" s="1067"/>
      <c r="AH41" s="1067"/>
      <c r="AI41" s="1067"/>
      <c r="AJ41" s="1067"/>
      <c r="AK41" s="1067"/>
      <c r="AL41" s="1067"/>
      <c r="AM41" s="1067"/>
      <c r="AN41" s="1067"/>
      <c r="AO41" s="1067"/>
      <c r="AP41" s="1067"/>
      <c r="AQ41" s="1067"/>
      <c r="AR41" s="1067"/>
      <c r="AS41" s="1067"/>
      <c r="AT41" s="1067"/>
      <c r="AU41" s="585"/>
      <c r="AV41" s="884" t="s">
        <v>438</v>
      </c>
      <c r="AW41" s="1080">
        <f t="shared" si="10"/>
        <v>0</v>
      </c>
      <c r="AX41" s="903">
        <f t="shared" si="11"/>
        <v>0</v>
      </c>
      <c r="AY41" s="903">
        <f t="shared" si="12"/>
        <v>0</v>
      </c>
      <c r="AZ41" s="903">
        <f t="shared" si="13"/>
        <v>0</v>
      </c>
      <c r="BA41" s="903">
        <f t="shared" si="14"/>
        <v>0</v>
      </c>
      <c r="BB41" s="903">
        <f t="shared" si="15"/>
        <v>0</v>
      </c>
      <c r="BC41" s="903">
        <f t="shared" si="16"/>
        <v>0</v>
      </c>
      <c r="BD41" s="903">
        <f t="shared" si="17"/>
        <v>0</v>
      </c>
      <c r="BE41" s="903">
        <f t="shared" si="18"/>
        <v>0</v>
      </c>
      <c r="BF41" s="903">
        <f t="shared" si="19"/>
        <v>0</v>
      </c>
      <c r="BG41" s="903">
        <f t="shared" si="20"/>
        <v>0</v>
      </c>
      <c r="BH41" s="903">
        <f t="shared" si="21"/>
        <v>0</v>
      </c>
      <c r="BI41" s="903">
        <f t="shared" si="22"/>
        <v>0</v>
      </c>
      <c r="BJ41" s="903">
        <f t="shared" si="23"/>
        <v>0</v>
      </c>
      <c r="BK41" s="903">
        <f t="shared" si="24"/>
        <v>0</v>
      </c>
      <c r="BL41" s="903">
        <f t="shared" si="25"/>
        <v>0</v>
      </c>
      <c r="BM41" s="903">
        <f t="shared" si="26"/>
        <v>0</v>
      </c>
      <c r="BN41" s="903">
        <f t="shared" si="27"/>
        <v>0</v>
      </c>
      <c r="BO41" s="903">
        <f t="shared" si="28"/>
        <v>0</v>
      </c>
      <c r="BP41" s="903">
        <f t="shared" si="29"/>
        <v>0</v>
      </c>
      <c r="BQ41" s="903">
        <f t="shared" si="30"/>
        <v>0</v>
      </c>
      <c r="BR41" s="903">
        <f t="shared" si="31"/>
        <v>0</v>
      </c>
      <c r="BS41" s="903">
        <f t="shared" si="32"/>
        <v>0</v>
      </c>
      <c r="BT41" s="903">
        <f t="shared" si="33"/>
        <v>0</v>
      </c>
      <c r="BU41" s="903">
        <f t="shared" si="34"/>
        <v>0</v>
      </c>
      <c r="BV41" s="903">
        <f t="shared" si="35"/>
        <v>0</v>
      </c>
      <c r="BW41" s="903">
        <f t="shared" si="36"/>
        <v>0</v>
      </c>
      <c r="BX41" s="903">
        <f t="shared" si="37"/>
        <v>0</v>
      </c>
      <c r="BY41" s="903">
        <f t="shared" si="38"/>
        <v>0</v>
      </c>
      <c r="BZ41" s="903">
        <f t="shared" si="39"/>
        <v>0</v>
      </c>
      <c r="CA41" s="903">
        <f t="shared" si="40"/>
        <v>0</v>
      </c>
      <c r="CB41" s="903">
        <f t="shared" si="41"/>
        <v>0</v>
      </c>
      <c r="CC41" s="903">
        <f t="shared" si="42"/>
        <v>0</v>
      </c>
      <c r="CD41" s="903">
        <f t="shared" si="43"/>
        <v>0</v>
      </c>
      <c r="CE41" s="903">
        <f t="shared" si="44"/>
        <v>0</v>
      </c>
      <c r="CF41" s="903">
        <f t="shared" si="45"/>
        <v>0</v>
      </c>
      <c r="CG41" s="903">
        <f t="shared" si="46"/>
        <v>0</v>
      </c>
      <c r="CH41" s="903">
        <f t="shared" si="47"/>
        <v>0</v>
      </c>
      <c r="CI41" s="903">
        <f t="shared" si="48"/>
        <v>0</v>
      </c>
      <c r="CJ41" s="903">
        <f t="shared" si="49"/>
        <v>0</v>
      </c>
      <c r="CK41" s="903">
        <f t="shared" si="50"/>
        <v>0</v>
      </c>
      <c r="CL41" s="903">
        <f t="shared" si="51"/>
        <v>0</v>
      </c>
      <c r="CM41" s="903">
        <f t="shared" si="52"/>
        <v>0</v>
      </c>
      <c r="CN41" s="903">
        <f t="shared" si="53"/>
        <v>0</v>
      </c>
      <c r="CO41" s="903">
        <f t="shared" si="54"/>
        <v>0</v>
      </c>
      <c r="EN41" s="1246"/>
      <c r="EO41" s="1246"/>
      <c r="EP41" s="1246"/>
      <c r="EQ41" s="1246"/>
      <c r="ER41" s="1246"/>
      <c r="ES41" s="1246"/>
      <c r="ET41" s="1246"/>
      <c r="EU41" s="1246"/>
      <c r="EV41" s="1246"/>
      <c r="EW41" s="1246"/>
      <c r="EX41" s="1246"/>
      <c r="EY41" s="1246"/>
      <c r="EZ41" s="1246"/>
      <c r="FA41" s="1246"/>
      <c r="FB41" s="1246"/>
      <c r="FC41" s="1246"/>
      <c r="FD41" s="1246"/>
      <c r="FE41" s="1246"/>
      <c r="FF41" s="1246"/>
      <c r="FG41" s="1246"/>
      <c r="FH41" s="1246"/>
      <c r="FI41" s="1246"/>
      <c r="FJ41" s="1246"/>
      <c r="FK41" s="1246"/>
      <c r="FL41" s="1246"/>
      <c r="FM41" s="1246"/>
      <c r="FN41" s="1246"/>
      <c r="FO41" s="1246"/>
      <c r="FP41" s="1246"/>
      <c r="FQ41" s="1246"/>
      <c r="FR41" s="1246"/>
      <c r="FS41" s="1246"/>
      <c r="FT41" s="1246"/>
      <c r="FU41" s="1246"/>
      <c r="FV41" s="1246"/>
      <c r="FW41" s="1246"/>
      <c r="FX41" s="1246"/>
      <c r="FY41" s="1246"/>
      <c r="FZ41" s="1246"/>
      <c r="GA41" s="1246"/>
      <c r="GB41" s="1246"/>
      <c r="GC41" s="1246"/>
      <c r="GD41" s="1246"/>
      <c r="GE41" s="1246"/>
      <c r="GF41" s="1246"/>
    </row>
    <row r="42" spans="1:188" s="491" customFormat="1" ht="18">
      <c r="A42" s="586" t="s">
        <v>439</v>
      </c>
      <c r="B42" s="1067">
        <v>0</v>
      </c>
      <c r="C42" s="1067"/>
      <c r="D42" s="1067"/>
      <c r="E42" s="1067"/>
      <c r="F42" s="1067"/>
      <c r="G42" s="1067"/>
      <c r="H42" s="1067"/>
      <c r="I42" s="1067"/>
      <c r="J42" s="1067"/>
      <c r="K42" s="1067"/>
      <c r="L42" s="1067"/>
      <c r="M42" s="1067"/>
      <c r="N42" s="1067"/>
      <c r="O42" s="1067"/>
      <c r="P42" s="1067"/>
      <c r="Q42" s="1067"/>
      <c r="R42" s="1067"/>
      <c r="S42" s="1067"/>
      <c r="T42" s="1067"/>
      <c r="U42" s="1067"/>
      <c r="V42" s="1067"/>
      <c r="W42" s="1067"/>
      <c r="X42" s="1067"/>
      <c r="Y42" s="1067"/>
      <c r="Z42" s="1067"/>
      <c r="AA42" s="1067"/>
      <c r="AB42" s="1067"/>
      <c r="AC42" s="1067"/>
      <c r="AD42" s="1067"/>
      <c r="AE42" s="1067"/>
      <c r="AF42" s="1067"/>
      <c r="AG42" s="1067"/>
      <c r="AH42" s="1067"/>
      <c r="AI42" s="1067"/>
      <c r="AJ42" s="1067"/>
      <c r="AK42" s="1067"/>
      <c r="AL42" s="1067"/>
      <c r="AM42" s="1067"/>
      <c r="AN42" s="1067"/>
      <c r="AO42" s="1067"/>
      <c r="AP42" s="1067"/>
      <c r="AQ42" s="1067"/>
      <c r="AR42" s="1067"/>
      <c r="AS42" s="1067"/>
      <c r="AT42" s="1067"/>
      <c r="AU42" s="585"/>
      <c r="AV42" s="884" t="s">
        <v>439</v>
      </c>
      <c r="AW42" s="1080">
        <f t="shared" si="10"/>
        <v>0</v>
      </c>
      <c r="AX42" s="903">
        <f t="shared" si="11"/>
        <v>0</v>
      </c>
      <c r="AY42" s="903">
        <f t="shared" si="12"/>
        <v>0</v>
      </c>
      <c r="AZ42" s="903">
        <f t="shared" si="13"/>
        <v>0</v>
      </c>
      <c r="BA42" s="903">
        <f t="shared" si="14"/>
        <v>0</v>
      </c>
      <c r="BB42" s="903">
        <f t="shared" si="15"/>
        <v>0</v>
      </c>
      <c r="BC42" s="903">
        <f t="shared" si="16"/>
        <v>0</v>
      </c>
      <c r="BD42" s="903">
        <f t="shared" si="17"/>
        <v>0</v>
      </c>
      <c r="BE42" s="903">
        <f t="shared" si="18"/>
        <v>0</v>
      </c>
      <c r="BF42" s="903">
        <f t="shared" si="19"/>
        <v>0</v>
      </c>
      <c r="BG42" s="903">
        <f t="shared" si="20"/>
        <v>0</v>
      </c>
      <c r="BH42" s="903">
        <f t="shared" si="21"/>
        <v>0</v>
      </c>
      <c r="BI42" s="903">
        <f t="shared" si="22"/>
        <v>0</v>
      </c>
      <c r="BJ42" s="903">
        <f t="shared" si="23"/>
        <v>0</v>
      </c>
      <c r="BK42" s="903">
        <f t="shared" si="24"/>
        <v>0</v>
      </c>
      <c r="BL42" s="903">
        <f t="shared" si="25"/>
        <v>0</v>
      </c>
      <c r="BM42" s="903">
        <f t="shared" si="26"/>
        <v>0</v>
      </c>
      <c r="BN42" s="903">
        <f t="shared" si="27"/>
        <v>0</v>
      </c>
      <c r="BO42" s="903">
        <f t="shared" si="28"/>
        <v>0</v>
      </c>
      <c r="BP42" s="903">
        <f t="shared" si="29"/>
        <v>0</v>
      </c>
      <c r="BQ42" s="903">
        <f t="shared" si="30"/>
        <v>0</v>
      </c>
      <c r="BR42" s="903">
        <f t="shared" si="31"/>
        <v>0</v>
      </c>
      <c r="BS42" s="903">
        <f t="shared" si="32"/>
        <v>0</v>
      </c>
      <c r="BT42" s="903">
        <f t="shared" si="33"/>
        <v>0</v>
      </c>
      <c r="BU42" s="903">
        <f t="shared" si="34"/>
        <v>0</v>
      </c>
      <c r="BV42" s="903">
        <f t="shared" si="35"/>
        <v>0</v>
      </c>
      <c r="BW42" s="903">
        <f t="shared" si="36"/>
        <v>0</v>
      </c>
      <c r="BX42" s="903">
        <f t="shared" si="37"/>
        <v>0</v>
      </c>
      <c r="BY42" s="903">
        <f t="shared" si="38"/>
        <v>0</v>
      </c>
      <c r="BZ42" s="903">
        <f t="shared" si="39"/>
        <v>0</v>
      </c>
      <c r="CA42" s="903">
        <f t="shared" si="40"/>
        <v>0</v>
      </c>
      <c r="CB42" s="903">
        <f t="shared" si="41"/>
        <v>0</v>
      </c>
      <c r="CC42" s="903">
        <f t="shared" si="42"/>
        <v>0</v>
      </c>
      <c r="CD42" s="903">
        <f t="shared" si="43"/>
        <v>0</v>
      </c>
      <c r="CE42" s="903">
        <f t="shared" si="44"/>
        <v>0</v>
      </c>
      <c r="CF42" s="903">
        <f t="shared" si="45"/>
        <v>0</v>
      </c>
      <c r="CG42" s="903">
        <f t="shared" si="46"/>
        <v>0</v>
      </c>
      <c r="CH42" s="903">
        <f t="shared" si="47"/>
        <v>0</v>
      </c>
      <c r="CI42" s="903">
        <f t="shared" si="48"/>
        <v>0</v>
      </c>
      <c r="CJ42" s="903">
        <f t="shared" si="49"/>
        <v>0</v>
      </c>
      <c r="CK42" s="903">
        <f t="shared" si="50"/>
        <v>0</v>
      </c>
      <c r="CL42" s="903">
        <f t="shared" si="51"/>
        <v>0</v>
      </c>
      <c r="CM42" s="903">
        <f t="shared" si="52"/>
        <v>0</v>
      </c>
      <c r="CN42" s="903">
        <f t="shared" si="53"/>
        <v>0</v>
      </c>
      <c r="CO42" s="903">
        <f t="shared" si="54"/>
        <v>0</v>
      </c>
      <c r="EN42" s="1246"/>
      <c r="EO42" s="1246"/>
      <c r="EP42" s="1246"/>
      <c r="EQ42" s="1246"/>
      <c r="ER42" s="1246"/>
      <c r="ES42" s="1246"/>
      <c r="ET42" s="1246"/>
      <c r="EU42" s="1246"/>
      <c r="EV42" s="1246"/>
      <c r="EW42" s="1246"/>
      <c r="EX42" s="1246"/>
      <c r="EY42" s="1246"/>
      <c r="EZ42" s="1246"/>
      <c r="FA42" s="1246"/>
      <c r="FB42" s="1246"/>
      <c r="FC42" s="1246"/>
      <c r="FD42" s="1246"/>
      <c r="FE42" s="1246"/>
      <c r="FF42" s="1246"/>
      <c r="FG42" s="1246"/>
      <c r="FH42" s="1246"/>
      <c r="FI42" s="1246"/>
      <c r="FJ42" s="1246"/>
      <c r="FK42" s="1246"/>
      <c r="FL42" s="1246"/>
      <c r="FM42" s="1246"/>
      <c r="FN42" s="1246"/>
      <c r="FO42" s="1246"/>
      <c r="FP42" s="1246"/>
      <c r="FQ42" s="1246"/>
      <c r="FR42" s="1246"/>
      <c r="FS42" s="1246"/>
      <c r="FT42" s="1246"/>
      <c r="FU42" s="1246"/>
      <c r="FV42" s="1246"/>
      <c r="FW42" s="1246"/>
      <c r="FX42" s="1246"/>
      <c r="FY42" s="1246"/>
      <c r="FZ42" s="1246"/>
      <c r="GA42" s="1246"/>
      <c r="GB42" s="1246"/>
      <c r="GC42" s="1246"/>
      <c r="GD42" s="1246"/>
      <c r="GE42" s="1246"/>
      <c r="GF42" s="1246"/>
    </row>
    <row r="43" spans="1:188" s="491" customFormat="1" ht="18">
      <c r="A43" s="586" t="s">
        <v>440</v>
      </c>
      <c r="B43" s="1067">
        <v>0</v>
      </c>
      <c r="C43" s="1067"/>
      <c r="D43" s="1067"/>
      <c r="E43" s="1067"/>
      <c r="F43" s="1067"/>
      <c r="G43" s="1067"/>
      <c r="H43" s="1067"/>
      <c r="I43" s="1067"/>
      <c r="J43" s="1067"/>
      <c r="K43" s="1067"/>
      <c r="L43" s="1067"/>
      <c r="M43" s="1067"/>
      <c r="N43" s="1067"/>
      <c r="O43" s="1067"/>
      <c r="P43" s="1067"/>
      <c r="Q43" s="1067"/>
      <c r="R43" s="1067"/>
      <c r="S43" s="1067"/>
      <c r="T43" s="1067"/>
      <c r="U43" s="1067"/>
      <c r="V43" s="1067"/>
      <c r="W43" s="1067"/>
      <c r="X43" s="1067"/>
      <c r="Y43" s="1067"/>
      <c r="Z43" s="1067"/>
      <c r="AA43" s="1067"/>
      <c r="AB43" s="1067"/>
      <c r="AC43" s="1067"/>
      <c r="AD43" s="1067"/>
      <c r="AE43" s="1067"/>
      <c r="AF43" s="1067"/>
      <c r="AG43" s="1067"/>
      <c r="AH43" s="1067"/>
      <c r="AI43" s="1067"/>
      <c r="AJ43" s="1067"/>
      <c r="AK43" s="1067"/>
      <c r="AL43" s="1067"/>
      <c r="AM43" s="1067"/>
      <c r="AN43" s="1067"/>
      <c r="AO43" s="1067"/>
      <c r="AP43" s="1067"/>
      <c r="AQ43" s="1067"/>
      <c r="AR43" s="1067"/>
      <c r="AS43" s="1067"/>
      <c r="AT43" s="1067"/>
      <c r="AU43" s="585"/>
      <c r="AV43" s="884" t="s">
        <v>440</v>
      </c>
      <c r="AW43" s="1080">
        <f t="shared" si="10"/>
        <v>0</v>
      </c>
      <c r="AX43" s="903">
        <f t="shared" si="11"/>
        <v>0</v>
      </c>
      <c r="AY43" s="903">
        <f t="shared" si="12"/>
        <v>0</v>
      </c>
      <c r="AZ43" s="903">
        <f t="shared" si="13"/>
        <v>0</v>
      </c>
      <c r="BA43" s="903">
        <f t="shared" si="14"/>
        <v>0</v>
      </c>
      <c r="BB43" s="903">
        <f t="shared" si="15"/>
        <v>0</v>
      </c>
      <c r="BC43" s="903">
        <f t="shared" si="16"/>
        <v>0</v>
      </c>
      <c r="BD43" s="903">
        <f t="shared" si="17"/>
        <v>0</v>
      </c>
      <c r="BE43" s="903">
        <f t="shared" si="18"/>
        <v>0</v>
      </c>
      <c r="BF43" s="903">
        <f t="shared" si="19"/>
        <v>0</v>
      </c>
      <c r="BG43" s="903">
        <f t="shared" si="20"/>
        <v>0</v>
      </c>
      <c r="BH43" s="903">
        <f t="shared" si="21"/>
        <v>0</v>
      </c>
      <c r="BI43" s="903">
        <f t="shared" si="22"/>
        <v>0</v>
      </c>
      <c r="BJ43" s="903">
        <f t="shared" si="23"/>
        <v>0</v>
      </c>
      <c r="BK43" s="903">
        <f t="shared" si="24"/>
        <v>0</v>
      </c>
      <c r="BL43" s="903">
        <f t="shared" si="25"/>
        <v>0</v>
      </c>
      <c r="BM43" s="903">
        <f t="shared" si="26"/>
        <v>0</v>
      </c>
      <c r="BN43" s="903">
        <f t="shared" si="27"/>
        <v>0</v>
      </c>
      <c r="BO43" s="903">
        <f t="shared" si="28"/>
        <v>0</v>
      </c>
      <c r="BP43" s="903">
        <f t="shared" si="29"/>
        <v>0</v>
      </c>
      <c r="BQ43" s="903">
        <f t="shared" si="30"/>
        <v>0</v>
      </c>
      <c r="BR43" s="903">
        <f t="shared" si="31"/>
        <v>0</v>
      </c>
      <c r="BS43" s="903">
        <f t="shared" si="32"/>
        <v>0</v>
      </c>
      <c r="BT43" s="903">
        <f t="shared" si="33"/>
        <v>0</v>
      </c>
      <c r="BU43" s="903">
        <f t="shared" si="34"/>
        <v>0</v>
      </c>
      <c r="BV43" s="903">
        <f t="shared" si="35"/>
        <v>0</v>
      </c>
      <c r="BW43" s="903">
        <f t="shared" si="36"/>
        <v>0</v>
      </c>
      <c r="BX43" s="903">
        <f t="shared" si="37"/>
        <v>0</v>
      </c>
      <c r="BY43" s="903">
        <f t="shared" si="38"/>
        <v>0</v>
      </c>
      <c r="BZ43" s="903">
        <f t="shared" si="39"/>
        <v>0</v>
      </c>
      <c r="CA43" s="903">
        <f t="shared" si="40"/>
        <v>0</v>
      </c>
      <c r="CB43" s="903">
        <f t="shared" si="41"/>
        <v>0</v>
      </c>
      <c r="CC43" s="903">
        <f t="shared" si="42"/>
        <v>0</v>
      </c>
      <c r="CD43" s="903">
        <f t="shared" si="43"/>
        <v>0</v>
      </c>
      <c r="CE43" s="903">
        <f t="shared" si="44"/>
        <v>0</v>
      </c>
      <c r="CF43" s="903">
        <f t="shared" si="45"/>
        <v>0</v>
      </c>
      <c r="CG43" s="903">
        <f t="shared" si="46"/>
        <v>0</v>
      </c>
      <c r="CH43" s="903">
        <f t="shared" si="47"/>
        <v>0</v>
      </c>
      <c r="CI43" s="903">
        <f t="shared" si="48"/>
        <v>0</v>
      </c>
      <c r="CJ43" s="903">
        <f t="shared" si="49"/>
        <v>0</v>
      </c>
      <c r="CK43" s="903">
        <f t="shared" si="50"/>
        <v>0</v>
      </c>
      <c r="CL43" s="903">
        <f t="shared" si="51"/>
        <v>0</v>
      </c>
      <c r="CM43" s="903">
        <f t="shared" si="52"/>
        <v>0</v>
      </c>
      <c r="CN43" s="903">
        <f t="shared" si="53"/>
        <v>0</v>
      </c>
      <c r="CO43" s="903">
        <f t="shared" si="54"/>
        <v>0</v>
      </c>
      <c r="EN43" s="1489"/>
      <c r="EO43" s="1489"/>
      <c r="EP43" s="1489"/>
      <c r="EQ43" s="1489"/>
      <c r="ER43" s="1489"/>
      <c r="ES43" s="1489"/>
      <c r="ET43" s="1489"/>
      <c r="EU43" s="1489"/>
      <c r="EV43" s="1489"/>
      <c r="EW43" s="1489"/>
      <c r="EX43" s="1489"/>
      <c r="EY43" s="1489"/>
      <c r="EZ43" s="1489"/>
      <c r="FA43" s="1489"/>
      <c r="FB43" s="1489"/>
      <c r="FC43" s="1489"/>
      <c r="FD43" s="1489"/>
      <c r="FE43" s="1489"/>
      <c r="FF43" s="1489"/>
      <c r="FG43" s="1489"/>
      <c r="FH43" s="1489"/>
      <c r="FI43" s="1489"/>
      <c r="FJ43" s="1489"/>
      <c r="FK43" s="1489"/>
      <c r="FL43" s="1489"/>
      <c r="FM43" s="1489"/>
      <c r="FN43" s="1489"/>
      <c r="FO43" s="1489"/>
      <c r="FP43" s="1489"/>
      <c r="FQ43" s="1489"/>
      <c r="FR43" s="1489"/>
      <c r="FS43" s="1489"/>
      <c r="FT43" s="1489"/>
      <c r="FU43" s="1489"/>
      <c r="FV43" s="1489"/>
      <c r="FW43" s="1489"/>
      <c r="FX43" s="1489"/>
      <c r="FY43" s="1489"/>
      <c r="FZ43" s="1489"/>
      <c r="GA43" s="1489"/>
      <c r="GB43" s="1489"/>
      <c r="GC43" s="1489"/>
      <c r="GD43" s="1489"/>
      <c r="GE43" s="1489"/>
      <c r="GF43" s="1489"/>
    </row>
    <row r="44" spans="1:188" s="491" customFormat="1" ht="18">
      <c r="A44" s="586" t="s">
        <v>437</v>
      </c>
      <c r="B44" s="1067">
        <v>0</v>
      </c>
      <c r="C44" s="1067"/>
      <c r="D44" s="1067"/>
      <c r="E44" s="1067"/>
      <c r="F44" s="1067"/>
      <c r="G44" s="1067"/>
      <c r="H44" s="1067"/>
      <c r="I44" s="1067"/>
      <c r="J44" s="1067"/>
      <c r="K44" s="1067"/>
      <c r="L44" s="1067"/>
      <c r="M44" s="1067"/>
      <c r="N44" s="1067"/>
      <c r="O44" s="1067"/>
      <c r="P44" s="1067"/>
      <c r="Q44" s="1067"/>
      <c r="R44" s="1067"/>
      <c r="S44" s="1067"/>
      <c r="T44" s="1067"/>
      <c r="U44" s="1067"/>
      <c r="V44" s="1067"/>
      <c r="W44" s="1067"/>
      <c r="X44" s="1067"/>
      <c r="Y44" s="1067"/>
      <c r="Z44" s="1067"/>
      <c r="AA44" s="1067"/>
      <c r="AB44" s="1067"/>
      <c r="AC44" s="1067"/>
      <c r="AD44" s="1067"/>
      <c r="AE44" s="1067"/>
      <c r="AF44" s="1067"/>
      <c r="AG44" s="1067"/>
      <c r="AH44" s="1067"/>
      <c r="AI44" s="1067"/>
      <c r="AJ44" s="1067"/>
      <c r="AK44" s="1067"/>
      <c r="AL44" s="1067"/>
      <c r="AM44" s="1067"/>
      <c r="AN44" s="1067"/>
      <c r="AO44" s="1067"/>
      <c r="AP44" s="1067"/>
      <c r="AQ44" s="1067"/>
      <c r="AR44" s="1067"/>
      <c r="AS44" s="1067"/>
      <c r="AT44" s="1067"/>
      <c r="AU44" s="585"/>
      <c r="AV44" s="884" t="s">
        <v>437</v>
      </c>
      <c r="AW44" s="1080">
        <f t="shared" si="10"/>
        <v>0</v>
      </c>
      <c r="AX44" s="903">
        <f t="shared" si="11"/>
        <v>0</v>
      </c>
      <c r="AY44" s="903">
        <f t="shared" si="12"/>
        <v>0</v>
      </c>
      <c r="AZ44" s="903">
        <f t="shared" si="13"/>
        <v>0</v>
      </c>
      <c r="BA44" s="903">
        <f t="shared" si="14"/>
        <v>0</v>
      </c>
      <c r="BB44" s="903">
        <f t="shared" si="15"/>
        <v>0</v>
      </c>
      <c r="BC44" s="903">
        <f t="shared" si="16"/>
        <v>0</v>
      </c>
      <c r="BD44" s="903">
        <f t="shared" si="17"/>
        <v>0</v>
      </c>
      <c r="BE44" s="903">
        <f t="shared" si="18"/>
        <v>0</v>
      </c>
      <c r="BF44" s="903">
        <f t="shared" si="19"/>
        <v>0</v>
      </c>
      <c r="BG44" s="903">
        <f t="shared" si="20"/>
        <v>0</v>
      </c>
      <c r="BH44" s="903">
        <f t="shared" si="21"/>
        <v>0</v>
      </c>
      <c r="BI44" s="903">
        <f t="shared" si="22"/>
        <v>0</v>
      </c>
      <c r="BJ44" s="903">
        <f t="shared" si="23"/>
        <v>0</v>
      </c>
      <c r="BK44" s="903">
        <f t="shared" si="24"/>
        <v>0</v>
      </c>
      <c r="BL44" s="903">
        <f t="shared" si="25"/>
        <v>0</v>
      </c>
      <c r="BM44" s="903">
        <f t="shared" si="26"/>
        <v>0</v>
      </c>
      <c r="BN44" s="903">
        <f t="shared" si="27"/>
        <v>0</v>
      </c>
      <c r="BO44" s="903">
        <f t="shared" si="28"/>
        <v>0</v>
      </c>
      <c r="BP44" s="903">
        <f t="shared" si="29"/>
        <v>0</v>
      </c>
      <c r="BQ44" s="903">
        <f t="shared" si="30"/>
        <v>0</v>
      </c>
      <c r="BR44" s="903">
        <f t="shared" si="31"/>
        <v>0</v>
      </c>
      <c r="BS44" s="903">
        <f t="shared" si="32"/>
        <v>0</v>
      </c>
      <c r="BT44" s="903">
        <f t="shared" si="33"/>
        <v>0</v>
      </c>
      <c r="BU44" s="903">
        <f t="shared" si="34"/>
        <v>0</v>
      </c>
      <c r="BV44" s="903">
        <f t="shared" si="35"/>
        <v>0</v>
      </c>
      <c r="BW44" s="903">
        <f t="shared" si="36"/>
        <v>0</v>
      </c>
      <c r="BX44" s="903">
        <f t="shared" si="37"/>
        <v>0</v>
      </c>
      <c r="BY44" s="903">
        <f t="shared" si="38"/>
        <v>0</v>
      </c>
      <c r="BZ44" s="903">
        <f t="shared" si="39"/>
        <v>0</v>
      </c>
      <c r="CA44" s="903">
        <f t="shared" si="40"/>
        <v>0</v>
      </c>
      <c r="CB44" s="903">
        <f t="shared" si="41"/>
        <v>0</v>
      </c>
      <c r="CC44" s="903">
        <f t="shared" si="42"/>
        <v>0</v>
      </c>
      <c r="CD44" s="903">
        <f t="shared" si="43"/>
        <v>0</v>
      </c>
      <c r="CE44" s="903">
        <f t="shared" si="44"/>
        <v>0</v>
      </c>
      <c r="CF44" s="903">
        <f t="shared" si="45"/>
        <v>0</v>
      </c>
      <c r="CG44" s="903">
        <f t="shared" si="46"/>
        <v>0</v>
      </c>
      <c r="CH44" s="903">
        <f t="shared" si="47"/>
        <v>0</v>
      </c>
      <c r="CI44" s="903">
        <f t="shared" si="48"/>
        <v>0</v>
      </c>
      <c r="CJ44" s="903">
        <f t="shared" si="49"/>
        <v>0</v>
      </c>
      <c r="CK44" s="903">
        <f t="shared" si="50"/>
        <v>0</v>
      </c>
      <c r="CL44" s="903">
        <f t="shared" si="51"/>
        <v>0</v>
      </c>
      <c r="CM44" s="903">
        <f t="shared" si="52"/>
        <v>0</v>
      </c>
      <c r="CN44" s="903">
        <f t="shared" si="53"/>
        <v>0</v>
      </c>
      <c r="CO44" s="903">
        <f t="shared" si="54"/>
        <v>0</v>
      </c>
      <c r="EN44" s="1246"/>
      <c r="EO44" s="1246"/>
      <c r="EP44" s="1246"/>
      <c r="EQ44" s="1246"/>
      <c r="ER44" s="1246"/>
      <c r="ES44" s="1246"/>
      <c r="ET44" s="1246"/>
      <c r="EU44" s="1246"/>
      <c r="EV44" s="1246"/>
      <c r="EW44" s="1246"/>
      <c r="EX44" s="1246"/>
      <c r="EY44" s="1246"/>
      <c r="EZ44" s="1246"/>
      <c r="FA44" s="1246"/>
      <c r="FB44" s="1246"/>
      <c r="FC44" s="1246"/>
      <c r="FD44" s="1246"/>
      <c r="FE44" s="1246"/>
      <c r="FF44" s="1246"/>
      <c r="FG44" s="1246"/>
      <c r="FH44" s="1246"/>
      <c r="FI44" s="1246"/>
      <c r="FJ44" s="1246"/>
      <c r="FK44" s="1246"/>
      <c r="FL44" s="1246"/>
      <c r="FM44" s="1246"/>
      <c r="FN44" s="1246"/>
      <c r="FO44" s="1246"/>
      <c r="FP44" s="1246"/>
      <c r="FQ44" s="1246"/>
      <c r="FR44" s="1246"/>
      <c r="FS44" s="1246"/>
      <c r="FT44" s="1246"/>
      <c r="FU44" s="1246"/>
      <c r="FV44" s="1246"/>
      <c r="FW44" s="1246"/>
      <c r="FX44" s="1246"/>
      <c r="FY44" s="1246"/>
      <c r="FZ44" s="1246"/>
      <c r="GA44" s="1246"/>
      <c r="GB44" s="1246"/>
      <c r="GC44" s="1246"/>
      <c r="GD44" s="1246"/>
      <c r="GE44" s="1246"/>
      <c r="GF44" s="1246"/>
    </row>
    <row r="45" spans="1:188" s="491" customFormat="1" ht="18">
      <c r="A45" s="586" t="s">
        <v>441</v>
      </c>
      <c r="B45" s="1067">
        <v>0</v>
      </c>
      <c r="C45" s="1067"/>
      <c r="D45" s="1067"/>
      <c r="E45" s="1067"/>
      <c r="F45" s="1067"/>
      <c r="G45" s="1067"/>
      <c r="H45" s="1067"/>
      <c r="I45" s="1067"/>
      <c r="J45" s="1067"/>
      <c r="K45" s="1067"/>
      <c r="L45" s="1067"/>
      <c r="M45" s="1067"/>
      <c r="N45" s="1067"/>
      <c r="O45" s="1067"/>
      <c r="P45" s="1067"/>
      <c r="Q45" s="1067"/>
      <c r="R45" s="1067"/>
      <c r="S45" s="1067"/>
      <c r="T45" s="1067"/>
      <c r="U45" s="1067"/>
      <c r="V45" s="1067"/>
      <c r="W45" s="1067"/>
      <c r="X45" s="1067"/>
      <c r="Y45" s="1067"/>
      <c r="Z45" s="1067"/>
      <c r="AA45" s="1067"/>
      <c r="AB45" s="1067"/>
      <c r="AC45" s="1067"/>
      <c r="AD45" s="1067"/>
      <c r="AE45" s="1067"/>
      <c r="AF45" s="1067"/>
      <c r="AG45" s="1067"/>
      <c r="AH45" s="1067"/>
      <c r="AI45" s="1067"/>
      <c r="AJ45" s="1067"/>
      <c r="AK45" s="1067"/>
      <c r="AL45" s="1067"/>
      <c r="AM45" s="1067"/>
      <c r="AN45" s="1067"/>
      <c r="AO45" s="1067"/>
      <c r="AP45" s="1067"/>
      <c r="AQ45" s="1067"/>
      <c r="AR45" s="1067"/>
      <c r="AS45" s="1067"/>
      <c r="AT45" s="1067"/>
      <c r="AU45" s="585"/>
      <c r="AV45" s="884" t="s">
        <v>441</v>
      </c>
      <c r="AW45" s="1080">
        <f t="shared" si="10"/>
        <v>0</v>
      </c>
      <c r="AX45" s="903">
        <f t="shared" si="11"/>
        <v>0</v>
      </c>
      <c r="AY45" s="903">
        <f t="shared" si="12"/>
        <v>0</v>
      </c>
      <c r="AZ45" s="903">
        <f t="shared" si="13"/>
        <v>0</v>
      </c>
      <c r="BA45" s="903">
        <f t="shared" si="14"/>
        <v>0</v>
      </c>
      <c r="BB45" s="903">
        <f t="shared" si="15"/>
        <v>0</v>
      </c>
      <c r="BC45" s="903">
        <f t="shared" si="16"/>
        <v>0</v>
      </c>
      <c r="BD45" s="903">
        <f t="shared" si="17"/>
        <v>0</v>
      </c>
      <c r="BE45" s="903">
        <f t="shared" si="18"/>
        <v>0</v>
      </c>
      <c r="BF45" s="903">
        <f t="shared" si="19"/>
        <v>0</v>
      </c>
      <c r="BG45" s="903">
        <f t="shared" si="20"/>
        <v>0</v>
      </c>
      <c r="BH45" s="903">
        <f t="shared" si="21"/>
        <v>0</v>
      </c>
      <c r="BI45" s="903">
        <f t="shared" si="22"/>
        <v>0</v>
      </c>
      <c r="BJ45" s="903">
        <f t="shared" si="23"/>
        <v>0</v>
      </c>
      <c r="BK45" s="903">
        <f t="shared" si="24"/>
        <v>0</v>
      </c>
      <c r="BL45" s="903">
        <f t="shared" si="25"/>
        <v>0</v>
      </c>
      <c r="BM45" s="903">
        <f t="shared" si="26"/>
        <v>0</v>
      </c>
      <c r="BN45" s="903">
        <f t="shared" si="27"/>
        <v>0</v>
      </c>
      <c r="BO45" s="903">
        <f t="shared" si="28"/>
        <v>0</v>
      </c>
      <c r="BP45" s="903">
        <f t="shared" si="29"/>
        <v>0</v>
      </c>
      <c r="BQ45" s="903">
        <f t="shared" si="30"/>
        <v>0</v>
      </c>
      <c r="BR45" s="903">
        <f t="shared" si="31"/>
        <v>0</v>
      </c>
      <c r="BS45" s="903">
        <f t="shared" si="32"/>
        <v>0</v>
      </c>
      <c r="BT45" s="903">
        <f t="shared" si="33"/>
        <v>0</v>
      </c>
      <c r="BU45" s="903">
        <f t="shared" si="34"/>
        <v>0</v>
      </c>
      <c r="BV45" s="903">
        <f t="shared" si="35"/>
        <v>0</v>
      </c>
      <c r="BW45" s="903">
        <f t="shared" si="36"/>
        <v>0</v>
      </c>
      <c r="BX45" s="903">
        <f t="shared" si="37"/>
        <v>0</v>
      </c>
      <c r="BY45" s="903">
        <f t="shared" si="38"/>
        <v>0</v>
      </c>
      <c r="BZ45" s="903">
        <f t="shared" si="39"/>
        <v>0</v>
      </c>
      <c r="CA45" s="903">
        <f t="shared" si="40"/>
        <v>0</v>
      </c>
      <c r="CB45" s="903">
        <f t="shared" si="41"/>
        <v>0</v>
      </c>
      <c r="CC45" s="903">
        <f t="shared" si="42"/>
        <v>0</v>
      </c>
      <c r="CD45" s="903">
        <f t="shared" si="43"/>
        <v>0</v>
      </c>
      <c r="CE45" s="903">
        <f t="shared" si="44"/>
        <v>0</v>
      </c>
      <c r="CF45" s="903">
        <f t="shared" si="45"/>
        <v>0</v>
      </c>
      <c r="CG45" s="903">
        <f t="shared" si="46"/>
        <v>0</v>
      </c>
      <c r="CH45" s="903">
        <f t="shared" si="47"/>
        <v>0</v>
      </c>
      <c r="CI45" s="903">
        <f t="shared" si="48"/>
        <v>0</v>
      </c>
      <c r="CJ45" s="903">
        <f t="shared" si="49"/>
        <v>0</v>
      </c>
      <c r="CK45" s="903">
        <f t="shared" si="50"/>
        <v>0</v>
      </c>
      <c r="CL45" s="903">
        <f t="shared" si="51"/>
        <v>0</v>
      </c>
      <c r="CM45" s="903">
        <f t="shared" si="52"/>
        <v>0</v>
      </c>
      <c r="CN45" s="903">
        <f t="shared" si="53"/>
        <v>0</v>
      </c>
      <c r="CO45" s="903">
        <f t="shared" si="54"/>
        <v>0</v>
      </c>
      <c r="EN45" s="1489"/>
      <c r="EO45" s="1489"/>
      <c r="EP45" s="1489"/>
      <c r="EQ45" s="1489"/>
      <c r="ER45" s="1489"/>
      <c r="ES45" s="1489"/>
      <c r="ET45" s="1489"/>
      <c r="EU45" s="1489"/>
      <c r="EV45" s="1489"/>
      <c r="EW45" s="1489"/>
      <c r="EX45" s="1489"/>
      <c r="EY45" s="1489"/>
      <c r="EZ45" s="1489"/>
      <c r="FA45" s="1489"/>
      <c r="FB45" s="1489"/>
      <c r="FC45" s="1489"/>
      <c r="FD45" s="1489"/>
      <c r="FE45" s="1489"/>
      <c r="FF45" s="1489"/>
      <c r="FG45" s="1489"/>
      <c r="FH45" s="1489"/>
      <c r="FI45" s="1489"/>
      <c r="FJ45" s="1489"/>
      <c r="FK45" s="1489"/>
      <c r="FL45" s="1489"/>
      <c r="FM45" s="1489"/>
      <c r="FN45" s="1489"/>
      <c r="FO45" s="1489"/>
      <c r="FP45" s="1489"/>
      <c r="FQ45" s="1489"/>
      <c r="FR45" s="1489"/>
      <c r="FS45" s="1489"/>
      <c r="FT45" s="1489"/>
      <c r="FU45" s="1489"/>
      <c r="FV45" s="1489"/>
      <c r="FW45" s="1489"/>
      <c r="FX45" s="1489"/>
      <c r="FY45" s="1489"/>
      <c r="FZ45" s="1489"/>
      <c r="GA45" s="1489"/>
      <c r="GB45" s="1489"/>
      <c r="GC45" s="1489"/>
      <c r="GD45" s="1489"/>
      <c r="GE45" s="1489"/>
      <c r="GF45" s="1489"/>
    </row>
    <row r="46" spans="1:188" s="491" customFormat="1" ht="18">
      <c r="A46" s="586" t="s">
        <v>442</v>
      </c>
      <c r="B46" s="1067">
        <v>0</v>
      </c>
      <c r="C46" s="1067"/>
      <c r="D46" s="1067"/>
      <c r="E46" s="1067"/>
      <c r="F46" s="1067"/>
      <c r="G46" s="1067"/>
      <c r="H46" s="1067"/>
      <c r="I46" s="1067"/>
      <c r="J46" s="1067"/>
      <c r="K46" s="1067"/>
      <c r="L46" s="1067"/>
      <c r="M46" s="1067"/>
      <c r="N46" s="1067"/>
      <c r="O46" s="1067"/>
      <c r="P46" s="1067"/>
      <c r="Q46" s="1067"/>
      <c r="R46" s="1067"/>
      <c r="S46" s="1067"/>
      <c r="T46" s="1067"/>
      <c r="U46" s="1067"/>
      <c r="V46" s="1067"/>
      <c r="W46" s="1067"/>
      <c r="X46" s="1067"/>
      <c r="Y46" s="1067"/>
      <c r="Z46" s="1067"/>
      <c r="AA46" s="1067"/>
      <c r="AB46" s="1067"/>
      <c r="AC46" s="1067"/>
      <c r="AD46" s="1067"/>
      <c r="AE46" s="1067"/>
      <c r="AF46" s="1067"/>
      <c r="AG46" s="1067"/>
      <c r="AH46" s="1067"/>
      <c r="AI46" s="1067"/>
      <c r="AJ46" s="1067"/>
      <c r="AK46" s="1067"/>
      <c r="AL46" s="1067"/>
      <c r="AM46" s="1067"/>
      <c r="AN46" s="1067"/>
      <c r="AO46" s="1067"/>
      <c r="AP46" s="1067"/>
      <c r="AQ46" s="1067"/>
      <c r="AR46" s="1067"/>
      <c r="AS46" s="1067"/>
      <c r="AT46" s="1067"/>
      <c r="AU46" s="585"/>
      <c r="AV46" s="884" t="s">
        <v>442</v>
      </c>
      <c r="AW46" s="1080">
        <f t="shared" si="10"/>
        <v>0</v>
      </c>
      <c r="AX46" s="903">
        <f t="shared" si="11"/>
        <v>0</v>
      </c>
      <c r="AY46" s="903">
        <f t="shared" si="12"/>
        <v>0</v>
      </c>
      <c r="AZ46" s="903">
        <f t="shared" si="13"/>
        <v>0</v>
      </c>
      <c r="BA46" s="903">
        <f t="shared" si="14"/>
        <v>0</v>
      </c>
      <c r="BB46" s="903">
        <f t="shared" si="15"/>
        <v>0</v>
      </c>
      <c r="BC46" s="903">
        <f t="shared" si="16"/>
        <v>0</v>
      </c>
      <c r="BD46" s="903">
        <f t="shared" si="17"/>
        <v>0</v>
      </c>
      <c r="BE46" s="903">
        <f t="shared" si="18"/>
        <v>0</v>
      </c>
      <c r="BF46" s="903">
        <f t="shared" si="19"/>
        <v>0</v>
      </c>
      <c r="BG46" s="903">
        <f t="shared" si="20"/>
        <v>0</v>
      </c>
      <c r="BH46" s="903">
        <f t="shared" si="21"/>
        <v>0</v>
      </c>
      <c r="BI46" s="903">
        <f t="shared" si="22"/>
        <v>0</v>
      </c>
      <c r="BJ46" s="903">
        <f t="shared" si="23"/>
        <v>0</v>
      </c>
      <c r="BK46" s="903">
        <f t="shared" si="24"/>
        <v>0</v>
      </c>
      <c r="BL46" s="903">
        <f t="shared" si="25"/>
        <v>0</v>
      </c>
      <c r="BM46" s="903">
        <f t="shared" si="26"/>
        <v>0</v>
      </c>
      <c r="BN46" s="903">
        <f t="shared" si="27"/>
        <v>0</v>
      </c>
      <c r="BO46" s="903">
        <f t="shared" si="28"/>
        <v>0</v>
      </c>
      <c r="BP46" s="903">
        <f t="shared" si="29"/>
        <v>0</v>
      </c>
      <c r="BQ46" s="903">
        <f t="shared" si="30"/>
        <v>0</v>
      </c>
      <c r="BR46" s="903">
        <f t="shared" si="31"/>
        <v>0</v>
      </c>
      <c r="BS46" s="903">
        <f t="shared" si="32"/>
        <v>0</v>
      </c>
      <c r="BT46" s="903">
        <f t="shared" si="33"/>
        <v>0</v>
      </c>
      <c r="BU46" s="903">
        <f t="shared" si="34"/>
        <v>0</v>
      </c>
      <c r="BV46" s="903">
        <f t="shared" si="35"/>
        <v>0</v>
      </c>
      <c r="BW46" s="903">
        <f t="shared" si="36"/>
        <v>0</v>
      </c>
      <c r="BX46" s="903">
        <f t="shared" si="37"/>
        <v>0</v>
      </c>
      <c r="BY46" s="903">
        <f t="shared" si="38"/>
        <v>0</v>
      </c>
      <c r="BZ46" s="903">
        <f t="shared" si="39"/>
        <v>0</v>
      </c>
      <c r="CA46" s="903">
        <f t="shared" si="40"/>
        <v>0</v>
      </c>
      <c r="CB46" s="903">
        <f t="shared" si="41"/>
        <v>0</v>
      </c>
      <c r="CC46" s="903">
        <f t="shared" si="42"/>
        <v>0</v>
      </c>
      <c r="CD46" s="903">
        <f t="shared" si="43"/>
        <v>0</v>
      </c>
      <c r="CE46" s="903">
        <f t="shared" si="44"/>
        <v>0</v>
      </c>
      <c r="CF46" s="903">
        <f t="shared" si="45"/>
        <v>0</v>
      </c>
      <c r="CG46" s="903">
        <f t="shared" si="46"/>
        <v>0</v>
      </c>
      <c r="CH46" s="903">
        <f t="shared" si="47"/>
        <v>0</v>
      </c>
      <c r="CI46" s="903">
        <f t="shared" si="48"/>
        <v>0</v>
      </c>
      <c r="CJ46" s="903">
        <f t="shared" si="49"/>
        <v>0</v>
      </c>
      <c r="CK46" s="903">
        <f t="shared" si="50"/>
        <v>0</v>
      </c>
      <c r="CL46" s="903">
        <f t="shared" si="51"/>
        <v>0</v>
      </c>
      <c r="CM46" s="903">
        <f t="shared" si="52"/>
        <v>0</v>
      </c>
      <c r="CN46" s="903">
        <f t="shared" si="53"/>
        <v>0</v>
      </c>
      <c r="CO46" s="903">
        <f t="shared" si="54"/>
        <v>0</v>
      </c>
      <c r="EN46" s="1489"/>
      <c r="EO46" s="1489"/>
      <c r="EP46" s="1489"/>
      <c r="EQ46" s="1489"/>
      <c r="ER46" s="1489"/>
      <c r="ES46" s="1489"/>
      <c r="ET46" s="1489"/>
      <c r="EU46" s="1489"/>
      <c r="EV46" s="1489"/>
      <c r="EW46" s="1489"/>
      <c r="EX46" s="1489"/>
      <c r="EY46" s="1489"/>
      <c r="EZ46" s="1489"/>
      <c r="FA46" s="1489"/>
      <c r="FB46" s="1489"/>
      <c r="FC46" s="1489"/>
      <c r="FD46" s="1489"/>
      <c r="FE46" s="1489"/>
      <c r="FF46" s="1489"/>
      <c r="FG46" s="1489"/>
      <c r="FH46" s="1489"/>
      <c r="FI46" s="1489"/>
      <c r="FJ46" s="1489"/>
      <c r="FK46" s="1489"/>
      <c r="FL46" s="1489"/>
      <c r="FM46" s="1489"/>
      <c r="FN46" s="1489"/>
      <c r="FO46" s="1489"/>
      <c r="FP46" s="1489"/>
      <c r="FQ46" s="1489"/>
      <c r="FR46" s="1489"/>
      <c r="FS46" s="1489"/>
      <c r="FT46" s="1489"/>
      <c r="FU46" s="1489"/>
      <c r="FV46" s="1489"/>
      <c r="FW46" s="1489"/>
      <c r="FX46" s="1489"/>
      <c r="FY46" s="1489"/>
      <c r="FZ46" s="1489"/>
      <c r="GA46" s="1489"/>
      <c r="GB46" s="1489"/>
      <c r="GC46" s="1489"/>
      <c r="GD46" s="1489"/>
      <c r="GE46" s="1489"/>
      <c r="GF46" s="1489"/>
    </row>
    <row r="47" spans="1:188" s="491" customFormat="1" ht="18">
      <c r="A47" s="586" t="s">
        <v>443</v>
      </c>
      <c r="B47" s="1067">
        <v>0</v>
      </c>
      <c r="C47" s="1067"/>
      <c r="D47" s="1067"/>
      <c r="E47" s="1067"/>
      <c r="F47" s="1067"/>
      <c r="G47" s="1067"/>
      <c r="H47" s="1067"/>
      <c r="I47" s="1067"/>
      <c r="J47" s="1067"/>
      <c r="K47" s="1067"/>
      <c r="L47" s="1067"/>
      <c r="M47" s="1067"/>
      <c r="N47" s="1067"/>
      <c r="O47" s="1067"/>
      <c r="P47" s="1067"/>
      <c r="Q47" s="1067"/>
      <c r="R47" s="1067"/>
      <c r="S47" s="1067"/>
      <c r="T47" s="1067"/>
      <c r="U47" s="1067"/>
      <c r="V47" s="1067"/>
      <c r="W47" s="1067"/>
      <c r="X47" s="1067"/>
      <c r="Y47" s="1067"/>
      <c r="Z47" s="1067"/>
      <c r="AA47" s="1067"/>
      <c r="AB47" s="1067"/>
      <c r="AC47" s="1067"/>
      <c r="AD47" s="1067"/>
      <c r="AE47" s="1067"/>
      <c r="AF47" s="1067"/>
      <c r="AG47" s="1067"/>
      <c r="AH47" s="1067"/>
      <c r="AI47" s="1067"/>
      <c r="AJ47" s="1067"/>
      <c r="AK47" s="1067"/>
      <c r="AL47" s="1067"/>
      <c r="AM47" s="1067"/>
      <c r="AN47" s="1067"/>
      <c r="AO47" s="1067"/>
      <c r="AP47" s="1067"/>
      <c r="AQ47" s="1067"/>
      <c r="AR47" s="1067"/>
      <c r="AS47" s="1067"/>
      <c r="AT47" s="1067"/>
      <c r="AU47" s="585"/>
      <c r="AV47" s="884" t="s">
        <v>443</v>
      </c>
      <c r="AW47" s="1080">
        <f t="shared" si="10"/>
        <v>0</v>
      </c>
      <c r="AX47" s="903">
        <f t="shared" si="11"/>
        <v>0</v>
      </c>
      <c r="AY47" s="903">
        <f t="shared" si="12"/>
        <v>0</v>
      </c>
      <c r="AZ47" s="903">
        <f t="shared" si="13"/>
        <v>0</v>
      </c>
      <c r="BA47" s="903">
        <f t="shared" si="14"/>
        <v>0</v>
      </c>
      <c r="BB47" s="903">
        <f t="shared" si="15"/>
        <v>0</v>
      </c>
      <c r="BC47" s="903">
        <f t="shared" si="16"/>
        <v>0</v>
      </c>
      <c r="BD47" s="903">
        <f t="shared" si="17"/>
        <v>0</v>
      </c>
      <c r="BE47" s="903">
        <f t="shared" si="18"/>
        <v>0</v>
      </c>
      <c r="BF47" s="903">
        <f t="shared" si="19"/>
        <v>0</v>
      </c>
      <c r="BG47" s="903">
        <f t="shared" si="20"/>
        <v>0</v>
      </c>
      <c r="BH47" s="903">
        <f t="shared" si="21"/>
        <v>0</v>
      </c>
      <c r="BI47" s="903">
        <f t="shared" si="22"/>
        <v>0</v>
      </c>
      <c r="BJ47" s="903">
        <f t="shared" si="23"/>
        <v>0</v>
      </c>
      <c r="BK47" s="903">
        <f t="shared" si="24"/>
        <v>0</v>
      </c>
      <c r="BL47" s="903">
        <f t="shared" si="25"/>
        <v>0</v>
      </c>
      <c r="BM47" s="903">
        <f t="shared" si="26"/>
        <v>0</v>
      </c>
      <c r="BN47" s="903">
        <f t="shared" si="27"/>
        <v>0</v>
      </c>
      <c r="BO47" s="903">
        <f t="shared" si="28"/>
        <v>0</v>
      </c>
      <c r="BP47" s="903">
        <f t="shared" si="29"/>
        <v>0</v>
      </c>
      <c r="BQ47" s="903">
        <f t="shared" si="30"/>
        <v>0</v>
      </c>
      <c r="BR47" s="903">
        <f t="shared" si="31"/>
        <v>0</v>
      </c>
      <c r="BS47" s="903">
        <f t="shared" si="32"/>
        <v>0</v>
      </c>
      <c r="BT47" s="903">
        <f t="shared" si="33"/>
        <v>0</v>
      </c>
      <c r="BU47" s="903">
        <f t="shared" si="34"/>
        <v>0</v>
      </c>
      <c r="BV47" s="903">
        <f t="shared" si="35"/>
        <v>0</v>
      </c>
      <c r="BW47" s="903">
        <f t="shared" si="36"/>
        <v>0</v>
      </c>
      <c r="BX47" s="903">
        <f t="shared" si="37"/>
        <v>0</v>
      </c>
      <c r="BY47" s="903">
        <f t="shared" si="38"/>
        <v>0</v>
      </c>
      <c r="BZ47" s="903">
        <f t="shared" si="39"/>
        <v>0</v>
      </c>
      <c r="CA47" s="903">
        <f t="shared" si="40"/>
        <v>0</v>
      </c>
      <c r="CB47" s="903">
        <f t="shared" si="41"/>
        <v>0</v>
      </c>
      <c r="CC47" s="903">
        <f t="shared" si="42"/>
        <v>0</v>
      </c>
      <c r="CD47" s="903">
        <f t="shared" si="43"/>
        <v>0</v>
      </c>
      <c r="CE47" s="903">
        <f t="shared" si="44"/>
        <v>0</v>
      </c>
      <c r="CF47" s="903">
        <f t="shared" si="45"/>
        <v>0</v>
      </c>
      <c r="CG47" s="903">
        <f t="shared" si="46"/>
        <v>0</v>
      </c>
      <c r="CH47" s="903">
        <f t="shared" si="47"/>
        <v>0</v>
      </c>
      <c r="CI47" s="903">
        <f t="shared" si="48"/>
        <v>0</v>
      </c>
      <c r="CJ47" s="903">
        <f t="shared" si="49"/>
        <v>0</v>
      </c>
      <c r="CK47" s="903">
        <f t="shared" si="50"/>
        <v>0</v>
      </c>
      <c r="CL47" s="903">
        <f t="shared" si="51"/>
        <v>0</v>
      </c>
      <c r="CM47" s="903">
        <f t="shared" si="52"/>
        <v>0</v>
      </c>
      <c r="CN47" s="903">
        <f t="shared" si="53"/>
        <v>0</v>
      </c>
      <c r="CO47" s="903">
        <f t="shared" si="54"/>
        <v>0</v>
      </c>
      <c r="EN47" s="1489"/>
      <c r="EO47" s="1489"/>
      <c r="EP47" s="1489"/>
      <c r="EQ47" s="1489"/>
      <c r="ER47" s="1489"/>
      <c r="ES47" s="1489"/>
      <c r="ET47" s="1489"/>
      <c r="EU47" s="1489"/>
      <c r="EV47" s="1489"/>
      <c r="EW47" s="1489"/>
      <c r="EX47" s="1489"/>
      <c r="EY47" s="1489"/>
      <c r="EZ47" s="1489"/>
      <c r="FA47" s="1489"/>
      <c r="FB47" s="1489"/>
      <c r="FC47" s="1489"/>
      <c r="FD47" s="1489"/>
      <c r="FE47" s="1489"/>
      <c r="FF47" s="1489"/>
      <c r="FG47" s="1489"/>
      <c r="FH47" s="1489"/>
      <c r="FI47" s="1489"/>
      <c r="FJ47" s="1489"/>
      <c r="FK47" s="1489"/>
      <c r="FL47" s="1489"/>
      <c r="FM47" s="1489"/>
      <c r="FN47" s="1489"/>
      <c r="FO47" s="1489"/>
      <c r="FP47" s="1489"/>
      <c r="FQ47" s="1489"/>
      <c r="FR47" s="1489"/>
      <c r="FS47" s="1489"/>
      <c r="FT47" s="1489"/>
      <c r="FU47" s="1489"/>
      <c r="FV47" s="1489"/>
      <c r="FW47" s="1489"/>
      <c r="FX47" s="1489"/>
      <c r="FY47" s="1489"/>
      <c r="FZ47" s="1489"/>
      <c r="GA47" s="1489"/>
      <c r="GB47" s="1489"/>
      <c r="GC47" s="1489"/>
      <c r="GD47" s="1489"/>
      <c r="GE47" s="1489"/>
      <c r="GF47" s="1489"/>
    </row>
    <row r="48" spans="1:188" s="491" customFormat="1" ht="18">
      <c r="A48" s="586" t="s">
        <v>444</v>
      </c>
      <c r="B48" s="1067">
        <v>0</v>
      </c>
      <c r="C48" s="1067"/>
      <c r="D48" s="1067"/>
      <c r="E48" s="1067"/>
      <c r="F48" s="1067"/>
      <c r="G48" s="1067"/>
      <c r="H48" s="1067"/>
      <c r="I48" s="1067"/>
      <c r="J48" s="1067"/>
      <c r="K48" s="1067"/>
      <c r="L48" s="1067"/>
      <c r="M48" s="1067"/>
      <c r="N48" s="1067"/>
      <c r="O48" s="1067"/>
      <c r="P48" s="1067"/>
      <c r="Q48" s="1067"/>
      <c r="R48" s="1067"/>
      <c r="S48" s="1067"/>
      <c r="T48" s="1067"/>
      <c r="U48" s="1067"/>
      <c r="V48" s="1067"/>
      <c r="W48" s="1067"/>
      <c r="X48" s="1067"/>
      <c r="Y48" s="1067"/>
      <c r="Z48" s="1067"/>
      <c r="AA48" s="1067"/>
      <c r="AB48" s="1067"/>
      <c r="AC48" s="1067"/>
      <c r="AD48" s="1067"/>
      <c r="AE48" s="1067"/>
      <c r="AF48" s="1067"/>
      <c r="AG48" s="1067"/>
      <c r="AH48" s="1067"/>
      <c r="AI48" s="1067"/>
      <c r="AJ48" s="1067"/>
      <c r="AK48" s="1067"/>
      <c r="AL48" s="1067"/>
      <c r="AM48" s="1067"/>
      <c r="AN48" s="1067"/>
      <c r="AO48" s="1067"/>
      <c r="AP48" s="1067"/>
      <c r="AQ48" s="1067"/>
      <c r="AR48" s="1067"/>
      <c r="AS48" s="1067"/>
      <c r="AT48" s="1067"/>
      <c r="AU48" s="585"/>
      <c r="AV48" s="884" t="s">
        <v>444</v>
      </c>
      <c r="AW48" s="1080">
        <f t="shared" si="10"/>
        <v>0</v>
      </c>
      <c r="AX48" s="903">
        <f t="shared" si="11"/>
        <v>0</v>
      </c>
      <c r="AY48" s="903">
        <f t="shared" si="12"/>
        <v>0</v>
      </c>
      <c r="AZ48" s="903">
        <f t="shared" si="13"/>
        <v>0</v>
      </c>
      <c r="BA48" s="903">
        <f t="shared" si="14"/>
        <v>0</v>
      </c>
      <c r="BB48" s="903">
        <f t="shared" si="15"/>
        <v>0</v>
      </c>
      <c r="BC48" s="903">
        <f t="shared" si="16"/>
        <v>0</v>
      </c>
      <c r="BD48" s="903">
        <f t="shared" si="17"/>
        <v>0</v>
      </c>
      <c r="BE48" s="903">
        <f t="shared" si="18"/>
        <v>0</v>
      </c>
      <c r="BF48" s="903">
        <f t="shared" si="19"/>
        <v>0</v>
      </c>
      <c r="BG48" s="903">
        <f t="shared" si="20"/>
        <v>0</v>
      </c>
      <c r="BH48" s="903">
        <f t="shared" si="21"/>
        <v>0</v>
      </c>
      <c r="BI48" s="903">
        <f t="shared" si="22"/>
        <v>0</v>
      </c>
      <c r="BJ48" s="903">
        <f t="shared" si="23"/>
        <v>0</v>
      </c>
      <c r="BK48" s="903">
        <f t="shared" si="24"/>
        <v>0</v>
      </c>
      <c r="BL48" s="903">
        <f t="shared" si="25"/>
        <v>0</v>
      </c>
      <c r="BM48" s="903">
        <f t="shared" si="26"/>
        <v>0</v>
      </c>
      <c r="BN48" s="903">
        <f t="shared" si="27"/>
        <v>0</v>
      </c>
      <c r="BO48" s="903">
        <f t="shared" si="28"/>
        <v>0</v>
      </c>
      <c r="BP48" s="903">
        <f t="shared" si="29"/>
        <v>0</v>
      </c>
      <c r="BQ48" s="903">
        <f t="shared" si="30"/>
        <v>0</v>
      </c>
      <c r="BR48" s="903">
        <f t="shared" si="31"/>
        <v>0</v>
      </c>
      <c r="BS48" s="903">
        <f t="shared" si="32"/>
        <v>0</v>
      </c>
      <c r="BT48" s="903">
        <f t="shared" si="33"/>
        <v>0</v>
      </c>
      <c r="BU48" s="903">
        <f t="shared" si="34"/>
        <v>0</v>
      </c>
      <c r="BV48" s="903">
        <f t="shared" si="35"/>
        <v>0</v>
      </c>
      <c r="BW48" s="903">
        <f t="shared" si="36"/>
        <v>0</v>
      </c>
      <c r="BX48" s="903">
        <f t="shared" si="37"/>
        <v>0</v>
      </c>
      <c r="BY48" s="903">
        <f t="shared" si="38"/>
        <v>0</v>
      </c>
      <c r="BZ48" s="903">
        <f t="shared" si="39"/>
        <v>0</v>
      </c>
      <c r="CA48" s="903">
        <f t="shared" si="40"/>
        <v>0</v>
      </c>
      <c r="CB48" s="903">
        <f t="shared" si="41"/>
        <v>0</v>
      </c>
      <c r="CC48" s="903">
        <f t="shared" si="42"/>
        <v>0</v>
      </c>
      <c r="CD48" s="903">
        <f t="shared" si="43"/>
        <v>0</v>
      </c>
      <c r="CE48" s="903">
        <f t="shared" si="44"/>
        <v>0</v>
      </c>
      <c r="CF48" s="903">
        <f t="shared" si="45"/>
        <v>0</v>
      </c>
      <c r="CG48" s="903">
        <f t="shared" si="46"/>
        <v>0</v>
      </c>
      <c r="CH48" s="903">
        <f t="shared" si="47"/>
        <v>0</v>
      </c>
      <c r="CI48" s="903">
        <f t="shared" si="48"/>
        <v>0</v>
      </c>
      <c r="CJ48" s="903">
        <f t="shared" si="49"/>
        <v>0</v>
      </c>
      <c r="CK48" s="903">
        <f t="shared" si="50"/>
        <v>0</v>
      </c>
      <c r="CL48" s="903">
        <f t="shared" si="51"/>
        <v>0</v>
      </c>
      <c r="CM48" s="903">
        <f t="shared" si="52"/>
        <v>0</v>
      </c>
      <c r="CN48" s="903">
        <f t="shared" si="53"/>
        <v>0</v>
      </c>
      <c r="CO48" s="903">
        <f t="shared" si="54"/>
        <v>0</v>
      </c>
      <c r="EN48" s="1246"/>
      <c r="EO48" s="1246"/>
      <c r="EP48" s="1246"/>
      <c r="EQ48" s="1246"/>
      <c r="ER48" s="1246"/>
      <c r="ES48" s="1246"/>
      <c r="ET48" s="1246"/>
      <c r="EU48" s="1246"/>
      <c r="EV48" s="1246"/>
      <c r="EW48" s="1246"/>
      <c r="EX48" s="1246"/>
      <c r="EY48" s="1246"/>
      <c r="EZ48" s="1246"/>
      <c r="FA48" s="1246"/>
      <c r="FB48" s="1246"/>
      <c r="FC48" s="1246"/>
      <c r="FD48" s="1246"/>
      <c r="FE48" s="1246"/>
      <c r="FF48" s="1246"/>
      <c r="FG48" s="1246"/>
      <c r="FH48" s="1246"/>
      <c r="FI48" s="1246"/>
      <c r="FJ48" s="1246"/>
      <c r="FK48" s="1246"/>
      <c r="FL48" s="1246"/>
      <c r="FM48" s="1246"/>
      <c r="FN48" s="1246"/>
      <c r="FO48" s="1246"/>
      <c r="FP48" s="1246"/>
      <c r="FQ48" s="1246"/>
      <c r="FR48" s="1246"/>
      <c r="FS48" s="1246"/>
      <c r="FT48" s="1246"/>
      <c r="FU48" s="1246"/>
      <c r="FV48" s="1246"/>
      <c r="FW48" s="1246"/>
      <c r="FX48" s="1246"/>
      <c r="FY48" s="1246"/>
      <c r="FZ48" s="1246"/>
      <c r="GA48" s="1246"/>
      <c r="GB48" s="1246"/>
      <c r="GC48" s="1246"/>
      <c r="GD48" s="1246"/>
      <c r="GE48" s="1246"/>
      <c r="GF48" s="1246"/>
    </row>
    <row r="49" spans="1:188" s="491" customFormat="1" ht="18">
      <c r="A49" s="586" t="s">
        <v>445</v>
      </c>
      <c r="B49" s="1067">
        <v>0</v>
      </c>
      <c r="C49" s="1067"/>
      <c r="D49" s="1067"/>
      <c r="E49" s="1067"/>
      <c r="F49" s="1067"/>
      <c r="G49" s="1067"/>
      <c r="H49" s="1067"/>
      <c r="I49" s="1067"/>
      <c r="J49" s="1067"/>
      <c r="K49" s="1067"/>
      <c r="L49" s="1067"/>
      <c r="M49" s="1067"/>
      <c r="N49" s="1067"/>
      <c r="O49" s="1067"/>
      <c r="P49" s="1067"/>
      <c r="Q49" s="1067"/>
      <c r="R49" s="1067"/>
      <c r="S49" s="1067"/>
      <c r="T49" s="1067"/>
      <c r="U49" s="1067"/>
      <c r="V49" s="1067"/>
      <c r="W49" s="1067"/>
      <c r="X49" s="1067"/>
      <c r="Y49" s="1067"/>
      <c r="Z49" s="1067"/>
      <c r="AA49" s="1067"/>
      <c r="AB49" s="1067"/>
      <c r="AC49" s="1067"/>
      <c r="AD49" s="1067"/>
      <c r="AE49" s="1067"/>
      <c r="AF49" s="1067"/>
      <c r="AG49" s="1067"/>
      <c r="AH49" s="1067"/>
      <c r="AI49" s="1067"/>
      <c r="AJ49" s="1067"/>
      <c r="AK49" s="1067"/>
      <c r="AL49" s="1067"/>
      <c r="AM49" s="1067"/>
      <c r="AN49" s="1067"/>
      <c r="AO49" s="1067"/>
      <c r="AP49" s="1067"/>
      <c r="AQ49" s="1067"/>
      <c r="AR49" s="1067"/>
      <c r="AS49" s="1067"/>
      <c r="AT49" s="1067"/>
      <c r="AU49" s="585"/>
      <c r="AV49" s="884" t="s">
        <v>445</v>
      </c>
      <c r="AW49" s="1080">
        <f t="shared" si="10"/>
        <v>0</v>
      </c>
      <c r="AX49" s="903">
        <f t="shared" si="11"/>
        <v>0</v>
      </c>
      <c r="AY49" s="903">
        <f t="shared" si="12"/>
        <v>0</v>
      </c>
      <c r="AZ49" s="903">
        <f t="shared" si="13"/>
        <v>0</v>
      </c>
      <c r="BA49" s="903">
        <f t="shared" si="14"/>
        <v>0</v>
      </c>
      <c r="BB49" s="903">
        <f t="shared" si="15"/>
        <v>0</v>
      </c>
      <c r="BC49" s="903">
        <f t="shared" si="16"/>
        <v>0</v>
      </c>
      <c r="BD49" s="903">
        <f t="shared" si="17"/>
        <v>0</v>
      </c>
      <c r="BE49" s="903">
        <f t="shared" si="18"/>
        <v>0</v>
      </c>
      <c r="BF49" s="903">
        <f t="shared" si="19"/>
        <v>0</v>
      </c>
      <c r="BG49" s="903">
        <f t="shared" si="20"/>
        <v>0</v>
      </c>
      <c r="BH49" s="903">
        <f t="shared" si="21"/>
        <v>0</v>
      </c>
      <c r="BI49" s="903">
        <f t="shared" si="22"/>
        <v>0</v>
      </c>
      <c r="BJ49" s="903">
        <f t="shared" si="23"/>
        <v>0</v>
      </c>
      <c r="BK49" s="903">
        <f t="shared" si="24"/>
        <v>0</v>
      </c>
      <c r="BL49" s="903">
        <f t="shared" si="25"/>
        <v>0</v>
      </c>
      <c r="BM49" s="903">
        <f t="shared" si="26"/>
        <v>0</v>
      </c>
      <c r="BN49" s="903">
        <f t="shared" si="27"/>
        <v>0</v>
      </c>
      <c r="BO49" s="903">
        <f t="shared" si="28"/>
        <v>0</v>
      </c>
      <c r="BP49" s="903">
        <f t="shared" si="29"/>
        <v>0</v>
      </c>
      <c r="BQ49" s="903">
        <f t="shared" si="30"/>
        <v>0</v>
      </c>
      <c r="BR49" s="903">
        <f t="shared" si="31"/>
        <v>0</v>
      </c>
      <c r="BS49" s="903">
        <f t="shared" si="32"/>
        <v>0</v>
      </c>
      <c r="BT49" s="903">
        <f t="shared" si="33"/>
        <v>0</v>
      </c>
      <c r="BU49" s="903">
        <f t="shared" si="34"/>
        <v>0</v>
      </c>
      <c r="BV49" s="903">
        <f t="shared" si="35"/>
        <v>0</v>
      </c>
      <c r="BW49" s="903">
        <f t="shared" si="36"/>
        <v>0</v>
      </c>
      <c r="BX49" s="903">
        <f t="shared" si="37"/>
        <v>0</v>
      </c>
      <c r="BY49" s="903">
        <f t="shared" si="38"/>
        <v>0</v>
      </c>
      <c r="BZ49" s="903">
        <f t="shared" si="39"/>
        <v>0</v>
      </c>
      <c r="CA49" s="903">
        <f t="shared" si="40"/>
        <v>0</v>
      </c>
      <c r="CB49" s="903">
        <f t="shared" si="41"/>
        <v>0</v>
      </c>
      <c r="CC49" s="903">
        <f t="shared" si="42"/>
        <v>0</v>
      </c>
      <c r="CD49" s="903">
        <f t="shared" si="43"/>
        <v>0</v>
      </c>
      <c r="CE49" s="903">
        <f t="shared" si="44"/>
        <v>0</v>
      </c>
      <c r="CF49" s="903">
        <f t="shared" si="45"/>
        <v>0</v>
      </c>
      <c r="CG49" s="903">
        <f t="shared" si="46"/>
        <v>0</v>
      </c>
      <c r="CH49" s="903">
        <f t="shared" si="47"/>
        <v>0</v>
      </c>
      <c r="CI49" s="903">
        <f t="shared" si="48"/>
        <v>0</v>
      </c>
      <c r="CJ49" s="903">
        <f t="shared" si="49"/>
        <v>0</v>
      </c>
      <c r="CK49" s="903">
        <f t="shared" si="50"/>
        <v>0</v>
      </c>
      <c r="CL49" s="903">
        <f t="shared" si="51"/>
        <v>0</v>
      </c>
      <c r="CM49" s="903">
        <f t="shared" si="52"/>
        <v>0</v>
      </c>
      <c r="CN49" s="903">
        <f t="shared" si="53"/>
        <v>0</v>
      </c>
      <c r="CO49" s="903">
        <f t="shared" si="54"/>
        <v>0</v>
      </c>
      <c r="EN49" s="1489"/>
      <c r="EO49" s="1489"/>
      <c r="EP49" s="1489"/>
      <c r="EQ49" s="1489"/>
      <c r="ER49" s="1489"/>
      <c r="ES49" s="1489"/>
      <c r="ET49" s="1489"/>
      <c r="EU49" s="1489"/>
      <c r="EV49" s="1489"/>
      <c r="EW49" s="1489"/>
      <c r="EX49" s="1489"/>
      <c r="EY49" s="1489"/>
      <c r="EZ49" s="1489"/>
      <c r="FA49" s="1489"/>
      <c r="FB49" s="1489"/>
      <c r="FC49" s="1489"/>
      <c r="FD49" s="1489"/>
      <c r="FE49" s="1489"/>
      <c r="FF49" s="1489"/>
      <c r="FG49" s="1489"/>
      <c r="FH49" s="1489"/>
      <c r="FI49" s="1489"/>
      <c r="FJ49" s="1489"/>
      <c r="FK49" s="1489"/>
      <c r="FL49" s="1489"/>
      <c r="FM49" s="1489"/>
      <c r="FN49" s="1489"/>
      <c r="FO49" s="1489"/>
      <c r="FP49" s="1489"/>
      <c r="FQ49" s="1489"/>
      <c r="FR49" s="1489"/>
      <c r="FS49" s="1489"/>
      <c r="FT49" s="1489"/>
      <c r="FU49" s="1489"/>
      <c r="FV49" s="1489"/>
      <c r="FW49" s="1489"/>
      <c r="FX49" s="1489"/>
      <c r="FY49" s="1489"/>
      <c r="FZ49" s="1489"/>
      <c r="GA49" s="1489"/>
      <c r="GB49" s="1489"/>
      <c r="GC49" s="1489"/>
      <c r="GD49" s="1489"/>
      <c r="GE49" s="1489"/>
      <c r="GF49" s="1489"/>
    </row>
    <row r="50" spans="1:188" s="491" customFormat="1" ht="18">
      <c r="A50" s="586" t="s">
        <v>446</v>
      </c>
      <c r="B50" s="1067">
        <v>0</v>
      </c>
      <c r="C50" s="1067"/>
      <c r="D50" s="1067"/>
      <c r="E50" s="1067"/>
      <c r="F50" s="1067"/>
      <c r="G50" s="1067"/>
      <c r="H50" s="1067"/>
      <c r="I50" s="1067"/>
      <c r="J50" s="1067"/>
      <c r="K50" s="1067"/>
      <c r="L50" s="1067"/>
      <c r="M50" s="1067"/>
      <c r="N50" s="1067"/>
      <c r="O50" s="1067"/>
      <c r="P50" s="1067"/>
      <c r="Q50" s="1067"/>
      <c r="R50" s="1067"/>
      <c r="S50" s="1067"/>
      <c r="T50" s="1067"/>
      <c r="U50" s="1067"/>
      <c r="V50" s="1067"/>
      <c r="W50" s="1067"/>
      <c r="X50" s="1067"/>
      <c r="Y50" s="1067"/>
      <c r="Z50" s="1067"/>
      <c r="AA50" s="1067"/>
      <c r="AB50" s="1067"/>
      <c r="AC50" s="1067"/>
      <c r="AD50" s="1067"/>
      <c r="AE50" s="1067"/>
      <c r="AF50" s="1067"/>
      <c r="AG50" s="1067"/>
      <c r="AH50" s="1067"/>
      <c r="AI50" s="1067"/>
      <c r="AJ50" s="1067"/>
      <c r="AK50" s="1067"/>
      <c r="AL50" s="1067"/>
      <c r="AM50" s="1067"/>
      <c r="AN50" s="1067"/>
      <c r="AO50" s="1067"/>
      <c r="AP50" s="1067"/>
      <c r="AQ50" s="1067"/>
      <c r="AR50" s="1067"/>
      <c r="AS50" s="1067"/>
      <c r="AT50" s="1067"/>
      <c r="AU50" s="585"/>
      <c r="AV50" s="884" t="s">
        <v>446</v>
      </c>
      <c r="AW50" s="1080">
        <f t="shared" si="10"/>
        <v>0</v>
      </c>
      <c r="AX50" s="903">
        <f t="shared" si="11"/>
        <v>0</v>
      </c>
      <c r="AY50" s="903">
        <f t="shared" si="12"/>
        <v>0</v>
      </c>
      <c r="AZ50" s="903">
        <f t="shared" si="13"/>
        <v>0</v>
      </c>
      <c r="BA50" s="903">
        <f t="shared" si="14"/>
        <v>0</v>
      </c>
      <c r="BB50" s="903">
        <f t="shared" si="15"/>
        <v>0</v>
      </c>
      <c r="BC50" s="903">
        <f t="shared" si="16"/>
        <v>0</v>
      </c>
      <c r="BD50" s="903">
        <f t="shared" si="17"/>
        <v>0</v>
      </c>
      <c r="BE50" s="903">
        <f t="shared" si="18"/>
        <v>0</v>
      </c>
      <c r="BF50" s="903">
        <f t="shared" si="19"/>
        <v>0</v>
      </c>
      <c r="BG50" s="903">
        <f t="shared" si="20"/>
        <v>0</v>
      </c>
      <c r="BH50" s="903">
        <f t="shared" si="21"/>
        <v>0</v>
      </c>
      <c r="BI50" s="903">
        <f t="shared" si="22"/>
        <v>0</v>
      </c>
      <c r="BJ50" s="903">
        <f t="shared" si="23"/>
        <v>0</v>
      </c>
      <c r="BK50" s="903">
        <f t="shared" si="24"/>
        <v>0</v>
      </c>
      <c r="BL50" s="903">
        <f t="shared" si="25"/>
        <v>0</v>
      </c>
      <c r="BM50" s="903">
        <f t="shared" si="26"/>
        <v>0</v>
      </c>
      <c r="BN50" s="903">
        <f t="shared" si="27"/>
        <v>0</v>
      </c>
      <c r="BO50" s="903">
        <f t="shared" si="28"/>
        <v>0</v>
      </c>
      <c r="BP50" s="903">
        <f t="shared" si="29"/>
        <v>0</v>
      </c>
      <c r="BQ50" s="903">
        <f t="shared" si="30"/>
        <v>0</v>
      </c>
      <c r="BR50" s="903">
        <f t="shared" si="31"/>
        <v>0</v>
      </c>
      <c r="BS50" s="903">
        <f t="shared" si="32"/>
        <v>0</v>
      </c>
      <c r="BT50" s="903">
        <f t="shared" si="33"/>
        <v>0</v>
      </c>
      <c r="BU50" s="903">
        <f t="shared" si="34"/>
        <v>0</v>
      </c>
      <c r="BV50" s="903">
        <f t="shared" si="35"/>
        <v>0</v>
      </c>
      <c r="BW50" s="903">
        <f t="shared" si="36"/>
        <v>0</v>
      </c>
      <c r="BX50" s="903">
        <f t="shared" si="37"/>
        <v>0</v>
      </c>
      <c r="BY50" s="903">
        <f t="shared" si="38"/>
        <v>0</v>
      </c>
      <c r="BZ50" s="903">
        <f t="shared" si="39"/>
        <v>0</v>
      </c>
      <c r="CA50" s="903">
        <f t="shared" si="40"/>
        <v>0</v>
      </c>
      <c r="CB50" s="903">
        <f t="shared" si="41"/>
        <v>0</v>
      </c>
      <c r="CC50" s="903">
        <f t="shared" si="42"/>
        <v>0</v>
      </c>
      <c r="CD50" s="903">
        <f t="shared" si="43"/>
        <v>0</v>
      </c>
      <c r="CE50" s="903">
        <f t="shared" si="44"/>
        <v>0</v>
      </c>
      <c r="CF50" s="903">
        <f t="shared" si="45"/>
        <v>0</v>
      </c>
      <c r="CG50" s="903">
        <f t="shared" si="46"/>
        <v>0</v>
      </c>
      <c r="CH50" s="903">
        <f t="shared" si="47"/>
        <v>0</v>
      </c>
      <c r="CI50" s="903">
        <f t="shared" si="48"/>
        <v>0</v>
      </c>
      <c r="CJ50" s="903">
        <f t="shared" si="49"/>
        <v>0</v>
      </c>
      <c r="CK50" s="903">
        <f t="shared" si="50"/>
        <v>0</v>
      </c>
      <c r="CL50" s="903">
        <f t="shared" si="51"/>
        <v>0</v>
      </c>
      <c r="CM50" s="903">
        <f t="shared" si="52"/>
        <v>0</v>
      </c>
      <c r="CN50" s="903">
        <f t="shared" si="53"/>
        <v>0</v>
      </c>
      <c r="CO50" s="903">
        <f t="shared" si="54"/>
        <v>0</v>
      </c>
      <c r="EN50" s="1489"/>
      <c r="EO50" s="1489"/>
      <c r="EP50" s="1489"/>
      <c r="EQ50" s="1489"/>
      <c r="ER50" s="1489"/>
      <c r="ES50" s="1489"/>
      <c r="ET50" s="1489"/>
      <c r="EU50" s="1489"/>
      <c r="EV50" s="1489"/>
      <c r="EW50" s="1489"/>
      <c r="EX50" s="1489"/>
      <c r="EY50" s="1489"/>
      <c r="EZ50" s="1489"/>
      <c r="FA50" s="1489"/>
      <c r="FB50" s="1489"/>
      <c r="FC50" s="1489"/>
      <c r="FD50" s="1489"/>
      <c r="FE50" s="1489"/>
      <c r="FF50" s="1489"/>
      <c r="FG50" s="1489"/>
      <c r="FH50" s="1489"/>
      <c r="FI50" s="1489"/>
      <c r="FJ50" s="1489"/>
      <c r="FK50" s="1489"/>
      <c r="FL50" s="1489"/>
      <c r="FM50" s="1489"/>
      <c r="FN50" s="1489"/>
      <c r="FO50" s="1489"/>
      <c r="FP50" s="1489"/>
      <c r="FQ50" s="1489"/>
      <c r="FR50" s="1489"/>
      <c r="FS50" s="1489"/>
      <c r="FT50" s="1489"/>
      <c r="FU50" s="1489"/>
      <c r="FV50" s="1489"/>
      <c r="FW50" s="1489"/>
      <c r="FX50" s="1489"/>
      <c r="FY50" s="1489"/>
      <c r="FZ50" s="1489"/>
      <c r="GA50" s="1489"/>
      <c r="GB50" s="1489"/>
      <c r="GC50" s="1489"/>
      <c r="GD50" s="1489"/>
      <c r="GE50" s="1489"/>
      <c r="GF50" s="1489"/>
    </row>
    <row r="51" spans="1:188" s="491" customFormat="1" ht="18.75" thickBot="1">
      <c r="A51" s="587" t="s">
        <v>447</v>
      </c>
      <c r="B51" s="1067">
        <v>0</v>
      </c>
      <c r="C51" s="1067"/>
      <c r="D51" s="1067"/>
      <c r="E51" s="1067"/>
      <c r="F51" s="1067"/>
      <c r="G51" s="1067"/>
      <c r="H51" s="1067"/>
      <c r="I51" s="1067"/>
      <c r="J51" s="1067"/>
      <c r="K51" s="1067"/>
      <c r="L51" s="1067"/>
      <c r="M51" s="1067"/>
      <c r="N51" s="1067"/>
      <c r="O51" s="1067"/>
      <c r="P51" s="1067"/>
      <c r="Q51" s="1067"/>
      <c r="R51" s="1067"/>
      <c r="S51" s="1067"/>
      <c r="T51" s="1067"/>
      <c r="U51" s="1067"/>
      <c r="V51" s="1067"/>
      <c r="W51" s="1067"/>
      <c r="X51" s="1067"/>
      <c r="Y51" s="1067"/>
      <c r="Z51" s="1067"/>
      <c r="AA51" s="1067"/>
      <c r="AB51" s="1067"/>
      <c r="AC51" s="1067"/>
      <c r="AD51" s="1067"/>
      <c r="AE51" s="1067"/>
      <c r="AF51" s="1067"/>
      <c r="AG51" s="1067"/>
      <c r="AH51" s="1067"/>
      <c r="AI51" s="1067"/>
      <c r="AJ51" s="1067"/>
      <c r="AK51" s="1067"/>
      <c r="AL51" s="1067"/>
      <c r="AM51" s="1067"/>
      <c r="AN51" s="1067"/>
      <c r="AO51" s="1067"/>
      <c r="AP51" s="1067"/>
      <c r="AQ51" s="1067"/>
      <c r="AR51" s="1067"/>
      <c r="AS51" s="1067"/>
      <c r="AT51" s="1067"/>
      <c r="AU51" s="585"/>
      <c r="AV51" s="886" t="s">
        <v>447</v>
      </c>
      <c r="AW51" s="1080">
        <f t="shared" si="10"/>
        <v>0</v>
      </c>
      <c r="AX51" s="903">
        <f t="shared" si="11"/>
        <v>0</v>
      </c>
      <c r="AY51" s="903">
        <f t="shared" si="12"/>
        <v>0</v>
      </c>
      <c r="AZ51" s="903">
        <f t="shared" si="13"/>
        <v>0</v>
      </c>
      <c r="BA51" s="903">
        <f t="shared" si="14"/>
        <v>0</v>
      </c>
      <c r="BB51" s="903">
        <f t="shared" si="15"/>
        <v>0</v>
      </c>
      <c r="BC51" s="903">
        <f t="shared" si="16"/>
        <v>0</v>
      </c>
      <c r="BD51" s="903">
        <f t="shared" si="17"/>
        <v>0</v>
      </c>
      <c r="BE51" s="903">
        <f t="shared" si="18"/>
        <v>0</v>
      </c>
      <c r="BF51" s="903">
        <f t="shared" si="19"/>
        <v>0</v>
      </c>
      <c r="BG51" s="903">
        <f t="shared" si="20"/>
        <v>0</v>
      </c>
      <c r="BH51" s="903">
        <f t="shared" si="21"/>
        <v>0</v>
      </c>
      <c r="BI51" s="903">
        <f t="shared" si="22"/>
        <v>0</v>
      </c>
      <c r="BJ51" s="903">
        <f t="shared" si="23"/>
        <v>0</v>
      </c>
      <c r="BK51" s="903">
        <f t="shared" si="24"/>
        <v>0</v>
      </c>
      <c r="BL51" s="903">
        <f t="shared" si="25"/>
        <v>0</v>
      </c>
      <c r="BM51" s="903">
        <f t="shared" si="26"/>
        <v>0</v>
      </c>
      <c r="BN51" s="903">
        <f t="shared" si="27"/>
        <v>0</v>
      </c>
      <c r="BO51" s="903">
        <f t="shared" si="28"/>
        <v>0</v>
      </c>
      <c r="BP51" s="903">
        <f t="shared" si="29"/>
        <v>0</v>
      </c>
      <c r="BQ51" s="903">
        <f t="shared" si="30"/>
        <v>0</v>
      </c>
      <c r="BR51" s="903">
        <f t="shared" si="31"/>
        <v>0</v>
      </c>
      <c r="BS51" s="903">
        <f t="shared" si="32"/>
        <v>0</v>
      </c>
      <c r="BT51" s="903">
        <f t="shared" si="33"/>
        <v>0</v>
      </c>
      <c r="BU51" s="903">
        <f t="shared" si="34"/>
        <v>0</v>
      </c>
      <c r="BV51" s="903">
        <f t="shared" si="35"/>
        <v>0</v>
      </c>
      <c r="BW51" s="903">
        <f t="shared" si="36"/>
        <v>0</v>
      </c>
      <c r="BX51" s="903">
        <f t="shared" si="37"/>
        <v>0</v>
      </c>
      <c r="BY51" s="903">
        <f t="shared" si="38"/>
        <v>0</v>
      </c>
      <c r="BZ51" s="903">
        <f t="shared" si="39"/>
        <v>0</v>
      </c>
      <c r="CA51" s="903">
        <f t="shared" si="40"/>
        <v>0</v>
      </c>
      <c r="CB51" s="903">
        <f t="shared" si="41"/>
        <v>0</v>
      </c>
      <c r="CC51" s="903">
        <f t="shared" si="42"/>
        <v>0</v>
      </c>
      <c r="CD51" s="903">
        <f t="shared" si="43"/>
        <v>0</v>
      </c>
      <c r="CE51" s="903">
        <f t="shared" si="44"/>
        <v>0</v>
      </c>
      <c r="CF51" s="903">
        <f t="shared" si="45"/>
        <v>0</v>
      </c>
      <c r="CG51" s="903">
        <f t="shared" si="46"/>
        <v>0</v>
      </c>
      <c r="CH51" s="903">
        <f t="shared" si="47"/>
        <v>0</v>
      </c>
      <c r="CI51" s="903">
        <f t="shared" si="48"/>
        <v>0</v>
      </c>
      <c r="CJ51" s="903">
        <f t="shared" si="49"/>
        <v>0</v>
      </c>
      <c r="CK51" s="903">
        <f t="shared" si="50"/>
        <v>0</v>
      </c>
      <c r="CL51" s="903">
        <f t="shared" si="51"/>
        <v>0</v>
      </c>
      <c r="CM51" s="903">
        <f t="shared" si="52"/>
        <v>0</v>
      </c>
      <c r="CN51" s="903">
        <f t="shared" si="53"/>
        <v>0</v>
      </c>
      <c r="CO51" s="903">
        <f t="shared" si="54"/>
        <v>0</v>
      </c>
      <c r="EN51" s="1489"/>
      <c r="EO51" s="1489"/>
      <c r="EP51" s="1489"/>
      <c r="EQ51" s="1489"/>
      <c r="ER51" s="1489"/>
      <c r="ES51" s="1489"/>
      <c r="ET51" s="1489"/>
      <c r="EU51" s="1489"/>
      <c r="EV51" s="1489"/>
      <c r="EW51" s="1489"/>
      <c r="EX51" s="1489"/>
      <c r="EY51" s="1489"/>
      <c r="EZ51" s="1489"/>
      <c r="FA51" s="1489"/>
      <c r="FB51" s="1489"/>
      <c r="FC51" s="1489"/>
      <c r="FD51" s="1489"/>
      <c r="FE51" s="1489"/>
      <c r="FF51" s="1489"/>
      <c r="FG51" s="1489"/>
      <c r="FH51" s="1489"/>
      <c r="FI51" s="1489"/>
      <c r="FJ51" s="1489"/>
      <c r="FK51" s="1489"/>
      <c r="FL51" s="1489"/>
      <c r="FM51" s="1489"/>
      <c r="FN51" s="1489"/>
      <c r="FO51" s="1489"/>
      <c r="FP51" s="1489"/>
      <c r="FQ51" s="1489"/>
      <c r="FR51" s="1489"/>
      <c r="FS51" s="1489"/>
      <c r="FT51" s="1489"/>
      <c r="FU51" s="1489"/>
      <c r="FV51" s="1489"/>
      <c r="FW51" s="1489"/>
      <c r="FX51" s="1489"/>
      <c r="FY51" s="1489"/>
      <c r="FZ51" s="1489"/>
      <c r="GA51" s="1489"/>
      <c r="GB51" s="1489"/>
      <c r="GC51" s="1489"/>
      <c r="GD51" s="1489"/>
      <c r="GE51" s="1489"/>
      <c r="GF51" s="1489"/>
    </row>
    <row r="52" spans="1:188" s="271" customFormat="1" ht="26.25" customHeight="1" thickBot="1">
      <c r="A52" s="593" t="s">
        <v>157</v>
      </c>
      <c r="B52" s="1068">
        <f t="shared" ref="B52:AE52" si="55">SUM(B39:B51)</f>
        <v>0</v>
      </c>
      <c r="C52" s="1068">
        <f t="shared" si="55"/>
        <v>0</v>
      </c>
      <c r="D52" s="1068">
        <f t="shared" si="55"/>
        <v>0</v>
      </c>
      <c r="E52" s="1068">
        <f t="shared" si="55"/>
        <v>0</v>
      </c>
      <c r="F52" s="1068">
        <f t="shared" si="55"/>
        <v>0</v>
      </c>
      <c r="G52" s="1068">
        <f t="shared" ref="G52" si="56">SUM(G39:G51)</f>
        <v>0</v>
      </c>
      <c r="H52" s="1068">
        <f t="shared" si="55"/>
        <v>0</v>
      </c>
      <c r="I52" s="1068">
        <f t="shared" si="55"/>
        <v>0</v>
      </c>
      <c r="J52" s="1068">
        <f t="shared" si="55"/>
        <v>0</v>
      </c>
      <c r="K52" s="1068">
        <f t="shared" si="55"/>
        <v>0</v>
      </c>
      <c r="L52" s="1068">
        <f>SUM(L39:L51)</f>
        <v>0</v>
      </c>
      <c r="M52" s="1068">
        <f>SUM(M39:M51)</f>
        <v>0</v>
      </c>
      <c r="N52" s="1068">
        <f>SUM(N39:N51)</f>
        <v>0</v>
      </c>
      <c r="O52" s="1068">
        <f t="shared" si="55"/>
        <v>0</v>
      </c>
      <c r="P52" s="1068">
        <f t="shared" si="55"/>
        <v>0</v>
      </c>
      <c r="Q52" s="1068">
        <f t="shared" si="55"/>
        <v>0</v>
      </c>
      <c r="R52" s="1068">
        <f t="shared" si="55"/>
        <v>0</v>
      </c>
      <c r="S52" s="1068">
        <f t="shared" si="55"/>
        <v>0</v>
      </c>
      <c r="T52" s="1068">
        <f t="shared" si="55"/>
        <v>0</v>
      </c>
      <c r="U52" s="1068">
        <f t="shared" si="55"/>
        <v>0</v>
      </c>
      <c r="V52" s="1068">
        <f t="shared" ref="V52:W52" si="57">SUM(V39:V51)</f>
        <v>0</v>
      </c>
      <c r="W52" s="1068">
        <f t="shared" si="57"/>
        <v>0</v>
      </c>
      <c r="X52" s="1068">
        <f t="shared" ref="X52:AA52" si="58">SUM(X39:X51)</f>
        <v>0</v>
      </c>
      <c r="Y52" s="1068">
        <f t="shared" si="58"/>
        <v>0</v>
      </c>
      <c r="Z52" s="1068">
        <f>SUM(Z39:Z51)</f>
        <v>0</v>
      </c>
      <c r="AA52" s="1068">
        <f t="shared" si="58"/>
        <v>0</v>
      </c>
      <c r="AB52" s="1068">
        <f t="shared" si="55"/>
        <v>0</v>
      </c>
      <c r="AC52" s="1068">
        <f t="shared" si="55"/>
        <v>0</v>
      </c>
      <c r="AD52" s="1068">
        <f t="shared" si="55"/>
        <v>0</v>
      </c>
      <c r="AE52" s="1068">
        <f t="shared" si="55"/>
        <v>0</v>
      </c>
      <c r="AF52" s="1068">
        <f t="shared" ref="AF52:AI52" si="59">SUM(AF39:AF51)</f>
        <v>0</v>
      </c>
      <c r="AG52" s="1068">
        <f t="shared" si="59"/>
        <v>0</v>
      </c>
      <c r="AH52" s="1068">
        <f t="shared" si="59"/>
        <v>0</v>
      </c>
      <c r="AI52" s="1068">
        <f t="shared" si="59"/>
        <v>0</v>
      </c>
      <c r="AJ52" s="1068">
        <f t="shared" ref="AJ52:AS52" si="60">SUM(AJ39:AJ51)</f>
        <v>0</v>
      </c>
      <c r="AK52" s="1068">
        <f t="shared" si="60"/>
        <v>0</v>
      </c>
      <c r="AL52" s="1068">
        <f t="shared" si="60"/>
        <v>0</v>
      </c>
      <c r="AM52" s="1068">
        <f t="shared" si="60"/>
        <v>0</v>
      </c>
      <c r="AN52" s="1068">
        <f t="shared" si="60"/>
        <v>0</v>
      </c>
      <c r="AO52" s="1068">
        <f t="shared" si="60"/>
        <v>0</v>
      </c>
      <c r="AP52" s="1068">
        <f t="shared" si="60"/>
        <v>0</v>
      </c>
      <c r="AQ52" s="1068">
        <f t="shared" si="60"/>
        <v>0</v>
      </c>
      <c r="AR52" s="1068">
        <f t="shared" si="60"/>
        <v>0</v>
      </c>
      <c r="AS52" s="1068">
        <f t="shared" si="60"/>
        <v>0</v>
      </c>
      <c r="AT52" s="1068">
        <f>SUM(AT39:AT51)</f>
        <v>0</v>
      </c>
      <c r="AU52" s="585"/>
      <c r="AV52" s="885" t="s">
        <v>157</v>
      </c>
      <c r="AW52" s="1068">
        <f>SUM(AW39:AW51)</f>
        <v>0</v>
      </c>
      <c r="AX52" s="1068">
        <f t="shared" ref="AX52" si="61">SUM(AX39:AX51)</f>
        <v>0</v>
      </c>
      <c r="AY52" s="1068">
        <f t="shared" ref="AY52:BR52" si="62">SUM(AY39:AY51)</f>
        <v>0</v>
      </c>
      <c r="AZ52" s="1068">
        <f t="shared" si="62"/>
        <v>0</v>
      </c>
      <c r="BA52" s="1068">
        <f t="shared" si="62"/>
        <v>0</v>
      </c>
      <c r="BB52" s="1068">
        <f t="shared" si="62"/>
        <v>0</v>
      </c>
      <c r="BC52" s="1068">
        <f t="shared" si="62"/>
        <v>0</v>
      </c>
      <c r="BD52" s="1068">
        <f t="shared" si="62"/>
        <v>0</v>
      </c>
      <c r="BE52" s="1068">
        <f t="shared" si="62"/>
        <v>0</v>
      </c>
      <c r="BF52" s="1068">
        <f t="shared" si="62"/>
        <v>0</v>
      </c>
      <c r="BG52" s="1068">
        <f t="shared" si="62"/>
        <v>0</v>
      </c>
      <c r="BH52" s="1068">
        <f t="shared" si="62"/>
        <v>0</v>
      </c>
      <c r="BI52" s="1068">
        <f t="shared" si="62"/>
        <v>0</v>
      </c>
      <c r="BJ52" s="1068">
        <f t="shared" si="62"/>
        <v>0</v>
      </c>
      <c r="BK52" s="1068">
        <f t="shared" si="62"/>
        <v>0</v>
      </c>
      <c r="BL52" s="1068">
        <f t="shared" si="62"/>
        <v>0</v>
      </c>
      <c r="BM52" s="1068">
        <f t="shared" si="62"/>
        <v>0</v>
      </c>
      <c r="BN52" s="1068">
        <f t="shared" si="62"/>
        <v>0</v>
      </c>
      <c r="BO52" s="1068">
        <f t="shared" si="62"/>
        <v>0</v>
      </c>
      <c r="BP52" s="1068">
        <f t="shared" si="62"/>
        <v>0</v>
      </c>
      <c r="BQ52" s="1068">
        <f t="shared" si="62"/>
        <v>0</v>
      </c>
      <c r="BR52" s="1068">
        <f t="shared" si="62"/>
        <v>0</v>
      </c>
      <c r="BS52" s="1068">
        <f t="shared" ref="BS52:CM52" si="63">SUM(BS39:BS51)</f>
        <v>0</v>
      </c>
      <c r="BT52" s="1068">
        <f t="shared" si="63"/>
        <v>0</v>
      </c>
      <c r="BU52" s="1068">
        <f t="shared" si="63"/>
        <v>0</v>
      </c>
      <c r="BV52" s="1068">
        <f t="shared" si="63"/>
        <v>0</v>
      </c>
      <c r="BW52" s="1068">
        <f t="shared" si="63"/>
        <v>0</v>
      </c>
      <c r="BX52" s="1068">
        <f t="shared" si="63"/>
        <v>0</v>
      </c>
      <c r="BY52" s="1068">
        <f t="shared" si="63"/>
        <v>0</v>
      </c>
      <c r="BZ52" s="1068">
        <f t="shared" si="63"/>
        <v>0</v>
      </c>
      <c r="CA52" s="1068">
        <f t="shared" si="63"/>
        <v>0</v>
      </c>
      <c r="CB52" s="1068">
        <f t="shared" si="63"/>
        <v>0</v>
      </c>
      <c r="CC52" s="1068">
        <f t="shared" si="63"/>
        <v>0</v>
      </c>
      <c r="CD52" s="1068">
        <f t="shared" si="63"/>
        <v>0</v>
      </c>
      <c r="CE52" s="1068">
        <f t="shared" si="63"/>
        <v>0</v>
      </c>
      <c r="CF52" s="1068">
        <f t="shared" si="63"/>
        <v>0</v>
      </c>
      <c r="CG52" s="1068">
        <f t="shared" si="63"/>
        <v>0</v>
      </c>
      <c r="CH52" s="1068">
        <f t="shared" si="63"/>
        <v>0</v>
      </c>
      <c r="CI52" s="1068">
        <f t="shared" si="63"/>
        <v>0</v>
      </c>
      <c r="CJ52" s="1068">
        <f t="shared" si="63"/>
        <v>0</v>
      </c>
      <c r="CK52" s="1068">
        <f t="shared" si="63"/>
        <v>0</v>
      </c>
      <c r="CL52" s="1068">
        <f t="shared" si="63"/>
        <v>0</v>
      </c>
      <c r="CM52" s="1068">
        <f t="shared" si="63"/>
        <v>0</v>
      </c>
      <c r="CN52" s="1068">
        <f t="shared" ref="CN52:CO52" si="64">SUM(CN39:CN51)</f>
        <v>0</v>
      </c>
      <c r="CO52" s="1068">
        <f t="shared" si="64"/>
        <v>0</v>
      </c>
    </row>
    <row r="53" spans="1:188" s="598" customFormat="1" ht="63" customHeight="1" thickBot="1">
      <c r="A53" s="1076"/>
      <c r="B53" s="913"/>
      <c r="C53" s="913"/>
      <c r="D53" s="1462"/>
      <c r="E53" s="1462"/>
      <c r="F53" s="1462"/>
      <c r="G53" s="1462"/>
      <c r="H53" s="1462"/>
      <c r="I53" s="1462"/>
      <c r="J53" s="1462"/>
      <c r="K53" s="1462"/>
      <c r="L53" s="1462"/>
      <c r="M53" s="1462"/>
      <c r="N53" s="1462"/>
      <c r="O53" s="1462"/>
      <c r="P53" s="1462"/>
      <c r="Q53" s="1462"/>
      <c r="R53" s="1462"/>
      <c r="S53" s="1462"/>
      <c r="T53" s="1462"/>
      <c r="U53" s="1462"/>
      <c r="V53" s="1462"/>
      <c r="W53" s="1462"/>
      <c r="X53" s="1462"/>
      <c r="Y53" s="1462"/>
      <c r="Z53" s="1462"/>
      <c r="AA53" s="1462"/>
      <c r="AB53" s="1462"/>
      <c r="AC53" s="988"/>
      <c r="AD53" s="988"/>
      <c r="AE53" s="988"/>
      <c r="AF53" s="988"/>
      <c r="AG53" s="988"/>
      <c r="AH53" s="988"/>
      <c r="AI53" s="988"/>
      <c r="AJ53" s="988"/>
      <c r="AK53" s="988"/>
      <c r="AL53" s="988"/>
      <c r="AM53" s="988"/>
      <c r="AN53" s="988"/>
      <c r="AO53" s="988"/>
      <c r="AP53" s="988"/>
      <c r="AQ53" s="988"/>
      <c r="AR53" s="988"/>
      <c r="AS53" s="988"/>
      <c r="AT53" s="988"/>
      <c r="AU53" s="912"/>
      <c r="AV53" s="899" t="s">
        <v>505</v>
      </c>
      <c r="AW53" s="1068">
        <f t="shared" ref="AW53:AX53" si="65">AW52/13</f>
        <v>0</v>
      </c>
      <c r="AX53" s="1069">
        <f t="shared" si="65"/>
        <v>0</v>
      </c>
      <c r="AY53" s="1069">
        <f t="shared" ref="AY53:BR53" si="66">AY52/13</f>
        <v>0</v>
      </c>
      <c r="AZ53" s="1069">
        <f t="shared" si="66"/>
        <v>0</v>
      </c>
      <c r="BA53" s="1069">
        <f t="shared" si="66"/>
        <v>0</v>
      </c>
      <c r="BB53" s="1069">
        <f t="shared" si="66"/>
        <v>0</v>
      </c>
      <c r="BC53" s="1069">
        <f t="shared" si="66"/>
        <v>0</v>
      </c>
      <c r="BD53" s="1069">
        <f t="shared" si="66"/>
        <v>0</v>
      </c>
      <c r="BE53" s="1069">
        <f t="shared" si="66"/>
        <v>0</v>
      </c>
      <c r="BF53" s="1069">
        <f t="shared" si="66"/>
        <v>0</v>
      </c>
      <c r="BG53" s="1069">
        <f t="shared" si="66"/>
        <v>0</v>
      </c>
      <c r="BH53" s="1069">
        <f t="shared" si="66"/>
        <v>0</v>
      </c>
      <c r="BI53" s="1069">
        <f t="shared" si="66"/>
        <v>0</v>
      </c>
      <c r="BJ53" s="1069">
        <f t="shared" si="66"/>
        <v>0</v>
      </c>
      <c r="BK53" s="1069">
        <f t="shared" si="66"/>
        <v>0</v>
      </c>
      <c r="BL53" s="1069">
        <f t="shared" si="66"/>
        <v>0</v>
      </c>
      <c r="BM53" s="1069">
        <f t="shared" si="66"/>
        <v>0</v>
      </c>
      <c r="BN53" s="1069">
        <f t="shared" si="66"/>
        <v>0</v>
      </c>
      <c r="BO53" s="1069">
        <f t="shared" si="66"/>
        <v>0</v>
      </c>
      <c r="BP53" s="1069">
        <f t="shared" si="66"/>
        <v>0</v>
      </c>
      <c r="BQ53" s="1069">
        <f t="shared" si="66"/>
        <v>0</v>
      </c>
      <c r="BR53" s="1069">
        <f t="shared" si="66"/>
        <v>0</v>
      </c>
      <c r="BS53" s="1069">
        <f t="shared" ref="BS53:CM53" si="67">BS52/13</f>
        <v>0</v>
      </c>
      <c r="BT53" s="1069">
        <f t="shared" si="67"/>
        <v>0</v>
      </c>
      <c r="BU53" s="1069">
        <f t="shared" si="67"/>
        <v>0</v>
      </c>
      <c r="BV53" s="1069">
        <f t="shared" si="67"/>
        <v>0</v>
      </c>
      <c r="BW53" s="1069">
        <f t="shared" si="67"/>
        <v>0</v>
      </c>
      <c r="BX53" s="1069">
        <f t="shared" si="67"/>
        <v>0</v>
      </c>
      <c r="BY53" s="1069">
        <f t="shared" si="67"/>
        <v>0</v>
      </c>
      <c r="BZ53" s="1069">
        <f t="shared" si="67"/>
        <v>0</v>
      </c>
      <c r="CA53" s="1069">
        <f t="shared" si="67"/>
        <v>0</v>
      </c>
      <c r="CB53" s="1069">
        <f t="shared" si="67"/>
        <v>0</v>
      </c>
      <c r="CC53" s="1069">
        <f t="shared" si="67"/>
        <v>0</v>
      </c>
      <c r="CD53" s="1069">
        <f t="shared" si="67"/>
        <v>0</v>
      </c>
      <c r="CE53" s="1069">
        <f t="shared" si="67"/>
        <v>0</v>
      </c>
      <c r="CF53" s="1069">
        <f t="shared" si="67"/>
        <v>0</v>
      </c>
      <c r="CG53" s="1069">
        <f t="shared" si="67"/>
        <v>0</v>
      </c>
      <c r="CH53" s="1069">
        <f t="shared" si="67"/>
        <v>0</v>
      </c>
      <c r="CI53" s="1069">
        <f t="shared" si="67"/>
        <v>0</v>
      </c>
      <c r="CJ53" s="1069">
        <f t="shared" si="67"/>
        <v>0</v>
      </c>
      <c r="CK53" s="1069">
        <f t="shared" si="67"/>
        <v>0</v>
      </c>
      <c r="CL53" s="1069">
        <f t="shared" si="67"/>
        <v>0</v>
      </c>
      <c r="CM53" s="1069">
        <f t="shared" si="67"/>
        <v>0</v>
      </c>
      <c r="CN53" s="1069">
        <f t="shared" ref="CN53:CO53" si="68">CN52/13</f>
        <v>0</v>
      </c>
      <c r="CO53" s="1069">
        <f t="shared" si="68"/>
        <v>0</v>
      </c>
    </row>
    <row r="54" spans="1:188" s="598" customFormat="1" ht="55.5" customHeight="1" thickBot="1">
      <c r="A54" s="1487"/>
      <c r="B54" s="999"/>
      <c r="C54" s="999"/>
      <c r="D54" s="999"/>
      <c r="E54" s="999"/>
      <c r="F54" s="999"/>
      <c r="G54" s="999"/>
      <c r="H54" s="999"/>
      <c r="I54" s="999"/>
      <c r="J54" s="999"/>
      <c r="K54" s="999"/>
      <c r="L54" s="999"/>
      <c r="M54" s="999"/>
      <c r="N54" s="999"/>
      <c r="O54" s="999"/>
      <c r="P54" s="999"/>
      <c r="Q54" s="999"/>
      <c r="R54" s="999"/>
      <c r="S54" s="999"/>
      <c r="T54" s="999"/>
      <c r="U54" s="999"/>
      <c r="V54" s="999"/>
      <c r="W54" s="999"/>
      <c r="X54" s="999"/>
      <c r="Y54" s="999"/>
      <c r="Z54" s="999"/>
      <c r="AA54" s="999"/>
      <c r="AB54" s="999"/>
      <c r="AC54" s="999"/>
      <c r="AD54" s="999"/>
      <c r="AE54" s="999"/>
      <c r="AF54" s="999"/>
      <c r="AG54" s="999"/>
      <c r="AH54" s="999"/>
      <c r="AI54" s="999"/>
      <c r="AJ54" s="999"/>
      <c r="AK54" s="999"/>
      <c r="AL54" s="999"/>
      <c r="AM54" s="999"/>
      <c r="AN54" s="999"/>
      <c r="AO54" s="999"/>
      <c r="AP54" s="999"/>
      <c r="AQ54" s="999"/>
      <c r="AR54" s="999"/>
      <c r="AS54" s="999"/>
      <c r="AT54" s="999"/>
      <c r="AU54" s="912"/>
      <c r="AV54" s="900" t="s">
        <v>506</v>
      </c>
      <c r="AW54" s="900"/>
      <c r="AX54" s="1073">
        <f t="shared" ref="AX54" si="69">IF(ISERROR(+AX53/AX51*13),0,+AX53/AX51*13)</f>
        <v>0</v>
      </c>
      <c r="AY54" s="1073">
        <f t="shared" ref="AY54:BR54" si="70">IF(ISERROR(+AY53/AY51*13),0,+AY53/AY51*13)</f>
        <v>0</v>
      </c>
      <c r="AZ54" s="1073">
        <f t="shared" si="70"/>
        <v>0</v>
      </c>
      <c r="BA54" s="1073">
        <f t="shared" si="70"/>
        <v>0</v>
      </c>
      <c r="BB54" s="1073">
        <f t="shared" si="70"/>
        <v>0</v>
      </c>
      <c r="BC54" s="1073">
        <f t="shared" si="70"/>
        <v>0</v>
      </c>
      <c r="BD54" s="1073">
        <f t="shared" si="70"/>
        <v>0</v>
      </c>
      <c r="BE54" s="1073">
        <f t="shared" si="70"/>
        <v>0</v>
      </c>
      <c r="BF54" s="1073">
        <f t="shared" si="70"/>
        <v>0</v>
      </c>
      <c r="BG54" s="1073">
        <f t="shared" si="70"/>
        <v>0</v>
      </c>
      <c r="BH54" s="1073">
        <f t="shared" si="70"/>
        <v>0</v>
      </c>
      <c r="BI54" s="1073">
        <f t="shared" si="70"/>
        <v>0</v>
      </c>
      <c r="BJ54" s="1073">
        <f t="shared" si="70"/>
        <v>0</v>
      </c>
      <c r="BK54" s="1073">
        <f t="shared" si="70"/>
        <v>0</v>
      </c>
      <c r="BL54" s="1073">
        <f t="shared" si="70"/>
        <v>0</v>
      </c>
      <c r="BM54" s="1073">
        <f t="shared" si="70"/>
        <v>0</v>
      </c>
      <c r="BN54" s="1073">
        <f t="shared" si="70"/>
        <v>0</v>
      </c>
      <c r="BO54" s="1073">
        <f t="shared" si="70"/>
        <v>0</v>
      </c>
      <c r="BP54" s="1073">
        <f t="shared" si="70"/>
        <v>0</v>
      </c>
      <c r="BQ54" s="1073">
        <f t="shared" si="70"/>
        <v>0</v>
      </c>
      <c r="BR54" s="1073">
        <f t="shared" si="70"/>
        <v>0</v>
      </c>
      <c r="BS54" s="1073">
        <f t="shared" ref="BS54:CM54" si="71">IF(ISERROR(+BS53/BS51*13),0,+BS53/BS51*13)</f>
        <v>0</v>
      </c>
      <c r="BT54" s="1073">
        <f t="shared" si="71"/>
        <v>0</v>
      </c>
      <c r="BU54" s="1073">
        <f t="shared" si="71"/>
        <v>0</v>
      </c>
      <c r="BV54" s="1073">
        <f t="shared" si="71"/>
        <v>0</v>
      </c>
      <c r="BW54" s="1073">
        <f t="shared" si="71"/>
        <v>0</v>
      </c>
      <c r="BX54" s="1073">
        <f t="shared" si="71"/>
        <v>0</v>
      </c>
      <c r="BY54" s="1073">
        <f t="shared" si="71"/>
        <v>0</v>
      </c>
      <c r="BZ54" s="1073">
        <f t="shared" si="71"/>
        <v>0</v>
      </c>
      <c r="CA54" s="1073">
        <f t="shared" si="71"/>
        <v>0</v>
      </c>
      <c r="CB54" s="1073">
        <f t="shared" si="71"/>
        <v>0</v>
      </c>
      <c r="CC54" s="1073">
        <f t="shared" si="71"/>
        <v>0</v>
      </c>
      <c r="CD54" s="1073">
        <f t="shared" si="71"/>
        <v>0</v>
      </c>
      <c r="CE54" s="1073">
        <f t="shared" si="71"/>
        <v>0</v>
      </c>
      <c r="CF54" s="1073">
        <f t="shared" si="71"/>
        <v>0</v>
      </c>
      <c r="CG54" s="1073">
        <f t="shared" si="71"/>
        <v>0</v>
      </c>
      <c r="CH54" s="1073">
        <f t="shared" si="71"/>
        <v>0</v>
      </c>
      <c r="CI54" s="1073">
        <f t="shared" si="71"/>
        <v>0</v>
      </c>
      <c r="CJ54" s="1073">
        <f t="shared" si="71"/>
        <v>0</v>
      </c>
      <c r="CK54" s="1073">
        <f t="shared" si="71"/>
        <v>0</v>
      </c>
      <c r="CL54" s="1073">
        <f t="shared" si="71"/>
        <v>0</v>
      </c>
      <c r="CM54" s="1073">
        <f t="shared" si="71"/>
        <v>0</v>
      </c>
      <c r="CN54" s="1073">
        <f t="shared" ref="CN54:CO54" si="72">IF(ISERROR(+CN53/CN51*13),0,+CN53/CN51*13)</f>
        <v>0</v>
      </c>
      <c r="CO54" s="1073">
        <f t="shared" si="72"/>
        <v>0</v>
      </c>
    </row>
    <row r="55" spans="1:188" s="598" customFormat="1" ht="81" customHeight="1" thickBot="1">
      <c r="A55" s="1488"/>
      <c r="B55" s="913"/>
      <c r="C55" s="913"/>
      <c r="D55" s="913"/>
      <c r="E55" s="913"/>
      <c r="F55" s="913"/>
      <c r="G55" s="999"/>
      <c r="H55" s="913"/>
      <c r="I55" s="913"/>
      <c r="J55" s="913"/>
      <c r="K55" s="913"/>
      <c r="L55" s="999"/>
      <c r="M55" s="999"/>
      <c r="N55" s="999"/>
      <c r="O55" s="999"/>
      <c r="P55" s="999"/>
      <c r="Q55" s="999"/>
      <c r="R55" s="999"/>
      <c r="S55" s="999"/>
      <c r="T55" s="999"/>
      <c r="U55" s="999"/>
      <c r="V55" s="999"/>
      <c r="W55" s="999"/>
      <c r="X55" s="999"/>
      <c r="Y55" s="999"/>
      <c r="Z55" s="999"/>
      <c r="AA55" s="999"/>
      <c r="AB55" s="913"/>
      <c r="AC55" s="913"/>
      <c r="AD55" s="913"/>
      <c r="AE55" s="913"/>
      <c r="AF55" s="913"/>
      <c r="AG55" s="913"/>
      <c r="AH55" s="913"/>
      <c r="AI55" s="913"/>
      <c r="AJ55" s="913"/>
      <c r="AK55" s="913"/>
      <c r="AL55" s="913"/>
      <c r="AM55" s="913"/>
      <c r="AN55" s="913"/>
      <c r="AO55" s="913"/>
      <c r="AP55" s="913"/>
      <c r="AQ55" s="913"/>
      <c r="AR55" s="913"/>
      <c r="AS55" s="912"/>
      <c r="AT55" s="912"/>
      <c r="AU55" s="912"/>
      <c r="AV55" s="1472" t="s">
        <v>212</v>
      </c>
      <c r="AW55" s="1472"/>
      <c r="AX55" s="1472"/>
      <c r="AY55" s="1472"/>
      <c r="AZ55" s="1472"/>
      <c r="BA55" s="1472"/>
      <c r="BB55" s="1472"/>
      <c r="BC55" s="1472"/>
      <c r="BD55" s="1472"/>
      <c r="BE55" s="1472"/>
      <c r="BF55" s="1472"/>
      <c r="BG55" s="1472"/>
      <c r="BH55" s="1472"/>
      <c r="BI55" s="1472"/>
      <c r="BJ55" s="1472"/>
      <c r="BK55" s="1472"/>
      <c r="BL55" s="1472"/>
      <c r="BM55" s="1472"/>
      <c r="BN55" s="1472"/>
      <c r="BO55" s="1472"/>
      <c r="BP55" s="1472"/>
      <c r="BQ55" s="1472"/>
      <c r="BR55" s="1472"/>
      <c r="BS55" s="1472"/>
      <c r="BT55" s="1472"/>
      <c r="BU55" s="1472"/>
      <c r="BV55" s="1472"/>
      <c r="BW55" s="1472"/>
      <c r="BX55" s="1472"/>
      <c r="BY55" s="1472"/>
      <c r="BZ55" s="1472"/>
      <c r="CA55" s="1472"/>
      <c r="CB55" s="1472"/>
      <c r="CC55" s="1472"/>
      <c r="CD55" s="1472"/>
      <c r="CE55" s="1472"/>
      <c r="CF55" s="1472"/>
      <c r="CG55" s="1472"/>
      <c r="CH55" s="1472"/>
      <c r="CI55" s="1472"/>
      <c r="CJ55" s="1472"/>
      <c r="CK55" s="1472"/>
      <c r="CL55" s="1472"/>
      <c r="CM55" s="1472"/>
      <c r="CN55" s="1472"/>
      <c r="CO55" s="1472"/>
    </row>
    <row r="56" spans="1:188" s="598" customFormat="1" ht="24" thickBot="1">
      <c r="A56" s="1457"/>
      <c r="B56" s="912"/>
      <c r="C56" s="912"/>
      <c r="D56" s="912"/>
      <c r="E56" s="912"/>
      <c r="F56" s="912"/>
      <c r="G56" s="912"/>
      <c r="H56" s="912"/>
      <c r="I56" s="912"/>
      <c r="J56" s="912"/>
      <c r="K56" s="912"/>
      <c r="L56" s="912"/>
      <c r="M56" s="912"/>
      <c r="O56" s="912"/>
      <c r="P56" s="1474" t="s">
        <v>1041</v>
      </c>
      <c r="Q56" s="912"/>
      <c r="R56" s="912"/>
      <c r="S56" s="912"/>
      <c r="T56" s="912"/>
      <c r="U56" s="912"/>
      <c r="V56" s="912"/>
      <c r="W56" s="912"/>
      <c r="X56" s="912"/>
      <c r="Z56" s="912"/>
      <c r="AA56" s="912"/>
      <c r="AB56" s="912"/>
      <c r="AC56" s="912"/>
      <c r="AD56" s="912"/>
      <c r="AE56" s="912"/>
      <c r="AF56" s="912"/>
      <c r="AG56" s="912"/>
      <c r="AH56" s="1474" t="s">
        <v>1042</v>
      </c>
      <c r="AI56" s="912"/>
      <c r="AJ56" s="912"/>
      <c r="AK56" s="912"/>
      <c r="AL56" s="912"/>
      <c r="AM56" s="912"/>
      <c r="AN56" s="912"/>
      <c r="AO56" s="912"/>
      <c r="AP56" s="912"/>
      <c r="AR56" s="912"/>
      <c r="AS56" s="912"/>
      <c r="AT56" s="912"/>
      <c r="AU56" s="912"/>
      <c r="AV56" s="912"/>
      <c r="AW56" s="912"/>
      <c r="AX56" s="912"/>
      <c r="AY56" s="912"/>
      <c r="AZ56" s="1474" t="s">
        <v>1043</v>
      </c>
      <c r="BA56" s="912"/>
      <c r="BB56" s="912"/>
      <c r="BC56" s="912"/>
      <c r="BD56" s="912"/>
      <c r="BE56" s="912"/>
      <c r="BF56" s="912"/>
      <c r="BG56" s="912"/>
      <c r="BI56" s="912"/>
      <c r="BJ56" s="912"/>
      <c r="BK56" s="912"/>
      <c r="BL56" s="912"/>
      <c r="BM56" s="912"/>
      <c r="BN56" s="912"/>
      <c r="BO56" s="912"/>
      <c r="BP56" s="912"/>
      <c r="BQ56" s="912"/>
      <c r="BR56" s="912"/>
      <c r="BS56" s="1474"/>
      <c r="BT56" s="1503" t="s">
        <v>1457</v>
      </c>
      <c r="BU56" s="912"/>
      <c r="BV56" s="912"/>
      <c r="BW56" s="912"/>
      <c r="BX56" s="912"/>
      <c r="BY56" s="912"/>
      <c r="BZ56" s="912"/>
      <c r="CA56" s="912"/>
      <c r="CB56" s="912"/>
      <c r="CC56" s="1475"/>
      <c r="CD56" s="912"/>
      <c r="CE56" s="912"/>
      <c r="CF56" s="912"/>
      <c r="CG56" s="912"/>
      <c r="CH56" s="912"/>
      <c r="CI56" s="912"/>
      <c r="CJ56" s="912"/>
      <c r="CK56" s="912"/>
      <c r="CL56" s="892"/>
      <c r="CN56" s="892" t="s">
        <v>1533</v>
      </c>
      <c r="CO56" s="912"/>
      <c r="CP56" s="912"/>
      <c r="CQ56" s="912"/>
      <c r="CR56" s="912"/>
      <c r="CS56" s="912"/>
      <c r="CT56" s="912"/>
      <c r="CU56" s="912"/>
      <c r="CV56" s="912"/>
      <c r="CW56" s="912"/>
      <c r="CX56" s="912"/>
      <c r="CY56" s="912"/>
      <c r="CZ56" s="912"/>
      <c r="DA56" s="912"/>
      <c r="DE56" s="892"/>
      <c r="DH56" s="892" t="s">
        <v>1044</v>
      </c>
      <c r="DU56" s="892" t="s">
        <v>1045</v>
      </c>
    </row>
    <row r="57" spans="1:188" s="598" customFormat="1" ht="24" customHeight="1" thickBot="1">
      <c r="A57" s="918"/>
      <c r="B57" s="1576" t="s">
        <v>1528</v>
      </c>
      <c r="C57" s="1577"/>
      <c r="D57" s="1577"/>
      <c r="E57" s="1577"/>
      <c r="F57" s="1577"/>
      <c r="G57" s="1577"/>
      <c r="H57" s="1577"/>
      <c r="I57" s="1577"/>
      <c r="J57" s="1577"/>
      <c r="K57" s="1577"/>
      <c r="L57" s="1577"/>
      <c r="M57" s="1577"/>
      <c r="N57" s="1577"/>
      <c r="O57" s="1577"/>
      <c r="P57" s="1578"/>
      <c r="Q57" s="1576" t="s">
        <v>1528</v>
      </c>
      <c r="R57" s="1577"/>
      <c r="S57" s="1577"/>
      <c r="T57" s="1577"/>
      <c r="U57" s="1577"/>
      <c r="V57" s="1577"/>
      <c r="W57" s="1577"/>
      <c r="X57" s="1577"/>
      <c r="Y57" s="1577"/>
      <c r="Z57" s="1577"/>
      <c r="AA57" s="1577"/>
      <c r="AB57" s="1577"/>
      <c r="AC57" s="1577"/>
      <c r="AD57" s="1577"/>
      <c r="AE57" s="1577"/>
      <c r="AF57" s="1577"/>
      <c r="AG57" s="1577"/>
      <c r="AH57" s="1578"/>
      <c r="AI57" s="1576" t="s">
        <v>1528</v>
      </c>
      <c r="AJ57" s="1577"/>
      <c r="AK57" s="1577"/>
      <c r="AL57" s="1577"/>
      <c r="AM57" s="1577"/>
      <c r="AN57" s="1577"/>
      <c r="AO57" s="1577"/>
      <c r="AP57" s="1577"/>
      <c r="AQ57" s="1577"/>
      <c r="AR57" s="1577"/>
      <c r="AS57" s="1577"/>
      <c r="AT57" s="1577"/>
      <c r="AU57" s="1577"/>
      <c r="AV57" s="1577"/>
      <c r="AW57" s="1577"/>
      <c r="AX57" s="1577"/>
      <c r="AY57" s="1577"/>
      <c r="AZ57" s="1578"/>
      <c r="BA57" s="1576" t="s">
        <v>1528</v>
      </c>
      <c r="BB57" s="1577"/>
      <c r="BC57" s="1577"/>
      <c r="BD57" s="1577"/>
      <c r="BE57" s="1577"/>
      <c r="BF57" s="1577"/>
      <c r="BG57" s="1577"/>
      <c r="BH57" s="1577"/>
      <c r="BI57" s="1577"/>
      <c r="BJ57" s="1577"/>
      <c r="BK57" s="1577"/>
      <c r="BL57" s="1577"/>
      <c r="BM57" s="1577"/>
      <c r="BN57" s="1577"/>
      <c r="BO57" s="1577"/>
      <c r="BP57" s="1577"/>
      <c r="BQ57" s="1577"/>
      <c r="BR57" s="1577"/>
      <c r="BS57" s="1577"/>
      <c r="BT57" s="1578"/>
      <c r="BU57" s="1576" t="s">
        <v>1528</v>
      </c>
      <c r="BV57" s="1577"/>
      <c r="BW57" s="1577"/>
      <c r="BX57" s="1577"/>
      <c r="BY57" s="1577"/>
      <c r="BZ57" s="1577"/>
      <c r="CA57" s="1577"/>
      <c r="CB57" s="1577"/>
      <c r="CC57" s="1577"/>
      <c r="CD57" s="1577"/>
      <c r="CE57" s="1577"/>
      <c r="CF57" s="1577"/>
      <c r="CG57" s="1577"/>
      <c r="CH57" s="1577"/>
      <c r="CI57" s="1577"/>
      <c r="CJ57" s="1577"/>
      <c r="CK57" s="1577"/>
      <c r="CL57" s="1577"/>
      <c r="CM57" s="1577"/>
      <c r="CN57" s="1578"/>
      <c r="CO57" s="1576" t="s">
        <v>1528</v>
      </c>
      <c r="CP57" s="1577"/>
      <c r="CQ57" s="1577"/>
      <c r="CR57" s="1577"/>
      <c r="CS57" s="1577"/>
      <c r="CT57" s="1577"/>
      <c r="CU57" s="1577"/>
      <c r="CV57" s="1577"/>
      <c r="CW57" s="1577"/>
      <c r="CX57" s="1577"/>
      <c r="CY57" s="1577"/>
      <c r="CZ57" s="1577"/>
      <c r="DA57" s="1577"/>
      <c r="DB57" s="1577"/>
      <c r="DC57" s="1577"/>
      <c r="DD57" s="1577"/>
      <c r="DE57" s="1577"/>
      <c r="DF57" s="1577"/>
      <c r="DG57" s="1577"/>
      <c r="DH57" s="1578"/>
      <c r="DI57" s="1576" t="s">
        <v>1528</v>
      </c>
      <c r="DJ57" s="1577"/>
      <c r="DK57" s="1577"/>
      <c r="DL57" s="1577"/>
      <c r="DM57" s="1577"/>
      <c r="DN57" s="1577"/>
      <c r="DO57" s="1577"/>
      <c r="DP57" s="1577"/>
      <c r="DQ57" s="1577"/>
      <c r="DR57" s="1577"/>
      <c r="DS57" s="1577"/>
      <c r="DT57" s="1577"/>
      <c r="DU57" s="1578"/>
    </row>
    <row r="58" spans="1:188" s="598" customFormat="1" ht="182.25" thickBot="1">
      <c r="A58" s="919"/>
      <c r="B58" s="597" t="s">
        <v>236</v>
      </c>
      <c r="C58" s="597" t="s">
        <v>888</v>
      </c>
      <c r="D58" s="597" t="s">
        <v>1574</v>
      </c>
      <c r="E58" s="597" t="s">
        <v>1575</v>
      </c>
      <c r="F58" s="597" t="s">
        <v>911</v>
      </c>
      <c r="G58" s="597" t="s">
        <v>1576</v>
      </c>
      <c r="H58" s="597" t="s">
        <v>889</v>
      </c>
      <c r="I58" s="597" t="s">
        <v>1470</v>
      </c>
      <c r="J58" s="597" t="s">
        <v>890</v>
      </c>
      <c r="K58" s="597" t="s">
        <v>1577</v>
      </c>
      <c r="L58" s="597" t="s">
        <v>891</v>
      </c>
      <c r="M58" s="597" t="s">
        <v>892</v>
      </c>
      <c r="N58" s="597" t="s">
        <v>912</v>
      </c>
      <c r="O58" s="597" t="s">
        <v>1051</v>
      </c>
      <c r="P58" s="597" t="s">
        <v>1578</v>
      </c>
      <c r="Q58" s="597" t="s">
        <v>1949</v>
      </c>
      <c r="R58" s="597" t="s">
        <v>942</v>
      </c>
      <c r="S58" s="597" t="s">
        <v>1486</v>
      </c>
      <c r="T58" s="597" t="s">
        <v>1479</v>
      </c>
      <c r="U58" s="597" t="s">
        <v>1579</v>
      </c>
      <c r="V58" s="597" t="s">
        <v>1580</v>
      </c>
      <c r="W58" s="597" t="s">
        <v>913</v>
      </c>
      <c r="X58" s="597" t="s">
        <v>893</v>
      </c>
      <c r="Y58" s="597" t="s">
        <v>1581</v>
      </c>
      <c r="Z58" s="597" t="s">
        <v>860</v>
      </c>
      <c r="AA58" s="597" t="s">
        <v>861</v>
      </c>
      <c r="AB58" s="597" t="s">
        <v>894</v>
      </c>
      <c r="AC58" s="597" t="s">
        <v>895</v>
      </c>
      <c r="AD58" s="597" t="s">
        <v>1603</v>
      </c>
      <c r="AE58" s="597" t="s">
        <v>1582</v>
      </c>
      <c r="AF58" s="597" t="s">
        <v>862</v>
      </c>
      <c r="AG58" s="597" t="s">
        <v>863</v>
      </c>
      <c r="AH58" s="597" t="s">
        <v>864</v>
      </c>
      <c r="AI58" s="597" t="s">
        <v>865</v>
      </c>
      <c r="AJ58" s="597" t="s">
        <v>1583</v>
      </c>
      <c r="AK58" s="597" t="s">
        <v>1467</v>
      </c>
      <c r="AL58" s="597" t="s">
        <v>896</v>
      </c>
      <c r="AM58" s="597" t="s">
        <v>897</v>
      </c>
      <c r="AN58" s="597" t="s">
        <v>1584</v>
      </c>
      <c r="AO58" s="597" t="s">
        <v>1524</v>
      </c>
      <c r="AP58" s="597" t="s">
        <v>1950</v>
      </c>
      <c r="AQ58" s="597" t="s">
        <v>866</v>
      </c>
      <c r="AR58" s="597" t="s">
        <v>867</v>
      </c>
      <c r="AS58" s="597" t="s">
        <v>868</v>
      </c>
      <c r="AT58" s="597" t="s">
        <v>1585</v>
      </c>
      <c r="AU58" s="597" t="s">
        <v>1586</v>
      </c>
      <c r="AV58" s="597" t="s">
        <v>1587</v>
      </c>
      <c r="AW58" s="597" t="s">
        <v>1588</v>
      </c>
      <c r="AX58" s="597" t="s">
        <v>869</v>
      </c>
      <c r="AY58" s="597" t="s">
        <v>870</v>
      </c>
      <c r="AZ58" s="597" t="s">
        <v>898</v>
      </c>
      <c r="BA58" s="597" t="s">
        <v>1589</v>
      </c>
      <c r="BB58" s="597" t="s">
        <v>1590</v>
      </c>
      <c r="BC58" s="597" t="s">
        <v>899</v>
      </c>
      <c r="BD58" s="597" t="s">
        <v>871</v>
      </c>
      <c r="BE58" s="597" t="s">
        <v>900</v>
      </c>
      <c r="BF58" s="597" t="s">
        <v>1468</v>
      </c>
      <c r="BG58" s="597" t="s">
        <v>1481</v>
      </c>
      <c r="BH58" s="597" t="s">
        <v>943</v>
      </c>
      <c r="BI58" s="597" t="s">
        <v>872</v>
      </c>
      <c r="BJ58" s="597" t="s">
        <v>833</v>
      </c>
      <c r="BK58" s="597" t="s">
        <v>834</v>
      </c>
      <c r="BL58" s="597" t="s">
        <v>901</v>
      </c>
      <c r="BM58" s="597" t="s">
        <v>1050</v>
      </c>
      <c r="BN58" s="597" t="s">
        <v>1049</v>
      </c>
      <c r="BO58" s="597" t="s">
        <v>1032</v>
      </c>
      <c r="BP58" s="597" t="s">
        <v>835</v>
      </c>
      <c r="BQ58" s="597" t="s">
        <v>836</v>
      </c>
      <c r="BR58" s="597" t="s">
        <v>950</v>
      </c>
      <c r="BS58" s="597" t="s">
        <v>1015</v>
      </c>
      <c r="BT58" s="597" t="s">
        <v>1016</v>
      </c>
      <c r="BU58" s="597" t="s">
        <v>837</v>
      </c>
      <c r="BV58" s="597" t="s">
        <v>1469</v>
      </c>
      <c r="BW58" s="597" t="s">
        <v>843</v>
      </c>
      <c r="BX58" s="597" t="s">
        <v>902</v>
      </c>
      <c r="BY58" s="597" t="s">
        <v>903</v>
      </c>
      <c r="BZ58" s="597" t="s">
        <v>904</v>
      </c>
      <c r="CA58" s="597" t="s">
        <v>905</v>
      </c>
      <c r="CB58" s="597" t="s">
        <v>906</v>
      </c>
      <c r="CC58" s="597" t="s">
        <v>907</v>
      </c>
      <c r="CD58" s="597" t="s">
        <v>838</v>
      </c>
      <c r="CE58" s="597" t="s">
        <v>839</v>
      </c>
      <c r="CF58" s="597" t="s">
        <v>840</v>
      </c>
      <c r="CG58" s="597" t="s">
        <v>1591</v>
      </c>
      <c r="CH58" s="597" t="s">
        <v>908</v>
      </c>
      <c r="CI58" s="597" t="s">
        <v>909</v>
      </c>
      <c r="CJ58" s="597" t="s">
        <v>841</v>
      </c>
      <c r="CK58" s="597" t="s">
        <v>842</v>
      </c>
      <c r="CL58" s="597" t="s">
        <v>910</v>
      </c>
      <c r="CM58" s="597" t="s">
        <v>1018</v>
      </c>
      <c r="CN58" s="597" t="s">
        <v>1055</v>
      </c>
      <c r="CO58" s="597" t="s">
        <v>1052</v>
      </c>
      <c r="CP58" s="597" t="s">
        <v>1056</v>
      </c>
      <c r="CQ58" s="597" t="s">
        <v>1604</v>
      </c>
      <c r="CR58" s="597" t="s">
        <v>1058</v>
      </c>
      <c r="CS58" s="597" t="s">
        <v>1046</v>
      </c>
      <c r="CT58" s="597" t="s">
        <v>1047</v>
      </c>
      <c r="CU58" s="597" t="s">
        <v>1485</v>
      </c>
      <c r="CV58" s="597" t="s">
        <v>1592</v>
      </c>
      <c r="CW58" s="597" t="s">
        <v>1593</v>
      </c>
      <c r="CX58" s="597" t="s">
        <v>1605</v>
      </c>
      <c r="CY58" s="597" t="s">
        <v>1060</v>
      </c>
      <c r="CZ58" s="597" t="s">
        <v>1490</v>
      </c>
      <c r="DA58" s="597" t="s">
        <v>1021</v>
      </c>
      <c r="DB58" s="597" t="s">
        <v>1053</v>
      </c>
      <c r="DC58" s="597" t="s">
        <v>1054</v>
      </c>
      <c r="DD58" s="597" t="s">
        <v>1061</v>
      </c>
      <c r="DE58" s="597" t="s">
        <v>1022</v>
      </c>
      <c r="DF58" s="597" t="s">
        <v>1023</v>
      </c>
      <c r="DG58" s="597" t="s">
        <v>1024</v>
      </c>
      <c r="DH58" s="597" t="s">
        <v>1525</v>
      </c>
      <c r="DI58" s="597" t="s">
        <v>1606</v>
      </c>
      <c r="DJ58" s="597" t="s">
        <v>1594</v>
      </c>
      <c r="DK58" s="597" t="s">
        <v>1025</v>
      </c>
      <c r="DL58" s="597" t="s">
        <v>1595</v>
      </c>
      <c r="DM58" s="597" t="s">
        <v>1458</v>
      </c>
      <c r="DN58" s="597" t="s">
        <v>1026</v>
      </c>
      <c r="DO58" s="597" t="s">
        <v>1027</v>
      </c>
      <c r="DP58" s="597" t="s">
        <v>1029</v>
      </c>
      <c r="DQ58" s="597" t="s">
        <v>1028</v>
      </c>
      <c r="DR58" s="597" t="s">
        <v>1596</v>
      </c>
      <c r="DS58" s="597" t="s">
        <v>1474</v>
      </c>
      <c r="DT58" s="597" t="s">
        <v>1877</v>
      </c>
      <c r="DU58" s="597" t="s">
        <v>1607</v>
      </c>
    </row>
    <row r="59" spans="1:188" s="598" customFormat="1" ht="24" customHeight="1" thickBot="1">
      <c r="A59" s="1445"/>
      <c r="B59" s="1071">
        <f>SUM(C59:DU59)</f>
        <v>737786593</v>
      </c>
      <c r="C59" s="1182">
        <v>1532092</v>
      </c>
      <c r="D59" s="1182">
        <v>629460</v>
      </c>
      <c r="E59" s="1182">
        <v>6743426</v>
      </c>
      <c r="F59" s="1182">
        <v>1705711</v>
      </c>
      <c r="G59" s="1182">
        <v>2185201</v>
      </c>
      <c r="H59" s="1182">
        <v>2112493</v>
      </c>
      <c r="I59" s="1182">
        <v>1291168</v>
      </c>
      <c r="J59" s="1182">
        <v>563067</v>
      </c>
      <c r="K59" s="1182">
        <v>1720327</v>
      </c>
      <c r="L59" s="1182">
        <v>2199</v>
      </c>
      <c r="M59" s="1182">
        <v>783861</v>
      </c>
      <c r="N59" s="1182">
        <v>1787608</v>
      </c>
      <c r="O59" s="1182">
        <v>1859793</v>
      </c>
      <c r="P59" s="1182">
        <v>6835420</v>
      </c>
      <c r="Q59" s="1182">
        <v>1281060</v>
      </c>
      <c r="R59" s="1182">
        <v>1655674</v>
      </c>
      <c r="S59" s="1182">
        <v>571798</v>
      </c>
      <c r="T59" s="1182">
        <v>4142571</v>
      </c>
      <c r="U59" s="1182">
        <v>1447883</v>
      </c>
      <c r="V59" s="1182">
        <v>1983426</v>
      </c>
      <c r="W59" s="1182">
        <v>5795748</v>
      </c>
      <c r="X59" s="1182">
        <v>6813740</v>
      </c>
      <c r="Y59" s="1182">
        <v>1066465</v>
      </c>
      <c r="Z59" s="1182">
        <v>311127</v>
      </c>
      <c r="AA59" s="1182">
        <v>3969888</v>
      </c>
      <c r="AB59" s="1182">
        <v>72441646</v>
      </c>
      <c r="AC59" s="1182">
        <v>32941856</v>
      </c>
      <c r="AD59" s="1182">
        <v>41866819</v>
      </c>
      <c r="AE59" s="1182">
        <v>33773598</v>
      </c>
      <c r="AF59" s="1182">
        <v>60693690</v>
      </c>
      <c r="AG59" s="1182">
        <v>34511081</v>
      </c>
      <c r="AH59" s="1182">
        <v>17623084</v>
      </c>
      <c r="AI59" s="1182">
        <v>6647562</v>
      </c>
      <c r="AJ59" s="1182">
        <v>4913327</v>
      </c>
      <c r="AK59" s="1182">
        <v>16156284</v>
      </c>
      <c r="AL59" s="1182">
        <v>12941199</v>
      </c>
      <c r="AM59" s="1182">
        <v>6691915</v>
      </c>
      <c r="AN59" s="1182">
        <v>4370583</v>
      </c>
      <c r="AO59" s="1182">
        <v>8330184</v>
      </c>
      <c r="AP59" s="1182">
        <v>5542298</v>
      </c>
      <c r="AQ59" s="1182">
        <v>5542298</v>
      </c>
      <c r="AR59" s="1182">
        <v>5377478</v>
      </c>
      <c r="AS59" s="1182">
        <v>5377478</v>
      </c>
      <c r="AT59" s="1182">
        <v>3077747</v>
      </c>
      <c r="AU59" s="1182">
        <v>2456885</v>
      </c>
      <c r="AV59" s="1182">
        <v>2733735</v>
      </c>
      <c r="AW59" s="1182">
        <v>2733735</v>
      </c>
      <c r="AX59" s="1182">
        <v>891757</v>
      </c>
      <c r="AY59" s="1182">
        <v>891730</v>
      </c>
      <c r="AZ59" s="1182">
        <v>3433857</v>
      </c>
      <c r="BA59" s="1182">
        <v>2059799</v>
      </c>
      <c r="BB59" s="1182">
        <v>1153651</v>
      </c>
      <c r="BC59" s="1182">
        <v>1874854</v>
      </c>
      <c r="BD59" s="1182">
        <v>4396354</v>
      </c>
      <c r="BE59" s="1182">
        <v>3093226</v>
      </c>
      <c r="BF59" s="1182">
        <v>107648</v>
      </c>
      <c r="BG59" s="1182">
        <v>2256612</v>
      </c>
      <c r="BH59" s="1182">
        <v>16141293</v>
      </c>
      <c r="BI59" s="1182">
        <v>2284759</v>
      </c>
      <c r="BJ59" s="1182">
        <v>5783234</v>
      </c>
      <c r="BK59" s="1182">
        <v>7725884</v>
      </c>
      <c r="BL59" s="1182">
        <v>10490183</v>
      </c>
      <c r="BM59" s="1182">
        <v>7258225</v>
      </c>
      <c r="BN59" s="1182">
        <v>2578986</v>
      </c>
      <c r="BO59" s="1182">
        <v>33427279</v>
      </c>
      <c r="BP59" s="1182">
        <v>6090749</v>
      </c>
      <c r="BQ59" s="1182">
        <v>6255132</v>
      </c>
      <c r="BR59" s="1182">
        <v>12653518</v>
      </c>
      <c r="BS59" s="1182">
        <v>2779542</v>
      </c>
      <c r="BT59" s="1182">
        <v>1135014</v>
      </c>
      <c r="BU59" s="1182">
        <v>8836286</v>
      </c>
      <c r="BV59" s="1182">
        <v>5663911</v>
      </c>
      <c r="BW59" s="1182">
        <v>938544</v>
      </c>
      <c r="BX59" s="1182">
        <v>7112604</v>
      </c>
      <c r="BY59" s="1182">
        <v>8371426</v>
      </c>
      <c r="BZ59" s="1182">
        <v>5450102</v>
      </c>
      <c r="CA59" s="1182">
        <v>10469581</v>
      </c>
      <c r="CB59" s="1182">
        <v>4015332</v>
      </c>
      <c r="CC59" s="1182">
        <v>1427445</v>
      </c>
      <c r="CD59" s="1182">
        <v>1066004</v>
      </c>
      <c r="CE59" s="1182">
        <v>3923133</v>
      </c>
      <c r="CF59" s="1182">
        <v>4146422</v>
      </c>
      <c r="CG59" s="1182">
        <v>4053706</v>
      </c>
      <c r="CH59" s="1182">
        <v>1437412</v>
      </c>
      <c r="CI59" s="1182">
        <v>1066004</v>
      </c>
      <c r="CJ59" s="1182">
        <v>353818</v>
      </c>
      <c r="CK59" s="1182">
        <v>3569373</v>
      </c>
      <c r="CL59" s="1182">
        <v>4150608</v>
      </c>
      <c r="CM59" s="1182">
        <v>1370286</v>
      </c>
      <c r="CN59" s="1182">
        <v>8600229</v>
      </c>
      <c r="CO59" s="1182">
        <v>1620995</v>
      </c>
      <c r="CP59" s="1182">
        <v>2588477</v>
      </c>
      <c r="CQ59" s="1182">
        <v>1274508</v>
      </c>
      <c r="CR59" s="1182">
        <v>1888655</v>
      </c>
      <c r="CS59" s="1182">
        <v>3989151</v>
      </c>
      <c r="CT59" s="1182">
        <v>3601507</v>
      </c>
      <c r="CU59" s="1182">
        <v>0</v>
      </c>
      <c r="CV59" s="1182">
        <v>5944702</v>
      </c>
      <c r="CW59" s="1182">
        <v>1783187</v>
      </c>
      <c r="CX59" s="1182">
        <v>2489855</v>
      </c>
      <c r="CY59" s="1182">
        <v>2769400</v>
      </c>
      <c r="CZ59" s="1182">
        <v>2394697</v>
      </c>
      <c r="DA59" s="1182">
        <v>2408056</v>
      </c>
      <c r="DB59" s="1182">
        <v>4805717</v>
      </c>
      <c r="DC59" s="1182">
        <v>3232746</v>
      </c>
      <c r="DD59" s="1182">
        <v>2182592</v>
      </c>
      <c r="DE59" s="1182">
        <v>2182592</v>
      </c>
      <c r="DF59" s="1182">
        <v>2182592</v>
      </c>
      <c r="DG59" s="1182">
        <v>354427</v>
      </c>
      <c r="DH59" s="1182">
        <v>301552</v>
      </c>
      <c r="DI59" s="1182">
        <v>3332867</v>
      </c>
      <c r="DJ59" s="1182">
        <v>2212281</v>
      </c>
      <c r="DK59" s="1182">
        <v>111854</v>
      </c>
      <c r="DL59" s="1182">
        <v>1530904</v>
      </c>
      <c r="DM59" s="1182">
        <v>1529447</v>
      </c>
      <c r="DN59" s="1182">
        <v>1530904</v>
      </c>
      <c r="DO59" s="1182">
        <v>1530904</v>
      </c>
      <c r="DP59" s="1182">
        <v>31966</v>
      </c>
      <c r="DQ59" s="1182">
        <v>3753639</v>
      </c>
      <c r="DR59" s="1182">
        <v>4372400</v>
      </c>
      <c r="DS59" s="1182">
        <v>3124042</v>
      </c>
      <c r="DT59" s="1182">
        <v>0</v>
      </c>
      <c r="DU59" s="1182">
        <v>408777</v>
      </c>
    </row>
    <row r="60" spans="1:188" s="598" customFormat="1" ht="24" customHeight="1">
      <c r="A60" s="1445"/>
      <c r="B60" s="1072"/>
      <c r="C60" s="1072"/>
      <c r="D60" s="1072"/>
      <c r="E60" s="1072"/>
      <c r="F60" s="1072"/>
      <c r="G60" s="1072"/>
      <c r="H60" s="1072"/>
      <c r="I60" s="1072"/>
      <c r="J60" s="1072"/>
      <c r="K60" s="1072"/>
      <c r="L60" s="1072"/>
      <c r="M60" s="1072"/>
      <c r="N60" s="1072"/>
      <c r="O60" s="1072"/>
      <c r="P60" s="1072"/>
      <c r="Q60" s="1072"/>
      <c r="R60" s="1072"/>
      <c r="S60" s="1072"/>
      <c r="T60" s="1072"/>
      <c r="U60" s="1072"/>
      <c r="V60" s="1072"/>
      <c r="W60" s="1072"/>
      <c r="X60" s="1072"/>
      <c r="Y60" s="1072"/>
      <c r="Z60" s="1072"/>
      <c r="AA60" s="1072"/>
      <c r="AB60" s="1072"/>
      <c r="AC60" s="1072"/>
      <c r="AD60" s="1072"/>
      <c r="AE60" s="1072"/>
      <c r="AF60" s="1072"/>
      <c r="AG60" s="1072"/>
      <c r="AH60" s="1072"/>
      <c r="AI60" s="1072"/>
      <c r="AJ60" s="1072"/>
      <c r="AK60" s="1072"/>
      <c r="AL60" s="1072"/>
      <c r="AM60" s="1072"/>
      <c r="AN60" s="1072"/>
      <c r="AO60" s="1072"/>
      <c r="AP60" s="1072"/>
      <c r="AQ60" s="1072"/>
      <c r="AR60" s="1072"/>
      <c r="AS60" s="1072"/>
      <c r="AT60" s="1072"/>
      <c r="AU60" s="1072"/>
      <c r="AV60" s="1072"/>
      <c r="AW60" s="1072"/>
      <c r="AX60" s="1072"/>
      <c r="AY60" s="1072"/>
      <c r="AZ60" s="1072"/>
      <c r="BA60" s="1072"/>
      <c r="BB60" s="1072"/>
      <c r="BC60" s="1072"/>
      <c r="BD60" s="1072"/>
      <c r="BE60" s="1072"/>
      <c r="BF60" s="1072"/>
      <c r="BG60" s="1072"/>
      <c r="BH60" s="1072"/>
      <c r="BI60" s="1072"/>
      <c r="BJ60" s="1072"/>
      <c r="BK60" s="1072"/>
      <c r="BL60" s="1072"/>
      <c r="BM60" s="1072"/>
      <c r="BN60" s="1072"/>
      <c r="BO60" s="1072"/>
      <c r="BP60" s="1072"/>
      <c r="BQ60" s="1072"/>
      <c r="BR60" s="1072"/>
      <c r="BS60" s="1072"/>
      <c r="BT60" s="1072"/>
      <c r="BU60" s="1072"/>
      <c r="BV60" s="1072"/>
      <c r="BW60" s="1072"/>
      <c r="BX60" s="1072"/>
      <c r="BY60" s="1072"/>
      <c r="BZ60" s="1072"/>
      <c r="CA60" s="1072"/>
      <c r="CB60" s="1072"/>
      <c r="CC60" s="1072"/>
      <c r="CD60" s="1072"/>
      <c r="CE60" s="1072"/>
      <c r="CF60" s="1072"/>
      <c r="CG60" s="1072"/>
      <c r="CH60" s="1072"/>
      <c r="CI60" s="1072"/>
      <c r="CJ60" s="1072"/>
      <c r="CK60" s="1072"/>
      <c r="CL60" s="1072"/>
      <c r="CM60" s="1072"/>
      <c r="CN60" s="1072"/>
      <c r="CO60" s="1072"/>
      <c r="CP60" s="1072"/>
      <c r="CQ60" s="1072"/>
      <c r="CR60" s="1072"/>
      <c r="CS60" s="1072"/>
      <c r="CT60" s="1072"/>
      <c r="CU60" s="1072"/>
      <c r="CV60" s="1072"/>
      <c r="CW60" s="1072"/>
      <c r="CX60" s="1072"/>
      <c r="CY60" s="1072"/>
      <c r="CZ60" s="1072"/>
      <c r="DA60" s="1072"/>
      <c r="DB60" s="1072"/>
      <c r="DC60" s="1072"/>
      <c r="DD60" s="1072"/>
      <c r="DE60" s="1072"/>
      <c r="DF60" s="1072"/>
      <c r="DG60" s="1072"/>
      <c r="DH60" s="1072"/>
      <c r="DI60" s="1072"/>
      <c r="DJ60" s="1072"/>
      <c r="DK60" s="1072"/>
      <c r="DL60" s="1072"/>
      <c r="DM60" s="1072"/>
      <c r="DN60" s="1072"/>
      <c r="DO60" s="1072"/>
      <c r="DP60" s="1072"/>
      <c r="DQ60" s="1072"/>
      <c r="DR60" s="1072"/>
      <c r="DS60" s="1072"/>
      <c r="DT60" s="1072"/>
      <c r="DU60" s="1072"/>
    </row>
    <row r="61" spans="1:188" s="598" customFormat="1" ht="24" customHeight="1" thickBot="1">
      <c r="A61" s="1445"/>
      <c r="B61" s="1072"/>
      <c r="C61" s="1528"/>
      <c r="D61" s="1528"/>
      <c r="E61" s="1528"/>
      <c r="F61" s="1528"/>
      <c r="G61" s="1528"/>
      <c r="H61" s="1528"/>
      <c r="I61" s="1528"/>
      <c r="J61" s="1528"/>
      <c r="K61" s="1528"/>
      <c r="L61" s="1528"/>
      <c r="M61" s="1528"/>
      <c r="N61" s="1528"/>
      <c r="O61" s="1528"/>
      <c r="P61" s="1528"/>
      <c r="Q61" s="1528"/>
      <c r="R61" s="1528"/>
      <c r="S61" s="1528"/>
      <c r="T61" s="1528"/>
      <c r="U61" s="1528"/>
      <c r="V61" s="1528"/>
      <c r="W61" s="1528"/>
      <c r="X61" s="1528"/>
      <c r="Y61" s="1528"/>
      <c r="Z61" s="1528"/>
      <c r="AA61" s="1528"/>
      <c r="AB61" s="1528"/>
      <c r="AC61" s="1528"/>
      <c r="AD61" s="1528"/>
      <c r="AE61" s="1528"/>
      <c r="AF61" s="1528"/>
      <c r="AG61" s="1528"/>
      <c r="AH61" s="1528"/>
      <c r="AI61" s="1528"/>
      <c r="AJ61" s="1528"/>
      <c r="AK61" s="1528"/>
      <c r="AL61" s="1528"/>
      <c r="AM61" s="1528"/>
      <c r="AN61" s="1528"/>
      <c r="AO61" s="1528"/>
      <c r="AP61" s="1528"/>
      <c r="AQ61" s="1528"/>
      <c r="AR61" s="1528"/>
      <c r="AS61" s="1528"/>
      <c r="AT61" s="1528"/>
      <c r="AU61" s="1528"/>
      <c r="AV61" s="1528"/>
      <c r="AW61" s="1528"/>
      <c r="AX61" s="1528"/>
      <c r="AY61" s="1528"/>
      <c r="AZ61" s="1528"/>
      <c r="BA61" s="1528"/>
      <c r="BB61" s="1529"/>
      <c r="BC61" s="1528"/>
      <c r="BD61" s="1528"/>
      <c r="BE61" s="1528"/>
      <c r="BF61" s="1528"/>
      <c r="BG61" s="1528"/>
      <c r="BH61" s="1528"/>
      <c r="BI61" s="1528"/>
      <c r="BJ61" s="1528"/>
      <c r="BK61" s="1528"/>
      <c r="BL61" s="1528"/>
      <c r="BM61" s="1528"/>
      <c r="BN61" s="1528"/>
      <c r="BO61" s="1528"/>
      <c r="BP61" s="1528"/>
      <c r="BQ61" s="1528"/>
      <c r="BR61" s="1528"/>
      <c r="BS61" s="1528"/>
      <c r="BT61" s="1528"/>
      <c r="BU61" s="1528"/>
      <c r="BV61" s="1528"/>
      <c r="BW61" s="1528"/>
      <c r="BX61" s="1528"/>
      <c r="BY61" s="1528"/>
      <c r="BZ61" s="1528"/>
      <c r="CA61" s="1528"/>
      <c r="CB61" s="1528"/>
      <c r="CC61" s="1528"/>
      <c r="CD61" s="1528"/>
      <c r="CE61" s="1528"/>
      <c r="CF61" s="1528"/>
      <c r="CG61" s="1528"/>
      <c r="CH61" s="1528"/>
      <c r="CI61" s="1528"/>
      <c r="CJ61" s="1528"/>
      <c r="CK61" s="1528"/>
      <c r="CL61" s="1528"/>
      <c r="CM61" s="1528"/>
      <c r="CN61" s="1528"/>
      <c r="CO61" s="1528"/>
      <c r="CP61" s="1528"/>
      <c r="CQ61" s="1528"/>
      <c r="CR61" s="1528"/>
      <c r="CS61" s="1528"/>
      <c r="CT61" s="1528"/>
      <c r="CU61" s="1528"/>
      <c r="CV61" s="1528"/>
      <c r="CW61" s="1528"/>
      <c r="CX61" s="1528"/>
      <c r="CY61" s="1528"/>
      <c r="CZ61" s="1528"/>
      <c r="DA61" s="1528"/>
      <c r="DB61" s="1528"/>
      <c r="DC61" s="1528"/>
      <c r="DD61" s="1528"/>
      <c r="DE61" s="1528"/>
      <c r="DF61" s="1528"/>
      <c r="DG61" s="1528"/>
      <c r="DH61" s="1528"/>
      <c r="DI61" s="1528"/>
      <c r="DJ61" s="1528"/>
      <c r="DK61" s="1528"/>
      <c r="DL61" s="1528"/>
      <c r="DM61" s="1528"/>
      <c r="DN61" s="1528"/>
      <c r="DO61" s="1528"/>
      <c r="DP61" s="1528"/>
      <c r="DQ61" s="1528"/>
      <c r="DR61" s="1528"/>
      <c r="DS61" s="1528"/>
      <c r="DT61" s="1528"/>
      <c r="DU61" s="1528"/>
    </row>
    <row r="62" spans="1:188" s="598" customFormat="1" ht="24" customHeight="1" thickBot="1">
      <c r="A62" s="918"/>
      <c r="B62" s="1576" t="s">
        <v>508</v>
      </c>
      <c r="C62" s="1577"/>
      <c r="D62" s="1577"/>
      <c r="E62" s="1577"/>
      <c r="F62" s="1577"/>
      <c r="G62" s="1577"/>
      <c r="H62" s="1577"/>
      <c r="I62" s="1577"/>
      <c r="J62" s="1577"/>
      <c r="K62" s="1577"/>
      <c r="L62" s="1577"/>
      <c r="M62" s="1577"/>
      <c r="N62" s="1577"/>
      <c r="O62" s="1577"/>
      <c r="P62" s="1578"/>
      <c r="Q62" s="1576" t="s">
        <v>508</v>
      </c>
      <c r="R62" s="1577"/>
      <c r="S62" s="1577"/>
      <c r="T62" s="1577"/>
      <c r="U62" s="1577"/>
      <c r="V62" s="1577"/>
      <c r="W62" s="1577"/>
      <c r="X62" s="1577"/>
      <c r="Y62" s="1577"/>
      <c r="Z62" s="1577"/>
      <c r="AA62" s="1577"/>
      <c r="AB62" s="1577"/>
      <c r="AC62" s="1577"/>
      <c r="AD62" s="1577"/>
      <c r="AE62" s="1577"/>
      <c r="AF62" s="1577"/>
      <c r="AG62" s="1577"/>
      <c r="AH62" s="1578"/>
      <c r="AI62" s="1576" t="s">
        <v>508</v>
      </c>
      <c r="AJ62" s="1577"/>
      <c r="AK62" s="1577"/>
      <c r="AL62" s="1577"/>
      <c r="AM62" s="1577"/>
      <c r="AN62" s="1577"/>
      <c r="AO62" s="1577"/>
      <c r="AP62" s="1577"/>
      <c r="AQ62" s="1577"/>
      <c r="AR62" s="1577"/>
      <c r="AS62" s="1577"/>
      <c r="AT62" s="1577"/>
      <c r="AU62" s="1577"/>
      <c r="AV62" s="1577"/>
      <c r="AW62" s="1577"/>
      <c r="AX62" s="1577"/>
      <c r="AY62" s="1577"/>
      <c r="AZ62" s="1578"/>
      <c r="BA62" s="1576" t="s">
        <v>508</v>
      </c>
      <c r="BB62" s="1577"/>
      <c r="BC62" s="1577"/>
      <c r="BD62" s="1577"/>
      <c r="BE62" s="1577"/>
      <c r="BF62" s="1577"/>
      <c r="BG62" s="1577"/>
      <c r="BH62" s="1577"/>
      <c r="BI62" s="1577"/>
      <c r="BJ62" s="1577"/>
      <c r="BK62" s="1577"/>
      <c r="BL62" s="1577"/>
      <c r="BM62" s="1577"/>
      <c r="BN62" s="1577"/>
      <c r="BO62" s="1577"/>
      <c r="BP62" s="1577"/>
      <c r="BQ62" s="1577"/>
      <c r="BR62" s="1577"/>
      <c r="BS62" s="1577"/>
      <c r="BT62" s="1578"/>
      <c r="BU62" s="1576" t="s">
        <v>1619</v>
      </c>
      <c r="BV62" s="1577"/>
      <c r="BW62" s="1577"/>
      <c r="BX62" s="1577"/>
      <c r="BY62" s="1577"/>
      <c r="BZ62" s="1577"/>
      <c r="CA62" s="1577"/>
      <c r="CB62" s="1577"/>
      <c r="CC62" s="1577"/>
      <c r="CD62" s="1577"/>
      <c r="CE62" s="1577"/>
      <c r="CF62" s="1577"/>
      <c r="CG62" s="1577"/>
      <c r="CH62" s="1577"/>
      <c r="CI62" s="1577"/>
      <c r="CJ62" s="1577"/>
      <c r="CK62" s="1577"/>
      <c r="CL62" s="1577"/>
      <c r="CM62" s="1577"/>
      <c r="CN62" s="1578"/>
      <c r="CO62" s="1576" t="s">
        <v>1619</v>
      </c>
      <c r="CP62" s="1577"/>
      <c r="CQ62" s="1577"/>
      <c r="CR62" s="1577"/>
      <c r="CS62" s="1577"/>
      <c r="CT62" s="1577"/>
      <c r="CU62" s="1577"/>
      <c r="CV62" s="1577"/>
      <c r="CW62" s="1577"/>
      <c r="CX62" s="1577"/>
      <c r="CY62" s="1577"/>
      <c r="CZ62" s="1577"/>
      <c r="DA62" s="1577"/>
      <c r="DB62" s="1577"/>
      <c r="DC62" s="1577"/>
      <c r="DD62" s="1577"/>
      <c r="DE62" s="1577"/>
      <c r="DF62" s="1577"/>
      <c r="DG62" s="1577"/>
      <c r="DH62" s="1578"/>
      <c r="DI62" s="1576" t="s">
        <v>1619</v>
      </c>
      <c r="DJ62" s="1577"/>
      <c r="DK62" s="1577"/>
      <c r="DL62" s="1577"/>
      <c r="DM62" s="1577"/>
      <c r="DN62" s="1577"/>
      <c r="DO62" s="1577"/>
      <c r="DP62" s="1577"/>
      <c r="DQ62" s="1577"/>
      <c r="DR62" s="1577"/>
      <c r="DS62" s="1577"/>
      <c r="DT62" s="1577"/>
      <c r="DU62" s="1578"/>
    </row>
    <row r="63" spans="1:188" s="598" customFormat="1" ht="182.25" thickBot="1">
      <c r="A63" s="919"/>
      <c r="B63" s="597" t="s">
        <v>236</v>
      </c>
      <c r="C63" s="597" t="s">
        <v>888</v>
      </c>
      <c r="D63" s="597" t="s">
        <v>1574</v>
      </c>
      <c r="E63" s="597" t="s">
        <v>1575</v>
      </c>
      <c r="F63" s="597" t="s">
        <v>911</v>
      </c>
      <c r="G63" s="597" t="s">
        <v>1576</v>
      </c>
      <c r="H63" s="597" t="s">
        <v>889</v>
      </c>
      <c r="I63" s="597" t="s">
        <v>1470</v>
      </c>
      <c r="J63" s="597" t="s">
        <v>890</v>
      </c>
      <c r="K63" s="597" t="s">
        <v>1577</v>
      </c>
      <c r="L63" s="597" t="s">
        <v>891</v>
      </c>
      <c r="M63" s="597" t="s">
        <v>892</v>
      </c>
      <c r="N63" s="597" t="s">
        <v>912</v>
      </c>
      <c r="O63" s="597" t="s">
        <v>1051</v>
      </c>
      <c r="P63" s="597" t="s">
        <v>1578</v>
      </c>
      <c r="Q63" s="597" t="s">
        <v>1949</v>
      </c>
      <c r="R63" s="597" t="s">
        <v>942</v>
      </c>
      <c r="S63" s="597" t="s">
        <v>1486</v>
      </c>
      <c r="T63" s="597" t="s">
        <v>1479</v>
      </c>
      <c r="U63" s="597" t="s">
        <v>1579</v>
      </c>
      <c r="V63" s="597" t="s">
        <v>1580</v>
      </c>
      <c r="W63" s="597" t="s">
        <v>913</v>
      </c>
      <c r="X63" s="597" t="s">
        <v>893</v>
      </c>
      <c r="Y63" s="597" t="s">
        <v>1581</v>
      </c>
      <c r="Z63" s="597" t="s">
        <v>860</v>
      </c>
      <c r="AA63" s="597" t="s">
        <v>861</v>
      </c>
      <c r="AB63" s="597" t="s">
        <v>894</v>
      </c>
      <c r="AC63" s="597" t="s">
        <v>895</v>
      </c>
      <c r="AD63" s="597" t="s">
        <v>1603</v>
      </c>
      <c r="AE63" s="597" t="s">
        <v>1582</v>
      </c>
      <c r="AF63" s="597" t="s">
        <v>862</v>
      </c>
      <c r="AG63" s="597" t="s">
        <v>863</v>
      </c>
      <c r="AH63" s="597" t="s">
        <v>864</v>
      </c>
      <c r="AI63" s="597" t="s">
        <v>865</v>
      </c>
      <c r="AJ63" s="597" t="s">
        <v>1583</v>
      </c>
      <c r="AK63" s="597" t="s">
        <v>1467</v>
      </c>
      <c r="AL63" s="597" t="s">
        <v>896</v>
      </c>
      <c r="AM63" s="597" t="s">
        <v>897</v>
      </c>
      <c r="AN63" s="597" t="s">
        <v>1584</v>
      </c>
      <c r="AO63" s="597" t="s">
        <v>1524</v>
      </c>
      <c r="AP63" s="597" t="s">
        <v>1950</v>
      </c>
      <c r="AQ63" s="597" t="s">
        <v>866</v>
      </c>
      <c r="AR63" s="597" t="s">
        <v>867</v>
      </c>
      <c r="AS63" s="597" t="s">
        <v>868</v>
      </c>
      <c r="AT63" s="597" t="s">
        <v>1585</v>
      </c>
      <c r="AU63" s="597" t="s">
        <v>1586</v>
      </c>
      <c r="AV63" s="597" t="s">
        <v>1587</v>
      </c>
      <c r="AW63" s="597" t="s">
        <v>1588</v>
      </c>
      <c r="AX63" s="597" t="s">
        <v>869</v>
      </c>
      <c r="AY63" s="597" t="s">
        <v>870</v>
      </c>
      <c r="AZ63" s="597" t="s">
        <v>898</v>
      </c>
      <c r="BA63" s="597" t="s">
        <v>1589</v>
      </c>
      <c r="BB63" s="597" t="s">
        <v>1590</v>
      </c>
      <c r="BC63" s="597" t="s">
        <v>899</v>
      </c>
      <c r="BD63" s="597" t="s">
        <v>871</v>
      </c>
      <c r="BE63" s="597" t="s">
        <v>900</v>
      </c>
      <c r="BF63" s="597" t="s">
        <v>1468</v>
      </c>
      <c r="BG63" s="597" t="s">
        <v>1481</v>
      </c>
      <c r="BH63" s="597" t="s">
        <v>943</v>
      </c>
      <c r="BI63" s="597" t="s">
        <v>872</v>
      </c>
      <c r="BJ63" s="597" t="s">
        <v>833</v>
      </c>
      <c r="BK63" s="597" t="s">
        <v>834</v>
      </c>
      <c r="BL63" s="597" t="s">
        <v>901</v>
      </c>
      <c r="BM63" s="597" t="s">
        <v>1050</v>
      </c>
      <c r="BN63" s="597" t="s">
        <v>1049</v>
      </c>
      <c r="BO63" s="597" t="s">
        <v>1032</v>
      </c>
      <c r="BP63" s="597" t="s">
        <v>835</v>
      </c>
      <c r="BQ63" s="597" t="s">
        <v>836</v>
      </c>
      <c r="BR63" s="597" t="s">
        <v>950</v>
      </c>
      <c r="BS63" s="597" t="s">
        <v>1015</v>
      </c>
      <c r="BT63" s="597" t="s">
        <v>1016</v>
      </c>
      <c r="BU63" s="597" t="s">
        <v>837</v>
      </c>
      <c r="BV63" s="597" t="s">
        <v>1469</v>
      </c>
      <c r="BW63" s="597" t="s">
        <v>843</v>
      </c>
      <c r="BX63" s="597" t="s">
        <v>902</v>
      </c>
      <c r="BY63" s="597" t="s">
        <v>903</v>
      </c>
      <c r="BZ63" s="597" t="s">
        <v>904</v>
      </c>
      <c r="CA63" s="597" t="s">
        <v>905</v>
      </c>
      <c r="CB63" s="597" t="s">
        <v>906</v>
      </c>
      <c r="CC63" s="597" t="s">
        <v>907</v>
      </c>
      <c r="CD63" s="597" t="s">
        <v>838</v>
      </c>
      <c r="CE63" s="597" t="s">
        <v>839</v>
      </c>
      <c r="CF63" s="597" t="s">
        <v>840</v>
      </c>
      <c r="CG63" s="597" t="s">
        <v>1591</v>
      </c>
      <c r="CH63" s="597" t="s">
        <v>908</v>
      </c>
      <c r="CI63" s="597" t="s">
        <v>909</v>
      </c>
      <c r="CJ63" s="597" t="s">
        <v>841</v>
      </c>
      <c r="CK63" s="597" t="s">
        <v>842</v>
      </c>
      <c r="CL63" s="597" t="s">
        <v>910</v>
      </c>
      <c r="CM63" s="597" t="s">
        <v>1018</v>
      </c>
      <c r="CN63" s="597" t="s">
        <v>1055</v>
      </c>
      <c r="CO63" s="597" t="s">
        <v>1052</v>
      </c>
      <c r="CP63" s="597" t="s">
        <v>1056</v>
      </c>
      <c r="CQ63" s="597" t="s">
        <v>1604</v>
      </c>
      <c r="CR63" s="597" t="s">
        <v>1058</v>
      </c>
      <c r="CS63" s="597" t="s">
        <v>1046</v>
      </c>
      <c r="CT63" s="597" t="s">
        <v>1047</v>
      </c>
      <c r="CU63" s="597" t="s">
        <v>1485</v>
      </c>
      <c r="CV63" s="597" t="s">
        <v>1592</v>
      </c>
      <c r="CW63" s="597" t="s">
        <v>1593</v>
      </c>
      <c r="CX63" s="597" t="s">
        <v>1616</v>
      </c>
      <c r="CY63" s="597" t="s">
        <v>1060</v>
      </c>
      <c r="CZ63" s="597" t="s">
        <v>1490</v>
      </c>
      <c r="DA63" s="597" t="s">
        <v>1021</v>
      </c>
      <c r="DB63" s="597" t="s">
        <v>1053</v>
      </c>
      <c r="DC63" s="597" t="s">
        <v>1054</v>
      </c>
      <c r="DD63" s="597" t="s">
        <v>1061</v>
      </c>
      <c r="DE63" s="597" t="s">
        <v>1022</v>
      </c>
      <c r="DF63" s="597" t="s">
        <v>1023</v>
      </c>
      <c r="DG63" s="597" t="s">
        <v>1024</v>
      </c>
      <c r="DH63" s="597" t="s">
        <v>1525</v>
      </c>
      <c r="DI63" s="597" t="s">
        <v>1606</v>
      </c>
      <c r="DJ63" s="597" t="s">
        <v>1594</v>
      </c>
      <c r="DK63" s="597" t="s">
        <v>1025</v>
      </c>
      <c r="DL63" s="597" t="s">
        <v>1595</v>
      </c>
      <c r="DM63" s="597" t="s">
        <v>1458</v>
      </c>
      <c r="DN63" s="597" t="s">
        <v>1026</v>
      </c>
      <c r="DO63" s="597" t="s">
        <v>1027</v>
      </c>
      <c r="DP63" s="597" t="s">
        <v>1029</v>
      </c>
      <c r="DQ63" s="597" t="s">
        <v>1028</v>
      </c>
      <c r="DR63" s="597" t="s">
        <v>1596</v>
      </c>
      <c r="DS63" s="597" t="s">
        <v>1474</v>
      </c>
      <c r="DT63" s="597" t="s">
        <v>1877</v>
      </c>
      <c r="DU63" s="597" t="s">
        <v>1607</v>
      </c>
    </row>
    <row r="64" spans="1:188" s="598" customFormat="1" ht="24" customHeight="1" thickBot="1">
      <c r="A64" s="917"/>
      <c r="B64" s="1071">
        <f>SUM(C64:DU64)</f>
        <v>17475176</v>
      </c>
      <c r="C64" s="1182">
        <v>32332</v>
      </c>
      <c r="D64" s="1182">
        <v>13536</v>
      </c>
      <c r="E64" s="1182">
        <v>144991</v>
      </c>
      <c r="F64" s="1182">
        <v>36475</v>
      </c>
      <c r="G64" s="1182">
        <v>47622</v>
      </c>
      <c r="H64" s="1182">
        <v>46322</v>
      </c>
      <c r="I64" s="1182">
        <v>28280</v>
      </c>
      <c r="J64" s="1182">
        <v>12269</v>
      </c>
      <c r="K64" s="1182">
        <v>29814</v>
      </c>
      <c r="L64" s="1182">
        <v>47</v>
      </c>
      <c r="M64" s="1182">
        <v>17415</v>
      </c>
      <c r="N64" s="1182">
        <v>39879</v>
      </c>
      <c r="O64" s="1182">
        <v>41676</v>
      </c>
      <c r="P64" s="1182">
        <v>153520</v>
      </c>
      <c r="Q64" s="1182">
        <v>28816</v>
      </c>
      <c r="R64" s="1182">
        <v>37213</v>
      </c>
      <c r="S64" s="1182">
        <v>12887</v>
      </c>
      <c r="T64" s="1182">
        <v>93920</v>
      </c>
      <c r="U64" s="1182">
        <v>33877</v>
      </c>
      <c r="V64" s="1182">
        <v>46905</v>
      </c>
      <c r="W64" s="1182">
        <v>131867</v>
      </c>
      <c r="X64" s="1182">
        <v>158871</v>
      </c>
      <c r="Y64" s="1182">
        <v>24439</v>
      </c>
      <c r="Z64" s="1182">
        <v>10335</v>
      </c>
      <c r="AA64" s="1182">
        <v>85982</v>
      </c>
      <c r="AB64" s="1182">
        <v>1621024</v>
      </c>
      <c r="AC64" s="1182">
        <v>749696</v>
      </c>
      <c r="AD64" s="1182">
        <v>962257</v>
      </c>
      <c r="AE64" s="1182">
        <v>765876</v>
      </c>
      <c r="AF64" s="1182">
        <v>1382541</v>
      </c>
      <c r="AG64" s="1182">
        <v>789100</v>
      </c>
      <c r="AH64" s="1182">
        <v>408137</v>
      </c>
      <c r="AI64" s="1182">
        <v>154869</v>
      </c>
      <c r="AJ64" s="1182">
        <v>114497</v>
      </c>
      <c r="AK64" s="1182">
        <v>378057</v>
      </c>
      <c r="AL64" s="1182">
        <v>303163</v>
      </c>
      <c r="AM64" s="1182">
        <v>156805</v>
      </c>
      <c r="AN64" s="1182">
        <v>102115</v>
      </c>
      <c r="AO64" s="1182">
        <v>194948</v>
      </c>
      <c r="AP64" s="1182">
        <v>129418</v>
      </c>
      <c r="AQ64" s="1182">
        <v>129418</v>
      </c>
      <c r="AR64" s="1182">
        <v>125448</v>
      </c>
      <c r="AS64" s="1182">
        <v>125448</v>
      </c>
      <c r="AT64" s="1182">
        <v>71323</v>
      </c>
      <c r="AU64" s="1182">
        <v>56913</v>
      </c>
      <c r="AV64" s="1182">
        <v>63295</v>
      </c>
      <c r="AW64" s="1182">
        <v>63295</v>
      </c>
      <c r="AX64" s="1182">
        <v>20631</v>
      </c>
      <c r="AY64" s="1182">
        <v>20630</v>
      </c>
      <c r="AZ64" s="1182">
        <v>80298</v>
      </c>
      <c r="BA64" s="1182">
        <v>41035</v>
      </c>
      <c r="BB64" s="1182">
        <v>26507</v>
      </c>
      <c r="BC64" s="1182">
        <v>43158</v>
      </c>
      <c r="BD64" s="1182">
        <v>113374</v>
      </c>
      <c r="BE64" s="1182">
        <v>71310</v>
      </c>
      <c r="BF64" s="1182">
        <v>2486</v>
      </c>
      <c r="BG64" s="1182">
        <v>52842</v>
      </c>
      <c r="BH64" s="1182">
        <v>377929</v>
      </c>
      <c r="BI64" s="1182">
        <v>53522</v>
      </c>
      <c r="BJ64" s="1182">
        <v>296053</v>
      </c>
      <c r="BK64" s="1182">
        <v>43064</v>
      </c>
      <c r="BL64" s="1182">
        <v>248715</v>
      </c>
      <c r="BM64" s="1182">
        <v>178796</v>
      </c>
      <c r="BN64" s="1182">
        <v>60445</v>
      </c>
      <c r="BO64" s="1182">
        <v>1009546</v>
      </c>
      <c r="BP64" s="1182">
        <v>108424</v>
      </c>
      <c r="BQ64" s="1182">
        <v>47996</v>
      </c>
      <c r="BR64" s="1182">
        <v>314226</v>
      </c>
      <c r="BS64" s="1182">
        <v>168747</v>
      </c>
      <c r="BT64" s="1182">
        <v>26852</v>
      </c>
      <c r="BU64" s="1182">
        <v>207438</v>
      </c>
      <c r="BV64" s="1182">
        <v>132964</v>
      </c>
      <c r="BW64" s="1182">
        <v>22709</v>
      </c>
      <c r="BX64" s="1182">
        <v>167562</v>
      </c>
      <c r="BY64" s="1182">
        <v>198502</v>
      </c>
      <c r="BZ64" s="1182">
        <v>128687</v>
      </c>
      <c r="CA64" s="1182">
        <v>248162</v>
      </c>
      <c r="CB64" s="1182">
        <v>96114</v>
      </c>
      <c r="CC64" s="1182">
        <v>33865</v>
      </c>
      <c r="CD64" s="1182">
        <v>25325</v>
      </c>
      <c r="CE64" s="1182">
        <v>92999</v>
      </c>
      <c r="CF64" s="1182">
        <v>98306</v>
      </c>
      <c r="CG64" s="1182">
        <v>97036</v>
      </c>
      <c r="CH64" s="1182">
        <v>34126</v>
      </c>
      <c r="CI64" s="1182">
        <v>25325</v>
      </c>
      <c r="CJ64" s="1182">
        <v>8363</v>
      </c>
      <c r="CK64" s="1182">
        <v>84639</v>
      </c>
      <c r="CL64" s="1182">
        <v>98368</v>
      </c>
      <c r="CM64" s="1182">
        <v>31552</v>
      </c>
      <c r="CN64" s="1182">
        <v>199156</v>
      </c>
      <c r="CO64" s="1182">
        <v>37566</v>
      </c>
      <c r="CP64" s="1182">
        <v>60512</v>
      </c>
      <c r="CQ64" s="1182">
        <v>29904</v>
      </c>
      <c r="CR64" s="1182">
        <v>44478</v>
      </c>
      <c r="CS64" s="1182">
        <v>99034</v>
      </c>
      <c r="CT64" s="1182">
        <v>84481</v>
      </c>
      <c r="CU64" s="1182">
        <v>-351431</v>
      </c>
      <c r="CV64" s="1182">
        <v>151943</v>
      </c>
      <c r="CW64" s="1182">
        <v>41871</v>
      </c>
      <c r="CX64" s="1182">
        <v>-114076</v>
      </c>
      <c r="CY64" s="1182">
        <v>264609</v>
      </c>
      <c r="CZ64" s="1182">
        <v>79422</v>
      </c>
      <c r="DA64" s="1182">
        <v>58486</v>
      </c>
      <c r="DB64" s="1182">
        <v>115014</v>
      </c>
      <c r="DC64" s="1182">
        <v>78704</v>
      </c>
      <c r="DD64" s="1182">
        <v>62998</v>
      </c>
      <c r="DE64" s="1182">
        <v>49700</v>
      </c>
      <c r="DF64" s="1182">
        <v>35999</v>
      </c>
      <c r="DG64" s="1182">
        <v>8259</v>
      </c>
      <c r="DH64" s="1182">
        <v>7181</v>
      </c>
      <c r="DI64" s="1182">
        <v>79299</v>
      </c>
      <c r="DJ64" s="1182">
        <v>52637</v>
      </c>
      <c r="DK64" s="1182">
        <v>2650</v>
      </c>
      <c r="DL64" s="1182">
        <v>37397</v>
      </c>
      <c r="DM64" s="1182">
        <v>35941</v>
      </c>
      <c r="DN64" s="1182">
        <v>37397</v>
      </c>
      <c r="DO64" s="1182">
        <v>37397</v>
      </c>
      <c r="DP64" s="1182">
        <v>-30109</v>
      </c>
      <c r="DQ64" s="1182">
        <v>92369</v>
      </c>
      <c r="DR64" s="1182">
        <v>144995</v>
      </c>
      <c r="DS64" s="1182">
        <v>137055</v>
      </c>
      <c r="DT64" s="1182">
        <v>0</v>
      </c>
      <c r="DU64" s="1182">
        <v>408777</v>
      </c>
    </row>
    <row r="65" spans="1:125" s="598" customFormat="1" ht="24" customHeight="1">
      <c r="A65" s="917"/>
      <c r="B65" s="549"/>
      <c r="C65" s="596"/>
      <c r="D65" s="596"/>
      <c r="E65" s="596"/>
      <c r="F65" s="596"/>
      <c r="G65" s="596"/>
      <c r="H65" s="596"/>
      <c r="I65" s="596"/>
      <c r="J65" s="596"/>
      <c r="K65" s="596"/>
      <c r="L65" s="596"/>
      <c r="M65" s="596"/>
      <c r="N65" s="596"/>
      <c r="O65" s="596"/>
      <c r="P65" s="596"/>
      <c r="Q65" s="596"/>
      <c r="R65" s="596"/>
      <c r="S65" s="596"/>
      <c r="T65" s="596"/>
      <c r="U65" s="596"/>
      <c r="V65" s="596"/>
      <c r="W65" s="596"/>
      <c r="X65" s="596"/>
      <c r="Y65" s="596"/>
      <c r="Z65" s="596"/>
      <c r="AA65" s="596"/>
      <c r="AB65" s="596"/>
      <c r="AC65" s="596"/>
      <c r="AD65" s="596"/>
      <c r="AE65" s="596"/>
      <c r="AF65" s="596"/>
      <c r="AG65" s="596"/>
      <c r="AH65" s="596"/>
      <c r="AI65" s="596"/>
      <c r="AJ65" s="596"/>
      <c r="AK65" s="596"/>
      <c r="AL65" s="596"/>
      <c r="AM65" s="596"/>
      <c r="AN65" s="596"/>
      <c r="AO65" s="596"/>
      <c r="AP65" s="596"/>
      <c r="AQ65" s="596"/>
      <c r="AR65" s="596"/>
      <c r="AS65" s="596"/>
      <c r="AT65" s="596"/>
      <c r="AU65" s="596"/>
      <c r="AV65" s="596"/>
      <c r="AW65" s="596"/>
      <c r="AX65" s="596"/>
      <c r="AY65" s="596"/>
      <c r="AZ65" s="596"/>
      <c r="BA65" s="596"/>
      <c r="BB65" s="596"/>
      <c r="BC65" s="596"/>
      <c r="BD65" s="596"/>
      <c r="BE65" s="596"/>
      <c r="BF65" s="596"/>
      <c r="BG65" s="596"/>
      <c r="BH65" s="596"/>
      <c r="BI65" s="596"/>
      <c r="BJ65" s="596"/>
      <c r="BK65" s="596"/>
      <c r="BL65" s="596"/>
      <c r="BM65" s="596"/>
      <c r="BN65" s="596"/>
      <c r="BO65" s="596"/>
      <c r="BP65" s="596"/>
      <c r="BQ65" s="596"/>
      <c r="BR65" s="596"/>
      <c r="BS65" s="596"/>
      <c r="BT65" s="596"/>
      <c r="BU65" s="596"/>
      <c r="BV65" s="596"/>
      <c r="BW65" s="596"/>
      <c r="BX65" s="596"/>
      <c r="BY65" s="596"/>
      <c r="BZ65" s="596"/>
      <c r="CA65" s="596"/>
      <c r="CB65" s="596"/>
      <c r="CC65" s="596"/>
      <c r="CD65" s="596"/>
      <c r="CE65" s="596"/>
      <c r="CF65" s="596"/>
      <c r="CG65" s="596"/>
      <c r="CH65" s="596"/>
      <c r="CI65" s="596"/>
      <c r="CJ65" s="596"/>
      <c r="CK65" s="596"/>
      <c r="CL65" s="596"/>
      <c r="CM65" s="596"/>
      <c r="CN65" s="596"/>
      <c r="CO65" s="596"/>
      <c r="CP65" s="596"/>
      <c r="CQ65" s="596"/>
      <c r="CR65" s="596"/>
      <c r="CS65" s="596"/>
      <c r="CT65" s="596"/>
      <c r="CU65" s="596"/>
      <c r="CV65" s="596"/>
      <c r="CW65" s="596"/>
      <c r="CX65" s="596"/>
      <c r="CY65" s="596"/>
      <c r="CZ65" s="596"/>
      <c r="DA65" s="596"/>
      <c r="DB65" s="596"/>
      <c r="DC65" s="596"/>
      <c r="DD65" s="596"/>
      <c r="DE65" s="596"/>
      <c r="DF65" s="596"/>
      <c r="DG65" s="596"/>
      <c r="DH65" s="596"/>
      <c r="DI65" s="596"/>
      <c r="DJ65" s="596"/>
      <c r="DK65" s="596"/>
      <c r="DL65" s="596"/>
      <c r="DM65" s="596"/>
      <c r="DN65" s="596"/>
      <c r="DO65" s="596"/>
      <c r="DP65" s="596"/>
      <c r="DQ65" s="596"/>
      <c r="DR65" s="596"/>
      <c r="DS65" s="596"/>
      <c r="DT65" s="596"/>
      <c r="DU65" s="596"/>
    </row>
    <row r="66" spans="1:125" s="598" customFormat="1" ht="24" thickBot="1">
      <c r="A66" s="917"/>
      <c r="B66" s="549"/>
      <c r="C66" s="1267"/>
      <c r="D66" s="1267"/>
      <c r="E66" s="1267"/>
      <c r="F66" s="1267"/>
      <c r="G66" s="1267"/>
      <c r="H66" s="1267"/>
      <c r="I66" s="1267"/>
      <c r="J66" s="1267"/>
      <c r="K66" s="1267"/>
      <c r="L66" s="1267"/>
      <c r="M66" s="1267"/>
      <c r="N66" s="1267"/>
      <c r="O66" s="1267"/>
      <c r="P66" s="1267"/>
      <c r="Q66" s="1267"/>
      <c r="R66" s="1267"/>
      <c r="S66" s="1267"/>
      <c r="T66" s="1267"/>
      <c r="U66" s="1267"/>
      <c r="V66" s="1267"/>
      <c r="W66" s="1267"/>
      <c r="X66" s="1267"/>
      <c r="Y66" s="1267"/>
      <c r="Z66" s="1267"/>
      <c r="AA66" s="1267"/>
      <c r="AB66" s="1267"/>
      <c r="AC66" s="1267"/>
      <c r="AD66" s="1267"/>
      <c r="AE66" s="1267"/>
      <c r="AF66" s="1267"/>
      <c r="AG66" s="1267"/>
      <c r="AH66" s="1267"/>
      <c r="AI66" s="1267"/>
      <c r="AJ66" s="1267"/>
      <c r="AK66" s="1267"/>
      <c r="AL66" s="1267"/>
      <c r="AM66" s="1267"/>
      <c r="AN66" s="1267"/>
      <c r="AO66" s="1267"/>
      <c r="AP66" s="1267"/>
      <c r="AQ66" s="1267"/>
      <c r="AR66" s="1267"/>
      <c r="AS66" s="1267"/>
      <c r="AT66" s="1267"/>
      <c r="AU66" s="1267"/>
      <c r="AV66" s="1267"/>
      <c r="AW66" s="1267"/>
      <c r="AX66" s="1267"/>
      <c r="AY66" s="1267"/>
      <c r="AZ66" s="1267"/>
      <c r="BA66" s="1267"/>
      <c r="BB66" s="1267"/>
      <c r="BC66" s="1267"/>
      <c r="BD66" s="1267"/>
      <c r="BE66" s="1267"/>
      <c r="BF66" s="1267"/>
      <c r="BG66" s="1267"/>
      <c r="BH66" s="1267"/>
      <c r="BI66" s="1267"/>
      <c r="BJ66" s="1267"/>
      <c r="BK66" s="1267"/>
      <c r="BL66" s="1267"/>
      <c r="BM66" s="1267"/>
      <c r="BN66" s="1267"/>
      <c r="BO66" s="1267"/>
      <c r="BP66" s="1267"/>
      <c r="BQ66" s="1267"/>
      <c r="BR66" s="1267"/>
      <c r="BS66" s="1267"/>
      <c r="BT66" s="1267"/>
      <c r="BU66" s="1267"/>
      <c r="BV66" s="1267"/>
      <c r="BW66" s="1267"/>
      <c r="BX66" s="1267"/>
      <c r="BY66" s="1267"/>
      <c r="BZ66" s="1267"/>
      <c r="CA66" s="1267"/>
      <c r="CB66" s="1267"/>
      <c r="CC66" s="1267"/>
      <c r="CD66" s="1267"/>
      <c r="CE66" s="1267"/>
      <c r="CF66" s="1267"/>
      <c r="CG66" s="1267"/>
      <c r="CH66" s="1267"/>
      <c r="CI66" s="1267"/>
      <c r="CJ66" s="1267"/>
      <c r="CK66" s="1267"/>
      <c r="CL66" s="1267"/>
      <c r="CM66" s="1267"/>
      <c r="CN66" s="1267"/>
      <c r="CO66" s="1267"/>
      <c r="CP66" s="1267"/>
      <c r="CQ66" s="1267"/>
      <c r="CR66" s="1267"/>
      <c r="CS66" s="1267"/>
      <c r="CT66" s="1267"/>
      <c r="CU66" s="1267"/>
      <c r="CV66" s="1267"/>
      <c r="CW66" s="1267"/>
      <c r="CX66" s="1267"/>
      <c r="CY66" s="1267"/>
      <c r="CZ66" s="1267"/>
      <c r="DA66" s="1267"/>
      <c r="DB66" s="1267"/>
      <c r="DC66" s="1267"/>
      <c r="DD66" s="1267"/>
      <c r="DE66" s="1267"/>
      <c r="DF66" s="1267"/>
      <c r="DG66" s="1267"/>
      <c r="DH66" s="1267"/>
      <c r="DI66" s="1267"/>
      <c r="DJ66" s="1267"/>
      <c r="DK66" s="1267"/>
      <c r="DL66" s="1267"/>
      <c r="DM66" s="1267"/>
      <c r="DN66" s="1267"/>
      <c r="DO66" s="1267"/>
      <c r="DP66" s="1267"/>
      <c r="DQ66" s="1267"/>
      <c r="DR66" s="1267"/>
      <c r="DS66" s="1267"/>
      <c r="DT66" s="1267"/>
      <c r="DU66" s="1267"/>
    </row>
    <row r="67" spans="1:125" s="598" customFormat="1" ht="24" customHeight="1" thickBot="1">
      <c r="A67" s="917"/>
      <c r="B67" s="1576" t="s">
        <v>707</v>
      </c>
      <c r="C67" s="1577"/>
      <c r="D67" s="1577"/>
      <c r="E67" s="1577"/>
      <c r="F67" s="1577"/>
      <c r="G67" s="1577"/>
      <c r="H67" s="1577"/>
      <c r="I67" s="1577"/>
      <c r="J67" s="1577"/>
      <c r="K67" s="1577"/>
      <c r="L67" s="1577"/>
      <c r="M67" s="1577"/>
      <c r="N67" s="1577"/>
      <c r="O67" s="1577"/>
      <c r="P67" s="1578"/>
      <c r="Q67" s="1576" t="s">
        <v>707</v>
      </c>
      <c r="R67" s="1577"/>
      <c r="S67" s="1577"/>
      <c r="T67" s="1577"/>
      <c r="U67" s="1577"/>
      <c r="V67" s="1577"/>
      <c r="W67" s="1577"/>
      <c r="X67" s="1577"/>
      <c r="Y67" s="1577"/>
      <c r="Z67" s="1577"/>
      <c r="AA67" s="1577"/>
      <c r="AB67" s="1577"/>
      <c r="AC67" s="1577"/>
      <c r="AD67" s="1577"/>
      <c r="AE67" s="1577"/>
      <c r="AF67" s="1577"/>
      <c r="AG67" s="1577"/>
      <c r="AH67" s="1578"/>
      <c r="AI67" s="1576" t="s">
        <v>707</v>
      </c>
      <c r="AJ67" s="1577"/>
      <c r="AK67" s="1577"/>
      <c r="AL67" s="1577"/>
      <c r="AM67" s="1577"/>
      <c r="AN67" s="1577"/>
      <c r="AO67" s="1577"/>
      <c r="AP67" s="1577"/>
      <c r="AQ67" s="1577"/>
      <c r="AR67" s="1577"/>
      <c r="AS67" s="1577"/>
      <c r="AT67" s="1577"/>
      <c r="AU67" s="1577"/>
      <c r="AV67" s="1577"/>
      <c r="AW67" s="1577"/>
      <c r="AX67" s="1577"/>
      <c r="AY67" s="1577"/>
      <c r="AZ67" s="1578"/>
      <c r="BA67" s="1576" t="s">
        <v>707</v>
      </c>
      <c r="BB67" s="1577"/>
      <c r="BC67" s="1577"/>
      <c r="BD67" s="1577"/>
      <c r="BE67" s="1577"/>
      <c r="BF67" s="1577"/>
      <c r="BG67" s="1577"/>
      <c r="BH67" s="1577"/>
      <c r="BI67" s="1577"/>
      <c r="BJ67" s="1577"/>
      <c r="BK67" s="1577"/>
      <c r="BL67" s="1577"/>
      <c r="BM67" s="1577"/>
      <c r="BN67" s="1577"/>
      <c r="BO67" s="1577"/>
      <c r="BP67" s="1577"/>
      <c r="BQ67" s="1577"/>
      <c r="BR67" s="1577"/>
      <c r="BS67" s="1577"/>
      <c r="BT67" s="1578"/>
      <c r="BU67" s="1576" t="s">
        <v>707</v>
      </c>
      <c r="BV67" s="1577"/>
      <c r="BW67" s="1577"/>
      <c r="BX67" s="1577"/>
      <c r="BY67" s="1577"/>
      <c r="BZ67" s="1577"/>
      <c r="CA67" s="1577"/>
      <c r="CB67" s="1577"/>
      <c r="CC67" s="1577"/>
      <c r="CD67" s="1577"/>
      <c r="CE67" s="1577"/>
      <c r="CF67" s="1577"/>
      <c r="CG67" s="1577"/>
      <c r="CH67" s="1577"/>
      <c r="CI67" s="1577"/>
      <c r="CJ67" s="1577"/>
      <c r="CK67" s="1577"/>
      <c r="CL67" s="1577"/>
      <c r="CM67" s="1577"/>
      <c r="CN67" s="1578"/>
      <c r="CO67" s="1576" t="s">
        <v>707</v>
      </c>
      <c r="CP67" s="1577"/>
      <c r="CQ67" s="1577"/>
      <c r="CR67" s="1577"/>
      <c r="CS67" s="1577"/>
      <c r="CT67" s="1577"/>
      <c r="CU67" s="1577"/>
      <c r="CV67" s="1577"/>
      <c r="CW67" s="1577"/>
      <c r="CX67" s="1577"/>
      <c r="CY67" s="1577"/>
      <c r="CZ67" s="1577"/>
      <c r="DA67" s="1577"/>
      <c r="DB67" s="1577"/>
      <c r="DC67" s="1577"/>
      <c r="DD67" s="1577"/>
      <c r="DE67" s="1577"/>
      <c r="DF67" s="1577"/>
      <c r="DG67" s="1577"/>
      <c r="DH67" s="1578"/>
      <c r="DI67" s="1576" t="s">
        <v>707</v>
      </c>
      <c r="DJ67" s="1577"/>
      <c r="DK67" s="1577"/>
      <c r="DL67" s="1577"/>
      <c r="DM67" s="1577"/>
      <c r="DN67" s="1577"/>
      <c r="DO67" s="1577"/>
      <c r="DP67" s="1577"/>
      <c r="DQ67" s="1577"/>
      <c r="DR67" s="1577"/>
      <c r="DS67" s="1577"/>
      <c r="DT67" s="1577"/>
      <c r="DU67" s="1578"/>
    </row>
    <row r="68" spans="1:125" s="598" customFormat="1" ht="182.25" thickBot="1">
      <c r="A68" s="919"/>
      <c r="B68" s="597" t="s">
        <v>236</v>
      </c>
      <c r="C68" s="597" t="s">
        <v>888</v>
      </c>
      <c r="D68" s="597" t="s">
        <v>1574</v>
      </c>
      <c r="E68" s="597" t="s">
        <v>1575</v>
      </c>
      <c r="F68" s="597" t="s">
        <v>911</v>
      </c>
      <c r="G68" s="597" t="s">
        <v>1576</v>
      </c>
      <c r="H68" s="597" t="s">
        <v>889</v>
      </c>
      <c r="I68" s="597" t="s">
        <v>1470</v>
      </c>
      <c r="J68" s="597" t="s">
        <v>890</v>
      </c>
      <c r="K68" s="597" t="s">
        <v>1577</v>
      </c>
      <c r="L68" s="597" t="s">
        <v>891</v>
      </c>
      <c r="M68" s="597" t="s">
        <v>892</v>
      </c>
      <c r="N68" s="597" t="s">
        <v>912</v>
      </c>
      <c r="O68" s="597" t="s">
        <v>1051</v>
      </c>
      <c r="P68" s="597" t="s">
        <v>1578</v>
      </c>
      <c r="Q68" s="597" t="s">
        <v>1949</v>
      </c>
      <c r="R68" s="597" t="s">
        <v>942</v>
      </c>
      <c r="S68" s="597" t="s">
        <v>1486</v>
      </c>
      <c r="T68" s="597" t="s">
        <v>1479</v>
      </c>
      <c r="U68" s="597" t="s">
        <v>1579</v>
      </c>
      <c r="V68" s="597" t="s">
        <v>1580</v>
      </c>
      <c r="W68" s="597" t="s">
        <v>913</v>
      </c>
      <c r="X68" s="597" t="s">
        <v>893</v>
      </c>
      <c r="Y68" s="597" t="s">
        <v>1581</v>
      </c>
      <c r="Z68" s="597" t="s">
        <v>860</v>
      </c>
      <c r="AA68" s="597" t="s">
        <v>861</v>
      </c>
      <c r="AB68" s="597" t="s">
        <v>894</v>
      </c>
      <c r="AC68" s="597" t="s">
        <v>895</v>
      </c>
      <c r="AD68" s="597" t="s">
        <v>1603</v>
      </c>
      <c r="AE68" s="597" t="s">
        <v>1582</v>
      </c>
      <c r="AF68" s="597" t="s">
        <v>862</v>
      </c>
      <c r="AG68" s="597" t="s">
        <v>863</v>
      </c>
      <c r="AH68" s="597" t="s">
        <v>864</v>
      </c>
      <c r="AI68" s="597" t="s">
        <v>865</v>
      </c>
      <c r="AJ68" s="597" t="s">
        <v>1583</v>
      </c>
      <c r="AK68" s="597" t="s">
        <v>1467</v>
      </c>
      <c r="AL68" s="597" t="s">
        <v>896</v>
      </c>
      <c r="AM68" s="597" t="s">
        <v>897</v>
      </c>
      <c r="AN68" s="597" t="s">
        <v>1584</v>
      </c>
      <c r="AO68" s="597" t="s">
        <v>1524</v>
      </c>
      <c r="AP68" s="597" t="s">
        <v>1950</v>
      </c>
      <c r="AQ68" s="597" t="s">
        <v>866</v>
      </c>
      <c r="AR68" s="597" t="s">
        <v>867</v>
      </c>
      <c r="AS68" s="597" t="s">
        <v>868</v>
      </c>
      <c r="AT68" s="597" t="s">
        <v>1585</v>
      </c>
      <c r="AU68" s="597" t="s">
        <v>1586</v>
      </c>
      <c r="AV68" s="597" t="s">
        <v>1587</v>
      </c>
      <c r="AW68" s="597" t="s">
        <v>1588</v>
      </c>
      <c r="AX68" s="597" t="s">
        <v>869</v>
      </c>
      <c r="AY68" s="597" t="s">
        <v>870</v>
      </c>
      <c r="AZ68" s="597" t="s">
        <v>898</v>
      </c>
      <c r="BA68" s="597" t="s">
        <v>1589</v>
      </c>
      <c r="BB68" s="597" t="s">
        <v>1590</v>
      </c>
      <c r="BC68" s="597" t="s">
        <v>899</v>
      </c>
      <c r="BD68" s="597" t="s">
        <v>871</v>
      </c>
      <c r="BE68" s="597" t="s">
        <v>900</v>
      </c>
      <c r="BF68" s="597" t="s">
        <v>1468</v>
      </c>
      <c r="BG68" s="597" t="s">
        <v>1481</v>
      </c>
      <c r="BH68" s="597" t="s">
        <v>943</v>
      </c>
      <c r="BI68" s="597" t="s">
        <v>872</v>
      </c>
      <c r="BJ68" s="597" t="s">
        <v>833</v>
      </c>
      <c r="BK68" s="597" t="s">
        <v>834</v>
      </c>
      <c r="BL68" s="597" t="s">
        <v>901</v>
      </c>
      <c r="BM68" s="597" t="s">
        <v>1050</v>
      </c>
      <c r="BN68" s="597" t="s">
        <v>1049</v>
      </c>
      <c r="BO68" s="597" t="s">
        <v>1032</v>
      </c>
      <c r="BP68" s="597" t="s">
        <v>835</v>
      </c>
      <c r="BQ68" s="597" t="s">
        <v>836</v>
      </c>
      <c r="BR68" s="597" t="s">
        <v>950</v>
      </c>
      <c r="BS68" s="597" t="s">
        <v>1015</v>
      </c>
      <c r="BT68" s="597" t="s">
        <v>1016</v>
      </c>
      <c r="BU68" s="597" t="s">
        <v>837</v>
      </c>
      <c r="BV68" s="597" t="s">
        <v>1469</v>
      </c>
      <c r="BW68" s="597" t="s">
        <v>843</v>
      </c>
      <c r="BX68" s="597" t="s">
        <v>902</v>
      </c>
      <c r="BY68" s="597" t="s">
        <v>903</v>
      </c>
      <c r="BZ68" s="597" t="s">
        <v>904</v>
      </c>
      <c r="CA68" s="597" t="s">
        <v>905</v>
      </c>
      <c r="CB68" s="597" t="s">
        <v>906</v>
      </c>
      <c r="CC68" s="597" t="s">
        <v>907</v>
      </c>
      <c r="CD68" s="597" t="s">
        <v>838</v>
      </c>
      <c r="CE68" s="597" t="s">
        <v>839</v>
      </c>
      <c r="CF68" s="597" t="s">
        <v>840</v>
      </c>
      <c r="CG68" s="597" t="s">
        <v>1591</v>
      </c>
      <c r="CH68" s="597" t="s">
        <v>908</v>
      </c>
      <c r="CI68" s="597" t="s">
        <v>909</v>
      </c>
      <c r="CJ68" s="597" t="s">
        <v>841</v>
      </c>
      <c r="CK68" s="597" t="s">
        <v>842</v>
      </c>
      <c r="CL68" s="597" t="s">
        <v>910</v>
      </c>
      <c r="CM68" s="597" t="s">
        <v>1018</v>
      </c>
      <c r="CN68" s="597" t="s">
        <v>1055</v>
      </c>
      <c r="CO68" s="597" t="s">
        <v>1052</v>
      </c>
      <c r="CP68" s="597" t="s">
        <v>1056</v>
      </c>
      <c r="CQ68" s="597" t="s">
        <v>1617</v>
      </c>
      <c r="CR68" s="597" t="s">
        <v>1058</v>
      </c>
      <c r="CS68" s="597" t="s">
        <v>1046</v>
      </c>
      <c r="CT68" s="597" t="s">
        <v>1047</v>
      </c>
      <c r="CU68" s="597" t="s">
        <v>1485</v>
      </c>
      <c r="CV68" s="597" t="s">
        <v>1592</v>
      </c>
      <c r="CW68" s="597" t="s">
        <v>1593</v>
      </c>
      <c r="CX68" s="597" t="s">
        <v>1616</v>
      </c>
      <c r="CY68" s="597" t="s">
        <v>1060</v>
      </c>
      <c r="CZ68" s="597" t="s">
        <v>1490</v>
      </c>
      <c r="DA68" s="597" t="s">
        <v>1021</v>
      </c>
      <c r="DB68" s="597" t="s">
        <v>1053</v>
      </c>
      <c r="DC68" s="597" t="s">
        <v>1054</v>
      </c>
      <c r="DD68" s="597" t="s">
        <v>1061</v>
      </c>
      <c r="DE68" s="597" t="s">
        <v>1022</v>
      </c>
      <c r="DF68" s="597" t="s">
        <v>1023</v>
      </c>
      <c r="DG68" s="597" t="s">
        <v>1024</v>
      </c>
      <c r="DH68" s="597" t="s">
        <v>1525</v>
      </c>
      <c r="DI68" s="597" t="s">
        <v>1606</v>
      </c>
      <c r="DJ68" s="597" t="s">
        <v>1594</v>
      </c>
      <c r="DK68" s="597" t="s">
        <v>1025</v>
      </c>
      <c r="DL68" s="597" t="s">
        <v>1595</v>
      </c>
      <c r="DM68" s="597" t="s">
        <v>1458</v>
      </c>
      <c r="DN68" s="597" t="s">
        <v>1026</v>
      </c>
      <c r="DO68" s="597" t="s">
        <v>1027</v>
      </c>
      <c r="DP68" s="597" t="s">
        <v>1029</v>
      </c>
      <c r="DQ68" s="597" t="s">
        <v>1028</v>
      </c>
      <c r="DR68" s="597" t="s">
        <v>1596</v>
      </c>
      <c r="DS68" s="597" t="s">
        <v>1474</v>
      </c>
      <c r="DT68" s="597" t="s">
        <v>1877</v>
      </c>
      <c r="DU68" s="597" t="s">
        <v>1607</v>
      </c>
    </row>
    <row r="69" spans="1:125" s="598" customFormat="1" ht="24" customHeight="1" thickBot="1">
      <c r="A69" s="917"/>
      <c r="B69" s="1071">
        <f>SUM(C69:DU69)</f>
        <v>2951145</v>
      </c>
      <c r="C69" s="1182">
        <v>5460</v>
      </c>
      <c r="D69" s="1182">
        <v>2286</v>
      </c>
      <c r="E69" s="1182">
        <v>24486</v>
      </c>
      <c r="F69" s="1182">
        <v>6160</v>
      </c>
      <c r="G69" s="1182">
        <v>8042</v>
      </c>
      <c r="H69" s="1182">
        <v>7823</v>
      </c>
      <c r="I69" s="1182">
        <v>4776</v>
      </c>
      <c r="J69" s="1182">
        <v>2072</v>
      </c>
      <c r="K69" s="1182">
        <v>5035</v>
      </c>
      <c r="L69" s="1182">
        <v>8</v>
      </c>
      <c r="M69" s="1182">
        <v>2941</v>
      </c>
      <c r="N69" s="1182">
        <v>6735</v>
      </c>
      <c r="O69" s="1182">
        <v>7038</v>
      </c>
      <c r="P69" s="1182">
        <v>25926</v>
      </c>
      <c r="Q69" s="1182">
        <v>4866</v>
      </c>
      <c r="R69" s="1182">
        <v>6284</v>
      </c>
      <c r="S69" s="1182">
        <v>2176</v>
      </c>
      <c r="T69" s="1182">
        <v>15861</v>
      </c>
      <c r="U69" s="1182">
        <v>5721</v>
      </c>
      <c r="V69" s="1182">
        <v>7921</v>
      </c>
      <c r="W69" s="1182">
        <v>22269</v>
      </c>
      <c r="X69" s="1182">
        <v>26830</v>
      </c>
      <c r="Y69" s="1182">
        <v>4127</v>
      </c>
      <c r="Z69" s="1182">
        <v>1745</v>
      </c>
      <c r="AA69" s="1182">
        <v>14520</v>
      </c>
      <c r="AB69" s="1182">
        <v>273753</v>
      </c>
      <c r="AC69" s="1182">
        <v>126606</v>
      </c>
      <c r="AD69" s="1182">
        <v>162503</v>
      </c>
      <c r="AE69" s="1182">
        <v>129338</v>
      </c>
      <c r="AF69" s="1182">
        <v>233479</v>
      </c>
      <c r="AG69" s="1182">
        <v>133260</v>
      </c>
      <c r="AH69" s="1182">
        <v>68925</v>
      </c>
      <c r="AI69" s="1182">
        <v>26154</v>
      </c>
      <c r="AJ69" s="1182">
        <v>19336</v>
      </c>
      <c r="AK69" s="1182">
        <v>63845</v>
      </c>
      <c r="AL69" s="1182">
        <v>51197</v>
      </c>
      <c r="AM69" s="1182">
        <v>26481</v>
      </c>
      <c r="AN69" s="1182">
        <v>17245</v>
      </c>
      <c r="AO69" s="1182">
        <v>32922</v>
      </c>
      <c r="AP69" s="1182">
        <v>21856</v>
      </c>
      <c r="AQ69" s="1182">
        <v>21856</v>
      </c>
      <c r="AR69" s="1182">
        <v>21185</v>
      </c>
      <c r="AS69" s="1182">
        <v>21185</v>
      </c>
      <c r="AT69" s="1182">
        <v>12045</v>
      </c>
      <c r="AU69" s="1182">
        <v>9611</v>
      </c>
      <c r="AV69" s="1182">
        <v>10689</v>
      </c>
      <c r="AW69" s="1182">
        <v>10689</v>
      </c>
      <c r="AX69" s="1182">
        <v>3484</v>
      </c>
      <c r="AY69" s="1182">
        <v>3484</v>
      </c>
      <c r="AZ69" s="1182">
        <v>13560</v>
      </c>
      <c r="BA69" s="1182">
        <v>6930</v>
      </c>
      <c r="BB69" s="1182">
        <v>4476</v>
      </c>
      <c r="BC69" s="1182">
        <v>7288</v>
      </c>
      <c r="BD69" s="1182">
        <v>19146</v>
      </c>
      <c r="BE69" s="1182">
        <v>12043</v>
      </c>
      <c r="BF69" s="1182">
        <v>420</v>
      </c>
      <c r="BG69" s="1182">
        <v>8924</v>
      </c>
      <c r="BH69" s="1182">
        <v>63823</v>
      </c>
      <c r="BI69" s="1182">
        <v>9039</v>
      </c>
      <c r="BJ69" s="1182">
        <v>49996</v>
      </c>
      <c r="BK69" s="1182">
        <v>7273</v>
      </c>
      <c r="BL69" s="1182">
        <v>42002</v>
      </c>
      <c r="BM69" s="1182">
        <v>30194</v>
      </c>
      <c r="BN69" s="1182">
        <v>10208</v>
      </c>
      <c r="BO69" s="1182">
        <v>170489</v>
      </c>
      <c r="BP69" s="1182">
        <v>18310</v>
      </c>
      <c r="BQ69" s="1182">
        <v>8105</v>
      </c>
      <c r="BR69" s="1182">
        <v>53065</v>
      </c>
      <c r="BS69" s="1182">
        <v>28497</v>
      </c>
      <c r="BT69" s="1182">
        <v>4535</v>
      </c>
      <c r="BU69" s="1182">
        <v>35031</v>
      </c>
      <c r="BV69" s="1182">
        <v>22455</v>
      </c>
      <c r="BW69" s="1182">
        <v>3835</v>
      </c>
      <c r="BX69" s="1182">
        <v>28297</v>
      </c>
      <c r="BY69" s="1182">
        <v>33522</v>
      </c>
      <c r="BZ69" s="1182">
        <v>21732</v>
      </c>
      <c r="CA69" s="1182">
        <v>41909</v>
      </c>
      <c r="CB69" s="1182">
        <v>16231</v>
      </c>
      <c r="CC69" s="1182">
        <v>5719</v>
      </c>
      <c r="CD69" s="1182">
        <v>4277</v>
      </c>
      <c r="CE69" s="1182">
        <v>15705</v>
      </c>
      <c r="CF69" s="1182">
        <v>16602</v>
      </c>
      <c r="CG69" s="1182">
        <v>16387</v>
      </c>
      <c r="CH69" s="1182">
        <v>5763</v>
      </c>
      <c r="CI69" s="1182">
        <v>4277</v>
      </c>
      <c r="CJ69" s="1182">
        <v>1412</v>
      </c>
      <c r="CK69" s="1182">
        <v>14294</v>
      </c>
      <c r="CL69" s="1182">
        <v>16612</v>
      </c>
      <c r="CM69" s="1182">
        <v>5328</v>
      </c>
      <c r="CN69" s="1182">
        <v>33633</v>
      </c>
      <c r="CO69" s="1182">
        <v>6344</v>
      </c>
      <c r="CP69" s="1182">
        <v>10219</v>
      </c>
      <c r="CQ69" s="1182">
        <v>5050</v>
      </c>
      <c r="CR69" s="1182">
        <v>7511</v>
      </c>
      <c r="CS69" s="1182">
        <v>16725</v>
      </c>
      <c r="CT69" s="1182">
        <v>14267</v>
      </c>
      <c r="CU69" s="1182">
        <v>-59348</v>
      </c>
      <c r="CV69" s="1182">
        <v>25660</v>
      </c>
      <c r="CW69" s="1182">
        <v>7071</v>
      </c>
      <c r="CX69" s="1182">
        <v>-19265</v>
      </c>
      <c r="CY69" s="1182">
        <v>44686</v>
      </c>
      <c r="CZ69" s="1182">
        <v>13413</v>
      </c>
      <c r="DA69" s="1182">
        <v>9877</v>
      </c>
      <c r="DB69" s="1182">
        <v>19423</v>
      </c>
      <c r="DC69" s="1182">
        <v>13291</v>
      </c>
      <c r="DD69" s="1182">
        <v>10639</v>
      </c>
      <c r="DE69" s="1182">
        <v>8393</v>
      </c>
      <c r="DF69" s="1182">
        <v>6079</v>
      </c>
      <c r="DG69" s="1182">
        <v>1395</v>
      </c>
      <c r="DH69" s="1182">
        <v>1213</v>
      </c>
      <c r="DI69" s="1182">
        <v>13392</v>
      </c>
      <c r="DJ69" s="1182">
        <v>8889</v>
      </c>
      <c r="DK69" s="1182">
        <v>448</v>
      </c>
      <c r="DL69" s="1182">
        <v>6315</v>
      </c>
      <c r="DM69" s="1182">
        <v>6070</v>
      </c>
      <c r="DN69" s="1182">
        <v>6315</v>
      </c>
      <c r="DO69" s="1182">
        <v>6315</v>
      </c>
      <c r="DP69" s="1182">
        <v>-5085</v>
      </c>
      <c r="DQ69" s="1182">
        <v>15599</v>
      </c>
      <c r="DR69" s="1182">
        <v>24486</v>
      </c>
      <c r="DS69" s="1182">
        <v>23145</v>
      </c>
      <c r="DT69" s="1182">
        <v>0</v>
      </c>
      <c r="DU69" s="1182">
        <v>69033</v>
      </c>
    </row>
    <row r="70" spans="1:125" s="598" customFormat="1" ht="23.25" customHeight="1">
      <c r="A70" s="1476"/>
      <c r="B70" s="549"/>
      <c r="C70" s="1267"/>
      <c r="D70" s="1267"/>
      <c r="E70" s="1267"/>
      <c r="F70" s="1267"/>
      <c r="G70" s="1267"/>
      <c r="H70" s="1267"/>
      <c r="I70" s="1267"/>
      <c r="J70" s="1267"/>
      <c r="K70" s="1267"/>
      <c r="L70" s="1267"/>
      <c r="M70" s="1267"/>
      <c r="N70" s="1267"/>
      <c r="O70" s="1267"/>
      <c r="P70" s="1267"/>
      <c r="Q70" s="1267"/>
      <c r="R70" s="1267"/>
      <c r="S70" s="1267"/>
      <c r="T70" s="1267"/>
      <c r="U70" s="1267"/>
      <c r="V70" s="1267"/>
      <c r="W70" s="1267"/>
      <c r="X70" s="1267"/>
      <c r="Y70" s="1267"/>
      <c r="Z70" s="1267"/>
      <c r="AA70" s="1267"/>
      <c r="AB70" s="1267"/>
      <c r="AC70" s="1267"/>
      <c r="AD70" s="1267"/>
      <c r="AE70" s="1267"/>
      <c r="AF70" s="1267"/>
      <c r="AG70" s="1267"/>
      <c r="AH70" s="1267"/>
      <c r="AI70" s="1267"/>
      <c r="AJ70" s="1267"/>
      <c r="AK70" s="1267"/>
      <c r="AL70" s="1267"/>
      <c r="AM70" s="1267"/>
      <c r="AN70" s="1267"/>
      <c r="AO70" s="1267"/>
      <c r="AP70" s="1267"/>
      <c r="AQ70" s="1267"/>
      <c r="AR70" s="1267"/>
      <c r="AS70" s="1267"/>
      <c r="AT70" s="1267"/>
      <c r="AU70" s="1267"/>
      <c r="AV70" s="1267"/>
      <c r="AW70" s="1267"/>
      <c r="AX70" s="1267"/>
      <c r="AY70" s="1267"/>
      <c r="AZ70" s="1267"/>
      <c r="BA70" s="1267"/>
      <c r="BB70" s="1267"/>
      <c r="BC70" s="1267"/>
      <c r="BD70" s="1267"/>
      <c r="BE70" s="1267"/>
      <c r="BF70" s="1267"/>
      <c r="BG70" s="1267"/>
      <c r="BH70" s="1267"/>
      <c r="BI70" s="1267"/>
      <c r="BJ70" s="1267"/>
      <c r="BK70" s="1267"/>
      <c r="BL70" s="1267"/>
      <c r="BM70" s="1267"/>
      <c r="BN70" s="1267"/>
      <c r="BO70" s="1267"/>
      <c r="BP70" s="1267"/>
      <c r="BQ70" s="1267"/>
      <c r="BR70" s="1267"/>
      <c r="BS70" s="1267"/>
      <c r="BT70" s="1267"/>
      <c r="BU70" s="1267"/>
      <c r="BV70" s="1267"/>
      <c r="BW70" s="1267"/>
      <c r="BX70" s="1267"/>
      <c r="BY70" s="1267"/>
      <c r="BZ70" s="1267"/>
      <c r="CA70" s="1267"/>
      <c r="CB70" s="1267"/>
      <c r="CC70" s="1267"/>
      <c r="CD70" s="1267"/>
      <c r="CE70" s="1267"/>
      <c r="CF70" s="1267"/>
      <c r="CG70" s="1267"/>
      <c r="CH70" s="1267"/>
      <c r="CI70" s="1267"/>
      <c r="CJ70" s="1267"/>
      <c r="CK70" s="1267"/>
      <c r="CL70" s="1267"/>
      <c r="CM70" s="1267"/>
      <c r="CN70" s="1267"/>
      <c r="CO70" s="1267"/>
      <c r="CP70" s="1267"/>
      <c r="CQ70" s="1267"/>
      <c r="CR70" s="1267"/>
      <c r="CS70" s="1267"/>
      <c r="CT70" s="1267"/>
      <c r="CU70" s="1267"/>
      <c r="CV70" s="1267"/>
      <c r="CW70" s="1267"/>
      <c r="CX70" s="1267"/>
      <c r="CY70" s="1267"/>
      <c r="CZ70" s="1267"/>
      <c r="DA70" s="1267"/>
      <c r="DB70" s="1267"/>
      <c r="DC70" s="1267"/>
      <c r="DD70" s="1267"/>
      <c r="DE70" s="1267"/>
      <c r="DF70" s="1267"/>
      <c r="DG70" s="1267"/>
      <c r="DH70" s="1267"/>
      <c r="DI70" s="1267"/>
      <c r="DJ70" s="1267"/>
      <c r="DK70" s="1267"/>
      <c r="DL70" s="1267"/>
      <c r="DM70" s="1267"/>
      <c r="DN70" s="1267"/>
      <c r="DO70" s="1267"/>
      <c r="DP70" s="1267"/>
      <c r="DQ70" s="1267"/>
      <c r="DR70" s="1267"/>
      <c r="DS70" s="1267"/>
      <c r="DT70" s="1267"/>
      <c r="DU70" s="1267"/>
    </row>
    <row r="71" spans="1:125" s="598" customFormat="1" ht="23.25" customHeight="1" thickBot="1">
      <c r="A71" s="1476"/>
      <c r="B71" s="549"/>
      <c r="C71" s="1267"/>
      <c r="D71" s="1267"/>
      <c r="E71" s="1267"/>
      <c r="F71" s="1267"/>
      <c r="G71" s="1267"/>
      <c r="H71" s="1267"/>
      <c r="I71" s="1267"/>
      <c r="J71" s="1267"/>
      <c r="K71" s="1267"/>
      <c r="L71" s="1267"/>
      <c r="M71" s="1267"/>
      <c r="N71" s="1267"/>
      <c r="O71" s="1267"/>
      <c r="P71" s="1267"/>
      <c r="Q71" s="1267"/>
      <c r="R71" s="1267"/>
      <c r="S71" s="1267"/>
      <c r="T71" s="1267"/>
      <c r="U71" s="1267"/>
      <c r="V71" s="1267"/>
      <c r="W71" s="1267"/>
      <c r="X71" s="1267"/>
      <c r="Y71" s="1267"/>
      <c r="Z71" s="1267"/>
      <c r="AA71" s="1267"/>
      <c r="AB71" s="1267"/>
      <c r="AC71" s="1267"/>
      <c r="AD71" s="1267"/>
      <c r="AE71" s="1267"/>
      <c r="AF71" s="1267"/>
      <c r="AG71" s="1267"/>
      <c r="AH71" s="1267"/>
      <c r="AI71" s="1267"/>
      <c r="AJ71" s="1267"/>
      <c r="AK71" s="1267"/>
      <c r="AL71" s="1267"/>
      <c r="AM71" s="1267"/>
      <c r="AN71" s="1267"/>
      <c r="AO71" s="1267"/>
      <c r="AP71" s="1267"/>
      <c r="AQ71" s="1267"/>
      <c r="AR71" s="1267"/>
      <c r="AS71" s="1267"/>
      <c r="AT71" s="1267"/>
      <c r="AU71" s="1267"/>
      <c r="AV71" s="1267"/>
      <c r="AW71" s="1267"/>
      <c r="AX71" s="1267"/>
      <c r="AY71" s="1267"/>
      <c r="AZ71" s="1267"/>
      <c r="BA71" s="1267"/>
      <c r="BB71" s="1267"/>
      <c r="BC71" s="1267"/>
      <c r="BD71" s="1267"/>
      <c r="BE71" s="1267"/>
      <c r="BF71" s="1267"/>
      <c r="BG71" s="1267"/>
      <c r="BH71" s="1267"/>
      <c r="BI71" s="1267"/>
      <c r="BJ71" s="1267"/>
      <c r="BK71" s="1267"/>
      <c r="BL71" s="1267"/>
      <c r="BM71" s="1267"/>
      <c r="BN71" s="1267"/>
      <c r="BO71" s="1267"/>
      <c r="BP71" s="1267"/>
      <c r="BQ71" s="1267"/>
      <c r="BR71" s="1267"/>
      <c r="BS71" s="1267"/>
      <c r="BT71" s="1267"/>
      <c r="BU71" s="1267"/>
      <c r="BV71" s="1267"/>
      <c r="BW71" s="1267"/>
      <c r="BX71" s="1267"/>
      <c r="BY71" s="1267"/>
      <c r="BZ71" s="1267"/>
      <c r="CA71" s="1267"/>
      <c r="CB71" s="1267"/>
      <c r="CC71" s="1267"/>
      <c r="CD71" s="1267"/>
      <c r="CE71" s="1267"/>
      <c r="CF71" s="1267"/>
      <c r="CG71" s="1267"/>
      <c r="CH71" s="1267"/>
      <c r="CI71" s="1267"/>
      <c r="CJ71" s="1267"/>
      <c r="CK71" s="1267"/>
      <c r="CL71" s="1267"/>
      <c r="CM71" s="1267"/>
      <c r="CN71" s="1267"/>
      <c r="CO71" s="1267"/>
      <c r="CP71" s="1267"/>
      <c r="CQ71" s="1267"/>
      <c r="CR71" s="1267"/>
      <c r="CS71" s="1267"/>
      <c r="CT71" s="1267"/>
      <c r="CU71" s="1267"/>
      <c r="CV71" s="1267"/>
      <c r="CW71" s="1267"/>
      <c r="CX71" s="1267"/>
      <c r="CY71" s="1267"/>
      <c r="CZ71" s="1267"/>
      <c r="DA71" s="1267"/>
      <c r="DB71" s="1267"/>
      <c r="DC71" s="1267"/>
      <c r="DD71" s="1267"/>
      <c r="DE71" s="1267"/>
      <c r="DF71" s="1267"/>
      <c r="DG71" s="1267"/>
      <c r="DH71" s="1267"/>
      <c r="DI71" s="1267"/>
      <c r="DJ71" s="1267"/>
      <c r="DK71" s="1267"/>
      <c r="DL71" s="1267"/>
      <c r="DM71" s="1267"/>
      <c r="DN71" s="1267"/>
      <c r="DO71" s="1267"/>
      <c r="DP71" s="1267"/>
      <c r="DQ71" s="1267"/>
      <c r="DR71" s="1267"/>
      <c r="DS71" s="1267"/>
      <c r="DT71" s="1267"/>
      <c r="DU71" s="1267"/>
    </row>
    <row r="72" spans="1:125" s="595" customFormat="1" ht="24" customHeight="1" thickBot="1">
      <c r="A72" s="1074"/>
      <c r="B72" s="1576" t="s">
        <v>1529</v>
      </c>
      <c r="C72" s="1577"/>
      <c r="D72" s="1577"/>
      <c r="E72" s="1577"/>
      <c r="F72" s="1577"/>
      <c r="G72" s="1577"/>
      <c r="H72" s="1577"/>
      <c r="I72" s="1577"/>
      <c r="J72" s="1577"/>
      <c r="K72" s="1577"/>
      <c r="L72" s="1577"/>
      <c r="M72" s="1577"/>
      <c r="N72" s="1577"/>
      <c r="O72" s="1577"/>
      <c r="P72" s="1578"/>
      <c r="Q72" s="1576" t="s">
        <v>1529</v>
      </c>
      <c r="R72" s="1577"/>
      <c r="S72" s="1577"/>
      <c r="T72" s="1577"/>
      <c r="U72" s="1577"/>
      <c r="V72" s="1577"/>
      <c r="W72" s="1577"/>
      <c r="X72" s="1577"/>
      <c r="Y72" s="1577"/>
      <c r="Z72" s="1577"/>
      <c r="AA72" s="1577"/>
      <c r="AB72" s="1577"/>
      <c r="AC72" s="1577"/>
      <c r="AD72" s="1577"/>
      <c r="AE72" s="1577"/>
      <c r="AF72" s="1577"/>
      <c r="AG72" s="1577"/>
      <c r="AH72" s="1578"/>
      <c r="AI72" s="1576" t="s">
        <v>1529</v>
      </c>
      <c r="AJ72" s="1577"/>
      <c r="AK72" s="1577"/>
      <c r="AL72" s="1577"/>
      <c r="AM72" s="1577"/>
      <c r="AN72" s="1577"/>
      <c r="AO72" s="1577"/>
      <c r="AP72" s="1577"/>
      <c r="AQ72" s="1577"/>
      <c r="AR72" s="1577"/>
      <c r="AS72" s="1577"/>
      <c r="AT72" s="1577"/>
      <c r="AU72" s="1577"/>
      <c r="AV72" s="1577"/>
      <c r="AW72" s="1577"/>
      <c r="AX72" s="1577"/>
      <c r="AY72" s="1577"/>
      <c r="AZ72" s="1578"/>
      <c r="BA72" s="1576" t="s">
        <v>1618</v>
      </c>
      <c r="BB72" s="1577"/>
      <c r="BC72" s="1577"/>
      <c r="BD72" s="1577"/>
      <c r="BE72" s="1577"/>
      <c r="BF72" s="1577"/>
      <c r="BG72" s="1577"/>
      <c r="BH72" s="1577"/>
      <c r="BI72" s="1577"/>
      <c r="BJ72" s="1577"/>
      <c r="BK72" s="1577"/>
      <c r="BL72" s="1577"/>
      <c r="BM72" s="1577"/>
      <c r="BN72" s="1577"/>
      <c r="BO72" s="1577"/>
      <c r="BP72" s="1577"/>
      <c r="BQ72" s="1577"/>
      <c r="BR72" s="1577"/>
      <c r="BS72" s="1577"/>
      <c r="BT72" s="1577"/>
      <c r="BU72" s="1576" t="s">
        <v>1618</v>
      </c>
      <c r="BV72" s="1577"/>
      <c r="BW72" s="1577"/>
      <c r="BX72" s="1577"/>
      <c r="BY72" s="1577"/>
      <c r="BZ72" s="1577"/>
      <c r="CA72" s="1577"/>
      <c r="CB72" s="1577"/>
      <c r="CC72" s="1577"/>
      <c r="CD72" s="1577"/>
      <c r="CE72" s="1577"/>
      <c r="CF72" s="1577"/>
      <c r="CG72" s="1577"/>
      <c r="CH72" s="1577"/>
      <c r="CI72" s="1577"/>
      <c r="CJ72" s="1577"/>
      <c r="CK72" s="1577"/>
      <c r="CL72" s="1577"/>
      <c r="CM72" s="1577"/>
      <c r="CN72" s="1578"/>
      <c r="CO72" s="1576" t="s">
        <v>1618</v>
      </c>
      <c r="CP72" s="1577"/>
      <c r="CQ72" s="1577"/>
      <c r="CR72" s="1577"/>
      <c r="CS72" s="1577"/>
      <c r="CT72" s="1577"/>
      <c r="CU72" s="1577"/>
      <c r="CV72" s="1577"/>
      <c r="CW72" s="1577"/>
      <c r="CX72" s="1577"/>
      <c r="CY72" s="1577"/>
      <c r="CZ72" s="1577"/>
      <c r="DA72" s="1577"/>
      <c r="DB72" s="1577"/>
      <c r="DC72" s="1577"/>
      <c r="DD72" s="1577"/>
      <c r="DE72" s="1577"/>
      <c r="DF72" s="1577"/>
      <c r="DG72" s="1577"/>
      <c r="DH72" s="1578"/>
      <c r="DI72" s="1576" t="s">
        <v>1618</v>
      </c>
      <c r="DJ72" s="1577"/>
      <c r="DK72" s="1577"/>
      <c r="DL72" s="1577"/>
      <c r="DM72" s="1577"/>
      <c r="DN72" s="1577"/>
      <c r="DO72" s="1577"/>
      <c r="DP72" s="1577"/>
      <c r="DQ72" s="1577"/>
      <c r="DR72" s="1577"/>
      <c r="DS72" s="1577"/>
      <c r="DT72" s="1577"/>
      <c r="DU72" s="1578"/>
    </row>
    <row r="73" spans="1:125" s="598" customFormat="1" ht="182.25" thickBot="1">
      <c r="A73" s="919"/>
      <c r="B73" s="597" t="s">
        <v>236</v>
      </c>
      <c r="C73" s="597" t="s">
        <v>888</v>
      </c>
      <c r="D73" s="597" t="s">
        <v>1574</v>
      </c>
      <c r="E73" s="597" t="s">
        <v>1575</v>
      </c>
      <c r="F73" s="597" t="s">
        <v>911</v>
      </c>
      <c r="G73" s="597" t="s">
        <v>1576</v>
      </c>
      <c r="H73" s="597" t="s">
        <v>889</v>
      </c>
      <c r="I73" s="597" t="s">
        <v>1470</v>
      </c>
      <c r="J73" s="597" t="s">
        <v>890</v>
      </c>
      <c r="K73" s="597" t="s">
        <v>1577</v>
      </c>
      <c r="L73" s="597" t="s">
        <v>891</v>
      </c>
      <c r="M73" s="597" t="s">
        <v>892</v>
      </c>
      <c r="N73" s="597" t="s">
        <v>912</v>
      </c>
      <c r="O73" s="597" t="s">
        <v>1051</v>
      </c>
      <c r="P73" s="597" t="s">
        <v>1578</v>
      </c>
      <c r="Q73" s="597" t="s">
        <v>1949</v>
      </c>
      <c r="R73" s="597" t="s">
        <v>942</v>
      </c>
      <c r="S73" s="597" t="s">
        <v>1486</v>
      </c>
      <c r="T73" s="597" t="s">
        <v>1479</v>
      </c>
      <c r="U73" s="597" t="s">
        <v>1579</v>
      </c>
      <c r="V73" s="597" t="s">
        <v>1580</v>
      </c>
      <c r="W73" s="597" t="s">
        <v>913</v>
      </c>
      <c r="X73" s="597" t="s">
        <v>893</v>
      </c>
      <c r="Y73" s="597" t="s">
        <v>1581</v>
      </c>
      <c r="Z73" s="597" t="s">
        <v>860</v>
      </c>
      <c r="AA73" s="597" t="s">
        <v>861</v>
      </c>
      <c r="AB73" s="597" t="s">
        <v>894</v>
      </c>
      <c r="AC73" s="597" t="s">
        <v>895</v>
      </c>
      <c r="AD73" s="597" t="s">
        <v>1603</v>
      </c>
      <c r="AE73" s="597" t="s">
        <v>1582</v>
      </c>
      <c r="AF73" s="597" t="s">
        <v>862</v>
      </c>
      <c r="AG73" s="597" t="s">
        <v>863</v>
      </c>
      <c r="AH73" s="597" t="s">
        <v>864</v>
      </c>
      <c r="AI73" s="597" t="s">
        <v>865</v>
      </c>
      <c r="AJ73" s="597" t="s">
        <v>1583</v>
      </c>
      <c r="AK73" s="597" t="s">
        <v>1467</v>
      </c>
      <c r="AL73" s="597" t="s">
        <v>896</v>
      </c>
      <c r="AM73" s="597" t="s">
        <v>897</v>
      </c>
      <c r="AN73" s="597" t="s">
        <v>1584</v>
      </c>
      <c r="AO73" s="597" t="s">
        <v>1524</v>
      </c>
      <c r="AP73" s="597" t="s">
        <v>1950</v>
      </c>
      <c r="AQ73" s="597" t="s">
        <v>866</v>
      </c>
      <c r="AR73" s="597" t="s">
        <v>867</v>
      </c>
      <c r="AS73" s="597" t="s">
        <v>868</v>
      </c>
      <c r="AT73" s="597" t="s">
        <v>1585</v>
      </c>
      <c r="AU73" s="597" t="s">
        <v>1586</v>
      </c>
      <c r="AV73" s="597" t="s">
        <v>1587</v>
      </c>
      <c r="AW73" s="597" t="s">
        <v>1588</v>
      </c>
      <c r="AX73" s="597" t="s">
        <v>869</v>
      </c>
      <c r="AY73" s="597" t="s">
        <v>870</v>
      </c>
      <c r="AZ73" s="597" t="s">
        <v>898</v>
      </c>
      <c r="BA73" s="597" t="s">
        <v>1589</v>
      </c>
      <c r="BB73" s="597" t="s">
        <v>1590</v>
      </c>
      <c r="BC73" s="597" t="s">
        <v>899</v>
      </c>
      <c r="BD73" s="597" t="s">
        <v>871</v>
      </c>
      <c r="BE73" s="597" t="s">
        <v>900</v>
      </c>
      <c r="BF73" s="597" t="s">
        <v>1468</v>
      </c>
      <c r="BG73" s="597" t="s">
        <v>1481</v>
      </c>
      <c r="BH73" s="597" t="s">
        <v>943</v>
      </c>
      <c r="BI73" s="597" t="s">
        <v>872</v>
      </c>
      <c r="BJ73" s="597" t="s">
        <v>833</v>
      </c>
      <c r="BK73" s="597" t="s">
        <v>834</v>
      </c>
      <c r="BL73" s="597" t="s">
        <v>901</v>
      </c>
      <c r="BM73" s="597" t="s">
        <v>1050</v>
      </c>
      <c r="BN73" s="597" t="s">
        <v>1049</v>
      </c>
      <c r="BO73" s="597" t="s">
        <v>1032</v>
      </c>
      <c r="BP73" s="597" t="s">
        <v>835</v>
      </c>
      <c r="BQ73" s="597" t="s">
        <v>836</v>
      </c>
      <c r="BR73" s="597" t="s">
        <v>950</v>
      </c>
      <c r="BS73" s="597" t="s">
        <v>1015</v>
      </c>
      <c r="BT73" s="597" t="s">
        <v>1016</v>
      </c>
      <c r="BU73" s="597" t="s">
        <v>837</v>
      </c>
      <c r="BV73" s="597" t="s">
        <v>1469</v>
      </c>
      <c r="BW73" s="597" t="s">
        <v>843</v>
      </c>
      <c r="BX73" s="597" t="s">
        <v>902</v>
      </c>
      <c r="BY73" s="597" t="s">
        <v>903</v>
      </c>
      <c r="BZ73" s="597" t="s">
        <v>904</v>
      </c>
      <c r="CA73" s="597" t="s">
        <v>905</v>
      </c>
      <c r="CB73" s="597" t="s">
        <v>906</v>
      </c>
      <c r="CC73" s="597" t="s">
        <v>907</v>
      </c>
      <c r="CD73" s="597" t="s">
        <v>838</v>
      </c>
      <c r="CE73" s="597" t="s">
        <v>839</v>
      </c>
      <c r="CF73" s="597" t="s">
        <v>840</v>
      </c>
      <c r="CG73" s="597" t="s">
        <v>1591</v>
      </c>
      <c r="CH73" s="597" t="s">
        <v>908</v>
      </c>
      <c r="CI73" s="597" t="s">
        <v>909</v>
      </c>
      <c r="CJ73" s="597" t="s">
        <v>841</v>
      </c>
      <c r="CK73" s="597" t="s">
        <v>842</v>
      </c>
      <c r="CL73" s="597" t="s">
        <v>910</v>
      </c>
      <c r="CM73" s="597" t="s">
        <v>1018</v>
      </c>
      <c r="CN73" s="597" t="s">
        <v>1055</v>
      </c>
      <c r="CO73" s="597" t="s">
        <v>1052</v>
      </c>
      <c r="CP73" s="597" t="s">
        <v>1056</v>
      </c>
      <c r="CQ73" s="597" t="s">
        <v>1057</v>
      </c>
      <c r="CR73" s="597" t="s">
        <v>1058</v>
      </c>
      <c r="CS73" s="597" t="s">
        <v>1046</v>
      </c>
      <c r="CT73" s="597" t="s">
        <v>1047</v>
      </c>
      <c r="CU73" s="597" t="s">
        <v>1485</v>
      </c>
      <c r="CV73" s="597" t="s">
        <v>1592</v>
      </c>
      <c r="CW73" s="597" t="s">
        <v>1593</v>
      </c>
      <c r="CX73" s="597" t="s">
        <v>1059</v>
      </c>
      <c r="CY73" s="597" t="s">
        <v>1060</v>
      </c>
      <c r="CZ73" s="597" t="s">
        <v>1490</v>
      </c>
      <c r="DA73" s="597" t="s">
        <v>1021</v>
      </c>
      <c r="DB73" s="597" t="s">
        <v>1053</v>
      </c>
      <c r="DC73" s="597" t="s">
        <v>1054</v>
      </c>
      <c r="DD73" s="597" t="s">
        <v>1061</v>
      </c>
      <c r="DE73" s="597" t="s">
        <v>1022</v>
      </c>
      <c r="DF73" s="597" t="s">
        <v>1023</v>
      </c>
      <c r="DG73" s="597" t="s">
        <v>1024</v>
      </c>
      <c r="DH73" s="597" t="s">
        <v>1525</v>
      </c>
      <c r="DI73" s="597" t="s">
        <v>1606</v>
      </c>
      <c r="DJ73" s="597" t="s">
        <v>1594</v>
      </c>
      <c r="DK73" s="597" t="s">
        <v>1025</v>
      </c>
      <c r="DL73" s="597" t="s">
        <v>1595</v>
      </c>
      <c r="DM73" s="597" t="s">
        <v>1458</v>
      </c>
      <c r="DN73" s="597" t="s">
        <v>1026</v>
      </c>
      <c r="DO73" s="597" t="s">
        <v>1027</v>
      </c>
      <c r="DP73" s="597" t="s">
        <v>1029</v>
      </c>
      <c r="DQ73" s="597" t="s">
        <v>1028</v>
      </c>
      <c r="DR73" s="597" t="s">
        <v>1596</v>
      </c>
      <c r="DS73" s="597" t="s">
        <v>1474</v>
      </c>
      <c r="DT73" s="597" t="s">
        <v>1877</v>
      </c>
      <c r="DU73" s="597" t="s">
        <v>1607</v>
      </c>
    </row>
    <row r="74" spans="1:125" s="598" customFormat="1" ht="24" customHeight="1" thickBot="1">
      <c r="A74" s="1075"/>
      <c r="B74" s="1185">
        <f>SUM(C74:DU74)</f>
        <v>20426321</v>
      </c>
      <c r="C74" s="1182">
        <f>C64+C69</f>
        <v>37792</v>
      </c>
      <c r="D74" s="1182">
        <f t="shared" ref="D74:BO74" si="73">D64+D69</f>
        <v>15822</v>
      </c>
      <c r="E74" s="1182">
        <f t="shared" si="73"/>
        <v>169477</v>
      </c>
      <c r="F74" s="1182">
        <f t="shared" si="73"/>
        <v>42635</v>
      </c>
      <c r="G74" s="1182">
        <f t="shared" si="73"/>
        <v>55664</v>
      </c>
      <c r="H74" s="1182">
        <f t="shared" si="73"/>
        <v>54145</v>
      </c>
      <c r="I74" s="1182">
        <f t="shared" si="73"/>
        <v>33056</v>
      </c>
      <c r="J74" s="1182">
        <f t="shared" si="73"/>
        <v>14341</v>
      </c>
      <c r="K74" s="1182">
        <f t="shared" si="73"/>
        <v>34849</v>
      </c>
      <c r="L74" s="1182">
        <f t="shared" si="73"/>
        <v>55</v>
      </c>
      <c r="M74" s="1182">
        <f t="shared" si="73"/>
        <v>20356</v>
      </c>
      <c r="N74" s="1182">
        <f t="shared" si="73"/>
        <v>46614</v>
      </c>
      <c r="O74" s="1182">
        <f t="shared" si="73"/>
        <v>48714</v>
      </c>
      <c r="P74" s="1182">
        <f t="shared" si="73"/>
        <v>179446</v>
      </c>
      <c r="Q74" s="1182">
        <f t="shared" si="73"/>
        <v>33682</v>
      </c>
      <c r="R74" s="1182">
        <f t="shared" si="73"/>
        <v>43497</v>
      </c>
      <c r="S74" s="1182">
        <f t="shared" si="73"/>
        <v>15063</v>
      </c>
      <c r="T74" s="1182">
        <f t="shared" si="73"/>
        <v>109781</v>
      </c>
      <c r="U74" s="1182">
        <f t="shared" si="73"/>
        <v>39598</v>
      </c>
      <c r="V74" s="1182">
        <f t="shared" si="73"/>
        <v>54826</v>
      </c>
      <c r="W74" s="1182">
        <f t="shared" si="73"/>
        <v>154136</v>
      </c>
      <c r="X74" s="1182">
        <f t="shared" si="73"/>
        <v>185701</v>
      </c>
      <c r="Y74" s="1182">
        <f t="shared" si="73"/>
        <v>28566</v>
      </c>
      <c r="Z74" s="1182">
        <f t="shared" si="73"/>
        <v>12080</v>
      </c>
      <c r="AA74" s="1182">
        <f t="shared" si="73"/>
        <v>100502</v>
      </c>
      <c r="AB74" s="1182">
        <f t="shared" si="73"/>
        <v>1894777</v>
      </c>
      <c r="AC74" s="1182">
        <f t="shared" si="73"/>
        <v>876302</v>
      </c>
      <c r="AD74" s="1182">
        <f t="shared" si="73"/>
        <v>1124760</v>
      </c>
      <c r="AE74" s="1182">
        <f t="shared" si="73"/>
        <v>895214</v>
      </c>
      <c r="AF74" s="1182">
        <f t="shared" si="73"/>
        <v>1616020</v>
      </c>
      <c r="AG74" s="1182">
        <f t="shared" si="73"/>
        <v>922360</v>
      </c>
      <c r="AH74" s="1182">
        <f t="shared" si="73"/>
        <v>477062</v>
      </c>
      <c r="AI74" s="1182">
        <f t="shared" si="73"/>
        <v>181023</v>
      </c>
      <c r="AJ74" s="1182">
        <f t="shared" si="73"/>
        <v>133833</v>
      </c>
      <c r="AK74" s="1182">
        <f t="shared" si="73"/>
        <v>441902</v>
      </c>
      <c r="AL74" s="1182">
        <f t="shared" si="73"/>
        <v>354360</v>
      </c>
      <c r="AM74" s="1182">
        <f t="shared" si="73"/>
        <v>183286</v>
      </c>
      <c r="AN74" s="1182">
        <f t="shared" si="73"/>
        <v>119360</v>
      </c>
      <c r="AO74" s="1182">
        <f t="shared" si="73"/>
        <v>227870</v>
      </c>
      <c r="AP74" s="1182">
        <f t="shared" si="73"/>
        <v>151274</v>
      </c>
      <c r="AQ74" s="1182">
        <f t="shared" si="73"/>
        <v>151274</v>
      </c>
      <c r="AR74" s="1182">
        <f t="shared" si="73"/>
        <v>146633</v>
      </c>
      <c r="AS74" s="1182">
        <f t="shared" si="73"/>
        <v>146633</v>
      </c>
      <c r="AT74" s="1182">
        <f t="shared" si="73"/>
        <v>83368</v>
      </c>
      <c r="AU74" s="1182">
        <f t="shared" si="73"/>
        <v>66524</v>
      </c>
      <c r="AV74" s="1182">
        <f t="shared" si="73"/>
        <v>73984</v>
      </c>
      <c r="AW74" s="1182">
        <f t="shared" si="73"/>
        <v>73984</v>
      </c>
      <c r="AX74" s="1182">
        <f t="shared" si="73"/>
        <v>24115</v>
      </c>
      <c r="AY74" s="1182">
        <f t="shared" si="73"/>
        <v>24114</v>
      </c>
      <c r="AZ74" s="1182">
        <f t="shared" si="73"/>
        <v>93858</v>
      </c>
      <c r="BA74" s="1182">
        <f t="shared" si="73"/>
        <v>47965</v>
      </c>
      <c r="BB74" s="1182">
        <f t="shared" si="73"/>
        <v>30983</v>
      </c>
      <c r="BC74" s="1182">
        <f t="shared" si="73"/>
        <v>50446</v>
      </c>
      <c r="BD74" s="1182">
        <f t="shared" si="73"/>
        <v>132520</v>
      </c>
      <c r="BE74" s="1182">
        <f t="shared" si="73"/>
        <v>83353</v>
      </c>
      <c r="BF74" s="1182">
        <f t="shared" si="73"/>
        <v>2906</v>
      </c>
      <c r="BG74" s="1182">
        <f t="shared" si="73"/>
        <v>61766</v>
      </c>
      <c r="BH74" s="1182">
        <f t="shared" si="73"/>
        <v>441752</v>
      </c>
      <c r="BI74" s="1182">
        <f t="shared" si="73"/>
        <v>62561</v>
      </c>
      <c r="BJ74" s="1182">
        <f t="shared" si="73"/>
        <v>346049</v>
      </c>
      <c r="BK74" s="1182">
        <f t="shared" si="73"/>
        <v>50337</v>
      </c>
      <c r="BL74" s="1182">
        <f t="shared" si="73"/>
        <v>290717</v>
      </c>
      <c r="BM74" s="1182">
        <f t="shared" si="73"/>
        <v>208990</v>
      </c>
      <c r="BN74" s="1182">
        <f t="shared" si="73"/>
        <v>70653</v>
      </c>
      <c r="BO74" s="1182">
        <f t="shared" si="73"/>
        <v>1180035</v>
      </c>
      <c r="BP74" s="1182">
        <f t="shared" ref="BP74:DU74" si="74">BP64+BP69</f>
        <v>126734</v>
      </c>
      <c r="BQ74" s="1182">
        <f t="shared" si="74"/>
        <v>56101</v>
      </c>
      <c r="BR74" s="1182">
        <f t="shared" si="74"/>
        <v>367291</v>
      </c>
      <c r="BS74" s="1182">
        <f t="shared" si="74"/>
        <v>197244</v>
      </c>
      <c r="BT74" s="1182">
        <f t="shared" si="74"/>
        <v>31387</v>
      </c>
      <c r="BU74" s="1182">
        <f t="shared" si="74"/>
        <v>242469</v>
      </c>
      <c r="BV74" s="1182">
        <f t="shared" si="74"/>
        <v>155419</v>
      </c>
      <c r="BW74" s="1182">
        <f t="shared" si="74"/>
        <v>26544</v>
      </c>
      <c r="BX74" s="1182">
        <f t="shared" si="74"/>
        <v>195859</v>
      </c>
      <c r="BY74" s="1182">
        <f t="shared" si="74"/>
        <v>232024</v>
      </c>
      <c r="BZ74" s="1182">
        <f t="shared" si="74"/>
        <v>150419</v>
      </c>
      <c r="CA74" s="1182">
        <f t="shared" si="74"/>
        <v>290071</v>
      </c>
      <c r="CB74" s="1182">
        <f t="shared" si="74"/>
        <v>112345</v>
      </c>
      <c r="CC74" s="1182">
        <f t="shared" si="74"/>
        <v>39584</v>
      </c>
      <c r="CD74" s="1182">
        <f t="shared" si="74"/>
        <v>29602</v>
      </c>
      <c r="CE74" s="1182">
        <f t="shared" si="74"/>
        <v>108704</v>
      </c>
      <c r="CF74" s="1182">
        <f t="shared" si="74"/>
        <v>114908</v>
      </c>
      <c r="CG74" s="1182">
        <f t="shared" si="74"/>
        <v>113423</v>
      </c>
      <c r="CH74" s="1182">
        <f t="shared" si="74"/>
        <v>39889</v>
      </c>
      <c r="CI74" s="1182">
        <f t="shared" si="74"/>
        <v>29602</v>
      </c>
      <c r="CJ74" s="1182">
        <f t="shared" si="74"/>
        <v>9775</v>
      </c>
      <c r="CK74" s="1182">
        <f t="shared" si="74"/>
        <v>98933</v>
      </c>
      <c r="CL74" s="1182">
        <f t="shared" si="74"/>
        <v>114980</v>
      </c>
      <c r="CM74" s="1182">
        <f t="shared" si="74"/>
        <v>36880</v>
      </c>
      <c r="CN74" s="1182">
        <f t="shared" si="74"/>
        <v>232789</v>
      </c>
      <c r="CO74" s="1182">
        <f t="shared" si="74"/>
        <v>43910</v>
      </c>
      <c r="CP74" s="1182">
        <f t="shared" si="74"/>
        <v>70731</v>
      </c>
      <c r="CQ74" s="1182">
        <f t="shared" si="74"/>
        <v>34954</v>
      </c>
      <c r="CR74" s="1182">
        <f t="shared" si="74"/>
        <v>51989</v>
      </c>
      <c r="CS74" s="1182">
        <f t="shared" si="74"/>
        <v>115759</v>
      </c>
      <c r="CT74" s="1182">
        <f t="shared" si="74"/>
        <v>98748</v>
      </c>
      <c r="CU74" s="1182">
        <f t="shared" si="74"/>
        <v>-410779</v>
      </c>
      <c r="CV74" s="1182">
        <f t="shared" si="74"/>
        <v>177603</v>
      </c>
      <c r="CW74" s="1182">
        <f t="shared" si="74"/>
        <v>48942</v>
      </c>
      <c r="CX74" s="1182">
        <f t="shared" si="74"/>
        <v>-133341</v>
      </c>
      <c r="CY74" s="1182">
        <f t="shared" si="74"/>
        <v>309295</v>
      </c>
      <c r="CZ74" s="1182">
        <f t="shared" si="74"/>
        <v>92835</v>
      </c>
      <c r="DA74" s="1182">
        <f t="shared" si="74"/>
        <v>68363</v>
      </c>
      <c r="DB74" s="1182">
        <f t="shared" si="74"/>
        <v>134437</v>
      </c>
      <c r="DC74" s="1182">
        <f t="shared" si="74"/>
        <v>91995</v>
      </c>
      <c r="DD74" s="1182">
        <f t="shared" si="74"/>
        <v>73637</v>
      </c>
      <c r="DE74" s="1182">
        <f t="shared" si="74"/>
        <v>58093</v>
      </c>
      <c r="DF74" s="1182">
        <f t="shared" si="74"/>
        <v>42078</v>
      </c>
      <c r="DG74" s="1182">
        <f t="shared" si="74"/>
        <v>9654</v>
      </c>
      <c r="DH74" s="1182">
        <f t="shared" si="74"/>
        <v>8394</v>
      </c>
      <c r="DI74" s="1182">
        <f t="shared" si="74"/>
        <v>92691</v>
      </c>
      <c r="DJ74" s="1182">
        <f t="shared" si="74"/>
        <v>61526</v>
      </c>
      <c r="DK74" s="1182">
        <f t="shared" si="74"/>
        <v>3098</v>
      </c>
      <c r="DL74" s="1182">
        <f t="shared" si="74"/>
        <v>43712</v>
      </c>
      <c r="DM74" s="1182">
        <f t="shared" si="74"/>
        <v>42011</v>
      </c>
      <c r="DN74" s="1182">
        <f t="shared" si="74"/>
        <v>43712</v>
      </c>
      <c r="DO74" s="1182">
        <f t="shared" si="74"/>
        <v>43712</v>
      </c>
      <c r="DP74" s="1182">
        <f t="shared" si="74"/>
        <v>-35194</v>
      </c>
      <c r="DQ74" s="1182">
        <f t="shared" si="74"/>
        <v>107968</v>
      </c>
      <c r="DR74" s="1182">
        <f t="shared" si="74"/>
        <v>169481</v>
      </c>
      <c r="DS74" s="1182">
        <f t="shared" si="74"/>
        <v>160200</v>
      </c>
      <c r="DT74" s="1182">
        <f t="shared" si="74"/>
        <v>0</v>
      </c>
      <c r="DU74" s="1182">
        <f t="shared" si="74"/>
        <v>477810</v>
      </c>
    </row>
    <row r="75" spans="1:125" s="598" customFormat="1" ht="23.25" customHeight="1">
      <c r="A75" s="1076"/>
      <c r="B75" s="596"/>
      <c r="C75" s="596"/>
      <c r="D75" s="596"/>
      <c r="E75" s="596"/>
      <c r="F75" s="596"/>
      <c r="G75" s="596"/>
      <c r="H75" s="596"/>
      <c r="I75" s="596"/>
      <c r="J75" s="596"/>
      <c r="K75" s="596"/>
      <c r="L75" s="596"/>
      <c r="M75" s="596"/>
      <c r="N75" s="596"/>
      <c r="O75" s="596"/>
      <c r="P75" s="596"/>
      <c r="Q75" s="596"/>
      <c r="R75" s="596"/>
      <c r="S75" s="596"/>
      <c r="T75" s="596"/>
      <c r="U75" s="596"/>
      <c r="V75" s="596"/>
      <c r="W75" s="596"/>
      <c r="X75" s="596"/>
      <c r="Y75" s="596"/>
      <c r="Z75" s="596"/>
      <c r="AA75" s="596"/>
      <c r="AB75" s="596"/>
      <c r="AC75" s="596"/>
      <c r="AD75" s="596"/>
      <c r="AE75" s="596"/>
      <c r="AF75" s="596"/>
      <c r="AG75" s="596"/>
      <c r="AH75" s="596"/>
      <c r="AI75" s="596"/>
      <c r="AJ75" s="596"/>
      <c r="AK75" s="596"/>
      <c r="AL75" s="596"/>
      <c r="AM75" s="596"/>
      <c r="AN75" s="596"/>
      <c r="AO75" s="596"/>
      <c r="AP75" s="596"/>
      <c r="AQ75" s="596"/>
      <c r="AR75" s="596"/>
      <c r="AS75" s="596"/>
      <c r="AT75" s="596"/>
      <c r="AU75" s="596"/>
      <c r="AV75" s="596"/>
      <c r="AW75" s="596"/>
      <c r="AX75" s="596"/>
      <c r="AY75" s="596"/>
      <c r="AZ75" s="596"/>
      <c r="BA75" s="596"/>
      <c r="BB75" s="596"/>
      <c r="BC75" s="596"/>
      <c r="BD75" s="596"/>
      <c r="BE75" s="596"/>
      <c r="BF75" s="596"/>
      <c r="BG75" s="596"/>
      <c r="BH75" s="596"/>
      <c r="BI75" s="596"/>
      <c r="BJ75" s="596"/>
      <c r="BK75" s="596"/>
      <c r="BL75" s="596"/>
      <c r="BM75" s="596"/>
      <c r="BN75" s="596"/>
      <c r="BO75" s="596"/>
      <c r="BP75" s="596"/>
      <c r="BQ75" s="596"/>
      <c r="BR75" s="596"/>
      <c r="BS75" s="596"/>
      <c r="BT75" s="596"/>
      <c r="BU75" s="596"/>
      <c r="BV75" s="596"/>
      <c r="BW75" s="596"/>
      <c r="BX75" s="596"/>
      <c r="BY75" s="596"/>
      <c r="BZ75" s="596"/>
      <c r="CA75" s="596"/>
      <c r="CB75" s="596"/>
      <c r="CC75" s="596"/>
      <c r="CD75" s="596"/>
      <c r="CE75" s="596"/>
      <c r="CF75" s="596"/>
      <c r="CG75" s="596"/>
      <c r="CH75" s="596"/>
      <c r="CI75" s="596"/>
    </row>
    <row r="76" spans="1:125" s="598" customFormat="1" ht="23.25" customHeight="1" thickBot="1">
      <c r="A76" s="1076"/>
      <c r="B76" s="596"/>
      <c r="C76" s="596"/>
      <c r="D76" s="596"/>
      <c r="E76" s="596"/>
      <c r="F76" s="596"/>
      <c r="G76" s="596"/>
      <c r="H76" s="596"/>
      <c r="I76" s="596"/>
      <c r="J76" s="596"/>
      <c r="K76" s="596"/>
      <c r="L76" s="596"/>
      <c r="M76" s="596"/>
      <c r="N76" s="596"/>
      <c r="O76" s="596"/>
      <c r="P76" s="596"/>
      <c r="Q76" s="596"/>
      <c r="R76" s="596"/>
      <c r="S76" s="596"/>
      <c r="T76" s="596"/>
      <c r="U76" s="596"/>
      <c r="V76" s="596"/>
      <c r="W76" s="596"/>
      <c r="X76" s="596"/>
      <c r="Y76" s="596"/>
      <c r="Z76" s="596"/>
      <c r="AA76" s="596"/>
      <c r="AB76" s="596"/>
      <c r="AC76" s="596"/>
      <c r="AD76" s="596"/>
      <c r="AE76" s="596"/>
      <c r="AF76" s="596"/>
      <c r="AG76" s="596"/>
      <c r="AH76" s="596"/>
      <c r="AI76" s="596"/>
      <c r="AJ76" s="596"/>
      <c r="AK76" s="596"/>
      <c r="AL76" s="596"/>
      <c r="AM76" s="596"/>
      <c r="AN76" s="596"/>
      <c r="AO76" s="596"/>
      <c r="AP76" s="596"/>
      <c r="AQ76" s="596"/>
      <c r="AR76" s="596"/>
      <c r="AS76" s="596"/>
      <c r="AT76" s="596"/>
      <c r="AU76" s="596"/>
      <c r="AV76" s="596"/>
      <c r="AW76" s="596"/>
      <c r="AX76" s="596"/>
      <c r="AY76" s="596"/>
      <c r="AZ76" s="596"/>
      <c r="BA76" s="596"/>
      <c r="BB76" s="596"/>
      <c r="BC76" s="596"/>
      <c r="BD76" s="596"/>
      <c r="BE76" s="596"/>
      <c r="BF76" s="596"/>
      <c r="BG76" s="596"/>
      <c r="BH76" s="596"/>
      <c r="BI76" s="596"/>
      <c r="BJ76" s="596"/>
      <c r="BK76" s="596"/>
      <c r="BL76" s="596"/>
      <c r="BM76" s="596"/>
      <c r="BN76" s="596"/>
      <c r="BO76" s="596"/>
      <c r="BP76" s="596"/>
      <c r="BQ76" s="596"/>
      <c r="BR76" s="596"/>
      <c r="BS76" s="596"/>
      <c r="BT76" s="596"/>
      <c r="BU76" s="596"/>
      <c r="BV76" s="596"/>
      <c r="BW76" s="596"/>
      <c r="BX76" s="596"/>
      <c r="BY76" s="596"/>
      <c r="BZ76" s="596"/>
      <c r="CA76" s="596"/>
      <c r="CB76" s="596"/>
      <c r="CC76" s="596"/>
      <c r="CD76" s="596"/>
      <c r="CE76" s="596"/>
      <c r="CF76" s="596"/>
      <c r="CG76" s="596"/>
      <c r="CH76" s="596"/>
      <c r="CI76" s="596"/>
    </row>
    <row r="77" spans="1:125" s="595" customFormat="1" ht="24" customHeight="1" thickBot="1">
      <c r="A77" s="1074"/>
      <c r="B77" s="1576" t="s">
        <v>1951</v>
      </c>
      <c r="C77" s="1577"/>
      <c r="D77" s="1577"/>
      <c r="E77" s="1577"/>
      <c r="F77" s="1577"/>
      <c r="G77" s="1577"/>
      <c r="H77" s="1577"/>
      <c r="I77" s="1577"/>
      <c r="J77" s="1577"/>
      <c r="K77" s="1577"/>
      <c r="L77" s="1577"/>
      <c r="M77" s="1577"/>
      <c r="N77" s="1577"/>
      <c r="O77" s="1577"/>
      <c r="P77" s="1578"/>
      <c r="Q77" s="1576" t="s">
        <v>1951</v>
      </c>
      <c r="R77" s="1577"/>
      <c r="S77" s="1577"/>
      <c r="T77" s="1577"/>
      <c r="U77" s="1577"/>
      <c r="V77" s="1577"/>
      <c r="W77" s="1577"/>
      <c r="X77" s="1577"/>
      <c r="Y77" s="1577"/>
      <c r="Z77" s="1577"/>
      <c r="AA77" s="1577"/>
      <c r="AB77" s="1577"/>
      <c r="AC77" s="1577"/>
      <c r="AD77" s="1577"/>
      <c r="AE77" s="1577"/>
      <c r="AF77" s="1577"/>
      <c r="AG77" s="1577"/>
      <c r="AH77" s="1578"/>
      <c r="AI77" s="1576" t="s">
        <v>1951</v>
      </c>
      <c r="AJ77" s="1577"/>
      <c r="AK77" s="1577"/>
      <c r="AL77" s="1577"/>
      <c r="AM77" s="1577"/>
      <c r="AN77" s="1577"/>
      <c r="AO77" s="1577"/>
      <c r="AP77" s="1577"/>
      <c r="AQ77" s="1577"/>
      <c r="AR77" s="1577"/>
      <c r="AS77" s="1577"/>
      <c r="AT77" s="1577"/>
      <c r="AU77" s="1577"/>
      <c r="AV77" s="1577"/>
      <c r="AW77" s="1577"/>
      <c r="AX77" s="1577"/>
      <c r="AY77" s="1577"/>
      <c r="AZ77" s="1578"/>
      <c r="BA77" s="1576" t="s">
        <v>1951</v>
      </c>
      <c r="BB77" s="1577"/>
      <c r="BC77" s="1577"/>
      <c r="BD77" s="1577"/>
      <c r="BE77" s="1577"/>
      <c r="BF77" s="1577"/>
      <c r="BG77" s="1577"/>
      <c r="BH77" s="1577"/>
      <c r="BI77" s="1577"/>
      <c r="BJ77" s="1577"/>
      <c r="BK77" s="1577"/>
      <c r="BL77" s="1577"/>
      <c r="BM77" s="1577"/>
      <c r="BN77" s="1577"/>
      <c r="BO77" s="1577"/>
      <c r="BP77" s="1577"/>
      <c r="BQ77" s="1577"/>
      <c r="BR77" s="1577"/>
      <c r="BS77" s="1577"/>
      <c r="BT77" s="1578"/>
      <c r="BU77" s="1576" t="s">
        <v>1951</v>
      </c>
      <c r="BV77" s="1577"/>
      <c r="BW77" s="1577"/>
      <c r="BX77" s="1577"/>
      <c r="BY77" s="1577"/>
      <c r="BZ77" s="1577"/>
      <c r="CA77" s="1577"/>
      <c r="CB77" s="1577"/>
      <c r="CC77" s="1577"/>
      <c r="CD77" s="1577"/>
      <c r="CE77" s="1577"/>
      <c r="CF77" s="1577"/>
      <c r="CG77" s="1577"/>
      <c r="CH77" s="1577"/>
      <c r="CI77" s="1577"/>
      <c r="CJ77" s="1577"/>
      <c r="CK77" s="1577"/>
      <c r="CL77" s="1577"/>
      <c r="CM77" s="1577"/>
      <c r="CN77" s="1578"/>
      <c r="CO77" s="1576" t="s">
        <v>1951</v>
      </c>
      <c r="CP77" s="1577"/>
      <c r="CQ77" s="1577"/>
      <c r="CR77" s="1577"/>
      <c r="CS77" s="1577"/>
      <c r="CT77" s="1577"/>
      <c r="CU77" s="1577"/>
      <c r="CV77" s="1577"/>
      <c r="CW77" s="1577"/>
      <c r="CX77" s="1577"/>
      <c r="CY77" s="1577"/>
      <c r="CZ77" s="1577"/>
      <c r="DA77" s="1577"/>
      <c r="DB77" s="1577"/>
      <c r="DC77" s="1577"/>
      <c r="DD77" s="1577"/>
      <c r="DE77" s="1577"/>
      <c r="DF77" s="1577"/>
      <c r="DG77" s="1577"/>
      <c r="DH77" s="1578"/>
      <c r="DI77" s="1576" t="s">
        <v>1951</v>
      </c>
      <c r="DJ77" s="1577"/>
      <c r="DK77" s="1577"/>
      <c r="DL77" s="1577"/>
      <c r="DM77" s="1577"/>
      <c r="DN77" s="1577"/>
      <c r="DO77" s="1577"/>
      <c r="DP77" s="1577"/>
      <c r="DQ77" s="1577"/>
      <c r="DR77" s="1577"/>
      <c r="DS77" s="1577"/>
      <c r="DT77" s="1577"/>
      <c r="DU77" s="1578"/>
    </row>
    <row r="78" spans="1:125" s="598" customFormat="1" ht="182.25" thickBot="1">
      <c r="A78" s="919"/>
      <c r="B78" s="597" t="s">
        <v>236</v>
      </c>
      <c r="C78" s="597" t="s">
        <v>888</v>
      </c>
      <c r="D78" s="597" t="s">
        <v>1574</v>
      </c>
      <c r="E78" s="597" t="s">
        <v>1575</v>
      </c>
      <c r="F78" s="597" t="s">
        <v>911</v>
      </c>
      <c r="G78" s="597" t="s">
        <v>1576</v>
      </c>
      <c r="H78" s="597" t="s">
        <v>889</v>
      </c>
      <c r="I78" s="597" t="s">
        <v>1470</v>
      </c>
      <c r="J78" s="597" t="s">
        <v>890</v>
      </c>
      <c r="K78" s="597" t="s">
        <v>1577</v>
      </c>
      <c r="L78" s="597" t="s">
        <v>891</v>
      </c>
      <c r="M78" s="597" t="s">
        <v>892</v>
      </c>
      <c r="N78" s="597" t="s">
        <v>912</v>
      </c>
      <c r="O78" s="597" t="s">
        <v>1051</v>
      </c>
      <c r="P78" s="597" t="s">
        <v>1578</v>
      </c>
      <c r="Q78" s="597" t="s">
        <v>1949</v>
      </c>
      <c r="R78" s="597" t="s">
        <v>942</v>
      </c>
      <c r="S78" s="597" t="s">
        <v>1486</v>
      </c>
      <c r="T78" s="597" t="s">
        <v>1479</v>
      </c>
      <c r="U78" s="597" t="s">
        <v>1579</v>
      </c>
      <c r="V78" s="597" t="s">
        <v>1580</v>
      </c>
      <c r="W78" s="597" t="s">
        <v>913</v>
      </c>
      <c r="X78" s="597" t="s">
        <v>893</v>
      </c>
      <c r="Y78" s="597" t="s">
        <v>1581</v>
      </c>
      <c r="Z78" s="597" t="s">
        <v>860</v>
      </c>
      <c r="AA78" s="597" t="s">
        <v>861</v>
      </c>
      <c r="AB78" s="597" t="s">
        <v>894</v>
      </c>
      <c r="AC78" s="597" t="s">
        <v>895</v>
      </c>
      <c r="AD78" s="597" t="s">
        <v>1603</v>
      </c>
      <c r="AE78" s="597" t="s">
        <v>1582</v>
      </c>
      <c r="AF78" s="597" t="s">
        <v>862</v>
      </c>
      <c r="AG78" s="597" t="s">
        <v>863</v>
      </c>
      <c r="AH78" s="597" t="s">
        <v>864</v>
      </c>
      <c r="AI78" s="597" t="s">
        <v>865</v>
      </c>
      <c r="AJ78" s="597" t="s">
        <v>1583</v>
      </c>
      <c r="AK78" s="597" t="s">
        <v>1467</v>
      </c>
      <c r="AL78" s="597" t="s">
        <v>896</v>
      </c>
      <c r="AM78" s="597" t="s">
        <v>897</v>
      </c>
      <c r="AN78" s="597" t="s">
        <v>1584</v>
      </c>
      <c r="AO78" s="597" t="s">
        <v>1524</v>
      </c>
      <c r="AP78" s="597" t="s">
        <v>1950</v>
      </c>
      <c r="AQ78" s="597" t="s">
        <v>866</v>
      </c>
      <c r="AR78" s="597" t="s">
        <v>867</v>
      </c>
      <c r="AS78" s="597" t="s">
        <v>868</v>
      </c>
      <c r="AT78" s="597" t="s">
        <v>1585</v>
      </c>
      <c r="AU78" s="597" t="s">
        <v>1586</v>
      </c>
      <c r="AV78" s="597" t="s">
        <v>1587</v>
      </c>
      <c r="AW78" s="597" t="s">
        <v>1588</v>
      </c>
      <c r="AX78" s="597" t="s">
        <v>869</v>
      </c>
      <c r="AY78" s="597" t="s">
        <v>870</v>
      </c>
      <c r="AZ78" s="597" t="s">
        <v>898</v>
      </c>
      <c r="BA78" s="597" t="s">
        <v>1589</v>
      </c>
      <c r="BB78" s="597" t="s">
        <v>1590</v>
      </c>
      <c r="BC78" s="597" t="s">
        <v>899</v>
      </c>
      <c r="BD78" s="597" t="s">
        <v>871</v>
      </c>
      <c r="BE78" s="597" t="s">
        <v>900</v>
      </c>
      <c r="BF78" s="597" t="s">
        <v>1468</v>
      </c>
      <c r="BG78" s="597" t="s">
        <v>1481</v>
      </c>
      <c r="BH78" s="597" t="s">
        <v>943</v>
      </c>
      <c r="BI78" s="597" t="s">
        <v>872</v>
      </c>
      <c r="BJ78" s="597" t="s">
        <v>833</v>
      </c>
      <c r="BK78" s="597" t="s">
        <v>834</v>
      </c>
      <c r="BL78" s="597" t="s">
        <v>901</v>
      </c>
      <c r="BM78" s="597" t="s">
        <v>1050</v>
      </c>
      <c r="BN78" s="597" t="s">
        <v>1049</v>
      </c>
      <c r="BO78" s="597" t="s">
        <v>1032</v>
      </c>
      <c r="BP78" s="597" t="s">
        <v>835</v>
      </c>
      <c r="BQ78" s="597" t="s">
        <v>836</v>
      </c>
      <c r="BR78" s="597" t="s">
        <v>950</v>
      </c>
      <c r="BS78" s="597" t="s">
        <v>1015</v>
      </c>
      <c r="BT78" s="597" t="s">
        <v>1016</v>
      </c>
      <c r="BU78" s="597" t="s">
        <v>837</v>
      </c>
      <c r="BV78" s="597" t="s">
        <v>1469</v>
      </c>
      <c r="BW78" s="597" t="s">
        <v>843</v>
      </c>
      <c r="BX78" s="597" t="s">
        <v>902</v>
      </c>
      <c r="BY78" s="597" t="s">
        <v>903</v>
      </c>
      <c r="BZ78" s="597" t="s">
        <v>904</v>
      </c>
      <c r="CA78" s="597" t="s">
        <v>905</v>
      </c>
      <c r="CB78" s="597" t="s">
        <v>906</v>
      </c>
      <c r="CC78" s="597" t="s">
        <v>907</v>
      </c>
      <c r="CD78" s="597" t="s">
        <v>838</v>
      </c>
      <c r="CE78" s="597" t="s">
        <v>839</v>
      </c>
      <c r="CF78" s="597" t="s">
        <v>840</v>
      </c>
      <c r="CG78" s="597" t="s">
        <v>1591</v>
      </c>
      <c r="CH78" s="597" t="s">
        <v>908</v>
      </c>
      <c r="CI78" s="597" t="s">
        <v>909</v>
      </c>
      <c r="CJ78" s="597" t="s">
        <v>841</v>
      </c>
      <c r="CK78" s="597" t="s">
        <v>842</v>
      </c>
      <c r="CL78" s="597" t="s">
        <v>910</v>
      </c>
      <c r="CM78" s="597" t="s">
        <v>1018</v>
      </c>
      <c r="CN78" s="597" t="s">
        <v>1055</v>
      </c>
      <c r="CO78" s="597" t="s">
        <v>1052</v>
      </c>
      <c r="CP78" s="597" t="s">
        <v>1056</v>
      </c>
      <c r="CQ78" s="597" t="s">
        <v>1057</v>
      </c>
      <c r="CR78" s="597" t="s">
        <v>1058</v>
      </c>
      <c r="CS78" s="597" t="s">
        <v>1046</v>
      </c>
      <c r="CT78" s="597" t="s">
        <v>1047</v>
      </c>
      <c r="CU78" s="597" t="s">
        <v>1485</v>
      </c>
      <c r="CV78" s="597" t="s">
        <v>1592</v>
      </c>
      <c r="CW78" s="597" t="s">
        <v>1593</v>
      </c>
      <c r="CX78" s="597" t="s">
        <v>1059</v>
      </c>
      <c r="CY78" s="597" t="s">
        <v>1060</v>
      </c>
      <c r="CZ78" s="597" t="s">
        <v>1490</v>
      </c>
      <c r="DA78" s="597" t="s">
        <v>1021</v>
      </c>
      <c r="DB78" s="597" t="s">
        <v>1053</v>
      </c>
      <c r="DC78" s="597" t="s">
        <v>1054</v>
      </c>
      <c r="DD78" s="597" t="s">
        <v>1061</v>
      </c>
      <c r="DE78" s="597" t="s">
        <v>1022</v>
      </c>
      <c r="DF78" s="597" t="s">
        <v>1023</v>
      </c>
      <c r="DG78" s="597" t="s">
        <v>1024</v>
      </c>
      <c r="DH78" s="597" t="s">
        <v>1525</v>
      </c>
      <c r="DI78" s="597" t="s">
        <v>1606</v>
      </c>
      <c r="DJ78" s="597" t="s">
        <v>1594</v>
      </c>
      <c r="DK78" s="597" t="s">
        <v>1025</v>
      </c>
      <c r="DL78" s="597" t="s">
        <v>1595</v>
      </c>
      <c r="DM78" s="597" t="s">
        <v>1458</v>
      </c>
      <c r="DN78" s="597" t="s">
        <v>1026</v>
      </c>
      <c r="DO78" s="597" t="s">
        <v>1027</v>
      </c>
      <c r="DP78" s="597" t="s">
        <v>1029</v>
      </c>
      <c r="DQ78" s="597" t="s">
        <v>1028</v>
      </c>
      <c r="DR78" s="597" t="s">
        <v>1596</v>
      </c>
      <c r="DS78" s="597" t="s">
        <v>1474</v>
      </c>
      <c r="DT78" s="597" t="s">
        <v>1877</v>
      </c>
      <c r="DU78" s="597" t="s">
        <v>1607</v>
      </c>
    </row>
    <row r="79" spans="1:125" s="598" customFormat="1" ht="24" customHeight="1" thickBot="1">
      <c r="A79" s="1077"/>
      <c r="B79" s="1186">
        <f>SUM(C79:DU79)</f>
        <v>728956422.84325302</v>
      </c>
      <c r="C79" s="1182">
        <f t="shared" ref="C79:AH79" si="75">C32+C74</f>
        <v>1471408.4899259214</v>
      </c>
      <c r="D79" s="1182">
        <f t="shared" si="75"/>
        <v>606302.8466104836</v>
      </c>
      <c r="E79" s="1182">
        <f t="shared" si="75"/>
        <v>6495228.8978206627</v>
      </c>
      <c r="F79" s="1182">
        <f t="shared" si="75"/>
        <v>1641524.6379812802</v>
      </c>
      <c r="G79" s="1182">
        <f t="shared" si="75"/>
        <v>2109267.2325907513</v>
      </c>
      <c r="H79" s="1182">
        <f t="shared" si="75"/>
        <v>2041090.2766471971</v>
      </c>
      <c r="I79" s="1182">
        <f t="shared" si="75"/>
        <v>1247299.1479660866</v>
      </c>
      <c r="J79" s="1182">
        <f t="shared" si="75"/>
        <v>543487.91888424882</v>
      </c>
      <c r="K79" s="1182">
        <f t="shared" si="75"/>
        <v>1652460.974596553</v>
      </c>
      <c r="L79" s="1182">
        <f t="shared" si="75"/>
        <v>2118.8974870960205</v>
      </c>
      <c r="M79" s="1182">
        <f t="shared" si="75"/>
        <v>758963.55996628478</v>
      </c>
      <c r="N79" s="1182">
        <f t="shared" si="75"/>
        <v>1731981.9372107754</v>
      </c>
      <c r="O79" s="1182">
        <f t="shared" si="75"/>
        <v>1803234.9403189409</v>
      </c>
      <c r="P79" s="1182">
        <f t="shared" si="75"/>
        <v>6629978.8105205949</v>
      </c>
      <c r="Q79" s="1182">
        <f t="shared" si="75"/>
        <v>1242867.0570065686</v>
      </c>
      <c r="R79" s="1182">
        <f t="shared" si="75"/>
        <v>1606101.4989482795</v>
      </c>
      <c r="S79" s="1182">
        <f t="shared" si="75"/>
        <v>554924.6209879776</v>
      </c>
      <c r="T79" s="1182">
        <f t="shared" si="75"/>
        <v>4022130.6558173657</v>
      </c>
      <c r="U79" s="1182">
        <f t="shared" si="75"/>
        <v>1407781.6199318056</v>
      </c>
      <c r="V79" s="1182">
        <f t="shared" si="75"/>
        <v>1929204.2001718031</v>
      </c>
      <c r="W79" s="1182">
        <f t="shared" si="75"/>
        <v>5633090.1706450842</v>
      </c>
      <c r="X79" s="1182">
        <f t="shared" si="75"/>
        <v>6632864.6972028175</v>
      </c>
      <c r="Y79" s="1182">
        <f t="shared" si="75"/>
        <v>1037841.148117385</v>
      </c>
      <c r="Z79" s="1182">
        <f t="shared" si="75"/>
        <v>302734.42880186782</v>
      </c>
      <c r="AA79" s="1182">
        <f t="shared" si="75"/>
        <v>3849376.4172238335</v>
      </c>
      <c r="AB79" s="1182">
        <f t="shared" si="75"/>
        <v>70349160.6475811</v>
      </c>
      <c r="AC79" s="1182">
        <f t="shared" si="75"/>
        <v>32021069.35543856</v>
      </c>
      <c r="AD79" s="1182">
        <f t="shared" si="75"/>
        <v>40761870.480091512</v>
      </c>
      <c r="AE79" s="1182">
        <f t="shared" si="75"/>
        <v>32810204.558719717</v>
      </c>
      <c r="AF79" s="1182">
        <f t="shared" si="75"/>
        <v>59075434.788743854</v>
      </c>
      <c r="AG79" s="1182">
        <f t="shared" si="75"/>
        <v>33611666.782773465</v>
      </c>
      <c r="AH79" s="1182">
        <f t="shared" si="75"/>
        <v>17180252.676924638</v>
      </c>
      <c r="AI79" s="1182">
        <f t="shared" ref="AI79:BN79" si="76">AI32+AI74</f>
        <v>6486830.7833404299</v>
      </c>
      <c r="AJ79" s="1182">
        <f t="shared" si="76"/>
        <v>4794855.6850692406</v>
      </c>
      <c r="AK79" s="1182">
        <f t="shared" si="76"/>
        <v>15777723.051161798</v>
      </c>
      <c r="AL79" s="1182">
        <f t="shared" si="76"/>
        <v>12640355.024409128</v>
      </c>
      <c r="AM79" s="1182">
        <f t="shared" si="76"/>
        <v>6536627.5847280482</v>
      </c>
      <c r="AN79" s="1182">
        <f t="shared" si="76"/>
        <v>4267295.9837651271</v>
      </c>
      <c r="AO79" s="1182">
        <f t="shared" si="76"/>
        <v>8135153.0741857439</v>
      </c>
      <c r="AP79" s="1182">
        <f t="shared" si="76"/>
        <v>5410524.5925307348</v>
      </c>
      <c r="AQ79" s="1182">
        <f t="shared" si="76"/>
        <v>5410524.5925307348</v>
      </c>
      <c r="AR79" s="1182">
        <f t="shared" si="76"/>
        <v>5248766.8432853613</v>
      </c>
      <c r="AS79" s="1182">
        <f t="shared" si="76"/>
        <v>5248766.7446935046</v>
      </c>
      <c r="AT79" s="1182">
        <f t="shared" si="76"/>
        <v>2996701.8970139292</v>
      </c>
      <c r="AU79" s="1182">
        <f t="shared" si="76"/>
        <v>2395241.5663275123</v>
      </c>
      <c r="AV79" s="1182">
        <f t="shared" si="76"/>
        <v>2664932.2286716397</v>
      </c>
      <c r="AW79" s="1182">
        <f t="shared" si="76"/>
        <v>2664932.2286716397</v>
      </c>
      <c r="AX79" s="1182">
        <f t="shared" si="76"/>
        <v>869199.82280362223</v>
      </c>
      <c r="AY79" s="1182">
        <f t="shared" si="76"/>
        <v>869172.62386816298</v>
      </c>
      <c r="AZ79" s="1182">
        <f t="shared" si="76"/>
        <v>3353014.1805669977</v>
      </c>
      <c r="BA79" s="1182">
        <f t="shared" si="76"/>
        <v>2005454.3716757316</v>
      </c>
      <c r="BB79" s="1182">
        <f t="shared" si="76"/>
        <v>1123177.0976218134</v>
      </c>
      <c r="BC79" s="1182">
        <f t="shared" si="76"/>
        <v>1825899.5047565298</v>
      </c>
      <c r="BD79" s="1182">
        <f t="shared" si="76"/>
        <v>4307267.3524549678</v>
      </c>
      <c r="BE79" s="1182">
        <f t="shared" si="76"/>
        <v>3013201.3497268711</v>
      </c>
      <c r="BF79" s="1182">
        <f t="shared" si="76"/>
        <v>104892.78436063675</v>
      </c>
      <c r="BG79" s="1182">
        <f t="shared" si="76"/>
        <v>2204000.4043990686</v>
      </c>
      <c r="BH79" s="1182">
        <f t="shared" si="76"/>
        <v>15765182.820509471</v>
      </c>
      <c r="BI79" s="1182">
        <f t="shared" si="76"/>
        <v>2231637.7093028226</v>
      </c>
      <c r="BJ79" s="1182">
        <f t="shared" si="76"/>
        <v>5879323.7037398741</v>
      </c>
      <c r="BK79" s="1182">
        <f t="shared" si="76"/>
        <v>7430637.8049031971</v>
      </c>
      <c r="BL79" s="1182">
        <f t="shared" si="76"/>
        <v>10267277.900351347</v>
      </c>
      <c r="BM79" s="1182">
        <f t="shared" si="76"/>
        <v>7127325.3165179379</v>
      </c>
      <c r="BN79" s="1182">
        <f t="shared" si="76"/>
        <v>2519197.6712071397</v>
      </c>
      <c r="BO79" s="1182">
        <f t="shared" ref="BO79:CT79" si="77">BO32+BO74</f>
        <v>33109061.371607348</v>
      </c>
      <c r="BP79" s="1182">
        <f t="shared" si="77"/>
        <v>5936391.9167627078</v>
      </c>
      <c r="BQ79" s="1182">
        <f t="shared" si="77"/>
        <v>6036103.5355442446</v>
      </c>
      <c r="BR79" s="1182">
        <f t="shared" si="77"/>
        <v>12449019.340055559</v>
      </c>
      <c r="BS79" s="1182">
        <f t="shared" si="77"/>
        <v>2847894.4474272355</v>
      </c>
      <c r="BT79" s="1182">
        <f t="shared" si="77"/>
        <v>1120556.5880963127</v>
      </c>
      <c r="BU79" s="1182">
        <f t="shared" si="77"/>
        <v>8637242.6411369815</v>
      </c>
      <c r="BV79" s="1182">
        <f t="shared" si="77"/>
        <v>5536317.1030233474</v>
      </c>
      <c r="BW79" s="1182">
        <f t="shared" si="77"/>
        <v>918350.92455827759</v>
      </c>
      <c r="BX79" s="1182">
        <f t="shared" si="77"/>
        <v>6957099.1173280599</v>
      </c>
      <c r="BY79" s="1182">
        <f t="shared" si="77"/>
        <v>8190044.1214252748</v>
      </c>
      <c r="BZ79" s="1182">
        <f t="shared" si="77"/>
        <v>5331431.9447741527</v>
      </c>
      <c r="CA79" s="1182">
        <f t="shared" si="77"/>
        <v>10243015.511138253</v>
      </c>
      <c r="CB79" s="1182">
        <f t="shared" si="77"/>
        <v>3931480.7514059111</v>
      </c>
      <c r="CC79" s="1182">
        <f t="shared" si="77"/>
        <v>1397493.3884503893</v>
      </c>
      <c r="CD79" s="1182">
        <f t="shared" si="77"/>
        <v>1043769.5549517414</v>
      </c>
      <c r="CE79" s="1182">
        <f t="shared" si="77"/>
        <v>3841519.2206233419</v>
      </c>
      <c r="CF79" s="1182">
        <f t="shared" si="77"/>
        <v>4060222.5670891809</v>
      </c>
      <c r="CG79" s="1182">
        <f t="shared" si="77"/>
        <v>3969168.1573599153</v>
      </c>
      <c r="CH79" s="1182">
        <f t="shared" si="77"/>
        <v>1407390.1823342771</v>
      </c>
      <c r="CI79" s="1182">
        <f t="shared" si="77"/>
        <v>1043769.5558577045</v>
      </c>
      <c r="CJ79" s="1182">
        <f t="shared" si="77"/>
        <v>346214.04622757807</v>
      </c>
      <c r="CK79" s="1182">
        <f t="shared" si="77"/>
        <v>3495364.5945917824</v>
      </c>
      <c r="CL79" s="1182">
        <f t="shared" si="77"/>
        <v>4064283.0210350142</v>
      </c>
      <c r="CM79" s="1182">
        <f t="shared" si="77"/>
        <v>1334564.2362383106</v>
      </c>
      <c r="CN79" s="1182">
        <f t="shared" si="77"/>
        <v>8383868.1846203217</v>
      </c>
      <c r="CO79" s="1182">
        <f t="shared" si="77"/>
        <v>1580424.54228684</v>
      </c>
      <c r="CP79" s="1182">
        <f t="shared" si="77"/>
        <v>2529668.2528070677</v>
      </c>
      <c r="CQ79" s="1182">
        <f t="shared" si="77"/>
        <v>1245325.7437350776</v>
      </c>
      <c r="CR79" s="1182">
        <f t="shared" si="77"/>
        <v>1846393.4929331855</v>
      </c>
      <c r="CS79" s="1182">
        <f t="shared" si="77"/>
        <v>3923499.6110078618</v>
      </c>
      <c r="CT79" s="1182">
        <f t="shared" si="77"/>
        <v>3525670.22471382</v>
      </c>
      <c r="CU79" s="1182">
        <f t="shared" ref="CU79:DU79" si="78">CU32+CU74</f>
        <v>7572741.5484453905</v>
      </c>
      <c r="CV79" s="1182">
        <f t="shared" si="78"/>
        <v>5845275.8457383458</v>
      </c>
      <c r="CW79" s="1182">
        <f t="shared" si="78"/>
        <v>1743868.938951527</v>
      </c>
      <c r="CX79" s="1182">
        <f t="shared" si="78"/>
        <v>2240267.2127185334</v>
      </c>
      <c r="CY79" s="1182">
        <f t="shared" si="78"/>
        <v>2980839.5887366738</v>
      </c>
      <c r="CZ79" s="1182">
        <f t="shared" si="78"/>
        <v>2376583.4970646608</v>
      </c>
      <c r="DA79" s="1182">
        <f t="shared" si="78"/>
        <v>2359285.6766411527</v>
      </c>
      <c r="DB79" s="1182">
        <f t="shared" si="78"/>
        <v>4708098.1130135059</v>
      </c>
      <c r="DC79" s="1182">
        <f t="shared" si="78"/>
        <v>3168673.7582975398</v>
      </c>
      <c r="DD79" s="1182">
        <f t="shared" si="78"/>
        <v>2167271.3204524284</v>
      </c>
      <c r="DE79" s="1182">
        <f t="shared" si="78"/>
        <v>2151727.3170504668</v>
      </c>
      <c r="DF79" s="1182">
        <f t="shared" si="78"/>
        <v>2135712.2044219924</v>
      </c>
      <c r="DG79" s="1182">
        <f t="shared" si="78"/>
        <v>346429.7685385588</v>
      </c>
      <c r="DH79" s="1182">
        <f t="shared" si="78"/>
        <v>295365.55089178728</v>
      </c>
      <c r="DI79" s="1182">
        <f t="shared" si="78"/>
        <v>3264017.2383490219</v>
      </c>
      <c r="DJ79" s="1182">
        <f t="shared" si="78"/>
        <v>2166570.0982601233</v>
      </c>
      <c r="DK79" s="1182">
        <f t="shared" si="78"/>
        <v>109465.1644350977</v>
      </c>
      <c r="DL79" s="1182">
        <f t="shared" si="78"/>
        <v>1500949.2605825323</v>
      </c>
      <c r="DM79" s="1182">
        <f t="shared" si="78"/>
        <v>1497400.5391821018</v>
      </c>
      <c r="DN79" s="1182">
        <f t="shared" si="78"/>
        <v>1500949.2605825323</v>
      </c>
      <c r="DO79" s="1182">
        <f t="shared" si="78"/>
        <v>1500949.2605825323</v>
      </c>
      <c r="DP79" s="1182">
        <f t="shared" si="78"/>
        <v>-4750.037290873086</v>
      </c>
      <c r="DQ79" s="1182">
        <f t="shared" si="78"/>
        <v>3680460.3386893002</v>
      </c>
      <c r="DR79" s="1182">
        <f t="shared" si="78"/>
        <v>4412077.1349829249</v>
      </c>
      <c r="DS79" s="1182">
        <f t="shared" si="78"/>
        <v>3187559.7570165815</v>
      </c>
      <c r="DT79" s="1182">
        <f t="shared" si="78"/>
        <v>189675.81475829906</v>
      </c>
      <c r="DU79" s="1182">
        <f t="shared" si="78"/>
        <v>1238322.1082077634</v>
      </c>
    </row>
    <row r="80" spans="1:125">
      <c r="A80" s="1078"/>
      <c r="B80" s="1079"/>
      <c r="C80" s="598"/>
      <c r="D80" s="598"/>
      <c r="E80" s="598"/>
      <c r="F80" s="598"/>
      <c r="G80" s="598"/>
      <c r="H80" s="598"/>
      <c r="I80" s="598"/>
      <c r="J80" s="598"/>
      <c r="K80" s="598"/>
      <c r="L80" s="598"/>
      <c r="M80" s="598"/>
      <c r="N80" s="598"/>
      <c r="O80" s="598"/>
      <c r="P80" s="598"/>
      <c r="Q80" s="598"/>
      <c r="R80" s="598"/>
      <c r="S80" s="598"/>
      <c r="T80" s="598"/>
      <c r="U80" s="598"/>
      <c r="V80" s="598"/>
      <c r="W80" s="598"/>
      <c r="X80" s="598"/>
      <c r="Y80" s="598"/>
      <c r="Z80" s="598"/>
      <c r="AA80" s="598"/>
      <c r="AB80" s="598"/>
      <c r="AC80" s="598"/>
      <c r="AD80" s="598"/>
      <c r="AE80" s="598"/>
      <c r="AF80" s="598"/>
      <c r="AG80" s="598"/>
      <c r="AH80" s="598"/>
      <c r="AI80" s="598"/>
      <c r="AJ80" s="598"/>
      <c r="BC80" s="583"/>
      <c r="BD80" s="583"/>
      <c r="BE80" s="583"/>
      <c r="BF80" s="583"/>
      <c r="BG80" s="583"/>
      <c r="BH80" s="583"/>
      <c r="BI80" s="583"/>
      <c r="BJ80" s="583"/>
      <c r="BK80" s="583"/>
      <c r="BL80" s="583"/>
      <c r="BM80" s="583"/>
      <c r="BN80" s="583"/>
      <c r="BO80" s="583"/>
      <c r="BP80" s="583"/>
      <c r="BQ80" s="583"/>
      <c r="BR80" s="583"/>
      <c r="BS80" s="583"/>
      <c r="BT80" s="583"/>
      <c r="BU80" s="583"/>
      <c r="BV80" s="583"/>
      <c r="BW80" s="583"/>
      <c r="BX80" s="583"/>
      <c r="BY80" s="583"/>
      <c r="BZ80" s="583"/>
      <c r="CA80" s="583"/>
      <c r="CB80" s="583"/>
      <c r="CC80" s="583"/>
      <c r="CD80" s="583"/>
      <c r="CE80" s="583"/>
      <c r="CF80" s="583"/>
      <c r="CG80" s="583"/>
      <c r="CH80" s="583"/>
      <c r="CI80" s="583"/>
      <c r="CJ80" s="583"/>
      <c r="CL80" s="583"/>
      <c r="CM80" s="583"/>
      <c r="CN80" s="583"/>
      <c r="CO80" s="583"/>
      <c r="CP80" s="583"/>
      <c r="CQ80" s="583"/>
      <c r="CR80" s="583"/>
      <c r="CS80" s="583"/>
      <c r="CT80" s="583"/>
      <c r="CU80" s="583"/>
      <c r="CV80" s="583"/>
      <c r="CW80" s="583"/>
      <c r="CX80" s="583"/>
      <c r="CY80" s="583"/>
      <c r="CZ80" s="583"/>
      <c r="DA80" s="583"/>
      <c r="DB80" s="583"/>
      <c r="DC80" s="583"/>
      <c r="DD80" s="583"/>
      <c r="DE80" s="583"/>
      <c r="DF80" s="583"/>
      <c r="DG80" s="583"/>
      <c r="DH80" s="583"/>
      <c r="DI80" s="583"/>
      <c r="DJ80" s="583"/>
      <c r="DK80" s="583"/>
      <c r="DL80" s="583"/>
      <c r="DM80" s="583"/>
      <c r="DN80" s="583"/>
      <c r="DO80" s="583"/>
      <c r="DP80" s="583"/>
      <c r="DQ80" s="583"/>
    </row>
    <row r="81" spans="1:126">
      <c r="A81" s="1078"/>
      <c r="B81" s="1079"/>
      <c r="C81" s="598"/>
      <c r="D81" s="598"/>
      <c r="E81" s="598"/>
      <c r="F81" s="598"/>
      <c r="G81" s="598"/>
      <c r="H81" s="598"/>
      <c r="I81" s="598"/>
      <c r="J81" s="598"/>
      <c r="K81" s="598"/>
      <c r="L81" s="598"/>
      <c r="M81" s="598"/>
      <c r="N81" s="598"/>
      <c r="O81" s="598"/>
      <c r="P81" s="598"/>
      <c r="Q81" s="598"/>
      <c r="R81" s="598"/>
      <c r="S81" s="598"/>
      <c r="T81" s="598"/>
      <c r="U81" s="598"/>
      <c r="V81" s="598"/>
      <c r="W81" s="598"/>
      <c r="X81" s="598"/>
      <c r="Y81" s="598"/>
      <c r="Z81" s="598"/>
      <c r="AA81" s="598"/>
      <c r="AB81" s="598"/>
      <c r="AC81" s="598"/>
      <c r="AD81" s="598"/>
      <c r="AE81" s="598"/>
      <c r="AF81" s="598"/>
      <c r="AG81" s="598"/>
      <c r="AH81" s="598"/>
      <c r="AI81" s="598"/>
      <c r="AJ81" s="598"/>
      <c r="AK81" s="598"/>
      <c r="AL81" s="598"/>
      <c r="AM81" s="598"/>
      <c r="AN81" s="598"/>
      <c r="AO81" s="598"/>
      <c r="AP81" s="598"/>
      <c r="AQ81" s="598"/>
      <c r="AR81" s="598"/>
      <c r="AS81" s="598"/>
      <c r="AT81" s="598"/>
      <c r="AU81" s="598"/>
      <c r="AV81" s="598"/>
      <c r="AW81" s="598"/>
      <c r="AX81" s="598"/>
      <c r="AY81" s="598"/>
      <c r="AZ81" s="598"/>
      <c r="BA81" s="598"/>
      <c r="BC81" s="583"/>
      <c r="BD81" s="583"/>
      <c r="BE81" s="583"/>
      <c r="BF81" s="583"/>
      <c r="BG81" s="583"/>
      <c r="BH81" s="583"/>
      <c r="BI81" s="583"/>
      <c r="BJ81" s="583"/>
      <c r="BK81" s="583"/>
      <c r="BL81" s="583"/>
      <c r="BM81" s="583"/>
      <c r="BN81" s="583"/>
      <c r="BO81" s="583"/>
      <c r="BP81" s="583"/>
      <c r="BQ81" s="583"/>
      <c r="BR81" s="583"/>
      <c r="BS81" s="583"/>
      <c r="BT81" s="583"/>
      <c r="BU81" s="583"/>
      <c r="BV81" s="583"/>
      <c r="BW81" s="583"/>
      <c r="BX81" s="583"/>
      <c r="BY81" s="583"/>
      <c r="BZ81" s="583"/>
      <c r="CA81" s="583"/>
      <c r="CB81" s="583"/>
      <c r="CC81" s="583"/>
      <c r="CD81" s="583"/>
      <c r="CE81" s="583"/>
      <c r="CF81" s="583"/>
      <c r="CG81" s="583"/>
      <c r="CH81" s="583"/>
      <c r="CI81" s="583"/>
      <c r="CJ81" s="583"/>
      <c r="CL81" s="583"/>
      <c r="CM81" s="583"/>
      <c r="CN81" s="583"/>
      <c r="CO81" s="583"/>
      <c r="CP81" s="583"/>
      <c r="CQ81" s="583"/>
      <c r="CR81" s="583"/>
      <c r="CS81" s="583"/>
      <c r="CT81" s="583"/>
      <c r="CU81" s="583"/>
      <c r="CV81" s="583"/>
      <c r="CW81" s="583"/>
      <c r="CX81" s="583"/>
      <c r="CY81" s="583"/>
      <c r="CZ81" s="583"/>
      <c r="DA81" s="583"/>
      <c r="DB81" s="583"/>
      <c r="DC81" s="583"/>
      <c r="DD81" s="583"/>
      <c r="DE81" s="583"/>
      <c r="DF81" s="583"/>
      <c r="DG81" s="583"/>
      <c r="DH81" s="583"/>
      <c r="DI81" s="583"/>
      <c r="DJ81" s="583"/>
      <c r="DK81" s="583"/>
      <c r="DL81" s="583"/>
      <c r="DM81" s="583"/>
      <c r="DN81" s="583"/>
      <c r="DO81" s="583"/>
      <c r="DP81" s="583"/>
      <c r="DQ81" s="583"/>
    </row>
    <row r="82" spans="1:126" s="1470" customFormat="1">
      <c r="A82" s="1457"/>
      <c r="B82" s="1475"/>
      <c r="C82" s="1475"/>
      <c r="D82" s="1475"/>
      <c r="E82" s="1475"/>
      <c r="F82" s="1475"/>
      <c r="G82" s="1475"/>
      <c r="H82" s="1475"/>
      <c r="I82" s="1475"/>
      <c r="J82" s="1475"/>
      <c r="K82" s="1475"/>
      <c r="L82" s="1475"/>
      <c r="M82" s="1475"/>
      <c r="N82" s="1475"/>
      <c r="O82" s="1475"/>
      <c r="P82" s="1475"/>
      <c r="Q82" s="1475"/>
      <c r="R82" s="1475"/>
      <c r="S82" s="1475"/>
      <c r="T82" s="1475"/>
      <c r="U82" s="1475"/>
      <c r="V82" s="1475"/>
      <c r="W82" s="1475"/>
      <c r="X82" s="1475"/>
      <c r="Y82" s="1475"/>
      <c r="Z82" s="1475"/>
      <c r="AA82" s="1475"/>
      <c r="AB82" s="1475"/>
      <c r="AC82" s="1475"/>
      <c r="AD82" s="1475"/>
      <c r="AE82" s="1475"/>
      <c r="AF82" s="1475"/>
      <c r="AG82" s="1475"/>
      <c r="AH82" s="1475"/>
      <c r="AI82" s="1475"/>
      <c r="AJ82" s="1475"/>
      <c r="AK82" s="1475"/>
      <c r="AL82" s="1475"/>
      <c r="AM82" s="1475"/>
      <c r="AN82" s="1475"/>
      <c r="AO82" s="1475"/>
      <c r="AP82" s="1475"/>
      <c r="AQ82" s="1475"/>
      <c r="AR82" s="1475"/>
      <c r="AS82" s="1475"/>
      <c r="AT82" s="1475"/>
      <c r="AU82" s="1475"/>
      <c r="AV82" s="1475"/>
      <c r="AW82" s="1475"/>
      <c r="AX82" s="1475"/>
      <c r="AY82" s="1475"/>
      <c r="AZ82" s="1475"/>
      <c r="BA82" s="1475"/>
      <c r="BB82" s="1475"/>
      <c r="BC82" s="1475"/>
      <c r="BD82" s="1475"/>
      <c r="BE82" s="1475"/>
      <c r="BF82" s="1475"/>
      <c r="BG82" s="1475"/>
      <c r="BH82" s="1475"/>
      <c r="BI82" s="1475"/>
      <c r="BJ82" s="1475"/>
      <c r="BK82" s="1475"/>
      <c r="BL82" s="1475"/>
      <c r="BM82" s="1475"/>
      <c r="BN82" s="1475"/>
      <c r="BO82" s="1475"/>
      <c r="BP82" s="1475"/>
      <c r="BQ82" s="1475"/>
      <c r="BR82" s="1475"/>
      <c r="BS82" s="1475"/>
      <c r="BT82" s="1475"/>
      <c r="BU82" s="1475"/>
      <c r="BV82" s="1475"/>
      <c r="BW82" s="1475"/>
      <c r="BX82" s="1475"/>
      <c r="BY82" s="1475"/>
      <c r="BZ82" s="1475"/>
      <c r="CA82" s="1475"/>
      <c r="CB82" s="1475"/>
      <c r="CC82" s="1475"/>
      <c r="CD82" s="1475"/>
      <c r="CE82" s="1475"/>
      <c r="CF82" s="1475"/>
      <c r="CG82" s="1475"/>
      <c r="CH82" s="1475"/>
      <c r="CI82" s="1475"/>
      <c r="CJ82" s="1475"/>
      <c r="CK82" s="1475"/>
      <c r="CL82" s="1475"/>
      <c r="CM82" s="1475"/>
      <c r="CN82" s="1475"/>
      <c r="CO82" s="1475"/>
      <c r="CP82" s="1475"/>
      <c r="CQ82" s="1475"/>
      <c r="CR82" s="1475"/>
      <c r="CS82" s="1475"/>
      <c r="CT82" s="1475"/>
      <c r="CU82" s="1475"/>
      <c r="CV82" s="1475"/>
      <c r="CW82" s="1475"/>
      <c r="CX82" s="1475"/>
      <c r="CY82" s="1475"/>
      <c r="CZ82" s="1475"/>
      <c r="DA82" s="1475"/>
      <c r="DB82" s="1475"/>
      <c r="DC82" s="1475"/>
      <c r="DD82" s="1475"/>
      <c r="DE82" s="1475"/>
      <c r="DF82" s="1475"/>
      <c r="DG82" s="1475"/>
      <c r="DH82" s="1475"/>
      <c r="DI82" s="1475"/>
      <c r="DJ82" s="1475"/>
      <c r="DK82" s="1475"/>
      <c r="DL82" s="1475"/>
      <c r="DM82" s="1475"/>
      <c r="DN82" s="1475"/>
      <c r="DO82" s="1475"/>
      <c r="DP82" s="1475"/>
      <c r="DQ82" s="1475"/>
      <c r="DR82" s="1475"/>
      <c r="DS82" s="1475"/>
      <c r="DT82" s="1475"/>
      <c r="DU82" s="1475"/>
      <c r="DV82" s="1461"/>
    </row>
    <row r="83" spans="1:126">
      <c r="A83" s="1477"/>
      <c r="B83" s="1079"/>
      <c r="C83" s="598"/>
      <c r="D83" s="598"/>
      <c r="E83" s="598"/>
      <c r="F83" s="598"/>
      <c r="G83" s="598"/>
      <c r="H83" s="598"/>
      <c r="I83" s="598"/>
      <c r="J83" s="598"/>
      <c r="K83" s="598"/>
      <c r="L83" s="598"/>
      <c r="M83" s="598"/>
      <c r="N83" s="598"/>
      <c r="O83" s="598"/>
      <c r="P83" s="598"/>
      <c r="Q83" s="598"/>
      <c r="R83" s="598"/>
      <c r="S83" s="598"/>
      <c r="T83" s="598"/>
      <c r="U83" s="598"/>
      <c r="V83" s="598"/>
      <c r="W83" s="598"/>
      <c r="X83" s="598"/>
      <c r="Y83" s="598"/>
      <c r="Z83" s="598"/>
      <c r="AA83" s="598"/>
      <c r="AB83" s="598"/>
      <c r="AC83" s="598"/>
      <c r="AD83" s="598"/>
      <c r="AE83" s="598"/>
      <c r="AF83" s="598"/>
      <c r="AG83" s="598"/>
      <c r="AH83" s="598"/>
      <c r="AI83" s="598"/>
      <c r="AJ83" s="598"/>
      <c r="AK83" s="598"/>
      <c r="AL83" s="598"/>
      <c r="AM83" s="598"/>
      <c r="AN83" s="598"/>
      <c r="AO83" s="598"/>
      <c r="AP83" s="598"/>
      <c r="AQ83" s="598"/>
      <c r="AR83" s="598"/>
      <c r="AS83" s="598"/>
      <c r="AT83" s="598"/>
      <c r="AU83" s="598"/>
      <c r="AV83" s="598"/>
      <c r="AW83" s="598"/>
      <c r="AX83" s="598"/>
      <c r="AY83" s="598"/>
      <c r="AZ83" s="598"/>
      <c r="BA83" s="598"/>
      <c r="BB83" s="497"/>
      <c r="BC83" s="497"/>
      <c r="BD83" s="497"/>
      <c r="BE83" s="497"/>
      <c r="BF83" s="497"/>
      <c r="BG83" s="497"/>
      <c r="BH83" s="497"/>
      <c r="BI83" s="497"/>
      <c r="BJ83" s="497"/>
      <c r="BK83" s="497"/>
      <c r="BL83" s="497"/>
      <c r="BM83" s="497"/>
      <c r="BN83" s="497"/>
      <c r="BO83" s="497"/>
      <c r="BP83" s="497"/>
      <c r="BQ83" s="497"/>
      <c r="BR83" s="497"/>
      <c r="BS83" s="497"/>
      <c r="BT83" s="497"/>
      <c r="BU83" s="497"/>
      <c r="BV83" s="497"/>
      <c r="BW83" s="497"/>
      <c r="BX83" s="497"/>
      <c r="BY83" s="497"/>
      <c r="BZ83" s="497"/>
      <c r="CA83" s="497"/>
      <c r="CB83" s="497"/>
      <c r="CC83" s="497"/>
      <c r="CD83" s="497"/>
      <c r="CE83" s="497"/>
      <c r="CF83" s="497"/>
      <c r="CG83" s="497"/>
      <c r="CH83" s="497"/>
      <c r="CI83" s="497"/>
      <c r="CJ83" s="497"/>
      <c r="CK83" s="497"/>
      <c r="CL83" s="497"/>
      <c r="CM83" s="497"/>
      <c r="CN83" s="497"/>
      <c r="CO83" s="497"/>
      <c r="CP83" s="497"/>
      <c r="CQ83" s="497"/>
      <c r="CR83" s="497"/>
      <c r="CS83" s="497"/>
      <c r="CT83" s="497"/>
      <c r="CU83" s="497"/>
      <c r="CV83" s="497"/>
      <c r="CW83" s="497"/>
      <c r="CX83" s="497"/>
      <c r="CY83" s="497"/>
      <c r="CZ83" s="497"/>
      <c r="DA83" s="497"/>
      <c r="DB83" s="497"/>
      <c r="DC83" s="497"/>
      <c r="DD83" s="497"/>
      <c r="DE83" s="497"/>
      <c r="DF83" s="497"/>
      <c r="DG83" s="497"/>
      <c r="DH83" s="497"/>
      <c r="DI83" s="497"/>
      <c r="DJ83" s="497"/>
      <c r="DK83" s="497"/>
      <c r="DL83" s="497"/>
      <c r="DM83" s="497"/>
      <c r="DN83" s="497"/>
      <c r="DO83" s="497"/>
      <c r="DP83" s="497"/>
      <c r="DQ83" s="497"/>
      <c r="DR83" s="497"/>
      <c r="DS83" s="497"/>
      <c r="DT83" s="497"/>
      <c r="DU83" s="497"/>
      <c r="DV83" s="497"/>
    </row>
    <row r="84" spans="1:126">
      <c r="A84" s="1477"/>
      <c r="B84" s="1079"/>
      <c r="C84" s="598"/>
      <c r="D84" s="598"/>
      <c r="E84" s="598"/>
      <c r="F84" s="598"/>
      <c r="G84" s="598"/>
      <c r="H84" s="598"/>
      <c r="I84" s="598"/>
      <c r="J84" s="598"/>
      <c r="K84" s="598"/>
      <c r="L84" s="598"/>
      <c r="M84" s="598"/>
      <c r="N84" s="598"/>
      <c r="O84" s="598"/>
      <c r="P84" s="598"/>
      <c r="Q84" s="598"/>
      <c r="R84" s="598"/>
      <c r="S84" s="598"/>
      <c r="T84" s="598"/>
      <c r="U84" s="598"/>
      <c r="V84" s="598"/>
      <c r="W84" s="598"/>
      <c r="X84" s="598"/>
      <c r="Y84" s="598"/>
      <c r="Z84" s="598"/>
      <c r="AA84" s="598"/>
      <c r="AB84" s="598"/>
      <c r="AC84" s="598"/>
      <c r="AD84" s="598"/>
      <c r="AE84" s="598"/>
      <c r="AF84" s="598"/>
      <c r="AG84" s="598"/>
      <c r="AH84" s="598"/>
      <c r="AI84" s="598"/>
      <c r="AJ84" s="598"/>
      <c r="AK84" s="598"/>
      <c r="AL84" s="598"/>
      <c r="AM84" s="598"/>
      <c r="AN84" s="598"/>
      <c r="AO84" s="598"/>
      <c r="AP84" s="598"/>
      <c r="AQ84" s="598"/>
      <c r="AR84" s="598"/>
      <c r="AS84" s="598"/>
      <c r="AT84" s="598"/>
      <c r="AU84" s="598"/>
      <c r="AV84" s="598"/>
      <c r="AW84" s="598"/>
      <c r="AX84" s="598"/>
      <c r="AY84" s="598"/>
      <c r="AZ84" s="598"/>
      <c r="BA84" s="598"/>
      <c r="BB84" s="497"/>
      <c r="BC84" s="497"/>
      <c r="BD84" s="497"/>
      <c r="BE84" s="497"/>
      <c r="BF84" s="497"/>
      <c r="BG84" s="497"/>
      <c r="BH84" s="497"/>
      <c r="BI84" s="497"/>
      <c r="BJ84" s="497"/>
      <c r="BK84" s="497"/>
      <c r="BL84" s="912"/>
      <c r="BM84" s="497"/>
      <c r="BN84" s="497"/>
      <c r="BO84" s="497"/>
      <c r="BP84" s="497"/>
      <c r="BQ84" s="497"/>
      <c r="BR84" s="497"/>
      <c r="BS84" s="497"/>
      <c r="BT84" s="497"/>
      <c r="BU84" s="497"/>
      <c r="BV84" s="497"/>
      <c r="BW84" s="497"/>
      <c r="BX84" s="497"/>
      <c r="BY84" s="497"/>
      <c r="BZ84" s="497"/>
      <c r="CA84" s="497"/>
      <c r="CB84" s="497"/>
      <c r="CC84" s="497"/>
      <c r="CD84" s="497"/>
      <c r="CE84" s="497"/>
      <c r="CF84" s="497"/>
      <c r="CG84" s="497"/>
      <c r="CH84" s="497"/>
      <c r="CI84" s="497"/>
      <c r="CJ84" s="497"/>
      <c r="CK84" s="497"/>
      <c r="CL84" s="497"/>
      <c r="CM84" s="497"/>
      <c r="CN84" s="497"/>
      <c r="CO84" s="497"/>
      <c r="CP84" s="497"/>
      <c r="CQ84" s="497"/>
      <c r="CR84" s="497"/>
      <c r="CS84" s="497"/>
      <c r="CT84" s="497"/>
      <c r="CU84" s="497"/>
      <c r="CV84" s="497"/>
      <c r="CW84" s="497"/>
      <c r="CX84" s="497"/>
      <c r="CY84" s="497"/>
      <c r="CZ84" s="497"/>
      <c r="DA84" s="497"/>
      <c r="DB84" s="497"/>
      <c r="DC84" s="497"/>
      <c r="DD84" s="497"/>
      <c r="DE84" s="497"/>
      <c r="DF84" s="497"/>
      <c r="DG84" s="497"/>
      <c r="DH84" s="497"/>
      <c r="DI84" s="497"/>
      <c r="DJ84" s="497"/>
      <c r="DK84" s="497"/>
      <c r="DL84" s="497"/>
      <c r="DM84" s="497"/>
      <c r="DN84" s="497"/>
      <c r="DO84" s="497"/>
      <c r="DP84" s="497"/>
      <c r="DQ84" s="497"/>
      <c r="DR84" s="497"/>
      <c r="DS84" s="497"/>
      <c r="DT84" s="497"/>
      <c r="DU84" s="497"/>
      <c r="DV84" s="497"/>
    </row>
    <row r="85" spans="1:126">
      <c r="A85" s="1478"/>
      <c r="B85" s="1479"/>
      <c r="C85" s="497"/>
      <c r="D85" s="497"/>
      <c r="E85" s="497"/>
      <c r="F85" s="497"/>
      <c r="G85" s="497"/>
      <c r="H85" s="497"/>
      <c r="I85" s="497"/>
      <c r="J85" s="497"/>
      <c r="K85" s="497"/>
      <c r="L85" s="497"/>
      <c r="M85" s="497"/>
      <c r="N85" s="497"/>
      <c r="O85" s="497"/>
      <c r="P85" s="497"/>
      <c r="Q85" s="497"/>
      <c r="R85" s="497"/>
      <c r="S85" s="497"/>
      <c r="T85" s="497"/>
      <c r="U85" s="497"/>
      <c r="V85" s="497"/>
      <c r="W85" s="497"/>
      <c r="X85" s="497"/>
      <c r="Y85" s="497"/>
      <c r="Z85" s="497"/>
      <c r="AA85" s="497"/>
      <c r="AB85" s="497"/>
      <c r="AC85" s="497"/>
      <c r="AD85" s="497"/>
      <c r="AE85" s="497"/>
      <c r="AF85" s="497"/>
      <c r="AG85" s="497"/>
      <c r="AH85" s="497"/>
      <c r="AI85" s="497"/>
      <c r="AJ85" s="497"/>
      <c r="AK85" s="497"/>
      <c r="AL85" s="497"/>
      <c r="AM85" s="497"/>
      <c r="AN85" s="497"/>
      <c r="AO85" s="497"/>
      <c r="AP85" s="497"/>
      <c r="AQ85" s="497"/>
      <c r="AR85" s="497"/>
      <c r="AS85" s="497"/>
      <c r="AT85" s="497"/>
      <c r="AU85" s="497"/>
      <c r="AV85" s="497"/>
      <c r="AW85" s="497"/>
      <c r="AX85" s="497"/>
      <c r="AY85" s="497"/>
      <c r="AZ85" s="497"/>
      <c r="BA85" s="497"/>
      <c r="BB85" s="497"/>
      <c r="BC85" s="1480"/>
      <c r="BD85" s="1480"/>
      <c r="BE85" s="1480"/>
      <c r="BF85" s="1480"/>
      <c r="BG85" s="1480"/>
      <c r="BH85" s="1480"/>
      <c r="BI85" s="1480"/>
      <c r="BJ85" s="1480"/>
      <c r="BK85" s="1480"/>
      <c r="BL85" s="1480"/>
      <c r="BM85" s="1480"/>
      <c r="BN85" s="1480"/>
      <c r="BO85" s="1480"/>
      <c r="BP85" s="1480"/>
      <c r="BQ85" s="1480"/>
      <c r="BR85" s="1480"/>
      <c r="BS85" s="1480"/>
      <c r="BT85" s="1480"/>
      <c r="BU85" s="1480"/>
      <c r="BV85" s="1480"/>
      <c r="BW85" s="1480"/>
      <c r="BX85" s="1480"/>
      <c r="BY85" s="1480"/>
      <c r="BZ85" s="1480"/>
      <c r="CA85" s="1480"/>
      <c r="CB85" s="1480"/>
      <c r="CC85" s="1480"/>
      <c r="CD85" s="1480"/>
      <c r="CE85" s="1480"/>
      <c r="CF85" s="1480"/>
      <c r="CG85" s="1480"/>
      <c r="CH85" s="1480"/>
      <c r="CI85" s="1480"/>
      <c r="CJ85" s="1480"/>
      <c r="CK85" s="497"/>
      <c r="CL85" s="1480"/>
      <c r="CM85" s="1480"/>
      <c r="CN85" s="1480"/>
      <c r="CO85" s="1480"/>
      <c r="CP85" s="1480"/>
      <c r="CQ85" s="1480"/>
      <c r="CR85" s="1480"/>
      <c r="CS85" s="1480"/>
      <c r="CT85" s="1480"/>
      <c r="CU85" s="1480"/>
      <c r="CV85" s="1480"/>
      <c r="CW85" s="1480"/>
      <c r="CX85" s="1480"/>
      <c r="CY85" s="1480"/>
      <c r="CZ85" s="1480"/>
      <c r="DA85" s="1480"/>
      <c r="DB85" s="1480"/>
      <c r="DC85" s="1480"/>
      <c r="DD85" s="1480"/>
      <c r="DE85" s="1480"/>
      <c r="DF85" s="1480"/>
      <c r="DG85" s="1480"/>
      <c r="DH85" s="1480"/>
      <c r="DI85" s="1480"/>
      <c r="DJ85" s="1480"/>
      <c r="DK85" s="1480"/>
      <c r="DL85" s="1480"/>
      <c r="DM85" s="1480"/>
      <c r="DN85" s="1480"/>
      <c r="DO85" s="1480"/>
      <c r="DP85" s="1480"/>
      <c r="DQ85" s="1480"/>
      <c r="DR85" s="497"/>
      <c r="DS85" s="497"/>
      <c r="DT85" s="497"/>
      <c r="DU85" s="497"/>
      <c r="DV85" s="497"/>
    </row>
    <row r="105" ht="54.6" customHeight="1"/>
  </sheetData>
  <mergeCells count="76">
    <mergeCell ref="DI67:DU67"/>
    <mergeCell ref="DI72:DU72"/>
    <mergeCell ref="DI77:DU77"/>
    <mergeCell ref="BA2:BT2"/>
    <mergeCell ref="BA3:BT3"/>
    <mergeCell ref="BA4:BT4"/>
    <mergeCell ref="BA57:BT57"/>
    <mergeCell ref="BA62:BT62"/>
    <mergeCell ref="DI2:DU2"/>
    <mergeCell ref="DI3:DU3"/>
    <mergeCell ref="DI4:DU4"/>
    <mergeCell ref="CO2:DH2"/>
    <mergeCell ref="CO3:DH3"/>
    <mergeCell ref="CO4:DH4"/>
    <mergeCell ref="DA30:DU30"/>
    <mergeCell ref="DI57:DU57"/>
    <mergeCell ref="BA7:BF7"/>
    <mergeCell ref="BH7:BS7"/>
    <mergeCell ref="BU62:CN62"/>
    <mergeCell ref="DB35:DG35"/>
    <mergeCell ref="CO57:DH57"/>
    <mergeCell ref="DI62:DU62"/>
    <mergeCell ref="BS30:CI30"/>
    <mergeCell ref="CJ30:CZ30"/>
    <mergeCell ref="BA30:BR30"/>
    <mergeCell ref="AI57:AZ57"/>
    <mergeCell ref="BA35:BR35"/>
    <mergeCell ref="CO62:DH62"/>
    <mergeCell ref="CK35:CO35"/>
    <mergeCell ref="Q77:AH77"/>
    <mergeCell ref="B77:P77"/>
    <mergeCell ref="B62:P62"/>
    <mergeCell ref="Q62:AH62"/>
    <mergeCell ref="Q72:AH72"/>
    <mergeCell ref="B72:P72"/>
    <mergeCell ref="Q67:AH67"/>
    <mergeCell ref="B67:P67"/>
    <mergeCell ref="B57:P57"/>
    <mergeCell ref="Q57:AH57"/>
    <mergeCell ref="BA67:BT67"/>
    <mergeCell ref="AI30:AZ30"/>
    <mergeCell ref="B30:P30"/>
    <mergeCell ref="B35:P35"/>
    <mergeCell ref="Q30:AH30"/>
    <mergeCell ref="Q35:AH35"/>
    <mergeCell ref="AI35:AZ35"/>
    <mergeCell ref="BS35:CJ35"/>
    <mergeCell ref="AI62:AZ62"/>
    <mergeCell ref="BU57:CN57"/>
    <mergeCell ref="B7:I7"/>
    <mergeCell ref="BU2:CN2"/>
    <mergeCell ref="BU3:CN3"/>
    <mergeCell ref="BU4:CN4"/>
    <mergeCell ref="Q7:X7"/>
    <mergeCell ref="Z7:AI7"/>
    <mergeCell ref="B2:P2"/>
    <mergeCell ref="B3:P3"/>
    <mergeCell ref="B4:P4"/>
    <mergeCell ref="Q2:AH2"/>
    <mergeCell ref="Q3:AH3"/>
    <mergeCell ref="Q4:AH4"/>
    <mergeCell ref="AI2:AZ2"/>
    <mergeCell ref="AI3:AZ3"/>
    <mergeCell ref="AI4:AZ4"/>
    <mergeCell ref="BT7:CE7"/>
    <mergeCell ref="AI77:AZ77"/>
    <mergeCell ref="AI67:AZ67"/>
    <mergeCell ref="CO72:DH72"/>
    <mergeCell ref="CO77:DH77"/>
    <mergeCell ref="BA77:BT77"/>
    <mergeCell ref="BU77:CN77"/>
    <mergeCell ref="BU72:CN72"/>
    <mergeCell ref="BU67:CN67"/>
    <mergeCell ref="BA72:BT72"/>
    <mergeCell ref="CO67:DH67"/>
    <mergeCell ref="AI72:AZ72"/>
  </mergeCells>
  <phoneticPr fontId="161" type="noConversion"/>
  <pageMargins left="0.2" right="0.2" top="0.25" bottom="0.25" header="0.3" footer="0.3"/>
  <pageSetup scale="27" fitToHeight="3" pageOrder="overThenDown" orientation="landscape" horizontalDpi="90" verticalDpi="90" r:id="rId1"/>
  <rowBreaks count="1" manualBreakCount="1">
    <brk id="55" max="123" man="1"/>
  </rowBreaks>
  <colBreaks count="3" manualBreakCount="3">
    <brk id="16" max="82" man="1"/>
    <brk id="34" max="82" man="1"/>
    <brk id="52" max="82" man="1"/>
  </colBreaks>
  <legacyDrawing r:id="rId2"/>
</worksheet>
</file>

<file path=docMetadata/LabelInfo.xml><?xml version="1.0" encoding="utf-8"?>
<clbl:labelList xmlns:clbl="http://schemas.microsoft.com/office/2020/mipLabelMetadata">
  <clbl:label id="{91735711-3074-40fb-abee-245951e65a67}" enabled="1" method="Privileged" siteId="{490bf92a-5045-4d52-9812-6b2f8bf300d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6</vt:i4>
      </vt:variant>
    </vt:vector>
  </HeadingPairs>
  <TitlesOfParts>
    <vt:vector size="28" baseType="lpstr">
      <vt:lpstr>Appendix A</vt:lpstr>
      <vt:lpstr>ATT1-ADIT </vt:lpstr>
      <vt:lpstr>ADIT-ADIT1A</vt:lpstr>
      <vt:lpstr>ATT 2 - Other Taxes</vt:lpstr>
      <vt:lpstr>3 - Revenue Credits</vt:lpstr>
      <vt:lpstr>4 - 100 Basis Pt ROE</vt:lpstr>
      <vt:lpstr>5 - Cost Support</vt:lpstr>
      <vt:lpstr>6 -True-up Adjustment</vt:lpstr>
      <vt:lpstr>6A-Estimate and Reconcile</vt:lpstr>
      <vt:lpstr>7 -TEC</vt:lpstr>
      <vt:lpstr>7A -TEC True-up Adjustment</vt:lpstr>
      <vt:lpstr>8 - Depreciation Rates</vt:lpstr>
      <vt:lpstr>9 EDIT-DDIT</vt:lpstr>
      <vt:lpstr>9.a Exhibit II TCJA</vt:lpstr>
      <vt:lpstr>9.a Exhibit II Blank </vt:lpstr>
      <vt:lpstr>9.b Exhibit V EDIT</vt:lpstr>
      <vt:lpstr>9.c Exhibit V DDIT</vt:lpstr>
      <vt:lpstr>9.d Exhibit VI EDIT True-up</vt:lpstr>
      <vt:lpstr>9.e Exhibit VI DDIT True-up</vt:lpstr>
      <vt:lpstr>9.f Exhibit VI EDIT Update</vt:lpstr>
      <vt:lpstr>9.g Exhibit VI DDIT Update</vt:lpstr>
      <vt:lpstr>Work Papers</vt:lpstr>
      <vt:lpstr>'6A-Estimate and Reconcile'!Print_Area</vt:lpstr>
      <vt:lpstr>'6A-Estimate and Reconcile'!Print_Titles</vt:lpstr>
      <vt:lpstr>'7 -TEC'!Print_Titles</vt:lpstr>
      <vt:lpstr>'9.a Exhibit II Blank '!Print_Titles</vt:lpstr>
      <vt:lpstr>'9.a Exhibit II TCJA'!Print_Titles</vt:lpstr>
      <vt:lpstr>'Work Papers'!Print_Titles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Dabydeen, Jeanette I.</dc:creator>
  <cp:lastModifiedBy>Nagurney Jr, John H.</cp:lastModifiedBy>
  <cp:lastPrinted>2025-10-13T20:34:11Z</cp:lastPrinted>
  <dcterms:created xsi:type="dcterms:W3CDTF">2008-07-07T19:27:29Z</dcterms:created>
  <dcterms:modified xsi:type="dcterms:W3CDTF">2025-10-15T15:19:55Z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{29A31E91-2969-4B87-91D6-CB83CB79ADA2}</vt:lpwstr>
  </property>
</Properties>
</file>